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Смета 2025г." sheetId="3" r:id="rId1"/>
    <sheet name="Русск" sheetId="1" r:id="rId2"/>
  </sheets>
  <definedNames>
    <definedName name="_xlnm.Print_Area" localSheetId="1">Русск!$A$12:$I$213</definedName>
  </definedNames>
  <calcPr calcId="145621"/>
</workbook>
</file>

<file path=xl/calcChain.xml><?xml version="1.0" encoding="utf-8"?>
<calcChain xmlns="http://schemas.openxmlformats.org/spreadsheetml/2006/main">
  <c r="G108" i="3" l="1"/>
  <c r="G203" i="3" l="1"/>
  <c r="F203" i="3"/>
  <c r="E203" i="3"/>
  <c r="D203" i="3"/>
  <c r="G202" i="3"/>
  <c r="D202" i="3"/>
  <c r="G200" i="3"/>
  <c r="D200" i="3"/>
  <c r="H193" i="3"/>
  <c r="H183" i="3"/>
  <c r="G180" i="3"/>
  <c r="G176" i="3" s="1"/>
  <c r="H176" i="3" s="1"/>
  <c r="H178" i="3"/>
  <c r="H177" i="3"/>
  <c r="F176" i="3"/>
  <c r="E176" i="3"/>
  <c r="D176" i="3"/>
  <c r="G158" i="3"/>
  <c r="G157" i="3"/>
  <c r="G153" i="3" s="1"/>
  <c r="F153" i="3"/>
  <c r="E153" i="3"/>
  <c r="D153" i="3"/>
  <c r="D108" i="3" s="1"/>
  <c r="D107" i="3" s="1"/>
  <c r="H136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E117" i="3"/>
  <c r="F117" i="3" s="1"/>
  <c r="H116" i="3"/>
  <c r="H115" i="3"/>
  <c r="H114" i="3"/>
  <c r="H113" i="3"/>
  <c r="H112" i="3"/>
  <c r="H111" i="3"/>
  <c r="H110" i="3"/>
  <c r="G75" i="3"/>
  <c r="H67" i="3"/>
  <c r="H65" i="3"/>
  <c r="G64" i="3"/>
  <c r="H64" i="3" s="1"/>
  <c r="H63" i="3"/>
  <c r="H61" i="3"/>
  <c r="H59" i="3"/>
  <c r="H58" i="3"/>
  <c r="H57" i="3"/>
  <c r="H56" i="3"/>
  <c r="H55" i="3"/>
  <c r="H54" i="3"/>
  <c r="E53" i="3"/>
  <c r="H53" i="3" s="1"/>
  <c r="H52" i="3"/>
  <c r="H51" i="3"/>
  <c r="F50" i="3"/>
  <c r="F200" i="3" s="1"/>
  <c r="E50" i="3"/>
  <c r="E200" i="3" s="1"/>
  <c r="H49" i="3"/>
  <c r="H46" i="3"/>
  <c r="H45" i="3"/>
  <c r="H44" i="3"/>
  <c r="H42" i="3"/>
  <c r="H41" i="3"/>
  <c r="H40" i="3"/>
  <c r="H39" i="3"/>
  <c r="H38" i="3"/>
  <c r="G37" i="3"/>
  <c r="G36" i="3" s="1"/>
  <c r="G35" i="3" s="1"/>
  <c r="F37" i="3"/>
  <c r="F36" i="3" s="1"/>
  <c r="E37" i="3"/>
  <c r="H37" i="3" s="1"/>
  <c r="D37" i="3"/>
  <c r="D36" i="3" s="1"/>
  <c r="D35" i="3" s="1"/>
  <c r="D190" i="3" s="1"/>
  <c r="D192" i="3" s="1"/>
  <c r="D194" i="3" s="1"/>
  <c r="F108" i="3" l="1"/>
  <c r="F107" i="3" s="1"/>
  <c r="G107" i="3"/>
  <c r="H117" i="3"/>
  <c r="F53" i="3"/>
  <c r="F35" i="3"/>
  <c r="F190" i="3" s="1"/>
  <c r="F192" i="3" s="1"/>
  <c r="F194" i="3" s="1"/>
  <c r="H50" i="3"/>
  <c r="E108" i="3"/>
  <c r="E107" i="3" s="1"/>
  <c r="E202" i="3"/>
  <c r="F202" i="3"/>
  <c r="E36" i="3"/>
  <c r="E35" i="3" s="1"/>
  <c r="H182" i="1"/>
  <c r="E190" i="3" l="1"/>
  <c r="E192" i="3" s="1"/>
  <c r="E194" i="3" s="1"/>
  <c r="H107" i="3"/>
  <c r="H108" i="3"/>
  <c r="G190" i="3"/>
  <c r="H36" i="3"/>
  <c r="H35" i="3"/>
  <c r="G175" i="1"/>
  <c r="H190" i="3" l="1"/>
  <c r="G192" i="3"/>
  <c r="H192" i="3" s="1"/>
  <c r="G63" i="1"/>
  <c r="G74" i="1" l="1"/>
  <c r="G152" i="1" l="1"/>
  <c r="F152" i="1"/>
  <c r="E152" i="1"/>
  <c r="G157" i="1"/>
  <c r="G156" i="1"/>
  <c r="G179" i="1"/>
  <c r="H176" i="1" l="1"/>
  <c r="H177" i="1"/>
  <c r="H192" i="1"/>
  <c r="H109" i="1"/>
  <c r="H110" i="1"/>
  <c r="H111" i="1"/>
  <c r="H112" i="1"/>
  <c r="H113" i="1"/>
  <c r="H114" i="1"/>
  <c r="H115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5" i="1"/>
  <c r="H53" i="1"/>
  <c r="H54" i="1"/>
  <c r="H55" i="1"/>
  <c r="H56" i="1"/>
  <c r="H57" i="1"/>
  <c r="H58" i="1"/>
  <c r="H60" i="1"/>
  <c r="H62" i="1"/>
  <c r="H63" i="1"/>
  <c r="H64" i="1"/>
  <c r="H66" i="1"/>
  <c r="H37" i="1"/>
  <c r="H38" i="1"/>
  <c r="H39" i="1"/>
  <c r="H40" i="1"/>
  <c r="H41" i="1"/>
  <c r="H43" i="1"/>
  <c r="H44" i="1"/>
  <c r="H45" i="1"/>
  <c r="H48" i="1"/>
  <c r="H50" i="1"/>
  <c r="H51" i="1"/>
  <c r="G107" i="1" l="1"/>
  <c r="G106" i="1" s="1"/>
  <c r="G36" i="1" l="1"/>
  <c r="G35" i="1" l="1"/>
  <c r="G34" i="1" s="1"/>
  <c r="F36" i="1"/>
  <c r="F35" i="1" s="1"/>
  <c r="F202" i="1"/>
  <c r="G202" i="1"/>
  <c r="F175" i="1"/>
  <c r="F49" i="1"/>
  <c r="F201" i="1" s="1"/>
  <c r="G201" i="1"/>
  <c r="F199" i="1" l="1"/>
  <c r="G199" i="1"/>
  <c r="E36" i="1" l="1"/>
  <c r="H36" i="1" s="1"/>
  <c r="E52" i="1" l="1"/>
  <c r="E49" i="1"/>
  <c r="H49" i="1" s="1"/>
  <c r="E116" i="1"/>
  <c r="F116" i="1" l="1"/>
  <c r="F107" i="1" s="1"/>
  <c r="F106" i="1" s="1"/>
  <c r="H116" i="1"/>
  <c r="F52" i="1"/>
  <c r="H52" i="1"/>
  <c r="F34" i="1"/>
  <c r="G189" i="1" l="1"/>
  <c r="G191" i="1" s="1"/>
  <c r="F189" i="1"/>
  <c r="F191" i="1" s="1"/>
  <c r="F193" i="1" s="1"/>
  <c r="E199" i="1" l="1"/>
  <c r="E202" i="1"/>
  <c r="E201" i="1"/>
  <c r="E175" i="1"/>
  <c r="E35" i="1"/>
  <c r="H175" i="1" l="1"/>
  <c r="E107" i="1"/>
  <c r="H107" i="1" s="1"/>
  <c r="E34" i="1"/>
  <c r="H34" i="1" s="1"/>
  <c r="H35" i="1"/>
  <c r="E106" i="1" l="1"/>
  <c r="E189" i="1"/>
  <c r="H106" i="1"/>
  <c r="E191" i="1"/>
  <c r="H189" i="1"/>
  <c r="D199" i="1"/>
  <c r="D202" i="1"/>
  <c r="D201" i="1"/>
  <c r="D175" i="1"/>
  <c r="D152" i="1"/>
  <c r="D107" i="1" l="1"/>
  <c r="D106" i="1" s="1"/>
  <c r="E193" i="1"/>
  <c r="H191" i="1"/>
  <c r="D36" i="1"/>
  <c r="D35" i="1" s="1"/>
  <c r="D34" i="1" s="1"/>
  <c r="D189" i="1" l="1"/>
  <c r="D191" i="1" s="1"/>
  <c r="D193" i="1" s="1"/>
</calcChain>
</file>

<file path=xl/sharedStrings.xml><?xml version="1.0" encoding="utf-8"?>
<sst xmlns="http://schemas.openxmlformats.org/spreadsheetml/2006/main" count="1207" uniqueCount="318">
  <si>
    <t>№ п/п</t>
  </si>
  <si>
    <t>Наименование показателей</t>
  </si>
  <si>
    <t>Един. измер.</t>
  </si>
  <si>
    <t>Проект субъекта естественной монополии</t>
  </si>
  <si>
    <t>I</t>
  </si>
  <si>
    <t xml:space="preserve">Затраты на производство товаров и предоставление услуг, всего, в.т.ч. </t>
  </si>
  <si>
    <t>тыс.тенге</t>
  </si>
  <si>
    <t>1</t>
  </si>
  <si>
    <t>Сырье и материалы, покупные изделия, полуфабрикаты и вспомогательные материалы</t>
  </si>
  <si>
    <t>1.1.</t>
  </si>
  <si>
    <t xml:space="preserve">Сырье и материалы </t>
  </si>
  <si>
    <t>ТМЗ</t>
  </si>
  <si>
    <t>Химреагенты</t>
  </si>
  <si>
    <t>ФЭЛы</t>
  </si>
  <si>
    <t>Мембраны</t>
  </si>
  <si>
    <t>1.2</t>
  </si>
  <si>
    <t>Электроэнергия</t>
  </si>
  <si>
    <t>1.3</t>
  </si>
  <si>
    <t>Прием и захоронение опасных отходов производства</t>
  </si>
  <si>
    <t>1.4</t>
  </si>
  <si>
    <t>Топливо и ГСМ</t>
  </si>
  <si>
    <t>1.5</t>
  </si>
  <si>
    <t>Покупка морской воды</t>
  </si>
  <si>
    <t>1.6</t>
  </si>
  <si>
    <t>По приему отработанных люминесцентных ламп на демеркуризацию</t>
  </si>
  <si>
    <t xml:space="preserve">По сбору, вывозу и утилизации твердых отходов (ТБО) 
</t>
  </si>
  <si>
    <t xml:space="preserve">Прием и сброс нормативно-чистых вод (канализация)
  </t>
  </si>
  <si>
    <t>2</t>
  </si>
  <si>
    <t>Амортизация основных средств</t>
  </si>
  <si>
    <t>3</t>
  </si>
  <si>
    <t xml:space="preserve">  - соц. налог</t>
  </si>
  <si>
    <t xml:space="preserve">  - социальные отчисления</t>
  </si>
  <si>
    <t xml:space="preserve"> - ОСМС</t>
  </si>
  <si>
    <t xml:space="preserve"> Премиальные выплаты </t>
  </si>
  <si>
    <t xml:space="preserve"> Ночные</t>
  </si>
  <si>
    <t>Пособие на оздоровление</t>
  </si>
  <si>
    <t>в т.ч. отчисления в НПФ</t>
  </si>
  <si>
    <t xml:space="preserve">                                 ИПН</t>
  </si>
  <si>
    <t>3.2.</t>
  </si>
  <si>
    <t>Матпомощь и социальные выплаты, не входящие в ФОТ,</t>
  </si>
  <si>
    <t>3.2</t>
  </si>
  <si>
    <t xml:space="preserve">Расходы по cпецодежды и охраны труда
</t>
  </si>
  <si>
    <t>3.3</t>
  </si>
  <si>
    <t>Расходы по страхованию</t>
  </si>
  <si>
    <t>3.4</t>
  </si>
  <si>
    <t>Коммунальные расходы</t>
  </si>
  <si>
    <t>3.5</t>
  </si>
  <si>
    <t>Пожарная безопасность</t>
  </si>
  <si>
    <t>3.6</t>
  </si>
  <si>
    <t>охрана объекта</t>
  </si>
  <si>
    <t>3.7</t>
  </si>
  <si>
    <t>3.8</t>
  </si>
  <si>
    <t>транспортные услуги</t>
  </si>
  <si>
    <t>3.9</t>
  </si>
  <si>
    <t>3.10</t>
  </si>
  <si>
    <t>3.11</t>
  </si>
  <si>
    <t>3.12</t>
  </si>
  <si>
    <t>Поверка средств измерений</t>
  </si>
  <si>
    <t>3.13</t>
  </si>
  <si>
    <t>3.14</t>
  </si>
  <si>
    <t>Обслуживание и ремонт ОС</t>
  </si>
  <si>
    <t>4.1</t>
  </si>
  <si>
    <t>пособие на оздоровление</t>
  </si>
  <si>
    <t xml:space="preserve">            ИПН</t>
  </si>
  <si>
    <t>4.2</t>
  </si>
  <si>
    <t>4.3</t>
  </si>
  <si>
    <t>Амортизация основных средств и нематериальных активов</t>
  </si>
  <si>
    <t>4.4</t>
  </si>
  <si>
    <t>Транспортные расходы</t>
  </si>
  <si>
    <t>4.5</t>
  </si>
  <si>
    <t>Командировочные расходы</t>
  </si>
  <si>
    <t>Представительские расходы</t>
  </si>
  <si>
    <t>4.7</t>
  </si>
  <si>
    <t>Услуги связи</t>
  </si>
  <si>
    <t>4.8</t>
  </si>
  <si>
    <t xml:space="preserve">Аренда </t>
  </si>
  <si>
    <t>4.9</t>
  </si>
  <si>
    <t>Аренда служебного жилья</t>
  </si>
  <si>
    <t>Аренда автотранспорта</t>
  </si>
  <si>
    <t>4.11</t>
  </si>
  <si>
    <t>4.12</t>
  </si>
  <si>
    <t>Консультационные и юридические услуги</t>
  </si>
  <si>
    <t>4.13</t>
  </si>
  <si>
    <t>Спонсорская и благотворительная помощь</t>
  </si>
  <si>
    <t>4.14</t>
  </si>
  <si>
    <t>Расходы на содержание объектов соц. сферы</t>
  </si>
  <si>
    <t>4.15</t>
  </si>
  <si>
    <t>Расходы на проведение праздничных, культурно-массовых и спортивных мероприятий</t>
  </si>
  <si>
    <t>4.16</t>
  </si>
  <si>
    <t>Расходы по созданию резервов</t>
  </si>
  <si>
    <t>Банковские услуги</t>
  </si>
  <si>
    <t>4.18</t>
  </si>
  <si>
    <t>Расходы по погрузке, транспортировке и хранению грузов</t>
  </si>
  <si>
    <t>Расходы на рекламу и маркетинг</t>
  </si>
  <si>
    <t>Хозтовары</t>
  </si>
  <si>
    <t>Аудиторские услуги</t>
  </si>
  <si>
    <t>Налоги и другие обязательные платежи в бюджет</t>
  </si>
  <si>
    <t>Плата  за  эмиссию  в  окружающую  среду</t>
  </si>
  <si>
    <t xml:space="preserve">Налог на имущество </t>
  </si>
  <si>
    <t xml:space="preserve">Налог на землю </t>
  </si>
  <si>
    <t>налог на транспорт</t>
  </si>
  <si>
    <t>Прочие</t>
  </si>
  <si>
    <t>Содержание компьютерной и оргтехники</t>
  </si>
  <si>
    <t>Подписка</t>
  </si>
  <si>
    <t>госпошлина</t>
  </si>
  <si>
    <t>Обслуживание 1С</t>
  </si>
  <si>
    <t>Копировльно -множительные услуги</t>
  </si>
  <si>
    <t>Медосмотр</t>
  </si>
  <si>
    <t>Выплата основного долга Нурлы Жол</t>
  </si>
  <si>
    <t>4.17</t>
  </si>
  <si>
    <t>Вознаграждение кредита Нурлы Жол</t>
  </si>
  <si>
    <t>Всего затрат на услуги</t>
  </si>
  <si>
    <t>Прибыль</t>
  </si>
  <si>
    <t xml:space="preserve">Всего доходов </t>
  </si>
  <si>
    <t>Объем оказываемых услуг (товаров, работ)</t>
  </si>
  <si>
    <t>тыс.м3</t>
  </si>
  <si>
    <t>Тариф  без учета НДС</t>
  </si>
  <si>
    <t>тенге/м3</t>
  </si>
  <si>
    <t>Справочно:</t>
  </si>
  <si>
    <t>Среднесписочная численность работников, всего</t>
  </si>
  <si>
    <t>В том числе:</t>
  </si>
  <si>
    <t>Производственного персонала</t>
  </si>
  <si>
    <t>Административного персонала</t>
  </si>
  <si>
    <t>Среднемесячная заработная плата, всего</t>
  </si>
  <si>
    <t>III</t>
  </si>
  <si>
    <t>IV</t>
  </si>
  <si>
    <t>V</t>
  </si>
  <si>
    <t>VI</t>
  </si>
  <si>
    <t>II</t>
  </si>
  <si>
    <t>VII</t>
  </si>
  <si>
    <t>8.1</t>
  </si>
  <si>
    <t>8.2</t>
  </si>
  <si>
    <t>9</t>
  </si>
  <si>
    <t>9.1</t>
  </si>
  <si>
    <t>9.2</t>
  </si>
  <si>
    <t>человек</t>
  </si>
  <si>
    <t>тенге</t>
  </si>
  <si>
    <t>Заработная плата</t>
  </si>
  <si>
    <t>Расходы периода всего</t>
  </si>
  <si>
    <t>Общие и административные расходы, всего</t>
  </si>
  <si>
    <t>в том числе:</t>
  </si>
  <si>
    <t>4</t>
  </si>
  <si>
    <t>Заработная плата административного персонала</t>
  </si>
  <si>
    <t>4.20</t>
  </si>
  <si>
    <t>Примечание</t>
  </si>
  <si>
    <t xml:space="preserve">исключен в связи отсуствием потверждающих документов </t>
  </si>
  <si>
    <t xml:space="preserve">Канцелярские  расходы  </t>
  </si>
  <si>
    <t>по фактическим  данным c/ф за март месяц 23г</t>
  </si>
  <si>
    <t>-</t>
  </si>
  <si>
    <t>Директор ТОО</t>
  </si>
  <si>
    <t>"Опреснительный завод "Каспий"</t>
  </si>
  <si>
    <t xml:space="preserve">Предусмотрено в утвержденной тарифной смете              </t>
  </si>
  <si>
    <t>Отклонение в %</t>
  </si>
  <si>
    <t>Причины отклонения</t>
  </si>
  <si>
    <t>Гусман С.Г.</t>
  </si>
  <si>
    <t>  К Отчету об исполнении тарифной сметы на регулируемые услуги</t>
  </si>
  <si>
    <t xml:space="preserve">   ТОО "Опреснительный завод "Каспий"</t>
  </si>
  <si>
    <t xml:space="preserve">Подача  питьевой воды распределительными сетями </t>
  </si>
  <si>
    <t xml:space="preserve"> наименование вида регулируемых услуг (товаров, работ) </t>
  </si>
  <si>
    <t>Приложение 1            </t>
  </si>
  <si>
    <t>к Правилам утверждения      </t>
  </si>
  <si>
    <t>предельного уровня тарифов   </t>
  </si>
  <si>
    <t>(цен, ставок сборов)       </t>
  </si>
  <si>
    <t>и тарифных смет на регулируемые</t>
  </si>
  <si>
    <t>услуги (товары, работы)     </t>
  </si>
  <si>
    <t>субъектов естественных монополий </t>
  </si>
  <si>
    <t>форма 5</t>
  </si>
  <si>
    <t xml:space="preserve">  - обязательные пенсионные взносы работодателя</t>
  </si>
  <si>
    <t>хозяйственные расходы</t>
  </si>
  <si>
    <t>Плата за пользование земельными участками</t>
  </si>
  <si>
    <t>Вода питьевая на собственные нужды</t>
  </si>
  <si>
    <t xml:space="preserve"> Работы по устройству (монтажу) охранной сигнализации и турнекета</t>
  </si>
  <si>
    <t>страховой полис</t>
  </si>
  <si>
    <t>3.15</t>
  </si>
  <si>
    <t>3.16</t>
  </si>
  <si>
    <t>3.17</t>
  </si>
  <si>
    <t>3.18</t>
  </si>
  <si>
    <t>Обслуживание и ремонт автотранспорта</t>
  </si>
  <si>
    <t>подготовка и  повышение квалификации</t>
  </si>
  <si>
    <t>лабораторные исследовани и испытания</t>
  </si>
  <si>
    <t>3.19</t>
  </si>
  <si>
    <t>3.20</t>
  </si>
  <si>
    <t>3.21</t>
  </si>
  <si>
    <t>расходы по актуализации НД и по стандартизации</t>
  </si>
  <si>
    <t>опломпбировка эл.счетчика</t>
  </si>
  <si>
    <t>услуги ж/д</t>
  </si>
  <si>
    <t>расходы по электрическому оборудованию</t>
  </si>
  <si>
    <t xml:space="preserve"> - обязательные пенсионные взносы работодателя</t>
  </si>
  <si>
    <t xml:space="preserve"> Консультационные расходы, нотариальные и юридические  услуги, оценка</t>
  </si>
  <si>
    <t xml:space="preserve"> Аудиторские расходы</t>
  </si>
  <si>
    <t xml:space="preserve"> Услуги банка</t>
  </si>
  <si>
    <t xml:space="preserve"> расходы по корректировке проектной документации</t>
  </si>
  <si>
    <t xml:space="preserve">услуги по защите государственных секретов </t>
  </si>
  <si>
    <t>услуги копировально множит. Переброшюровка, изготовление печати и  плакатов</t>
  </si>
  <si>
    <t xml:space="preserve"> медосмотр</t>
  </si>
  <si>
    <t xml:space="preserve"> возврат основного долга Нурлы Жол</t>
  </si>
  <si>
    <t>раходы по вознаграждениям (закуп)</t>
  </si>
  <si>
    <t xml:space="preserve"> изготовление технического паспорта на объект недвижимости</t>
  </si>
  <si>
    <t>ТМЗ, запасные части</t>
  </si>
  <si>
    <t>Разработка ПСД и ПИР</t>
  </si>
  <si>
    <t>Расходы по подготовке и составлению в области экологии</t>
  </si>
  <si>
    <t>обучение и переподготовка кадров</t>
  </si>
  <si>
    <t>Объявление</t>
  </si>
  <si>
    <t xml:space="preserve"> обслуживания </t>
  </si>
  <si>
    <t>дезинсакация и дезинфекция</t>
  </si>
  <si>
    <t>Расходы по вознаграждению</t>
  </si>
  <si>
    <t>4.10</t>
  </si>
  <si>
    <t>4.19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</si>
  <si>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</si>
  <si>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</si>
  <si>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</si>
  <si>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</si>
  <si>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</si>
  <si>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</si>
  <si>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</si>
  <si>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</si>
  <si>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</si>
  <si>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</si>
  <si>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непредсмотрено в утвержденной тарифной смете</t>
  </si>
  <si>
    <t>В связи уведичением объема морской воды</t>
  </si>
  <si>
    <t>Увеличение объема производства питьевой воды</t>
  </si>
  <si>
    <t>В связи уведичением объема производства воды, соответвено увеличились потребность сырья и материалов</t>
  </si>
  <si>
    <t>Отчетный период 2025 год.</t>
  </si>
  <si>
    <t xml:space="preserve">  - услуги по защите государственных секретов </t>
  </si>
  <si>
    <t>- услуги по проведению технического аудита</t>
  </si>
  <si>
    <t xml:space="preserve"> -расходы по изготовлению мебели</t>
  </si>
  <si>
    <t xml:space="preserve"> - внесение в базу данных АИС ГГК инженерных </t>
  </si>
  <si>
    <t xml:space="preserve"> - услуги по аттестации рабочих мест</t>
  </si>
  <si>
    <t xml:space="preserve"> -интернет</t>
  </si>
  <si>
    <t>-услуги по разработке программы экологического контроля (ПЭК)</t>
  </si>
  <si>
    <t xml:space="preserve">  -расходы на медицинские услуги</t>
  </si>
  <si>
    <t xml:space="preserve"> - расходы по корректировке проектной документации</t>
  </si>
  <si>
    <t xml:space="preserve">  - полиграфические услуги, изготовлени стендов, банеров</t>
  </si>
  <si>
    <t xml:space="preserve"> - прочие расходы на вычет</t>
  </si>
  <si>
    <t xml:space="preserve"> -Дератизация, дезинфекция</t>
  </si>
  <si>
    <t xml:space="preserve"> Расходы по разработка ПСД и ПИР</t>
  </si>
  <si>
    <t xml:space="preserve"> -топографическая съемка</t>
  </si>
  <si>
    <t>Аудиторские и др консультационные услуги</t>
  </si>
  <si>
    <t>Командировочные</t>
  </si>
  <si>
    <t xml:space="preserve">Услуги по проведению экспертизы промышленной безопасности / </t>
  </si>
  <si>
    <t xml:space="preserve"> -услуги специалиста в социальных сетях</t>
  </si>
  <si>
    <t xml:space="preserve">  - расходы по озеленению</t>
  </si>
  <si>
    <t>-услуги по доступа веб портала Государственных закупок</t>
  </si>
  <si>
    <t xml:space="preserve"> - заправка катриджей</t>
  </si>
  <si>
    <t xml:space="preserve"> -установка жалюзи</t>
  </si>
  <si>
    <t xml:space="preserve"> - расходы по изготовлению мебели</t>
  </si>
  <si>
    <t xml:space="preserve"> -расходы по обслуживанию и ремонту основных средств</t>
  </si>
  <si>
    <t xml:space="preserve"> - НДС не принятый к зачету</t>
  </si>
  <si>
    <t xml:space="preserve"> - Обслуживание и ремонт автотранспорта</t>
  </si>
  <si>
    <t xml:space="preserve"> - землеустроительные работы</t>
  </si>
  <si>
    <t>Услуги разнорабочего</t>
  </si>
  <si>
    <t xml:space="preserve"> - Прочие</t>
  </si>
  <si>
    <t xml:space="preserve">  - пеня и штрафы, неустойки по хоз.договорам</t>
  </si>
  <si>
    <t>Земельный налог</t>
  </si>
  <si>
    <t>Налог на имущества</t>
  </si>
  <si>
    <t>Налог на транспорт</t>
  </si>
  <si>
    <t xml:space="preserve">   канцелярские расходы</t>
  </si>
  <si>
    <t xml:space="preserve"> - страхование ГПО работодателя</t>
  </si>
  <si>
    <t xml:space="preserve">Услуги по оценке недвижимого имущества     </t>
  </si>
  <si>
    <t>Расходы по диагностике автотранспорта, техническое диагностирование грузоподьемных механизмов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</si>
  <si>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</si>
  <si>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</si>
  <si>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</si>
  <si>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</si>
  <si>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</si>
  <si>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</si>
  <si>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</si>
  <si>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</si>
  <si>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</si>
  <si>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</si>
  <si>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</si>
  <si>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</si>
  <si>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</si>
  <si>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</si>
  <si>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</si>
  <si>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</si>
  <si>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</si>
  <si>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</si>
  <si>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</si>
  <si>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</si>
  <si>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</si>
  <si>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</si>
  <si>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</si>
  <si>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</si>
  <si>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</si>
  <si>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 xml:space="preserve">Услуги по аккредитации/постаккредитации лаборатории     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</si>
  <si>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</si>
  <si>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</si>
  <si>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</si>
  <si>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</si>
  <si>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</si>
  <si>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</si>
  <si>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</si>
  <si>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</si>
  <si>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</si>
  <si>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4.44</t>
  </si>
  <si>
    <t>4.45</t>
  </si>
  <si>
    <t>4.23.1</t>
  </si>
  <si>
    <t>4.23.2</t>
  </si>
  <si>
    <t>4.23.3</t>
  </si>
  <si>
    <t>4.23.4</t>
  </si>
  <si>
    <t>4.23.5</t>
  </si>
  <si>
    <t>4.39.1</t>
  </si>
  <si>
    <t>4.39.2</t>
  </si>
  <si>
    <t>4.39.3</t>
  </si>
  <si>
    <t>4.39.4</t>
  </si>
  <si>
    <t>Фактически сложившиеся показатели тарифной сметы  за 2025 год</t>
  </si>
  <si>
    <t xml:space="preserve"> Затраты по ПО</t>
  </si>
  <si>
    <t>4.39.5</t>
  </si>
  <si>
    <t>По фактическим затратам</t>
  </si>
  <si>
    <t>Увеличение численности штата</t>
  </si>
  <si>
    <t>Увеличение ФОТ, соответственно рост налогов</t>
  </si>
  <si>
    <t>Генеральный директор ТОО</t>
  </si>
  <si>
    <t>По сбору, вывозу и утилизации твердых отходов (ТБО)</t>
  </si>
  <si>
    <t>Прием и сброс нормативно-чистых вод (канализация)</t>
  </si>
  <si>
    <t xml:space="preserve">Услуги по аккредитации/ постаккредитации лаборатории     </t>
  </si>
  <si>
    <t>Расходы по cпецодежды и охраны труда</t>
  </si>
  <si>
    <t>Непредсмотрено в утвержденной тарифной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</si>
</sst>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"/>
  </numFmts>
  <fonts count="30" x14ac:knownFonts="1"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rgb="FFFF0000"/>
      <name val="Arial"/>
      <family val="2"/>
      <charset val="204"/>
    </font>
    <font>
      <sz val="9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8"/>
      <name val="Arial"/>
      <family val="2"/>
    </font>
    <font>
      <b/>
      <u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8" fillId="0" borderId="0"/>
  </cellStyleXfs>
  <cellXfs count="2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8" xfId="0" applyFont="1" applyFill="1" applyBorder="1"/>
    <xf numFmtId="0" fontId="8" fillId="0" borderId="1" xfId="0" applyFont="1" applyBorder="1" applyAlignment="1">
      <alignment horizontal="center"/>
    </xf>
    <xf numFmtId="49" fontId="6" fillId="0" borderId="8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2" borderId="8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1" xfId="0" applyFont="1" applyBorder="1"/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4" fontId="6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" fillId="0" borderId="11" xfId="2" applyNumberFormat="1" applyFont="1" applyBorder="1" applyAlignment="1">
      <alignment vertical="top" wrapText="1"/>
    </xf>
    <xf numFmtId="4" fontId="7" fillId="0" borderId="1" xfId="0" applyNumberFormat="1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/>
    </xf>
    <xf numFmtId="4" fontId="13" fillId="0" borderId="7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2" fillId="0" borderId="7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left"/>
    </xf>
    <xf numFmtId="164" fontId="6" fillId="2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8" fillId="2" borderId="8" xfId="0" applyFont="1" applyFill="1" applyBorder="1" applyAlignment="1">
      <alignment wrapText="1"/>
    </xf>
    <xf numFmtId="165" fontId="2" fillId="0" borderId="1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0" fontId="22" fillId="0" borderId="7" xfId="0" applyFont="1" applyFill="1" applyBorder="1" applyAlignment="1">
      <alignment horizontal="left" vertical="center" wrapText="1"/>
    </xf>
    <xf numFmtId="49" fontId="22" fillId="0" borderId="7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4" fontId="2" fillId="0" borderId="0" xfId="0" applyNumberFormat="1" applyFont="1" applyAlignment="1">
      <alignment horizontal="center"/>
    </xf>
    <xf numFmtId="0" fontId="22" fillId="0" borderId="4" xfId="0" applyFont="1" applyFill="1" applyBorder="1" applyAlignment="1">
      <alignment horizontal="left" vertical="center" wrapText="1"/>
    </xf>
    <xf numFmtId="0" fontId="23" fillId="0" borderId="7" xfId="0" applyFont="1" applyFill="1" applyBorder="1" applyAlignment="1">
      <alignment horizontal="left" vertical="center" wrapText="1"/>
    </xf>
    <xf numFmtId="4" fontId="9" fillId="0" borderId="0" xfId="0" applyNumberFormat="1" applyFont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4" fontId="7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Alignment="1">
      <alignment horizontal="center"/>
    </xf>
    <xf numFmtId="0" fontId="25" fillId="2" borderId="4" xfId="0" applyFont="1" applyFill="1" applyBorder="1" applyAlignment="1">
      <alignment horizontal="left" vertical="center" wrapText="1"/>
    </xf>
    <xf numFmtId="0" fontId="26" fillId="0" borderId="7" xfId="0" applyFont="1" applyFill="1" applyBorder="1" applyAlignment="1">
      <alignment horizontal="left" vertical="center" wrapText="1"/>
    </xf>
    <xf numFmtId="0" fontId="27" fillId="2" borderId="4" xfId="0" applyFont="1" applyFill="1" applyBorder="1" applyAlignment="1">
      <alignment horizontal="left" vertical="center" wrapText="1"/>
    </xf>
    <xf numFmtId="0" fontId="25" fillId="0" borderId="7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" fontId="15" fillId="2" borderId="1" xfId="0" applyNumberFormat="1" applyFont="1" applyFill="1" applyBorder="1" applyAlignment="1">
      <alignment horizontal="center"/>
    </xf>
    <xf numFmtId="4" fontId="14" fillId="2" borderId="7" xfId="0" applyNumberFormat="1" applyFont="1" applyFill="1" applyBorder="1" applyAlignment="1">
      <alignment horizontal="center"/>
    </xf>
    <xf numFmtId="4" fontId="8" fillId="2" borderId="1" xfId="0" applyNumberFormat="1" applyFont="1" applyFill="1" applyBorder="1" applyAlignment="1">
      <alignment horizontal="center"/>
    </xf>
    <xf numFmtId="4" fontId="13" fillId="2" borderId="7" xfId="0" applyNumberFormat="1" applyFont="1" applyFill="1" applyBorder="1" applyAlignment="1">
      <alignment horizontal="left" wrapText="1"/>
    </xf>
    <xf numFmtId="4" fontId="7" fillId="2" borderId="1" xfId="0" applyNumberFormat="1" applyFont="1" applyFill="1" applyBorder="1" applyAlignment="1">
      <alignment horizontal="center" vertical="center"/>
    </xf>
    <xf numFmtId="4" fontId="13" fillId="2" borderId="7" xfId="0" applyNumberFormat="1" applyFont="1" applyFill="1" applyBorder="1" applyAlignment="1">
      <alignment horizontal="left"/>
    </xf>
    <xf numFmtId="4" fontId="7" fillId="2" borderId="1" xfId="0" applyNumberFormat="1" applyFont="1" applyFill="1" applyBorder="1" applyAlignment="1">
      <alignment horizontal="center"/>
    </xf>
    <xf numFmtId="4" fontId="16" fillId="2" borderId="1" xfId="0" applyNumberFormat="1" applyFont="1" applyFill="1" applyBorder="1" applyAlignment="1">
      <alignment horizontal="center"/>
    </xf>
    <xf numFmtId="4" fontId="13" fillId="2" borderId="7" xfId="0" applyNumberFormat="1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" fontId="12" fillId="2" borderId="7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4" fontId="12" fillId="2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4" fillId="2" borderId="7" xfId="0" applyFont="1" applyFill="1" applyBorder="1" applyAlignment="1">
      <alignment horizontal="left" vertical="center" wrapText="1"/>
    </xf>
    <xf numFmtId="4" fontId="25" fillId="2" borderId="1" xfId="0" applyNumberFormat="1" applyFont="1" applyFill="1" applyBorder="1" applyAlignment="1">
      <alignment horizontal="center" vertical="center"/>
    </xf>
    <xf numFmtId="4" fontId="8" fillId="2" borderId="7" xfId="0" applyNumberFormat="1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center"/>
    </xf>
    <xf numFmtId="4" fontId="13" fillId="2" borderId="7" xfId="0" applyNumberFormat="1" applyFont="1" applyFill="1" applyBorder="1" applyAlignment="1">
      <alignment horizontal="left" vertical="top"/>
    </xf>
    <xf numFmtId="4" fontId="13" fillId="2" borderId="7" xfId="0" applyNumberFormat="1" applyFont="1" applyFill="1" applyBorder="1" applyAlignment="1">
      <alignment vertical="top" wrapText="1"/>
    </xf>
    <xf numFmtId="4" fontId="25" fillId="2" borderId="1" xfId="0" applyNumberFormat="1" applyFont="1" applyFill="1" applyBorder="1" applyAlignment="1">
      <alignment horizontal="center"/>
    </xf>
    <xf numFmtId="4" fontId="8" fillId="2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3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4" fontId="28" fillId="2" borderId="1" xfId="0" applyNumberFormat="1" applyFont="1" applyFill="1" applyBorder="1" applyAlignment="1">
      <alignment horizontal="center" vertical="center"/>
    </xf>
    <xf numFmtId="4" fontId="8" fillId="2" borderId="7" xfId="0" applyNumberFormat="1" applyFont="1" applyFill="1" applyBorder="1" applyAlignment="1">
      <alignment horizontal="center" vertical="center"/>
    </xf>
    <xf numFmtId="4" fontId="7" fillId="2" borderId="7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4" fontId="6" fillId="2" borderId="7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23" fillId="2" borderId="7" xfId="0" applyFont="1" applyFill="1" applyBorder="1" applyAlignment="1">
      <alignment horizontal="left" vertical="center" wrapText="1"/>
    </xf>
    <xf numFmtId="4" fontId="6" fillId="0" borderId="7" xfId="0" applyNumberFormat="1" applyFont="1" applyBorder="1" applyAlignment="1">
      <alignment horizontal="center" vertical="center"/>
    </xf>
    <xf numFmtId="49" fontId="23" fillId="0" borderId="7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3" fillId="0" borderId="4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4" fontId="29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" fontId="7" fillId="0" borderId="7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</cellXfs>
  <cellStyles count="3">
    <cellStyle name="Normal_SHEET" xfId="1"/>
    <cellStyle name="Обычный" xfId="0" builtinId="0"/>
    <cellStyle name="Обычный_Русск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40"/>
  <sheetViews>
    <sheetView tabSelected="1" topLeftCell="A16" workbookViewId="0">
      <selection activeCell="I210" sqref="A1:I210"/>
    </sheetView>
  </sheetViews>
  <sheetFormatPr defaultColWidth="10.42578125" defaultRowHeight="12" outlineLevelRow="1" x14ac:dyDescent="0.2"/>
  <cols>
    <col min="1" max="1" width="5.85546875" style="1" customWidth="1"/>
    <col min="2" max="2" width="34.140625" style="2" customWidth="1"/>
    <col min="3" max="3" width="10.28515625" style="2" customWidth="1"/>
    <col min="4" max="4" width="14" style="3" hidden="1" customWidth="1"/>
    <col min="5" max="5" width="14.28515625" style="1" customWidth="1"/>
    <col min="6" max="6" width="18.85546875" style="1" hidden="1" customWidth="1"/>
    <col min="7" max="7" width="12.85546875" style="51" customWidth="1"/>
    <col min="8" max="8" width="9.42578125" style="1" customWidth="1"/>
    <col min="9" max="9" width="28.85546875" style="1" customWidth="1"/>
    <col min="10" max="10" width="0.140625" style="1" hidden="1" customWidth="1"/>
    <col min="11" max="11" width="10.42578125" style="1" hidden="1" customWidth="1"/>
    <col min="12" max="12" width="11.5703125" style="1" bestFit="1" customWidth="1"/>
    <col min="13" max="13" width="10.42578125" style="1"/>
    <col min="14" max="14" width="11.85546875" style="1" bestFit="1" customWidth="1"/>
    <col min="15" max="16384" width="10.42578125" style="1"/>
  </cols>
  <sheetData>
    <row r="1" spans="1:9" ht="12" hidden="1" customHeight="1" x14ac:dyDescent="0.2"/>
    <row r="2" spans="1:9" ht="12" hidden="1" customHeight="1" x14ac:dyDescent="0.2"/>
    <row r="3" spans="1:9" ht="12" hidden="1" customHeight="1" x14ac:dyDescent="0.2"/>
    <row r="4" spans="1:9" hidden="1" x14ac:dyDescent="0.2"/>
    <row r="5" spans="1:9" hidden="1" x14ac:dyDescent="0.2"/>
    <row r="6" spans="1:9" hidden="1" x14ac:dyDescent="0.2"/>
    <row r="7" spans="1:9" ht="15.75" hidden="1" x14ac:dyDescent="0.25">
      <c r="A7" s="4"/>
      <c r="B7" s="4"/>
      <c r="C7" s="4"/>
      <c r="D7" s="5"/>
    </row>
    <row r="8" spans="1:9" ht="15.75" hidden="1" x14ac:dyDescent="0.25">
      <c r="A8" s="4"/>
      <c r="B8" s="4"/>
      <c r="C8" s="4"/>
      <c r="D8" s="5"/>
    </row>
    <row r="9" spans="1:9" ht="15.75" hidden="1" x14ac:dyDescent="0.25">
      <c r="A9" s="4"/>
      <c r="B9" s="4"/>
      <c r="C9" s="4"/>
      <c r="D9" s="5"/>
    </row>
    <row r="10" spans="1:9" ht="15.75" hidden="1" x14ac:dyDescent="0.25">
      <c r="A10" s="4"/>
      <c r="B10" s="4"/>
      <c r="C10" s="7"/>
      <c r="D10" s="6"/>
    </row>
    <row r="11" spans="1:9" ht="15.75" hidden="1" x14ac:dyDescent="0.25">
      <c r="A11" s="4"/>
      <c r="B11" s="4"/>
      <c r="C11" s="4"/>
      <c r="D11" s="5"/>
    </row>
    <row r="12" spans="1:9" ht="15.75" hidden="1" x14ac:dyDescent="0.25">
      <c r="A12" s="8"/>
      <c r="B12" s="4"/>
      <c r="C12" s="4"/>
      <c r="D12" s="5"/>
    </row>
    <row r="13" spans="1:9" ht="15.75" hidden="1" x14ac:dyDescent="0.25">
      <c r="A13" s="4"/>
      <c r="B13" s="4"/>
      <c r="C13" s="4"/>
      <c r="D13" s="5"/>
    </row>
    <row r="14" spans="1:9" ht="15.75" hidden="1" x14ac:dyDescent="0.25">
      <c r="A14" s="4"/>
      <c r="B14" s="4"/>
      <c r="C14" s="4"/>
      <c r="D14" s="5"/>
    </row>
    <row r="15" spans="1:9" hidden="1" x14ac:dyDescent="0.2">
      <c r="A15" s="9"/>
      <c r="B15" s="9"/>
      <c r="C15" s="9"/>
      <c r="G15" s="61"/>
    </row>
    <row r="16" spans="1:9" ht="15" customHeight="1" x14ac:dyDescent="0.2">
      <c r="A16" s="9"/>
      <c r="B16" s="9"/>
      <c r="C16" s="9"/>
      <c r="G16" s="62"/>
      <c r="H16" s="222" t="s">
        <v>159</v>
      </c>
      <c r="I16" s="222"/>
    </row>
    <row r="17" spans="1:9" x14ac:dyDescent="0.2">
      <c r="A17" s="9"/>
      <c r="B17" s="9"/>
      <c r="C17" s="9"/>
      <c r="G17" s="62"/>
      <c r="H17" s="222" t="s">
        <v>160</v>
      </c>
      <c r="I17" s="222"/>
    </row>
    <row r="18" spans="1:9" x14ac:dyDescent="0.2">
      <c r="A18" s="9"/>
      <c r="B18" s="9"/>
      <c r="C18" s="9"/>
      <c r="G18" s="62"/>
      <c r="H18" s="222" t="s">
        <v>161</v>
      </c>
      <c r="I18" s="222"/>
    </row>
    <row r="19" spans="1:9" x14ac:dyDescent="0.2">
      <c r="A19" s="9"/>
      <c r="B19" s="9"/>
      <c r="C19" s="9"/>
      <c r="G19" s="62"/>
      <c r="H19" s="222" t="s">
        <v>162</v>
      </c>
      <c r="I19" s="222"/>
    </row>
    <row r="20" spans="1:9" x14ac:dyDescent="0.2">
      <c r="A20" s="9"/>
      <c r="B20" s="9"/>
      <c r="C20" s="9"/>
      <c r="G20" s="62"/>
      <c r="H20" s="222" t="s">
        <v>163</v>
      </c>
      <c r="I20" s="222"/>
    </row>
    <row r="21" spans="1:9" x14ac:dyDescent="0.2">
      <c r="A21" s="9"/>
      <c r="B21" s="9"/>
      <c r="C21" s="9"/>
      <c r="G21" s="62"/>
      <c r="H21" s="222" t="s">
        <v>164</v>
      </c>
      <c r="I21" s="222"/>
    </row>
    <row r="22" spans="1:9" x14ac:dyDescent="0.2">
      <c r="A22" s="9"/>
      <c r="B22" s="9"/>
      <c r="C22" s="9"/>
      <c r="G22" s="62"/>
      <c r="H22" s="222" t="s">
        <v>165</v>
      </c>
      <c r="I22" s="222"/>
    </row>
    <row r="23" spans="1:9" x14ac:dyDescent="0.2">
      <c r="A23" s="9"/>
      <c r="B23" s="9"/>
      <c r="C23" s="9"/>
      <c r="G23" s="62"/>
      <c r="H23" s="26"/>
      <c r="I23" s="223" t="s">
        <v>166</v>
      </c>
    </row>
    <row r="24" spans="1:9" x14ac:dyDescent="0.2">
      <c r="A24" s="9"/>
      <c r="B24" s="9"/>
      <c r="C24" s="9"/>
      <c r="G24" s="62"/>
      <c r="I24" s="154"/>
    </row>
    <row r="25" spans="1:9" ht="12.75" customHeight="1" x14ac:dyDescent="0.2">
      <c r="A25" s="163" t="s">
        <v>155</v>
      </c>
      <c r="B25" s="163"/>
      <c r="C25" s="163"/>
      <c r="D25" s="163"/>
      <c r="E25" s="163"/>
      <c r="F25" s="163"/>
      <c r="G25" s="163"/>
      <c r="H25" s="163"/>
      <c r="I25" s="163"/>
    </row>
    <row r="26" spans="1:9" ht="12" customHeight="1" x14ac:dyDescent="0.2">
      <c r="A26" s="163"/>
      <c r="B26" s="163"/>
      <c r="C26" s="163"/>
      <c r="D26" s="163"/>
      <c r="E26" s="163"/>
      <c r="F26" s="163"/>
      <c r="G26" s="163"/>
      <c r="H26" s="163"/>
      <c r="I26" s="163"/>
    </row>
    <row r="27" spans="1:9" ht="15.75" x14ac:dyDescent="0.2">
      <c r="A27" s="118"/>
      <c r="B27" s="164" t="s">
        <v>222</v>
      </c>
      <c r="C27" s="164"/>
      <c r="D27" s="164"/>
      <c r="E27" s="164"/>
      <c r="G27" s="62"/>
    </row>
    <row r="28" spans="1:9" ht="15.75" x14ac:dyDescent="0.2">
      <c r="A28" s="118"/>
      <c r="B28" s="165" t="s">
        <v>156</v>
      </c>
      <c r="C28" s="165"/>
      <c r="D28" s="119"/>
      <c r="E28" s="119"/>
      <c r="G28" s="62"/>
    </row>
    <row r="29" spans="1:9" ht="15.75" x14ac:dyDescent="0.2">
      <c r="A29" s="118"/>
      <c r="B29" s="166" t="s">
        <v>157</v>
      </c>
      <c r="C29" s="166"/>
      <c r="D29" s="166"/>
      <c r="E29" s="166"/>
      <c r="G29" s="62"/>
    </row>
    <row r="30" spans="1:9" ht="9.75" customHeight="1" x14ac:dyDescent="0.2">
      <c r="A30" s="118"/>
      <c r="B30" s="167" t="s">
        <v>158</v>
      </c>
      <c r="C30" s="167"/>
      <c r="D30" s="167"/>
      <c r="E30" s="167"/>
      <c r="G30" s="62"/>
    </row>
    <row r="31" spans="1:9" x14ac:dyDescent="0.2">
      <c r="A31" s="10"/>
      <c r="B31" s="11"/>
      <c r="C31" s="11"/>
      <c r="D31" s="12"/>
      <c r="E31" s="62"/>
      <c r="G31" s="62"/>
    </row>
    <row r="32" spans="1:9" ht="12.75" customHeight="1" x14ac:dyDescent="0.2">
      <c r="A32" s="168" t="s">
        <v>0</v>
      </c>
      <c r="B32" s="169" t="s">
        <v>1</v>
      </c>
      <c r="C32" s="172" t="s">
        <v>2</v>
      </c>
      <c r="D32" s="175" t="s">
        <v>3</v>
      </c>
      <c r="E32" s="178" t="s">
        <v>151</v>
      </c>
      <c r="F32" s="194" t="s">
        <v>144</v>
      </c>
      <c r="G32" s="172" t="s">
        <v>306</v>
      </c>
      <c r="H32" s="181" t="s">
        <v>152</v>
      </c>
      <c r="I32" s="182" t="s">
        <v>153</v>
      </c>
    </row>
    <row r="33" spans="1:14" x14ac:dyDescent="0.2">
      <c r="A33" s="168"/>
      <c r="B33" s="170"/>
      <c r="C33" s="173"/>
      <c r="D33" s="176"/>
      <c r="E33" s="179"/>
      <c r="F33" s="194"/>
      <c r="G33" s="173"/>
      <c r="H33" s="181"/>
      <c r="I33" s="182"/>
    </row>
    <row r="34" spans="1:14" ht="54" customHeight="1" x14ac:dyDescent="0.2">
      <c r="A34" s="168"/>
      <c r="B34" s="171"/>
      <c r="C34" s="174"/>
      <c r="D34" s="177"/>
      <c r="E34" s="180"/>
      <c r="F34" s="194"/>
      <c r="G34" s="174"/>
      <c r="H34" s="181"/>
      <c r="I34" s="182"/>
    </row>
    <row r="35" spans="1:14" s="18" customFormat="1" ht="30.75" customHeight="1" x14ac:dyDescent="0.2">
      <c r="A35" s="156" t="s">
        <v>4</v>
      </c>
      <c r="B35" s="15" t="s">
        <v>5</v>
      </c>
      <c r="C35" s="16" t="s">
        <v>6</v>
      </c>
      <c r="D35" s="17">
        <f>D36+D43+D47+D48+D49+D50+D51+D52+D53+D61+D62+D63+D64+D65+D66+D67+D70+D71+D72</f>
        <v>564403.78000000014</v>
      </c>
      <c r="E35" s="77">
        <f>E36+E43+E47+E48+E49+E50+E51+E52+E53+E61+E62+E63+E64+E65+E66+E67+E70+E71+E72</f>
        <v>369809.05</v>
      </c>
      <c r="F35" s="77" t="e">
        <f>F36+F43+F47+F48+F49+F50+F51+F52+F53+F61+F62+F63+F64+F65+F66+F67+F70+F71+F72</f>
        <v>#VALUE!</v>
      </c>
      <c r="G35" s="77">
        <f>G36+G43+G47+G48+G49+G50+G51+G52+G53+G61+G62+G63+G64+G65+G66+G67+G70+G71+G72+G60+G73+G74+G75+G76+G77+G79+G78+G80+G81+G82+G83+G84+G85+G86+G87+G89+G68+G69+G88+G90+G91+G92+G93+G94+G95+G96+G97+G98+G99+G100+G101+G102+G103+G104+G105+G106</f>
        <v>3692472.2480000006</v>
      </c>
      <c r="H35" s="195">
        <f>G35/E35*100</f>
        <v>998.48076946737797</v>
      </c>
      <c r="I35" s="40"/>
      <c r="L35" s="97"/>
      <c r="N35" s="97"/>
    </row>
    <row r="36" spans="1:14" ht="41.25" customHeight="1" x14ac:dyDescent="0.2">
      <c r="A36" s="155" t="s">
        <v>7</v>
      </c>
      <c r="B36" s="15" t="s">
        <v>8</v>
      </c>
      <c r="C36" s="16" t="s">
        <v>6</v>
      </c>
      <c r="D36" s="17">
        <f>D37+D42+D44+D45</f>
        <v>109022</v>
      </c>
      <c r="E36" s="78">
        <f>E37+E42+E44+E45</f>
        <v>111483.734</v>
      </c>
      <c r="F36" s="78" t="e">
        <f t="shared" ref="F36" si="0">F37+F42+F44+F45</f>
        <v>#VALUE!</v>
      </c>
      <c r="G36" s="78">
        <f>G37+G42+G44+G45</f>
        <v>2338939.605</v>
      </c>
      <c r="H36" s="195">
        <f t="shared" ref="H36:H52" si="1">G36/E36*100</f>
        <v>2098.0097464263263</v>
      </c>
      <c r="I36" s="46"/>
      <c r="N36" s="97"/>
    </row>
    <row r="37" spans="1:14" ht="12" customHeight="1" x14ac:dyDescent="0.2">
      <c r="A37" s="20" t="s">
        <v>9</v>
      </c>
      <c r="B37" s="21" t="s">
        <v>10</v>
      </c>
      <c r="C37" s="32" t="s">
        <v>6</v>
      </c>
      <c r="D37" s="22">
        <f>SUM(D38:D40)</f>
        <v>58673.500000000007</v>
      </c>
      <c r="E37" s="80">
        <f>SUM(E38:E40)</f>
        <v>55661.908000000003</v>
      </c>
      <c r="F37" s="80">
        <f t="shared" ref="F37" si="2">SUM(F38:F40)</f>
        <v>55661.908000000003</v>
      </c>
      <c r="G37" s="80">
        <f>SUM(G38:G40)</f>
        <v>677191.86300000001</v>
      </c>
      <c r="H37" s="196">
        <f t="shared" si="1"/>
        <v>1216.6163312260155</v>
      </c>
      <c r="I37" s="46"/>
      <c r="M37" s="12"/>
      <c r="N37" s="12"/>
    </row>
    <row r="38" spans="1:14" s="26" customFormat="1" ht="51" x14ac:dyDescent="0.2">
      <c r="A38" s="138"/>
      <c r="B38" s="24" t="s">
        <v>11</v>
      </c>
      <c r="C38" s="32" t="s">
        <v>6</v>
      </c>
      <c r="D38" s="25">
        <v>15592.2</v>
      </c>
      <c r="E38" s="79">
        <v>15198.508</v>
      </c>
      <c r="F38" s="79">
        <v>15198.508</v>
      </c>
      <c r="G38" s="79">
        <v>39803.826000000001</v>
      </c>
      <c r="H38" s="196">
        <f t="shared" si="1"/>
        <v>261.89298317966478</v>
      </c>
      <c r="I38" s="205" t="s">
        <v>221</v>
      </c>
      <c r="N38" s="12"/>
    </row>
    <row r="39" spans="1:14" s="26" customFormat="1" ht="12.75" x14ac:dyDescent="0.2">
      <c r="A39" s="138"/>
      <c r="B39" s="24" t="s">
        <v>12</v>
      </c>
      <c r="C39" s="32" t="s">
        <v>6</v>
      </c>
      <c r="D39" s="27">
        <v>25648.9</v>
      </c>
      <c r="E39" s="79">
        <v>23163.4</v>
      </c>
      <c r="F39" s="79">
        <v>23163.4</v>
      </c>
      <c r="G39" s="79">
        <v>515181.03700000001</v>
      </c>
      <c r="H39" s="196">
        <f t="shared" si="1"/>
        <v>2224.1166538591051</v>
      </c>
      <c r="I39" s="218" t="s">
        <v>309</v>
      </c>
      <c r="N39" s="12"/>
    </row>
    <row r="40" spans="1:14" s="26" customFormat="1" ht="12.75" x14ac:dyDescent="0.2">
      <c r="A40" s="138"/>
      <c r="B40" s="24" t="s">
        <v>13</v>
      </c>
      <c r="C40" s="32" t="s">
        <v>6</v>
      </c>
      <c r="D40" s="25">
        <v>17432.400000000001</v>
      </c>
      <c r="E40" s="79">
        <v>17300</v>
      </c>
      <c r="F40" s="79">
        <v>17300</v>
      </c>
      <c r="G40" s="79">
        <v>122207</v>
      </c>
      <c r="H40" s="196">
        <f t="shared" si="1"/>
        <v>706.39884393063585</v>
      </c>
      <c r="I40" s="218" t="s">
        <v>309</v>
      </c>
      <c r="N40" s="12"/>
    </row>
    <row r="41" spans="1:14" s="26" customFormat="1" ht="12.75" hidden="1" x14ac:dyDescent="0.2">
      <c r="A41" s="138"/>
      <c r="B41" s="24" t="s">
        <v>14</v>
      </c>
      <c r="C41" s="32" t="s">
        <v>6</v>
      </c>
      <c r="D41" s="25"/>
      <c r="E41" s="197"/>
      <c r="F41" s="198"/>
      <c r="G41" s="152"/>
      <c r="H41" s="196" t="e">
        <f t="shared" si="1"/>
        <v>#DIV/0!</v>
      </c>
      <c r="I41" s="218" t="s">
        <v>309</v>
      </c>
      <c r="N41" s="12"/>
    </row>
    <row r="42" spans="1:14" ht="15" customHeight="1" x14ac:dyDescent="0.2">
      <c r="A42" s="139" t="s">
        <v>15</v>
      </c>
      <c r="B42" s="28" t="s">
        <v>16</v>
      </c>
      <c r="C42" s="32" t="s">
        <v>6</v>
      </c>
      <c r="D42" s="22">
        <v>47888</v>
      </c>
      <c r="E42" s="80">
        <v>53665.48</v>
      </c>
      <c r="F42" s="199" t="s">
        <v>147</v>
      </c>
      <c r="G42" s="124">
        <v>1598835.9040000001</v>
      </c>
      <c r="H42" s="196">
        <f t="shared" si="1"/>
        <v>2979.2632135219883</v>
      </c>
      <c r="I42" s="218" t="s">
        <v>309</v>
      </c>
      <c r="N42" s="12"/>
    </row>
    <row r="43" spans="1:14" ht="25.5" hidden="1" x14ac:dyDescent="0.2">
      <c r="A43" s="139" t="s">
        <v>17</v>
      </c>
      <c r="B43" s="28" t="s">
        <v>18</v>
      </c>
      <c r="C43" s="32" t="s">
        <v>6</v>
      </c>
      <c r="D43" s="22">
        <v>1784.5</v>
      </c>
      <c r="E43" s="80">
        <v>0</v>
      </c>
      <c r="F43" s="200"/>
      <c r="G43" s="124"/>
      <c r="H43" s="196"/>
      <c r="I43" s="218" t="s">
        <v>309</v>
      </c>
      <c r="N43" s="12"/>
    </row>
    <row r="44" spans="1:14" ht="12.75" x14ac:dyDescent="0.2">
      <c r="A44" s="139" t="s">
        <v>17</v>
      </c>
      <c r="B44" s="28" t="s">
        <v>20</v>
      </c>
      <c r="C44" s="32" t="s">
        <v>6</v>
      </c>
      <c r="D44" s="22">
        <v>917.3</v>
      </c>
      <c r="E44" s="80">
        <v>810.61199999999997</v>
      </c>
      <c r="F44" s="80">
        <v>810.61199999999997</v>
      </c>
      <c r="G44" s="80">
        <v>5410.3289999999997</v>
      </c>
      <c r="H44" s="196">
        <f t="shared" si="1"/>
        <v>667.43756569110747</v>
      </c>
      <c r="I44" s="218" t="s">
        <v>309</v>
      </c>
      <c r="N44" s="12"/>
    </row>
    <row r="45" spans="1:14" ht="25.5" x14ac:dyDescent="0.2">
      <c r="A45" s="139" t="s">
        <v>19</v>
      </c>
      <c r="B45" s="28" t="s">
        <v>22</v>
      </c>
      <c r="C45" s="32" t="s">
        <v>6</v>
      </c>
      <c r="D45" s="22">
        <v>1543.2</v>
      </c>
      <c r="E45" s="80">
        <v>1345.7339999999999</v>
      </c>
      <c r="F45" s="80">
        <v>1345.7339999999999</v>
      </c>
      <c r="G45" s="80">
        <v>57501.508999999998</v>
      </c>
      <c r="H45" s="196">
        <f t="shared" si="1"/>
        <v>4272.8733167178652</v>
      </c>
      <c r="I45" s="205" t="s">
        <v>219</v>
      </c>
      <c r="N45" s="12"/>
    </row>
    <row r="46" spans="1:14" ht="12.75" hidden="1" customHeight="1" x14ac:dyDescent="0.2">
      <c r="A46" s="139" t="s">
        <v>23</v>
      </c>
      <c r="B46" s="28" t="s">
        <v>24</v>
      </c>
      <c r="C46" s="32" t="s">
        <v>6</v>
      </c>
      <c r="D46" s="22"/>
      <c r="E46" s="146"/>
      <c r="F46" s="200"/>
      <c r="G46" s="124"/>
      <c r="H46" s="196" t="e">
        <f t="shared" si="1"/>
        <v>#DIV/0!</v>
      </c>
      <c r="I46" s="218"/>
      <c r="N46" s="12"/>
    </row>
    <row r="47" spans="1:14" ht="26.25" customHeight="1" x14ac:dyDescent="0.2">
      <c r="A47" s="140" t="s">
        <v>21</v>
      </c>
      <c r="B47" s="28" t="s">
        <v>313</v>
      </c>
      <c r="C47" s="32" t="s">
        <v>6</v>
      </c>
      <c r="D47" s="22">
        <v>1200</v>
      </c>
      <c r="E47" s="80">
        <v>0</v>
      </c>
      <c r="F47" s="80">
        <v>0</v>
      </c>
      <c r="G47" s="80">
        <v>3512.2900000000004</v>
      </c>
      <c r="H47" s="196">
        <v>100</v>
      </c>
      <c r="I47" s="205" t="s">
        <v>317</v>
      </c>
      <c r="N47" s="12"/>
    </row>
    <row r="48" spans="1:14" ht="27" customHeight="1" x14ac:dyDescent="0.2">
      <c r="A48" s="140" t="s">
        <v>23</v>
      </c>
      <c r="B48" s="28" t="s">
        <v>314</v>
      </c>
      <c r="C48" s="32" t="s">
        <v>6</v>
      </c>
      <c r="D48" s="22">
        <v>4168.1000000000004</v>
      </c>
      <c r="E48" s="80">
        <v>0</v>
      </c>
      <c r="F48" s="80">
        <v>0</v>
      </c>
      <c r="G48" s="80">
        <v>3693.7280000000001</v>
      </c>
      <c r="H48" s="196">
        <v>100</v>
      </c>
      <c r="I48" s="205" t="s">
        <v>317</v>
      </c>
      <c r="N48" s="12"/>
    </row>
    <row r="49" spans="1:14" s="18" customFormat="1" ht="12.75" x14ac:dyDescent="0.2">
      <c r="A49" s="155" t="s">
        <v>27</v>
      </c>
      <c r="B49" s="31" t="s">
        <v>28</v>
      </c>
      <c r="C49" s="16" t="s">
        <v>6</v>
      </c>
      <c r="D49" s="17">
        <v>197169.48</v>
      </c>
      <c r="E49" s="130">
        <v>31451.688999999998</v>
      </c>
      <c r="F49" s="130">
        <v>31451.688999999998</v>
      </c>
      <c r="G49" s="130">
        <v>377242.8</v>
      </c>
      <c r="H49" s="195">
        <f t="shared" si="1"/>
        <v>1199.4357441344405</v>
      </c>
      <c r="I49" s="205" t="s">
        <v>309</v>
      </c>
      <c r="M49" s="110"/>
      <c r="N49" s="12"/>
    </row>
    <row r="50" spans="1:14" s="18" customFormat="1" ht="12.75" x14ac:dyDescent="0.2">
      <c r="A50" s="155" t="s">
        <v>29</v>
      </c>
      <c r="B50" s="31" t="s">
        <v>137</v>
      </c>
      <c r="C50" s="16" t="s">
        <v>6</v>
      </c>
      <c r="D50" s="17">
        <v>183600</v>
      </c>
      <c r="E50" s="130">
        <f>170000*E198*12/1000</f>
        <v>183600</v>
      </c>
      <c r="F50" s="130">
        <f>170000*F198*12/1000</f>
        <v>183600</v>
      </c>
      <c r="G50" s="130">
        <v>729218.31599999999</v>
      </c>
      <c r="H50" s="195">
        <f t="shared" si="1"/>
        <v>397.17773202614376</v>
      </c>
      <c r="I50" s="205" t="s">
        <v>310</v>
      </c>
      <c r="N50" s="12"/>
    </row>
    <row r="51" spans="1:14" ht="13.5" customHeight="1" x14ac:dyDescent="0.2">
      <c r="A51" s="20"/>
      <c r="B51" s="28" t="s">
        <v>30</v>
      </c>
      <c r="C51" s="32" t="s">
        <v>6</v>
      </c>
      <c r="D51" s="22">
        <v>9914.4</v>
      </c>
      <c r="E51" s="80">
        <v>9616.9699999999993</v>
      </c>
      <c r="F51" s="80">
        <v>9616.9699999999993</v>
      </c>
      <c r="G51" s="80">
        <v>39827.826000000001</v>
      </c>
      <c r="H51" s="196">
        <f t="shared" si="1"/>
        <v>414.14110681430844</v>
      </c>
      <c r="I51" s="201" t="s">
        <v>311</v>
      </c>
      <c r="N51" s="12"/>
    </row>
    <row r="52" spans="1:14" ht="12.75" x14ac:dyDescent="0.2">
      <c r="A52" s="20"/>
      <c r="B52" s="28" t="s">
        <v>31</v>
      </c>
      <c r="C52" s="32" t="s">
        <v>6</v>
      </c>
      <c r="D52" s="22">
        <v>5783.4</v>
      </c>
      <c r="E52" s="80">
        <v>5609.9</v>
      </c>
      <c r="F52" s="80">
        <v>5609.9</v>
      </c>
      <c r="G52" s="80">
        <v>30542.03</v>
      </c>
      <c r="H52" s="196">
        <f t="shared" si="1"/>
        <v>544.43091677213499</v>
      </c>
      <c r="I52" s="202"/>
      <c r="N52" s="12"/>
    </row>
    <row r="53" spans="1:14" ht="12.75" x14ac:dyDescent="0.2">
      <c r="A53" s="20"/>
      <c r="B53" s="28" t="s">
        <v>32</v>
      </c>
      <c r="C53" s="32" t="s">
        <v>6</v>
      </c>
      <c r="D53" s="22">
        <v>3672</v>
      </c>
      <c r="E53" s="80">
        <f>D53</f>
        <v>3672</v>
      </c>
      <c r="F53" s="80">
        <f t="shared" ref="F53" si="3">E53</f>
        <v>3672</v>
      </c>
      <c r="G53" s="80">
        <v>20040.633999999998</v>
      </c>
      <c r="H53" s="196">
        <f>G53/E53*100</f>
        <v>545.76889978213501</v>
      </c>
      <c r="I53" s="203"/>
      <c r="N53" s="12"/>
    </row>
    <row r="54" spans="1:14" s="26" customFormat="1" ht="12.75" hidden="1" x14ac:dyDescent="0.2">
      <c r="A54" s="23"/>
      <c r="B54" s="24" t="s">
        <v>33</v>
      </c>
      <c r="C54" s="32" t="s">
        <v>6</v>
      </c>
      <c r="D54" s="25"/>
      <c r="E54" s="152"/>
      <c r="F54" s="198"/>
      <c r="G54" s="152"/>
      <c r="H54" s="196" t="e">
        <f t="shared" ref="H54:H136" si="4">G54/E54*100</f>
        <v>#DIV/0!</v>
      </c>
      <c r="I54" s="219"/>
      <c r="N54" s="12"/>
    </row>
    <row r="55" spans="1:14" s="26" customFormat="1" ht="12.75" hidden="1" x14ac:dyDescent="0.2">
      <c r="A55" s="23"/>
      <c r="B55" s="24" t="s">
        <v>34</v>
      </c>
      <c r="C55" s="32" t="s">
        <v>6</v>
      </c>
      <c r="D55" s="25"/>
      <c r="E55" s="152"/>
      <c r="F55" s="198"/>
      <c r="G55" s="152"/>
      <c r="H55" s="196" t="e">
        <f t="shared" si="4"/>
        <v>#DIV/0!</v>
      </c>
      <c r="I55" s="219"/>
      <c r="N55" s="12"/>
    </row>
    <row r="56" spans="1:14" s="26" customFormat="1" ht="12.75" hidden="1" x14ac:dyDescent="0.2">
      <c r="A56" s="23"/>
      <c r="B56" s="24" t="s">
        <v>35</v>
      </c>
      <c r="C56" s="32" t="s">
        <v>6</v>
      </c>
      <c r="D56" s="25"/>
      <c r="E56" s="152"/>
      <c r="F56" s="198"/>
      <c r="G56" s="152"/>
      <c r="H56" s="196" t="e">
        <f t="shared" si="4"/>
        <v>#DIV/0!</v>
      </c>
      <c r="I56" s="219"/>
      <c r="N56" s="12"/>
    </row>
    <row r="57" spans="1:14" ht="12.75" hidden="1" x14ac:dyDescent="0.2">
      <c r="A57" s="20"/>
      <c r="B57" s="28" t="s">
        <v>36</v>
      </c>
      <c r="C57" s="32" t="s">
        <v>6</v>
      </c>
      <c r="D57" s="22"/>
      <c r="E57" s="124"/>
      <c r="F57" s="200"/>
      <c r="G57" s="124"/>
      <c r="H57" s="196" t="e">
        <f t="shared" si="4"/>
        <v>#DIV/0!</v>
      </c>
      <c r="I57" s="218"/>
      <c r="N57" s="12"/>
    </row>
    <row r="58" spans="1:14" ht="12.75" hidden="1" x14ac:dyDescent="0.2">
      <c r="A58" s="20"/>
      <c r="B58" s="28" t="s">
        <v>37</v>
      </c>
      <c r="C58" s="32" t="s">
        <v>6</v>
      </c>
      <c r="D58" s="22"/>
      <c r="E58" s="124"/>
      <c r="F58" s="200"/>
      <c r="G58" s="124"/>
      <c r="H58" s="196" t="e">
        <f t="shared" si="4"/>
        <v>#DIV/0!</v>
      </c>
      <c r="I58" s="218"/>
      <c r="N58" s="12"/>
    </row>
    <row r="59" spans="1:14" s="18" customFormat="1" ht="25.5" hidden="1" x14ac:dyDescent="0.2">
      <c r="A59" s="155" t="s">
        <v>38</v>
      </c>
      <c r="B59" s="28" t="s">
        <v>39</v>
      </c>
      <c r="C59" s="32" t="s">
        <v>6</v>
      </c>
      <c r="D59" s="17"/>
      <c r="E59" s="54"/>
      <c r="F59" s="204"/>
      <c r="G59" s="54"/>
      <c r="H59" s="196" t="e">
        <f t="shared" si="4"/>
        <v>#DIV/0!</v>
      </c>
      <c r="I59" s="220"/>
      <c r="N59" s="12"/>
    </row>
    <row r="60" spans="1:14" s="18" customFormat="1" ht="25.5" x14ac:dyDescent="0.2">
      <c r="A60" s="155"/>
      <c r="B60" s="28" t="s">
        <v>167</v>
      </c>
      <c r="C60" s="32" t="s">
        <v>6</v>
      </c>
      <c r="D60" s="17"/>
      <c r="E60" s="124">
        <v>0</v>
      </c>
      <c r="F60" s="204"/>
      <c r="G60" s="124">
        <v>14048.391999999998</v>
      </c>
      <c r="H60" s="196">
        <v>100</v>
      </c>
      <c r="I60" s="205" t="s">
        <v>317</v>
      </c>
      <c r="N60" s="12"/>
    </row>
    <row r="61" spans="1:14" s="18" customFormat="1" ht="15.75" customHeight="1" x14ac:dyDescent="0.2">
      <c r="A61" s="139" t="s">
        <v>40</v>
      </c>
      <c r="B61" s="28" t="s">
        <v>316</v>
      </c>
      <c r="C61" s="142" t="s">
        <v>6</v>
      </c>
      <c r="D61" s="143">
        <v>2215.1999999999998</v>
      </c>
      <c r="E61" s="80">
        <v>2161.5770000000002</v>
      </c>
      <c r="F61" s="80">
        <v>2161.5770000000002</v>
      </c>
      <c r="G61" s="80">
        <v>3579.7489999999998</v>
      </c>
      <c r="H61" s="196">
        <f t="shared" si="4"/>
        <v>165.60821104221591</v>
      </c>
      <c r="I61" s="218" t="s">
        <v>309</v>
      </c>
      <c r="N61" s="12"/>
    </row>
    <row r="62" spans="1:14" s="18" customFormat="1" ht="12.75" x14ac:dyDescent="0.2">
      <c r="A62" s="139" t="s">
        <v>42</v>
      </c>
      <c r="B62" s="190" t="s">
        <v>43</v>
      </c>
      <c r="C62" s="142" t="s">
        <v>6</v>
      </c>
      <c r="D62" s="143">
        <v>1694</v>
      </c>
      <c r="E62" s="80">
        <v>0</v>
      </c>
      <c r="F62" s="80">
        <v>0</v>
      </c>
      <c r="G62" s="80"/>
      <c r="H62" s="196">
        <v>100</v>
      </c>
      <c r="I62" s="218" t="s">
        <v>309</v>
      </c>
      <c r="M62" s="56"/>
      <c r="N62" s="12"/>
    </row>
    <row r="63" spans="1:14" s="18" customFormat="1" ht="12.75" x14ac:dyDescent="0.2">
      <c r="A63" s="139" t="s">
        <v>44</v>
      </c>
      <c r="B63" s="34" t="s">
        <v>45</v>
      </c>
      <c r="C63" s="142" t="s">
        <v>6</v>
      </c>
      <c r="D63" s="143">
        <v>11636.3</v>
      </c>
      <c r="E63" s="80">
        <v>8378.02</v>
      </c>
      <c r="F63" s="80">
        <v>8378.02</v>
      </c>
      <c r="G63" s="80">
        <v>15351.319</v>
      </c>
      <c r="H63" s="196">
        <f t="shared" si="4"/>
        <v>183.23325797742186</v>
      </c>
      <c r="I63" s="218" t="s">
        <v>309</v>
      </c>
      <c r="N63" s="12"/>
    </row>
    <row r="64" spans="1:14" ht="12.75" x14ac:dyDescent="0.2">
      <c r="A64" s="139" t="s">
        <v>46</v>
      </c>
      <c r="B64" s="28" t="s">
        <v>47</v>
      </c>
      <c r="C64" s="142" t="s">
        <v>6</v>
      </c>
      <c r="D64" s="143">
        <v>3200</v>
      </c>
      <c r="E64" s="80">
        <v>2100</v>
      </c>
      <c r="F64" s="80">
        <v>2100</v>
      </c>
      <c r="G64" s="80">
        <f>4000+458.35</f>
        <v>4458.3500000000004</v>
      </c>
      <c r="H64" s="196">
        <f t="shared" si="4"/>
        <v>212.30238095238096</v>
      </c>
      <c r="I64" s="218" t="s">
        <v>309</v>
      </c>
      <c r="N64" s="12"/>
    </row>
    <row r="65" spans="1:14" ht="12.75" x14ac:dyDescent="0.2">
      <c r="A65" s="139" t="s">
        <v>48</v>
      </c>
      <c r="B65" s="28" t="s">
        <v>49</v>
      </c>
      <c r="C65" s="142" t="s">
        <v>6</v>
      </c>
      <c r="D65" s="143">
        <v>9845</v>
      </c>
      <c r="E65" s="80">
        <v>8504.16</v>
      </c>
      <c r="F65" s="80">
        <v>8504.16</v>
      </c>
      <c r="G65" s="80">
        <v>19570.098999999998</v>
      </c>
      <c r="H65" s="196">
        <f t="shared" si="4"/>
        <v>230.12383351206935</v>
      </c>
      <c r="I65" s="218" t="s">
        <v>309</v>
      </c>
      <c r="N65" s="12"/>
    </row>
    <row r="66" spans="1:14" ht="39" customHeight="1" outlineLevel="1" x14ac:dyDescent="0.2">
      <c r="A66" s="139" t="s">
        <v>50</v>
      </c>
      <c r="B66" s="28" t="s">
        <v>259</v>
      </c>
      <c r="C66" s="142" t="s">
        <v>6</v>
      </c>
      <c r="D66" s="143">
        <v>618</v>
      </c>
      <c r="E66" s="80">
        <v>0</v>
      </c>
      <c r="F66" s="80">
        <v>0</v>
      </c>
      <c r="G66" s="80">
        <v>163.358</v>
      </c>
      <c r="H66" s="196">
        <v>100</v>
      </c>
      <c r="I66" s="205" t="s">
        <v>317</v>
      </c>
      <c r="N66" s="12"/>
    </row>
    <row r="67" spans="1:14" ht="16.5" customHeight="1" outlineLevel="1" x14ac:dyDescent="0.2">
      <c r="A67" s="139" t="s">
        <v>51</v>
      </c>
      <c r="B67" s="28" t="s">
        <v>52</v>
      </c>
      <c r="C67" s="142" t="s">
        <v>6</v>
      </c>
      <c r="D67" s="143">
        <v>17170</v>
      </c>
      <c r="E67" s="80">
        <v>3231</v>
      </c>
      <c r="F67" s="80">
        <v>3231</v>
      </c>
      <c r="G67" s="80">
        <v>15961.158000000001</v>
      </c>
      <c r="H67" s="196">
        <f t="shared" si="4"/>
        <v>494.00055710306407</v>
      </c>
      <c r="I67" s="218" t="s">
        <v>309</v>
      </c>
      <c r="N67" s="12"/>
    </row>
    <row r="68" spans="1:14" ht="25.5" hidden="1" outlineLevel="1" x14ac:dyDescent="0.2">
      <c r="A68" s="139" t="s">
        <v>53</v>
      </c>
      <c r="B68" s="28" t="s">
        <v>169</v>
      </c>
      <c r="C68" s="142" t="s">
        <v>6</v>
      </c>
      <c r="D68" s="143"/>
      <c r="E68" s="80">
        <v>0</v>
      </c>
      <c r="F68" s="80">
        <v>0</v>
      </c>
      <c r="G68" s="80"/>
      <c r="H68" s="196">
        <v>100</v>
      </c>
      <c r="I68" s="205" t="s">
        <v>218</v>
      </c>
      <c r="N68" s="12"/>
    </row>
    <row r="69" spans="1:14" ht="25.5" outlineLevel="1" x14ac:dyDescent="0.2">
      <c r="A69" s="139" t="s">
        <v>54</v>
      </c>
      <c r="B69" s="28" t="s">
        <v>170</v>
      </c>
      <c r="C69" s="142" t="s">
        <v>6</v>
      </c>
      <c r="D69" s="143"/>
      <c r="E69" s="80">
        <v>0</v>
      </c>
      <c r="F69" s="200"/>
      <c r="G69" s="124">
        <v>6137.183</v>
      </c>
      <c r="H69" s="196">
        <v>100</v>
      </c>
      <c r="I69" s="205" t="s">
        <v>317</v>
      </c>
      <c r="N69" s="12"/>
    </row>
    <row r="70" spans="1:14" ht="25.5" x14ac:dyDescent="0.2">
      <c r="A70" s="139" t="s">
        <v>54</v>
      </c>
      <c r="B70" s="34" t="s">
        <v>172</v>
      </c>
      <c r="C70" s="142" t="s">
        <v>6</v>
      </c>
      <c r="D70" s="143">
        <v>704</v>
      </c>
      <c r="E70" s="80">
        <v>0</v>
      </c>
      <c r="F70" s="80">
        <v>0</v>
      </c>
      <c r="G70" s="80">
        <v>108.967</v>
      </c>
      <c r="H70" s="196">
        <v>100</v>
      </c>
      <c r="I70" s="205" t="s">
        <v>317</v>
      </c>
      <c r="N70" s="12"/>
    </row>
    <row r="71" spans="1:14" ht="25.5" x14ac:dyDescent="0.2">
      <c r="A71" s="139" t="s">
        <v>55</v>
      </c>
      <c r="B71" s="34" t="s">
        <v>168</v>
      </c>
      <c r="C71" s="142" t="s">
        <v>6</v>
      </c>
      <c r="D71" s="143">
        <v>240</v>
      </c>
      <c r="E71" s="80">
        <v>0</v>
      </c>
      <c r="F71" s="80">
        <v>0</v>
      </c>
      <c r="G71" s="80">
        <v>559.24800000000005</v>
      </c>
      <c r="H71" s="196">
        <v>100</v>
      </c>
      <c r="I71" s="205" t="s">
        <v>317</v>
      </c>
      <c r="N71" s="12"/>
    </row>
    <row r="72" spans="1:14" ht="25.5" x14ac:dyDescent="0.2">
      <c r="A72" s="139" t="s">
        <v>56</v>
      </c>
      <c r="B72" s="34" t="s">
        <v>57</v>
      </c>
      <c r="C72" s="142" t="s">
        <v>6</v>
      </c>
      <c r="D72" s="143">
        <v>767.4</v>
      </c>
      <c r="E72" s="80">
        <v>0</v>
      </c>
      <c r="F72" s="80">
        <v>0</v>
      </c>
      <c r="G72" s="80">
        <v>7556.165</v>
      </c>
      <c r="H72" s="196">
        <v>100</v>
      </c>
      <c r="I72" s="205" t="s">
        <v>317</v>
      </c>
      <c r="N72" s="12"/>
    </row>
    <row r="73" spans="1:14" ht="25.5" hidden="1" x14ac:dyDescent="0.2">
      <c r="A73" s="139" t="s">
        <v>58</v>
      </c>
      <c r="B73" s="34" t="s">
        <v>171</v>
      </c>
      <c r="C73" s="142" t="s">
        <v>6</v>
      </c>
      <c r="D73" s="143"/>
      <c r="E73" s="80">
        <v>0</v>
      </c>
      <c r="F73" s="200"/>
      <c r="G73" s="124"/>
      <c r="H73" s="196">
        <v>100</v>
      </c>
      <c r="I73" s="205" t="s">
        <v>218</v>
      </c>
      <c r="N73" s="12"/>
    </row>
    <row r="74" spans="1:14" s="18" customFormat="1" ht="25.5" x14ac:dyDescent="0.2">
      <c r="A74" s="139" t="s">
        <v>59</v>
      </c>
      <c r="B74" s="34" t="s">
        <v>60</v>
      </c>
      <c r="C74" s="142" t="s">
        <v>6</v>
      </c>
      <c r="D74" s="59"/>
      <c r="E74" s="80">
        <v>0</v>
      </c>
      <c r="F74" s="204"/>
      <c r="G74" s="124">
        <v>11990.672</v>
      </c>
      <c r="H74" s="196">
        <v>100</v>
      </c>
      <c r="I74" s="205" t="s">
        <v>317</v>
      </c>
      <c r="N74" s="12"/>
    </row>
    <row r="75" spans="1:14" s="18" customFormat="1" ht="25.5" x14ac:dyDescent="0.2">
      <c r="A75" s="139" t="s">
        <v>173</v>
      </c>
      <c r="B75" s="28" t="s">
        <v>177</v>
      </c>
      <c r="C75" s="142" t="s">
        <v>6</v>
      </c>
      <c r="D75" s="59"/>
      <c r="E75" s="80">
        <v>0</v>
      </c>
      <c r="F75" s="204"/>
      <c r="G75" s="124">
        <f>2098.896+246.557</f>
        <v>2345.453</v>
      </c>
      <c r="H75" s="196">
        <v>100</v>
      </c>
      <c r="I75" s="205" t="s">
        <v>317</v>
      </c>
      <c r="N75" s="12"/>
    </row>
    <row r="76" spans="1:14" s="18" customFormat="1" ht="25.5" x14ac:dyDescent="0.2">
      <c r="A76" s="139" t="s">
        <v>174</v>
      </c>
      <c r="B76" s="28" t="s">
        <v>178</v>
      </c>
      <c r="C76" s="142" t="s">
        <v>6</v>
      </c>
      <c r="D76" s="59"/>
      <c r="E76" s="80">
        <v>0</v>
      </c>
      <c r="F76" s="204"/>
      <c r="G76" s="124">
        <v>1526.489</v>
      </c>
      <c r="H76" s="196">
        <v>100</v>
      </c>
      <c r="I76" s="205" t="s">
        <v>317</v>
      </c>
      <c r="N76" s="12"/>
    </row>
    <row r="77" spans="1:14" s="18" customFormat="1" ht="25.5" x14ac:dyDescent="0.2">
      <c r="A77" s="139" t="s">
        <v>175</v>
      </c>
      <c r="B77" s="28" t="s">
        <v>179</v>
      </c>
      <c r="C77" s="142" t="s">
        <v>6</v>
      </c>
      <c r="D77" s="59"/>
      <c r="E77" s="80">
        <v>0</v>
      </c>
      <c r="F77" s="204"/>
      <c r="G77" s="124">
        <v>4428.28</v>
      </c>
      <c r="H77" s="196">
        <v>100</v>
      </c>
      <c r="I77" s="205" t="s">
        <v>317</v>
      </c>
      <c r="N77" s="12"/>
    </row>
    <row r="78" spans="1:14" s="18" customFormat="1" ht="25.5" x14ac:dyDescent="0.2">
      <c r="A78" s="139" t="s">
        <v>176</v>
      </c>
      <c r="B78" s="28" t="s">
        <v>183</v>
      </c>
      <c r="C78" s="142" t="s">
        <v>6</v>
      </c>
      <c r="D78" s="59"/>
      <c r="E78" s="80">
        <v>0</v>
      </c>
      <c r="F78" s="204"/>
      <c r="G78" s="124">
        <v>1254.7850000000001</v>
      </c>
      <c r="H78" s="196">
        <v>100</v>
      </c>
      <c r="I78" s="205" t="s">
        <v>317</v>
      </c>
      <c r="N78" s="12"/>
    </row>
    <row r="79" spans="1:14" s="18" customFormat="1" ht="25.5" hidden="1" x14ac:dyDescent="0.2">
      <c r="A79" s="139" t="s">
        <v>180</v>
      </c>
      <c r="B79" s="28" t="s">
        <v>184</v>
      </c>
      <c r="C79" s="142" t="s">
        <v>6</v>
      </c>
      <c r="D79" s="59"/>
      <c r="E79" s="80">
        <v>0</v>
      </c>
      <c r="F79" s="204"/>
      <c r="G79" s="206"/>
      <c r="H79" s="196">
        <v>100</v>
      </c>
      <c r="I79" s="205" t="s">
        <v>218</v>
      </c>
      <c r="N79" s="12"/>
    </row>
    <row r="80" spans="1:14" s="18" customFormat="1" ht="25.5" x14ac:dyDescent="0.2">
      <c r="A80" s="139" t="s">
        <v>181</v>
      </c>
      <c r="B80" s="28" t="s">
        <v>185</v>
      </c>
      <c r="C80" s="142" t="s">
        <v>6</v>
      </c>
      <c r="D80" s="59"/>
      <c r="E80" s="80">
        <v>0</v>
      </c>
      <c r="F80" s="204"/>
      <c r="G80" s="124">
        <v>624.93000000000006</v>
      </c>
      <c r="H80" s="196">
        <v>100</v>
      </c>
      <c r="I80" s="205" t="s">
        <v>317</v>
      </c>
      <c r="N80" s="12"/>
    </row>
    <row r="81" spans="1:14" s="18" customFormat="1" ht="25.5" x14ac:dyDescent="0.2">
      <c r="A81" s="139" t="s">
        <v>182</v>
      </c>
      <c r="B81" s="28" t="s">
        <v>186</v>
      </c>
      <c r="C81" s="142" t="s">
        <v>6</v>
      </c>
      <c r="D81" s="59"/>
      <c r="E81" s="80">
        <v>0</v>
      </c>
      <c r="F81" s="204"/>
      <c r="G81" s="109">
        <v>540</v>
      </c>
      <c r="H81" s="196">
        <v>100</v>
      </c>
      <c r="I81" s="205" t="s">
        <v>317</v>
      </c>
      <c r="N81" s="12"/>
    </row>
    <row r="82" spans="1:14" s="18" customFormat="1" ht="25.5" hidden="1" x14ac:dyDescent="0.2">
      <c r="A82" s="139" t="s">
        <v>260</v>
      </c>
      <c r="B82" s="28" t="s">
        <v>256</v>
      </c>
      <c r="C82" s="142" t="s">
        <v>6</v>
      </c>
      <c r="D82" s="59"/>
      <c r="E82" s="80"/>
      <c r="F82" s="204"/>
      <c r="G82" s="124"/>
      <c r="H82" s="196">
        <v>100</v>
      </c>
      <c r="I82" s="205" t="s">
        <v>218</v>
      </c>
      <c r="L82" s="18">
        <v>621.12</v>
      </c>
      <c r="N82" s="12"/>
    </row>
    <row r="83" spans="1:14" s="18" customFormat="1" ht="25.5" x14ac:dyDescent="0.2">
      <c r="A83" s="139" t="s">
        <v>261</v>
      </c>
      <c r="B83" s="207" t="s">
        <v>257</v>
      </c>
      <c r="C83" s="142" t="s">
        <v>6</v>
      </c>
      <c r="D83" s="59"/>
      <c r="E83" s="80">
        <v>0</v>
      </c>
      <c r="F83" s="204"/>
      <c r="G83" s="124">
        <v>2106.0909999999999</v>
      </c>
      <c r="H83" s="196">
        <v>100</v>
      </c>
      <c r="I83" s="205" t="s">
        <v>317</v>
      </c>
      <c r="N83" s="12"/>
    </row>
    <row r="84" spans="1:14" s="18" customFormat="1" ht="12.75" hidden="1" x14ac:dyDescent="0.2">
      <c r="A84" s="139" t="s">
        <v>262</v>
      </c>
      <c r="B84" s="28" t="s">
        <v>253</v>
      </c>
      <c r="C84" s="142"/>
      <c r="D84" s="59"/>
      <c r="E84" s="80"/>
      <c r="F84" s="204"/>
      <c r="G84" s="124">
        <v>0</v>
      </c>
      <c r="H84" s="196"/>
      <c r="I84" s="205"/>
      <c r="L84" s="18">
        <v>1063.03</v>
      </c>
      <c r="N84" s="12"/>
    </row>
    <row r="85" spans="1:14" s="18" customFormat="1" ht="12.75" hidden="1" x14ac:dyDescent="0.2">
      <c r="A85" s="139" t="s">
        <v>263</v>
      </c>
      <c r="B85" s="28" t="s">
        <v>254</v>
      </c>
      <c r="C85" s="142"/>
      <c r="D85" s="59"/>
      <c r="E85" s="80"/>
      <c r="F85" s="204"/>
      <c r="G85" s="124">
        <v>0</v>
      </c>
      <c r="H85" s="196"/>
      <c r="I85" s="205"/>
      <c r="L85" s="18">
        <v>9243.5400000000009</v>
      </c>
      <c r="N85" s="12"/>
    </row>
    <row r="86" spans="1:14" s="18" customFormat="1" ht="25.5" hidden="1" x14ac:dyDescent="0.2">
      <c r="A86" s="139" t="s">
        <v>264</v>
      </c>
      <c r="B86" s="28" t="s">
        <v>169</v>
      </c>
      <c r="C86" s="142"/>
      <c r="D86" s="59"/>
      <c r="E86" s="80"/>
      <c r="F86" s="204"/>
      <c r="G86" s="124">
        <v>0</v>
      </c>
      <c r="H86" s="196"/>
      <c r="I86" s="205"/>
      <c r="L86" s="18">
        <v>774.31</v>
      </c>
      <c r="N86" s="12"/>
    </row>
    <row r="87" spans="1:14" s="18" customFormat="1" ht="12.75" hidden="1" x14ac:dyDescent="0.2">
      <c r="A87" s="139" t="s">
        <v>265</v>
      </c>
      <c r="B87" s="28" t="s">
        <v>255</v>
      </c>
      <c r="C87" s="142"/>
      <c r="D87" s="59"/>
      <c r="E87" s="80"/>
      <c r="F87" s="204"/>
      <c r="G87" s="124">
        <v>0</v>
      </c>
      <c r="H87" s="196"/>
      <c r="I87" s="205"/>
      <c r="L87" s="18">
        <v>117.22</v>
      </c>
      <c r="N87" s="12"/>
    </row>
    <row r="88" spans="1:14" s="18" customFormat="1" ht="25.5" hidden="1" x14ac:dyDescent="0.2">
      <c r="A88" s="139" t="s">
        <v>266</v>
      </c>
      <c r="B88" s="28" t="s">
        <v>223</v>
      </c>
      <c r="C88" s="142" t="s">
        <v>6</v>
      </c>
      <c r="D88" s="59"/>
      <c r="E88" s="80">
        <v>0</v>
      </c>
      <c r="F88" s="204"/>
      <c r="G88" s="124">
        <v>0</v>
      </c>
      <c r="H88" s="196">
        <v>100</v>
      </c>
      <c r="I88" s="205" t="s">
        <v>218</v>
      </c>
      <c r="L88" s="18">
        <v>290.27</v>
      </c>
      <c r="N88" s="12"/>
    </row>
    <row r="89" spans="1:14" s="18" customFormat="1" ht="25.5" x14ac:dyDescent="0.2">
      <c r="A89" s="139" t="s">
        <v>267</v>
      </c>
      <c r="B89" s="28" t="s">
        <v>224</v>
      </c>
      <c r="C89" s="142" t="s">
        <v>6</v>
      </c>
      <c r="D89" s="59"/>
      <c r="E89" s="80">
        <v>0</v>
      </c>
      <c r="F89" s="204"/>
      <c r="G89" s="109">
        <v>21777.776999999998</v>
      </c>
      <c r="H89" s="196">
        <v>100</v>
      </c>
      <c r="I89" s="205" t="s">
        <v>317</v>
      </c>
      <c r="N89" s="12"/>
    </row>
    <row r="90" spans="1:14" s="18" customFormat="1" ht="25.5" x14ac:dyDescent="0.2">
      <c r="A90" s="139" t="s">
        <v>268</v>
      </c>
      <c r="B90" s="28" t="s">
        <v>225</v>
      </c>
      <c r="C90" s="142" t="s">
        <v>6</v>
      </c>
      <c r="D90" s="59"/>
      <c r="E90" s="80">
        <v>0</v>
      </c>
      <c r="F90" s="204"/>
      <c r="G90" s="124">
        <v>400</v>
      </c>
      <c r="H90" s="196">
        <v>100</v>
      </c>
      <c r="I90" s="205" t="s">
        <v>317</v>
      </c>
      <c r="N90" s="12"/>
    </row>
    <row r="91" spans="1:14" s="18" customFormat="1" ht="25.5" x14ac:dyDescent="0.2">
      <c r="A91" s="139" t="s">
        <v>269</v>
      </c>
      <c r="B91" s="28" t="s">
        <v>226</v>
      </c>
      <c r="C91" s="142" t="s">
        <v>6</v>
      </c>
      <c r="D91" s="59"/>
      <c r="E91" s="80">
        <v>0</v>
      </c>
      <c r="F91" s="204"/>
      <c r="G91" s="124">
        <v>188.815</v>
      </c>
      <c r="H91" s="196">
        <v>100</v>
      </c>
      <c r="I91" s="205" t="s">
        <v>317</v>
      </c>
      <c r="N91" s="12"/>
    </row>
    <row r="92" spans="1:14" s="18" customFormat="1" ht="25.5" x14ac:dyDescent="0.2">
      <c r="A92" s="20" t="s">
        <v>270</v>
      </c>
      <c r="B92" s="28" t="s">
        <v>227</v>
      </c>
      <c r="C92" s="32" t="s">
        <v>6</v>
      </c>
      <c r="D92" s="17"/>
      <c r="E92" s="57">
        <v>0</v>
      </c>
      <c r="F92" s="208"/>
      <c r="G92" s="124">
        <v>880.255</v>
      </c>
      <c r="H92" s="196">
        <v>100</v>
      </c>
      <c r="I92" s="205" t="s">
        <v>317</v>
      </c>
      <c r="N92" s="12"/>
    </row>
    <row r="93" spans="1:14" s="18" customFormat="1" ht="25.5" hidden="1" x14ac:dyDescent="0.2">
      <c r="A93" s="20" t="s">
        <v>271</v>
      </c>
      <c r="B93" s="115" t="s">
        <v>228</v>
      </c>
      <c r="C93" s="32" t="s">
        <v>6</v>
      </c>
      <c r="D93" s="17"/>
      <c r="E93" s="57">
        <v>0</v>
      </c>
      <c r="F93" s="208"/>
      <c r="G93" s="146">
        <v>0</v>
      </c>
      <c r="H93" s="196">
        <v>100</v>
      </c>
      <c r="I93" s="205" t="s">
        <v>218</v>
      </c>
      <c r="N93" s="12"/>
    </row>
    <row r="94" spans="1:14" s="18" customFormat="1" ht="25.5" x14ac:dyDescent="0.2">
      <c r="A94" s="20" t="s">
        <v>272</v>
      </c>
      <c r="B94" s="209" t="s">
        <v>229</v>
      </c>
      <c r="C94" s="32" t="s">
        <v>6</v>
      </c>
      <c r="D94" s="17"/>
      <c r="E94" s="57">
        <v>0</v>
      </c>
      <c r="F94" s="208"/>
      <c r="G94" s="124">
        <v>540</v>
      </c>
      <c r="H94" s="196">
        <v>100</v>
      </c>
      <c r="I94" s="205" t="s">
        <v>317</v>
      </c>
      <c r="N94" s="12"/>
    </row>
    <row r="95" spans="1:14" s="18" customFormat="1" ht="25.5" x14ac:dyDescent="0.2">
      <c r="A95" s="20" t="s">
        <v>273</v>
      </c>
      <c r="B95" s="28" t="s">
        <v>230</v>
      </c>
      <c r="C95" s="32" t="s">
        <v>6</v>
      </c>
      <c r="D95" s="17"/>
      <c r="E95" s="57">
        <v>0</v>
      </c>
      <c r="F95" s="208"/>
      <c r="G95" s="124">
        <v>147.9</v>
      </c>
      <c r="H95" s="196">
        <v>100</v>
      </c>
      <c r="I95" s="205" t="s">
        <v>317</v>
      </c>
      <c r="N95" s="12"/>
    </row>
    <row r="96" spans="1:14" s="18" customFormat="1" ht="25.5" x14ac:dyDescent="0.2">
      <c r="A96" s="20" t="s">
        <v>274</v>
      </c>
      <c r="B96" s="99" t="s">
        <v>231</v>
      </c>
      <c r="C96" s="32" t="s">
        <v>6</v>
      </c>
      <c r="D96" s="17"/>
      <c r="E96" s="57">
        <v>0</v>
      </c>
      <c r="F96" s="208"/>
      <c r="G96" s="124">
        <v>14.731</v>
      </c>
      <c r="H96" s="196">
        <v>100</v>
      </c>
      <c r="I96" s="205" t="s">
        <v>317</v>
      </c>
      <c r="N96" s="12"/>
    </row>
    <row r="97" spans="1:16" s="18" customFormat="1" ht="25.5" x14ac:dyDescent="0.2">
      <c r="A97" s="20" t="s">
        <v>275</v>
      </c>
      <c r="B97" s="28" t="s">
        <v>232</v>
      </c>
      <c r="C97" s="32" t="s">
        <v>6</v>
      </c>
      <c r="D97" s="17"/>
      <c r="E97" s="57">
        <v>0</v>
      </c>
      <c r="F97" s="208"/>
      <c r="G97" s="124">
        <v>823.44600000000003</v>
      </c>
      <c r="H97" s="196">
        <v>100</v>
      </c>
      <c r="I97" s="205" t="s">
        <v>317</v>
      </c>
      <c r="N97" s="12"/>
    </row>
    <row r="98" spans="1:16" s="18" customFormat="1" ht="25.5" hidden="1" x14ac:dyDescent="0.2">
      <c r="A98" s="20" t="s">
        <v>276</v>
      </c>
      <c r="B98" s="112" t="s">
        <v>233</v>
      </c>
      <c r="C98" s="32" t="s">
        <v>6</v>
      </c>
      <c r="D98" s="17"/>
      <c r="E98" s="57">
        <v>0</v>
      </c>
      <c r="F98" s="208"/>
      <c r="G98" s="146">
        <v>0</v>
      </c>
      <c r="H98" s="196">
        <v>100</v>
      </c>
      <c r="I98" s="205" t="s">
        <v>218</v>
      </c>
      <c r="N98" s="12"/>
    </row>
    <row r="99" spans="1:16" s="18" customFormat="1" ht="25.5" x14ac:dyDescent="0.2">
      <c r="A99" s="20" t="s">
        <v>277</v>
      </c>
      <c r="B99" s="96" t="s">
        <v>234</v>
      </c>
      <c r="C99" s="32" t="s">
        <v>6</v>
      </c>
      <c r="D99" s="17"/>
      <c r="E99" s="57">
        <v>0</v>
      </c>
      <c r="F99" s="208"/>
      <c r="G99" s="124">
        <v>1100</v>
      </c>
      <c r="H99" s="196">
        <v>100</v>
      </c>
      <c r="I99" s="205" t="s">
        <v>317</v>
      </c>
      <c r="N99" s="12"/>
    </row>
    <row r="100" spans="1:16" s="18" customFormat="1" ht="25.5" x14ac:dyDescent="0.2">
      <c r="A100" s="20" t="s">
        <v>278</v>
      </c>
      <c r="B100" s="96" t="s">
        <v>315</v>
      </c>
      <c r="C100" s="32" t="s">
        <v>6</v>
      </c>
      <c r="D100" s="17"/>
      <c r="E100" s="57">
        <v>0</v>
      </c>
      <c r="F100" s="208"/>
      <c r="G100" s="124">
        <v>797.23099999999999</v>
      </c>
      <c r="H100" s="196">
        <v>100</v>
      </c>
      <c r="I100" s="205" t="s">
        <v>317</v>
      </c>
      <c r="N100" s="12"/>
    </row>
    <row r="101" spans="1:16" s="18" customFormat="1" ht="25.5" x14ac:dyDescent="0.2">
      <c r="A101" s="20" t="s">
        <v>279</v>
      </c>
      <c r="B101" s="96" t="s">
        <v>235</v>
      </c>
      <c r="C101" s="32" t="s">
        <v>6</v>
      </c>
      <c r="D101" s="17"/>
      <c r="E101" s="57">
        <v>0</v>
      </c>
      <c r="F101" s="208"/>
      <c r="G101" s="124">
        <v>1645.9349999999999</v>
      </c>
      <c r="H101" s="196">
        <v>100</v>
      </c>
      <c r="I101" s="205" t="s">
        <v>317</v>
      </c>
      <c r="N101" s="12"/>
    </row>
    <row r="102" spans="1:16" s="18" customFormat="1" ht="25.5" x14ac:dyDescent="0.2">
      <c r="A102" s="20" t="s">
        <v>280</v>
      </c>
      <c r="B102" s="96" t="s">
        <v>236</v>
      </c>
      <c r="C102" s="32" t="s">
        <v>6</v>
      </c>
      <c r="D102" s="17"/>
      <c r="E102" s="57">
        <v>0</v>
      </c>
      <c r="F102" s="208"/>
      <c r="G102" s="124">
        <v>93.75</v>
      </c>
      <c r="H102" s="196">
        <v>100</v>
      </c>
      <c r="I102" s="205" t="s">
        <v>317</v>
      </c>
      <c r="N102" s="12"/>
    </row>
    <row r="103" spans="1:16" s="18" customFormat="1" ht="25.5" x14ac:dyDescent="0.2">
      <c r="A103" s="20" t="s">
        <v>281</v>
      </c>
      <c r="B103" s="96" t="s">
        <v>237</v>
      </c>
      <c r="C103" s="32" t="s">
        <v>6</v>
      </c>
      <c r="D103" s="17"/>
      <c r="E103" s="57">
        <v>0</v>
      </c>
      <c r="F103" s="208"/>
      <c r="G103" s="124">
        <v>6694</v>
      </c>
      <c r="H103" s="196">
        <v>100</v>
      </c>
      <c r="I103" s="205" t="s">
        <v>317</v>
      </c>
      <c r="N103" s="12"/>
    </row>
    <row r="104" spans="1:16" s="18" customFormat="1" ht="25.5" x14ac:dyDescent="0.2">
      <c r="A104" s="20" t="s">
        <v>282</v>
      </c>
      <c r="B104" s="99" t="s">
        <v>238</v>
      </c>
      <c r="C104" s="32" t="s">
        <v>6</v>
      </c>
      <c r="D104" s="17"/>
      <c r="E104" s="57">
        <v>0</v>
      </c>
      <c r="F104" s="210"/>
      <c r="G104" s="217">
        <v>153.34800000000001</v>
      </c>
      <c r="H104" s="196">
        <v>100</v>
      </c>
      <c r="I104" s="205" t="s">
        <v>317</v>
      </c>
      <c r="N104" s="12"/>
    </row>
    <row r="105" spans="1:16" s="18" customFormat="1" ht="25.5" x14ac:dyDescent="0.2">
      <c r="A105" s="20" t="s">
        <v>283</v>
      </c>
      <c r="B105" s="99" t="s">
        <v>239</v>
      </c>
      <c r="C105" s="32" t="s">
        <v>6</v>
      </c>
      <c r="D105" s="17"/>
      <c r="E105" s="57">
        <v>0</v>
      </c>
      <c r="F105" s="208"/>
      <c r="G105" s="124">
        <v>1607.143</v>
      </c>
      <c r="H105" s="196">
        <v>100</v>
      </c>
      <c r="I105" s="205" t="s">
        <v>317</v>
      </c>
      <c r="N105" s="12"/>
    </row>
    <row r="106" spans="1:16" s="18" customFormat="1" ht="25.5" x14ac:dyDescent="0.2">
      <c r="A106" s="20" t="s">
        <v>284</v>
      </c>
      <c r="B106" s="211" t="s">
        <v>258</v>
      </c>
      <c r="C106" s="32" t="s">
        <v>6</v>
      </c>
      <c r="D106" s="17"/>
      <c r="E106" s="57">
        <v>0</v>
      </c>
      <c r="F106" s="208"/>
      <c r="G106" s="124">
        <v>280</v>
      </c>
      <c r="H106" s="196">
        <v>100</v>
      </c>
      <c r="I106" s="205" t="s">
        <v>317</v>
      </c>
      <c r="N106" s="12"/>
    </row>
    <row r="107" spans="1:16" s="185" customFormat="1" ht="12.75" x14ac:dyDescent="0.2">
      <c r="A107" s="184" t="s">
        <v>128</v>
      </c>
      <c r="B107" s="31" t="s">
        <v>138</v>
      </c>
      <c r="C107" s="16" t="s">
        <v>6</v>
      </c>
      <c r="D107" s="59" t="e">
        <f>D108</f>
        <v>#REF!</v>
      </c>
      <c r="E107" s="130">
        <f>E108</f>
        <v>39325.356</v>
      </c>
      <c r="F107" s="130" t="e">
        <f t="shared" ref="F107" si="5">F108</f>
        <v>#VALUE!</v>
      </c>
      <c r="G107" s="130">
        <f>G108</f>
        <v>334050.18400000001</v>
      </c>
      <c r="H107" s="212">
        <f t="shared" si="4"/>
        <v>849.45240928016017</v>
      </c>
      <c r="I107" s="221"/>
    </row>
    <row r="108" spans="1:16" s="18" customFormat="1" ht="12.75" x14ac:dyDescent="0.2">
      <c r="A108" s="155" t="s">
        <v>141</v>
      </c>
      <c r="B108" s="191" t="s">
        <v>139</v>
      </c>
      <c r="C108" s="32" t="s">
        <v>6</v>
      </c>
      <c r="D108" s="17" t="e">
        <f>D114+D115+D116+D117+D119+D120+D121+D123+#REF!+D135+D153+D176</f>
        <v>#REF!</v>
      </c>
      <c r="E108" s="78">
        <f>E114+E115+E116+E117+E119+E120+E121+E123+E135+E153+E176</f>
        <v>39325.356</v>
      </c>
      <c r="F108" s="78" t="e">
        <f t="shared" ref="F108" si="6">F114+F115+F116+F117+F119+F120+F121+F123+F135+F153+F176</f>
        <v>#VALUE!</v>
      </c>
      <c r="G108" s="78">
        <f>G114+G115+G116+G117+G119+G120+G121+G123+G135+G153+G176+G137+G138+G139+G140+G141+G145+G118+G146+G147+G148+G149+G151+G161+G162+G163+G164+G165+G166+G167+G169+G170+G171+G172+G188+G189</f>
        <v>334050.18400000001</v>
      </c>
      <c r="H108" s="195">
        <f t="shared" si="4"/>
        <v>849.45240928016017</v>
      </c>
      <c r="I108" s="220"/>
      <c r="L108" s="97"/>
      <c r="M108" s="97"/>
      <c r="N108" s="111"/>
    </row>
    <row r="109" spans="1:16" s="26" customFormat="1" ht="12.75" x14ac:dyDescent="0.2">
      <c r="A109" s="23"/>
      <c r="B109" s="24" t="s">
        <v>140</v>
      </c>
      <c r="C109" s="32"/>
      <c r="D109" s="25"/>
      <c r="E109" s="152" t="s">
        <v>148</v>
      </c>
      <c r="F109" s="198"/>
      <c r="G109" s="152"/>
      <c r="H109" s="195"/>
      <c r="I109" s="219"/>
      <c r="L109" s="100"/>
      <c r="O109" s="18"/>
      <c r="P109" s="18"/>
    </row>
    <row r="110" spans="1:16" s="26" customFormat="1" ht="12.75" hidden="1" x14ac:dyDescent="0.2">
      <c r="A110" s="23"/>
      <c r="B110" s="24" t="s">
        <v>33</v>
      </c>
      <c r="C110" s="32" t="s">
        <v>6</v>
      </c>
      <c r="D110" s="25"/>
      <c r="E110" s="152"/>
      <c r="F110" s="198"/>
      <c r="G110" s="152"/>
      <c r="H110" s="195" t="e">
        <f t="shared" si="4"/>
        <v>#DIV/0!</v>
      </c>
      <c r="I110" s="219"/>
      <c r="O110" s="18"/>
      <c r="P110" s="18"/>
    </row>
    <row r="111" spans="1:16" s="26" customFormat="1" ht="12.75" hidden="1" x14ac:dyDescent="0.2">
      <c r="A111" s="23"/>
      <c r="B111" s="24" t="s">
        <v>62</v>
      </c>
      <c r="C111" s="32" t="s">
        <v>6</v>
      </c>
      <c r="D111" s="25"/>
      <c r="E111" s="152"/>
      <c r="F111" s="198"/>
      <c r="G111" s="152"/>
      <c r="H111" s="195" t="e">
        <f t="shared" si="4"/>
        <v>#DIV/0!</v>
      </c>
      <c r="I111" s="219"/>
      <c r="O111" s="18"/>
      <c r="P111" s="18"/>
    </row>
    <row r="112" spans="1:16" ht="12.75" hidden="1" x14ac:dyDescent="0.2">
      <c r="A112" s="20"/>
      <c r="B112" s="28" t="s">
        <v>36</v>
      </c>
      <c r="C112" s="32" t="s">
        <v>6</v>
      </c>
      <c r="D112" s="22"/>
      <c r="E112" s="124"/>
      <c r="F112" s="200"/>
      <c r="G112" s="124"/>
      <c r="H112" s="195" t="e">
        <f t="shared" si="4"/>
        <v>#DIV/0!</v>
      </c>
      <c r="I112" s="218"/>
      <c r="O112" s="18"/>
      <c r="P112" s="18"/>
    </row>
    <row r="113" spans="1:16" ht="12.75" hidden="1" x14ac:dyDescent="0.2">
      <c r="A113" s="20"/>
      <c r="B113" s="28" t="s">
        <v>63</v>
      </c>
      <c r="C113" s="32" t="s">
        <v>6</v>
      </c>
      <c r="D113" s="22"/>
      <c r="E113" s="124"/>
      <c r="F113" s="200"/>
      <c r="G113" s="124"/>
      <c r="H113" s="195" t="e">
        <f t="shared" si="4"/>
        <v>#DIV/0!</v>
      </c>
      <c r="I113" s="218"/>
      <c r="O113" s="18"/>
      <c r="P113" s="18"/>
    </row>
    <row r="114" spans="1:16" s="18" customFormat="1" ht="25.5" x14ac:dyDescent="0.2">
      <c r="A114" s="20" t="s">
        <v>61</v>
      </c>
      <c r="B114" s="28" t="s">
        <v>142</v>
      </c>
      <c r="C114" s="32" t="s">
        <v>6</v>
      </c>
      <c r="D114" s="22">
        <v>32640</v>
      </c>
      <c r="E114" s="80">
        <v>32640</v>
      </c>
      <c r="F114" s="80">
        <v>32640</v>
      </c>
      <c r="G114" s="80">
        <v>191308.11299999998</v>
      </c>
      <c r="H114" s="196">
        <f t="shared" si="4"/>
        <v>586.11554227941167</v>
      </c>
      <c r="I114" s="205" t="s">
        <v>310</v>
      </c>
      <c r="M114" s="97"/>
    </row>
    <row r="115" spans="1:16" s="26" customFormat="1" ht="12.75" customHeight="1" x14ac:dyDescent="0.2">
      <c r="A115" s="23"/>
      <c r="B115" s="24" t="s">
        <v>30</v>
      </c>
      <c r="C115" s="32" t="s">
        <v>6</v>
      </c>
      <c r="D115" s="25">
        <v>1762.6</v>
      </c>
      <c r="E115" s="79">
        <v>1709.68</v>
      </c>
      <c r="F115" s="79">
        <v>1709.68</v>
      </c>
      <c r="G115" s="79">
        <v>11980.942000000001</v>
      </c>
      <c r="H115" s="196">
        <f t="shared" si="4"/>
        <v>700.77102147770347</v>
      </c>
      <c r="I115" s="201" t="s">
        <v>311</v>
      </c>
      <c r="M115" s="97"/>
      <c r="O115" s="18"/>
      <c r="P115" s="18"/>
    </row>
    <row r="116" spans="1:16" s="26" customFormat="1" ht="12.75" x14ac:dyDescent="0.2">
      <c r="A116" s="23"/>
      <c r="B116" s="24" t="s">
        <v>31</v>
      </c>
      <c r="C116" s="32" t="s">
        <v>6</v>
      </c>
      <c r="D116" s="25">
        <v>1028.2</v>
      </c>
      <c r="E116" s="79">
        <v>997.32</v>
      </c>
      <c r="F116" s="79">
        <v>997.32</v>
      </c>
      <c r="G116" s="79">
        <v>6539.195999999999</v>
      </c>
      <c r="H116" s="196">
        <f t="shared" si="4"/>
        <v>655.67681386114782</v>
      </c>
      <c r="I116" s="202"/>
      <c r="L116" s="100"/>
      <c r="M116" s="97"/>
      <c r="O116" s="18"/>
      <c r="P116" s="18"/>
    </row>
    <row r="117" spans="1:16" s="26" customFormat="1" ht="12.75" x14ac:dyDescent="0.2">
      <c r="A117" s="23"/>
      <c r="B117" s="24" t="s">
        <v>32</v>
      </c>
      <c r="C117" s="32" t="s">
        <v>6</v>
      </c>
      <c r="D117" s="25">
        <v>652.79999999999995</v>
      </c>
      <c r="E117" s="79">
        <f>D117</f>
        <v>652.79999999999995</v>
      </c>
      <c r="F117" s="79">
        <f t="shared" ref="F117" si="7">E117</f>
        <v>652.79999999999995</v>
      </c>
      <c r="G117" s="79">
        <v>4459.701</v>
      </c>
      <c r="H117" s="196">
        <f t="shared" si="4"/>
        <v>683.16498161764707</v>
      </c>
      <c r="I117" s="203"/>
      <c r="M117" s="97"/>
      <c r="O117" s="18"/>
      <c r="P117" s="18"/>
    </row>
    <row r="118" spans="1:16" s="26" customFormat="1" ht="25.5" x14ac:dyDescent="0.2">
      <c r="A118" s="23"/>
      <c r="B118" s="24" t="s">
        <v>187</v>
      </c>
      <c r="C118" s="32" t="s">
        <v>6</v>
      </c>
      <c r="D118" s="25"/>
      <c r="E118" s="79">
        <v>0</v>
      </c>
      <c r="F118" s="147"/>
      <c r="G118" s="79">
        <v>3659.3090000000007</v>
      </c>
      <c r="H118" s="196">
        <v>100</v>
      </c>
      <c r="I118" s="205" t="s">
        <v>317</v>
      </c>
      <c r="M118" s="97"/>
      <c r="O118" s="18"/>
      <c r="P118" s="18"/>
    </row>
    <row r="119" spans="1:16" s="18" customFormat="1" ht="23.25" customHeight="1" x14ac:dyDescent="0.2">
      <c r="A119" s="20" t="s">
        <v>64</v>
      </c>
      <c r="B119" s="28" t="s">
        <v>66</v>
      </c>
      <c r="C119" s="32" t="s">
        <v>6</v>
      </c>
      <c r="D119" s="22">
        <v>256.3</v>
      </c>
      <c r="E119" s="80">
        <v>0</v>
      </c>
      <c r="F119" s="199" t="s">
        <v>145</v>
      </c>
      <c r="G119" s="124">
        <v>8839.5889999999999</v>
      </c>
      <c r="H119" s="196">
        <v>100</v>
      </c>
      <c r="I119" s="205" t="s">
        <v>317</v>
      </c>
      <c r="M119" s="97"/>
    </row>
    <row r="120" spans="1:16" s="18" customFormat="1" ht="12.75" x14ac:dyDescent="0.2">
      <c r="A120" s="20" t="s">
        <v>65</v>
      </c>
      <c r="B120" s="28" t="s">
        <v>68</v>
      </c>
      <c r="C120" s="32" t="s">
        <v>6</v>
      </c>
      <c r="D120" s="22">
        <v>977.8</v>
      </c>
      <c r="E120" s="80">
        <v>800</v>
      </c>
      <c r="F120" s="80">
        <v>800</v>
      </c>
      <c r="G120" s="80">
        <v>13345.978999999999</v>
      </c>
      <c r="H120" s="196">
        <f t="shared" si="4"/>
        <v>1668.2473749999999</v>
      </c>
      <c r="I120" s="205" t="s">
        <v>309</v>
      </c>
      <c r="M120" s="97"/>
    </row>
    <row r="121" spans="1:16" s="18" customFormat="1" ht="12.75" x14ac:dyDescent="0.2">
      <c r="A121" s="20" t="s">
        <v>67</v>
      </c>
      <c r="B121" s="28" t="s">
        <v>70</v>
      </c>
      <c r="C121" s="32" t="s">
        <v>6</v>
      </c>
      <c r="D121" s="22">
        <v>1450.2</v>
      </c>
      <c r="E121" s="80">
        <v>956.75900000000001</v>
      </c>
      <c r="F121" s="80">
        <v>956.75900000000001</v>
      </c>
      <c r="G121" s="80">
        <v>4155.3419999999996</v>
      </c>
      <c r="H121" s="196">
        <f t="shared" si="4"/>
        <v>434.31438847191401</v>
      </c>
      <c r="I121" s="205" t="s">
        <v>309</v>
      </c>
      <c r="M121" s="97"/>
    </row>
    <row r="122" spans="1:16" s="18" customFormat="1" ht="12.75" hidden="1" x14ac:dyDescent="0.2">
      <c r="A122" s="20" t="s">
        <v>69</v>
      </c>
      <c r="B122" s="28" t="s">
        <v>71</v>
      </c>
      <c r="C122" s="32" t="s">
        <v>6</v>
      </c>
      <c r="D122" s="22"/>
      <c r="E122" s="213"/>
      <c r="F122" s="204"/>
      <c r="G122" s="54"/>
      <c r="H122" s="196" t="e">
        <f t="shared" si="4"/>
        <v>#DIV/0!</v>
      </c>
      <c r="I122" s="205" t="s">
        <v>309</v>
      </c>
      <c r="M122" s="97"/>
    </row>
    <row r="123" spans="1:16" s="18" customFormat="1" ht="12.75" x14ac:dyDescent="0.2">
      <c r="A123" s="20" t="s">
        <v>69</v>
      </c>
      <c r="B123" s="28" t="s">
        <v>73</v>
      </c>
      <c r="C123" s="32" t="s">
        <v>6</v>
      </c>
      <c r="D123" s="22">
        <v>380</v>
      </c>
      <c r="E123" s="80">
        <v>352</v>
      </c>
      <c r="F123" s="80">
        <v>352</v>
      </c>
      <c r="G123" s="80">
        <v>825.10199999999998</v>
      </c>
      <c r="H123" s="196">
        <f t="shared" si="4"/>
        <v>234.40397727272727</v>
      </c>
      <c r="I123" s="205" t="s">
        <v>309</v>
      </c>
      <c r="M123" s="97"/>
    </row>
    <row r="124" spans="1:16" s="18" customFormat="1" ht="12.75" hidden="1" x14ac:dyDescent="0.2">
      <c r="A124" s="20" t="s">
        <v>72</v>
      </c>
      <c r="B124" s="28" t="s">
        <v>75</v>
      </c>
      <c r="C124" s="32" t="s">
        <v>6</v>
      </c>
      <c r="D124" s="22"/>
      <c r="E124" s="213"/>
      <c r="F124" s="204"/>
      <c r="G124" s="54"/>
      <c r="H124" s="196" t="e">
        <f t="shared" si="4"/>
        <v>#DIV/0!</v>
      </c>
      <c r="I124" s="220"/>
      <c r="M124" s="97"/>
    </row>
    <row r="125" spans="1:16" ht="12.75" hidden="1" x14ac:dyDescent="0.2">
      <c r="A125" s="20" t="s">
        <v>74</v>
      </c>
      <c r="B125" s="28" t="s">
        <v>77</v>
      </c>
      <c r="C125" s="32" t="s">
        <v>6</v>
      </c>
      <c r="D125" s="22"/>
      <c r="E125" s="146"/>
      <c r="F125" s="200"/>
      <c r="G125" s="124"/>
      <c r="H125" s="196" t="e">
        <f t="shared" si="4"/>
        <v>#DIV/0!</v>
      </c>
      <c r="I125" s="218"/>
      <c r="M125" s="97"/>
      <c r="O125" s="18"/>
      <c r="P125" s="18"/>
    </row>
    <row r="126" spans="1:16" ht="12.75" hidden="1" x14ac:dyDescent="0.2">
      <c r="A126" s="20" t="s">
        <v>76</v>
      </c>
      <c r="B126" s="28" t="s">
        <v>78</v>
      </c>
      <c r="C126" s="32" t="s">
        <v>6</v>
      </c>
      <c r="D126" s="22"/>
      <c r="E126" s="146"/>
      <c r="F126" s="200"/>
      <c r="G126" s="124"/>
      <c r="H126" s="196" t="e">
        <f t="shared" si="4"/>
        <v>#DIV/0!</v>
      </c>
      <c r="I126" s="218"/>
      <c r="M126" s="97"/>
      <c r="O126" s="18"/>
      <c r="P126" s="18"/>
    </row>
    <row r="127" spans="1:16" s="18" customFormat="1" ht="25.5" hidden="1" x14ac:dyDescent="0.2">
      <c r="A127" s="20" t="s">
        <v>79</v>
      </c>
      <c r="B127" s="28" t="s">
        <v>81</v>
      </c>
      <c r="C127" s="32" t="s">
        <v>6</v>
      </c>
      <c r="D127" s="22"/>
      <c r="E127" s="213"/>
      <c r="F127" s="204"/>
      <c r="G127" s="54"/>
      <c r="H127" s="196" t="e">
        <f t="shared" si="4"/>
        <v>#DIV/0!</v>
      </c>
      <c r="I127" s="220"/>
      <c r="M127" s="97"/>
    </row>
    <row r="128" spans="1:16" ht="25.5" hidden="1" x14ac:dyDescent="0.2">
      <c r="A128" s="20" t="s">
        <v>80</v>
      </c>
      <c r="B128" s="28" t="s">
        <v>83</v>
      </c>
      <c r="C128" s="32" t="s">
        <v>6</v>
      </c>
      <c r="D128" s="22"/>
      <c r="E128" s="146"/>
      <c r="F128" s="200"/>
      <c r="G128" s="124"/>
      <c r="H128" s="196" t="e">
        <f t="shared" si="4"/>
        <v>#DIV/0!</v>
      </c>
      <c r="I128" s="218"/>
      <c r="M128" s="97"/>
      <c r="O128" s="18"/>
      <c r="P128" s="18"/>
    </row>
    <row r="129" spans="1:16" ht="25.5" hidden="1" x14ac:dyDescent="0.2">
      <c r="A129" s="20" t="s">
        <v>82</v>
      </c>
      <c r="B129" s="28" t="s">
        <v>85</v>
      </c>
      <c r="C129" s="32" t="s">
        <v>6</v>
      </c>
      <c r="D129" s="22"/>
      <c r="E129" s="146"/>
      <c r="F129" s="200"/>
      <c r="G129" s="124"/>
      <c r="H129" s="196" t="e">
        <f t="shared" si="4"/>
        <v>#DIV/0!</v>
      </c>
      <c r="I129" s="218"/>
      <c r="M129" s="97"/>
      <c r="O129" s="18"/>
      <c r="P129" s="18"/>
    </row>
    <row r="130" spans="1:16" ht="38.25" hidden="1" x14ac:dyDescent="0.2">
      <c r="A130" s="20" t="s">
        <v>84</v>
      </c>
      <c r="B130" s="28" t="s">
        <v>87</v>
      </c>
      <c r="C130" s="32" t="s">
        <v>6</v>
      </c>
      <c r="D130" s="22"/>
      <c r="E130" s="146"/>
      <c r="F130" s="200"/>
      <c r="G130" s="124"/>
      <c r="H130" s="196" t="e">
        <f t="shared" si="4"/>
        <v>#DIV/0!</v>
      </c>
      <c r="I130" s="218"/>
      <c r="M130" s="97"/>
      <c r="O130" s="18"/>
      <c r="P130" s="18"/>
    </row>
    <row r="131" spans="1:16" ht="12.75" hidden="1" x14ac:dyDescent="0.2">
      <c r="A131" s="20" t="s">
        <v>86</v>
      </c>
      <c r="B131" s="28" t="s">
        <v>89</v>
      </c>
      <c r="C131" s="32" t="s">
        <v>6</v>
      </c>
      <c r="D131" s="22"/>
      <c r="E131" s="146"/>
      <c r="F131" s="200"/>
      <c r="G131" s="124"/>
      <c r="H131" s="196" t="e">
        <f t="shared" si="4"/>
        <v>#DIV/0!</v>
      </c>
      <c r="I131" s="218"/>
      <c r="M131" s="97"/>
      <c r="O131" s="18"/>
      <c r="P131" s="18"/>
    </row>
    <row r="132" spans="1:16" s="18" customFormat="1" ht="12.75" hidden="1" x14ac:dyDescent="0.2">
      <c r="A132" s="20" t="s">
        <v>88</v>
      </c>
      <c r="B132" s="28" t="s">
        <v>90</v>
      </c>
      <c r="C132" s="32" t="s">
        <v>6</v>
      </c>
      <c r="D132" s="22"/>
      <c r="E132" s="213"/>
      <c r="F132" s="204"/>
      <c r="G132" s="54"/>
      <c r="H132" s="196" t="e">
        <f t="shared" si="4"/>
        <v>#DIV/0!</v>
      </c>
      <c r="I132" s="220"/>
      <c r="M132" s="97"/>
    </row>
    <row r="133" spans="1:16" s="18" customFormat="1" ht="25.5" hidden="1" x14ac:dyDescent="0.2">
      <c r="A133" s="20" t="s">
        <v>109</v>
      </c>
      <c r="B133" s="28" t="s">
        <v>92</v>
      </c>
      <c r="C133" s="32" t="s">
        <v>6</v>
      </c>
      <c r="D133" s="22"/>
      <c r="E133" s="213"/>
      <c r="F133" s="204"/>
      <c r="G133" s="54"/>
      <c r="H133" s="196" t="e">
        <f t="shared" si="4"/>
        <v>#DIV/0!</v>
      </c>
      <c r="I133" s="220"/>
      <c r="M133" s="97"/>
    </row>
    <row r="134" spans="1:16" s="18" customFormat="1" ht="12.75" hidden="1" x14ac:dyDescent="0.2">
      <c r="A134" s="20" t="s">
        <v>91</v>
      </c>
      <c r="B134" s="28" t="s">
        <v>93</v>
      </c>
      <c r="C134" s="32" t="s">
        <v>6</v>
      </c>
      <c r="D134" s="22"/>
      <c r="E134" s="213"/>
      <c r="F134" s="204"/>
      <c r="G134" s="54"/>
      <c r="H134" s="196" t="e">
        <f t="shared" si="4"/>
        <v>#DIV/0!</v>
      </c>
      <c r="I134" s="220"/>
      <c r="M134" s="97"/>
    </row>
    <row r="135" spans="1:16" s="18" customFormat="1" ht="12.75" hidden="1" x14ac:dyDescent="0.2">
      <c r="A135" s="20" t="s">
        <v>72</v>
      </c>
      <c r="B135" s="34" t="s">
        <v>94</v>
      </c>
      <c r="C135" s="32" t="s">
        <v>6</v>
      </c>
      <c r="D135" s="22">
        <v>465.5</v>
      </c>
      <c r="E135" s="80">
        <v>0</v>
      </c>
      <c r="F135" s="200"/>
      <c r="G135" s="54"/>
      <c r="H135" s="196"/>
      <c r="I135" s="220"/>
      <c r="M135" s="97"/>
    </row>
    <row r="136" spans="1:16" s="18" customFormat="1" ht="12.75" hidden="1" customHeight="1" x14ac:dyDescent="0.2">
      <c r="A136" s="20" t="s">
        <v>143</v>
      </c>
      <c r="B136" s="34" t="s">
        <v>95</v>
      </c>
      <c r="C136" s="32" t="s">
        <v>6</v>
      </c>
      <c r="D136" s="22"/>
      <c r="E136" s="54"/>
      <c r="F136" s="204"/>
      <c r="G136" s="54"/>
      <c r="H136" s="196" t="e">
        <f t="shared" si="4"/>
        <v>#DIV/0!</v>
      </c>
      <c r="I136" s="220"/>
      <c r="M136" s="97"/>
    </row>
    <row r="137" spans="1:16" s="18" customFormat="1" ht="24.75" hidden="1" customHeight="1" x14ac:dyDescent="0.2">
      <c r="A137" s="20" t="s">
        <v>74</v>
      </c>
      <c r="B137" s="28" t="s">
        <v>188</v>
      </c>
      <c r="C137" s="32" t="s">
        <v>6</v>
      </c>
      <c r="D137" s="22"/>
      <c r="E137" s="124">
        <v>0</v>
      </c>
      <c r="F137" s="204"/>
      <c r="G137" s="124">
        <v>0</v>
      </c>
      <c r="H137" s="196">
        <v>100</v>
      </c>
      <c r="I137" s="205" t="s">
        <v>218</v>
      </c>
      <c r="M137" s="97"/>
    </row>
    <row r="138" spans="1:16" s="18" customFormat="1" ht="25.5" x14ac:dyDescent="0.2">
      <c r="A138" s="20" t="s">
        <v>76</v>
      </c>
      <c r="B138" s="28" t="s">
        <v>189</v>
      </c>
      <c r="C138" s="32" t="s">
        <v>6</v>
      </c>
      <c r="D138" s="22"/>
      <c r="E138" s="124">
        <v>0</v>
      </c>
      <c r="F138" s="204"/>
      <c r="G138" s="124">
        <v>398</v>
      </c>
      <c r="H138" s="196">
        <v>100</v>
      </c>
      <c r="I138" s="205" t="s">
        <v>317</v>
      </c>
      <c r="M138" s="97"/>
    </row>
    <row r="139" spans="1:16" s="18" customFormat="1" ht="25.5" x14ac:dyDescent="0.2">
      <c r="A139" s="20" t="s">
        <v>206</v>
      </c>
      <c r="B139" s="28" t="s">
        <v>190</v>
      </c>
      <c r="C139" s="32" t="s">
        <v>6</v>
      </c>
      <c r="D139" s="22"/>
      <c r="E139" s="124">
        <v>0</v>
      </c>
      <c r="F139" s="204"/>
      <c r="G139" s="124">
        <v>239.90899999999999</v>
      </c>
      <c r="H139" s="196">
        <v>100</v>
      </c>
      <c r="I139" s="205" t="s">
        <v>317</v>
      </c>
      <c r="M139" s="97"/>
    </row>
    <row r="140" spans="1:16" s="18" customFormat="1" ht="38.25" x14ac:dyDescent="0.2">
      <c r="A140" s="20" t="s">
        <v>79</v>
      </c>
      <c r="B140" s="28" t="s">
        <v>193</v>
      </c>
      <c r="C140" s="32" t="s">
        <v>6</v>
      </c>
      <c r="D140" s="22"/>
      <c r="E140" s="124">
        <v>0</v>
      </c>
      <c r="F140" s="204"/>
      <c r="G140" s="124">
        <v>957.54399999999998</v>
      </c>
      <c r="H140" s="196">
        <v>100</v>
      </c>
      <c r="I140" s="205" t="s">
        <v>317</v>
      </c>
      <c r="M140" s="97"/>
    </row>
    <row r="141" spans="1:16" s="18" customFormat="1" ht="25.5" x14ac:dyDescent="0.2">
      <c r="A141" s="20" t="s">
        <v>80</v>
      </c>
      <c r="B141" s="28" t="s">
        <v>194</v>
      </c>
      <c r="C141" s="32" t="s">
        <v>6</v>
      </c>
      <c r="D141" s="22"/>
      <c r="E141" s="124">
        <v>0</v>
      </c>
      <c r="F141" s="204"/>
      <c r="G141" s="124">
        <v>1717.672</v>
      </c>
      <c r="H141" s="196">
        <v>100</v>
      </c>
      <c r="I141" s="205" t="s">
        <v>317</v>
      </c>
      <c r="M141" s="97"/>
    </row>
    <row r="142" spans="1:16" s="18" customFormat="1" ht="25.5" hidden="1" x14ac:dyDescent="0.2">
      <c r="A142" s="20" t="s">
        <v>82</v>
      </c>
      <c r="B142" s="28" t="s">
        <v>195</v>
      </c>
      <c r="C142" s="32" t="s">
        <v>6</v>
      </c>
      <c r="D142" s="22"/>
      <c r="E142" s="124">
        <v>0</v>
      </c>
      <c r="F142" s="204"/>
      <c r="G142" s="124"/>
      <c r="H142" s="196">
        <v>100</v>
      </c>
      <c r="I142" s="205" t="s">
        <v>317</v>
      </c>
      <c r="M142" s="97"/>
    </row>
    <row r="143" spans="1:16" s="18" customFormat="1" ht="25.5" hidden="1" x14ac:dyDescent="0.2">
      <c r="A143" s="20" t="s">
        <v>84</v>
      </c>
      <c r="B143" s="112" t="s">
        <v>196</v>
      </c>
      <c r="C143" s="32" t="s">
        <v>6</v>
      </c>
      <c r="D143" s="22"/>
      <c r="E143" s="124">
        <v>0</v>
      </c>
      <c r="F143" s="204"/>
      <c r="G143" s="146">
        <v>0</v>
      </c>
      <c r="H143" s="196">
        <v>100</v>
      </c>
      <c r="I143" s="205" t="s">
        <v>317</v>
      </c>
      <c r="M143" s="97"/>
    </row>
    <row r="144" spans="1:16" s="18" customFormat="1" ht="25.5" hidden="1" x14ac:dyDescent="0.2">
      <c r="A144" s="20" t="s">
        <v>86</v>
      </c>
      <c r="B144" s="28" t="s">
        <v>197</v>
      </c>
      <c r="C144" s="32" t="s">
        <v>6</v>
      </c>
      <c r="D144" s="22"/>
      <c r="E144" s="124">
        <v>0</v>
      </c>
      <c r="F144" s="204"/>
      <c r="G144" s="124"/>
      <c r="H144" s="196">
        <v>100</v>
      </c>
      <c r="I144" s="205" t="s">
        <v>317</v>
      </c>
      <c r="M144" s="97"/>
    </row>
    <row r="145" spans="1:16" s="18" customFormat="1" ht="25.5" x14ac:dyDescent="0.2">
      <c r="A145" s="20" t="s">
        <v>88</v>
      </c>
      <c r="B145" s="28" t="s">
        <v>198</v>
      </c>
      <c r="C145" s="32" t="s">
        <v>6</v>
      </c>
      <c r="D145" s="22"/>
      <c r="E145" s="124">
        <v>0</v>
      </c>
      <c r="F145" s="204"/>
      <c r="G145" s="124">
        <v>62.077999999999996</v>
      </c>
      <c r="H145" s="196">
        <v>100</v>
      </c>
      <c r="I145" s="205" t="s">
        <v>317</v>
      </c>
      <c r="M145" s="97"/>
    </row>
    <row r="146" spans="1:16" s="18" customFormat="1" ht="25.5" x14ac:dyDescent="0.2">
      <c r="A146" s="20" t="s">
        <v>109</v>
      </c>
      <c r="B146" s="28" t="s">
        <v>199</v>
      </c>
      <c r="C146" s="32" t="s">
        <v>6</v>
      </c>
      <c r="D146" s="22"/>
      <c r="E146" s="124">
        <v>0</v>
      </c>
      <c r="F146" s="204"/>
      <c r="G146" s="124">
        <v>742</v>
      </c>
      <c r="H146" s="196">
        <v>100</v>
      </c>
      <c r="I146" s="205" t="s">
        <v>317</v>
      </c>
      <c r="M146" s="97"/>
    </row>
    <row r="147" spans="1:16" s="18" customFormat="1" ht="25.5" x14ac:dyDescent="0.2">
      <c r="A147" s="20" t="s">
        <v>91</v>
      </c>
      <c r="B147" s="28" t="s">
        <v>200</v>
      </c>
      <c r="C147" s="32" t="s">
        <v>6</v>
      </c>
      <c r="D147" s="22"/>
      <c r="E147" s="124">
        <v>0</v>
      </c>
      <c r="F147" s="204"/>
      <c r="G147" s="124">
        <v>300</v>
      </c>
      <c r="H147" s="196">
        <v>100</v>
      </c>
      <c r="I147" s="205" t="s">
        <v>317</v>
      </c>
      <c r="M147" s="97"/>
    </row>
    <row r="148" spans="1:16" s="18" customFormat="1" ht="25.5" x14ac:dyDescent="0.2">
      <c r="A148" s="20" t="s">
        <v>207</v>
      </c>
      <c r="B148" s="28" t="s">
        <v>201</v>
      </c>
      <c r="C148" s="32" t="s">
        <v>6</v>
      </c>
      <c r="D148" s="22"/>
      <c r="E148" s="124">
        <v>0</v>
      </c>
      <c r="F148" s="204"/>
      <c r="G148" s="124">
        <v>471.8</v>
      </c>
      <c r="H148" s="196">
        <v>100</v>
      </c>
      <c r="I148" s="205" t="s">
        <v>317</v>
      </c>
      <c r="M148" s="97"/>
    </row>
    <row r="149" spans="1:16" s="18" customFormat="1" ht="25.5" x14ac:dyDescent="0.2">
      <c r="A149" s="20" t="s">
        <v>143</v>
      </c>
      <c r="B149" s="28" t="s">
        <v>202</v>
      </c>
      <c r="C149" s="32" t="s">
        <v>6</v>
      </c>
      <c r="D149" s="22"/>
      <c r="E149" s="124">
        <v>0</v>
      </c>
      <c r="F149" s="204"/>
      <c r="G149" s="124">
        <v>54.688000000000002</v>
      </c>
      <c r="H149" s="196">
        <v>100</v>
      </c>
      <c r="I149" s="205" t="s">
        <v>317</v>
      </c>
      <c r="M149" s="97"/>
    </row>
    <row r="150" spans="1:16" s="18" customFormat="1" ht="25.5" hidden="1" x14ac:dyDescent="0.2">
      <c r="A150" s="20" t="s">
        <v>208</v>
      </c>
      <c r="B150" s="28" t="s">
        <v>203</v>
      </c>
      <c r="C150" s="32" t="s">
        <v>6</v>
      </c>
      <c r="D150" s="22"/>
      <c r="E150" s="124">
        <v>0</v>
      </c>
      <c r="F150" s="204"/>
      <c r="G150" s="124"/>
      <c r="H150" s="196">
        <v>100</v>
      </c>
      <c r="I150" s="205" t="s">
        <v>317</v>
      </c>
      <c r="M150" s="97"/>
    </row>
    <row r="151" spans="1:16" s="18" customFormat="1" ht="25.5" x14ac:dyDescent="0.2">
      <c r="A151" s="20" t="s">
        <v>209</v>
      </c>
      <c r="B151" s="28" t="s">
        <v>204</v>
      </c>
      <c r="C151" s="32" t="s">
        <v>6</v>
      </c>
      <c r="D151" s="22"/>
      <c r="E151" s="124">
        <v>0</v>
      </c>
      <c r="F151" s="204"/>
      <c r="G151" s="124">
        <v>600</v>
      </c>
      <c r="H151" s="196">
        <v>100</v>
      </c>
      <c r="I151" s="205" t="s">
        <v>317</v>
      </c>
      <c r="M151" s="97"/>
    </row>
    <row r="152" spans="1:16" s="18" customFormat="1" ht="25.5" hidden="1" x14ac:dyDescent="0.2">
      <c r="A152" s="20" t="s">
        <v>210</v>
      </c>
      <c r="B152" s="28" t="s">
        <v>205</v>
      </c>
      <c r="C152" s="32"/>
      <c r="D152" s="22"/>
      <c r="E152" s="188">
        <v>0</v>
      </c>
      <c r="F152" s="208"/>
      <c r="G152" s="109"/>
      <c r="H152" s="196">
        <v>100</v>
      </c>
      <c r="I152" s="205" t="s">
        <v>317</v>
      </c>
      <c r="M152" s="97"/>
    </row>
    <row r="153" spans="1:16" s="18" customFormat="1" ht="25.5" x14ac:dyDescent="0.2">
      <c r="A153" s="20" t="s">
        <v>210</v>
      </c>
      <c r="B153" s="28" t="s">
        <v>96</v>
      </c>
      <c r="C153" s="16" t="s">
        <v>6</v>
      </c>
      <c r="D153" s="22">
        <f>D154+D155+D156+D157</f>
        <v>16127.7</v>
      </c>
      <c r="E153" s="80">
        <f>E154+E155+E156+E157</f>
        <v>0</v>
      </c>
      <c r="F153" s="80">
        <f t="shared" ref="F153" si="8">F154+F155+F156+F157</f>
        <v>0</v>
      </c>
      <c r="G153" s="80">
        <f>G154+G155+G156+G157+G158</f>
        <v>64442.410999999993</v>
      </c>
      <c r="H153" s="196">
        <v>100</v>
      </c>
      <c r="I153" s="205" t="s">
        <v>317</v>
      </c>
      <c r="M153" s="97"/>
    </row>
    <row r="154" spans="1:16" ht="25.5" x14ac:dyDescent="0.2">
      <c r="A154" s="20" t="s">
        <v>297</v>
      </c>
      <c r="B154" s="28" t="s">
        <v>97</v>
      </c>
      <c r="C154" s="32" t="s">
        <v>6</v>
      </c>
      <c r="D154" s="22">
        <v>3952</v>
      </c>
      <c r="E154" s="80">
        <v>0</v>
      </c>
      <c r="F154" s="199"/>
      <c r="G154" s="124">
        <v>8268.9110000000001</v>
      </c>
      <c r="H154" s="196">
        <v>100</v>
      </c>
      <c r="I154" s="205" t="s">
        <v>317</v>
      </c>
      <c r="M154" s="97"/>
      <c r="O154" s="18"/>
      <c r="P154" s="18"/>
    </row>
    <row r="155" spans="1:16" ht="25.5" x14ac:dyDescent="0.2">
      <c r="A155" s="20" t="s">
        <v>298</v>
      </c>
      <c r="B155" s="28" t="s">
        <v>98</v>
      </c>
      <c r="C155" s="32" t="s">
        <v>6</v>
      </c>
      <c r="D155" s="22">
        <v>11059.7</v>
      </c>
      <c r="E155" s="80">
        <v>0</v>
      </c>
      <c r="F155" s="199"/>
      <c r="G155" s="124">
        <v>54243.536999999997</v>
      </c>
      <c r="H155" s="196">
        <v>100</v>
      </c>
      <c r="I155" s="205" t="s">
        <v>317</v>
      </c>
      <c r="M155" s="97"/>
      <c r="O155" s="18"/>
      <c r="P155" s="18"/>
    </row>
    <row r="156" spans="1:16" ht="25.5" x14ac:dyDescent="0.2">
      <c r="A156" s="20" t="s">
        <v>299</v>
      </c>
      <c r="B156" s="28" t="s">
        <v>99</v>
      </c>
      <c r="C156" s="32" t="s">
        <v>6</v>
      </c>
      <c r="D156" s="22">
        <v>1038.4000000000001</v>
      </c>
      <c r="E156" s="80">
        <v>0</v>
      </c>
      <c r="F156" s="199"/>
      <c r="G156" s="124">
        <v>1038.433</v>
      </c>
      <c r="H156" s="196">
        <v>100</v>
      </c>
      <c r="I156" s="205" t="s">
        <v>317</v>
      </c>
      <c r="M156" s="97"/>
      <c r="O156" s="18"/>
      <c r="P156" s="18"/>
    </row>
    <row r="157" spans="1:16" ht="25.5" x14ac:dyDescent="0.2">
      <c r="A157" s="20" t="s">
        <v>300</v>
      </c>
      <c r="B157" s="28" t="s">
        <v>100</v>
      </c>
      <c r="C157" s="32" t="s">
        <v>6</v>
      </c>
      <c r="D157" s="22">
        <v>77.599999999999994</v>
      </c>
      <c r="E157" s="80">
        <v>0</v>
      </c>
      <c r="F157" s="199"/>
      <c r="G157" s="124">
        <f>+L87</f>
        <v>117.22</v>
      </c>
      <c r="H157" s="196">
        <v>100</v>
      </c>
      <c r="I157" s="205" t="s">
        <v>317</v>
      </c>
      <c r="M157" s="97"/>
      <c r="O157" s="18"/>
      <c r="P157" s="18"/>
    </row>
    <row r="158" spans="1:16" ht="25.5" x14ac:dyDescent="0.2">
      <c r="A158" s="20" t="s">
        <v>301</v>
      </c>
      <c r="B158" s="28" t="s">
        <v>169</v>
      </c>
      <c r="C158" s="32" t="s">
        <v>6</v>
      </c>
      <c r="D158" s="22"/>
      <c r="E158" s="80">
        <v>0</v>
      </c>
      <c r="F158" s="199"/>
      <c r="G158" s="124">
        <f>+L86</f>
        <v>774.31</v>
      </c>
      <c r="H158" s="196">
        <v>100</v>
      </c>
      <c r="I158" s="205" t="s">
        <v>317</v>
      </c>
      <c r="M158" s="97"/>
      <c r="O158" s="18"/>
      <c r="P158" s="18"/>
    </row>
    <row r="159" spans="1:16" ht="25.5" hidden="1" x14ac:dyDescent="0.2">
      <c r="A159" s="20" t="s">
        <v>217</v>
      </c>
      <c r="B159" s="28"/>
      <c r="C159" s="32" t="s">
        <v>6</v>
      </c>
      <c r="D159" s="22"/>
      <c r="E159" s="80">
        <v>0</v>
      </c>
      <c r="F159" s="199"/>
      <c r="G159" s="124"/>
      <c r="H159" s="196">
        <v>100</v>
      </c>
      <c r="I159" s="205" t="s">
        <v>317</v>
      </c>
      <c r="M159" s="97"/>
      <c r="O159" s="18"/>
      <c r="P159" s="18"/>
    </row>
    <row r="160" spans="1:16" ht="25.5" hidden="1" x14ac:dyDescent="0.2">
      <c r="A160" s="20"/>
      <c r="B160" s="115" t="s">
        <v>252</v>
      </c>
      <c r="C160" s="32" t="s">
        <v>6</v>
      </c>
      <c r="D160" s="22"/>
      <c r="E160" s="80">
        <v>0</v>
      </c>
      <c r="F160" s="199"/>
      <c r="G160" s="146"/>
      <c r="H160" s="196">
        <v>100</v>
      </c>
      <c r="I160" s="205" t="s">
        <v>317</v>
      </c>
      <c r="M160" s="97"/>
      <c r="O160" s="18"/>
      <c r="P160" s="18"/>
    </row>
    <row r="161" spans="1:16" ht="25.5" x14ac:dyDescent="0.2">
      <c r="A161" s="20" t="s">
        <v>211</v>
      </c>
      <c r="B161" s="99" t="s">
        <v>240</v>
      </c>
      <c r="C161" s="32" t="s">
        <v>6</v>
      </c>
      <c r="D161" s="22"/>
      <c r="E161" s="80">
        <v>0</v>
      </c>
      <c r="F161" s="199"/>
      <c r="G161" s="124">
        <v>3030.913</v>
      </c>
      <c r="H161" s="196">
        <v>100</v>
      </c>
      <c r="I161" s="205" t="s">
        <v>317</v>
      </c>
      <c r="M161" s="97"/>
      <c r="O161" s="18"/>
      <c r="P161" s="18"/>
    </row>
    <row r="162" spans="1:16" ht="25.5" x14ac:dyDescent="0.2">
      <c r="A162" s="20" t="s">
        <v>212</v>
      </c>
      <c r="B162" s="99" t="s">
        <v>241</v>
      </c>
      <c r="C162" s="32" t="s">
        <v>6</v>
      </c>
      <c r="D162" s="22"/>
      <c r="E162" s="80">
        <v>0</v>
      </c>
      <c r="F162" s="199"/>
      <c r="G162" s="124">
        <v>717.53</v>
      </c>
      <c r="H162" s="196">
        <v>100</v>
      </c>
      <c r="I162" s="205" t="s">
        <v>317</v>
      </c>
      <c r="M162" s="97"/>
      <c r="O162" s="18"/>
      <c r="P162" s="18"/>
    </row>
    <row r="163" spans="1:16" ht="25.5" hidden="1" x14ac:dyDescent="0.2">
      <c r="A163" s="20" t="s">
        <v>213</v>
      </c>
      <c r="B163" s="99" t="s">
        <v>242</v>
      </c>
      <c r="C163" s="32" t="s">
        <v>6</v>
      </c>
      <c r="D163" s="22"/>
      <c r="E163" s="80">
        <v>0</v>
      </c>
      <c r="F163" s="199"/>
      <c r="G163" s="146"/>
      <c r="H163" s="196">
        <v>100</v>
      </c>
      <c r="I163" s="205" t="s">
        <v>317</v>
      </c>
      <c r="M163" s="97"/>
      <c r="O163" s="18"/>
      <c r="P163" s="18"/>
    </row>
    <row r="164" spans="1:16" ht="25.5" x14ac:dyDescent="0.2">
      <c r="A164" s="20" t="s">
        <v>214</v>
      </c>
      <c r="B164" s="99" t="s">
        <v>243</v>
      </c>
      <c r="C164" s="32" t="s">
        <v>6</v>
      </c>
      <c r="D164" s="22"/>
      <c r="E164" s="80">
        <v>0</v>
      </c>
      <c r="F164" s="199"/>
      <c r="G164" s="124">
        <v>39.953000000000003</v>
      </c>
      <c r="H164" s="196">
        <v>100</v>
      </c>
      <c r="I164" s="205" t="s">
        <v>317</v>
      </c>
      <c r="M164" s="97"/>
      <c r="O164" s="18"/>
      <c r="P164" s="18"/>
    </row>
    <row r="165" spans="1:16" ht="25.5" x14ac:dyDescent="0.2">
      <c r="A165" s="20" t="s">
        <v>215</v>
      </c>
      <c r="B165" s="99" t="s">
        <v>244</v>
      </c>
      <c r="C165" s="32" t="s">
        <v>6</v>
      </c>
      <c r="D165" s="22"/>
      <c r="E165" s="80">
        <v>0</v>
      </c>
      <c r="F165" s="199"/>
      <c r="G165" s="124">
        <v>239.8</v>
      </c>
      <c r="H165" s="196">
        <v>100</v>
      </c>
      <c r="I165" s="205" t="s">
        <v>317</v>
      </c>
      <c r="M165" s="97"/>
      <c r="O165" s="18"/>
      <c r="P165" s="18"/>
    </row>
    <row r="166" spans="1:16" ht="25.5" x14ac:dyDescent="0.2">
      <c r="A166" s="20" t="s">
        <v>216</v>
      </c>
      <c r="B166" s="99" t="s">
        <v>245</v>
      </c>
      <c r="C166" s="32" t="s">
        <v>6</v>
      </c>
      <c r="D166" s="22"/>
      <c r="E166" s="80">
        <v>0</v>
      </c>
      <c r="F166" s="199"/>
      <c r="G166" s="124">
        <v>1002.679</v>
      </c>
      <c r="H166" s="196">
        <v>100</v>
      </c>
      <c r="I166" s="205" t="s">
        <v>317</v>
      </c>
      <c r="M166" s="97"/>
      <c r="O166" s="18"/>
      <c r="P166" s="18"/>
    </row>
    <row r="167" spans="1:16" ht="25.5" x14ac:dyDescent="0.2">
      <c r="A167" s="20" t="s">
        <v>217</v>
      </c>
      <c r="B167" s="99" t="s">
        <v>246</v>
      </c>
      <c r="C167" s="32" t="s">
        <v>6</v>
      </c>
      <c r="D167" s="22"/>
      <c r="E167" s="80">
        <v>0</v>
      </c>
      <c r="F167" s="199"/>
      <c r="G167" s="124">
        <v>2400</v>
      </c>
      <c r="H167" s="196">
        <v>100</v>
      </c>
      <c r="I167" s="205" t="s">
        <v>317</v>
      </c>
      <c r="M167" s="97"/>
      <c r="O167" s="18"/>
      <c r="P167" s="18"/>
    </row>
    <row r="168" spans="1:16" ht="25.5" hidden="1" x14ac:dyDescent="0.2">
      <c r="A168" s="20" t="s">
        <v>286</v>
      </c>
      <c r="B168" s="115" t="s">
        <v>247</v>
      </c>
      <c r="C168" s="32" t="s">
        <v>6</v>
      </c>
      <c r="D168" s="22"/>
      <c r="E168" s="80">
        <v>0</v>
      </c>
      <c r="F168" s="199"/>
      <c r="G168" s="146">
        <v>0</v>
      </c>
      <c r="H168" s="196">
        <v>100</v>
      </c>
      <c r="I168" s="205" t="s">
        <v>317</v>
      </c>
      <c r="M168" s="97"/>
      <c r="O168" s="18"/>
      <c r="P168" s="18"/>
    </row>
    <row r="169" spans="1:16" ht="25.5" x14ac:dyDescent="0.2">
      <c r="A169" s="20" t="s">
        <v>287</v>
      </c>
      <c r="B169" s="99" t="s">
        <v>248</v>
      </c>
      <c r="C169" s="32" t="s">
        <v>6</v>
      </c>
      <c r="D169" s="22"/>
      <c r="E169" s="80">
        <v>0</v>
      </c>
      <c r="F169" s="199"/>
      <c r="G169" s="124">
        <v>130.99</v>
      </c>
      <c r="H169" s="196">
        <v>100</v>
      </c>
      <c r="I169" s="205" t="s">
        <v>317</v>
      </c>
      <c r="M169" s="97"/>
      <c r="O169" s="18"/>
      <c r="P169" s="18"/>
    </row>
    <row r="170" spans="1:16" ht="25.5" x14ac:dyDescent="0.2">
      <c r="A170" s="20" t="s">
        <v>288</v>
      </c>
      <c r="B170" s="99" t="s">
        <v>249</v>
      </c>
      <c r="C170" s="32" t="s">
        <v>6</v>
      </c>
      <c r="D170" s="22"/>
      <c r="E170" s="80">
        <v>0</v>
      </c>
      <c r="F170" s="199"/>
      <c r="G170" s="124">
        <v>740.88499999999999</v>
      </c>
      <c r="H170" s="196">
        <v>100</v>
      </c>
      <c r="I170" s="205" t="s">
        <v>317</v>
      </c>
      <c r="M170" s="97"/>
      <c r="O170" s="18"/>
      <c r="P170" s="18"/>
    </row>
    <row r="171" spans="1:16" ht="12.75" hidden="1" x14ac:dyDescent="0.2">
      <c r="A171" s="20" t="s">
        <v>289</v>
      </c>
      <c r="B171" s="28" t="s">
        <v>250</v>
      </c>
      <c r="C171" s="32" t="s">
        <v>6</v>
      </c>
      <c r="D171" s="22"/>
      <c r="E171" s="80">
        <v>0</v>
      </c>
      <c r="F171" s="199"/>
      <c r="G171" s="124"/>
      <c r="H171" s="195">
        <v>100</v>
      </c>
      <c r="I171" s="218"/>
      <c r="M171" s="97"/>
      <c r="O171" s="18"/>
      <c r="P171" s="18"/>
    </row>
    <row r="172" spans="1:16" ht="12.75" hidden="1" x14ac:dyDescent="0.2">
      <c r="A172" s="20" t="s">
        <v>290</v>
      </c>
      <c r="B172" s="99" t="s">
        <v>251</v>
      </c>
      <c r="C172" s="32" t="s">
        <v>6</v>
      </c>
      <c r="D172" s="22"/>
      <c r="E172" s="80"/>
      <c r="F172" s="199"/>
      <c r="G172" s="124"/>
      <c r="H172" s="195">
        <v>100</v>
      </c>
      <c r="I172" s="218"/>
      <c r="M172" s="97"/>
      <c r="O172" s="18"/>
      <c r="P172" s="18"/>
    </row>
    <row r="173" spans="1:16" ht="12.75" hidden="1" x14ac:dyDescent="0.2">
      <c r="A173" s="20" t="s">
        <v>291</v>
      </c>
      <c r="B173" s="211"/>
      <c r="C173" s="32"/>
      <c r="D173" s="22"/>
      <c r="E173" s="80"/>
      <c r="F173" s="199"/>
      <c r="G173" s="124"/>
      <c r="H173" s="195"/>
      <c r="I173" s="218"/>
      <c r="M173" s="97"/>
      <c r="O173" s="18"/>
      <c r="P173" s="18"/>
    </row>
    <row r="174" spans="1:16" ht="12.75" hidden="1" x14ac:dyDescent="0.2">
      <c r="A174" s="20" t="s">
        <v>292</v>
      </c>
      <c r="B174" s="214"/>
      <c r="C174" s="32"/>
      <c r="D174" s="22"/>
      <c r="E174" s="80"/>
      <c r="F174" s="199"/>
      <c r="G174" s="124"/>
      <c r="H174" s="195"/>
      <c r="I174" s="218"/>
      <c r="M174" s="97"/>
      <c r="O174" s="18"/>
      <c r="P174" s="18"/>
    </row>
    <row r="175" spans="1:16" ht="12.75" hidden="1" x14ac:dyDescent="0.2">
      <c r="A175" s="20" t="s">
        <v>293</v>
      </c>
      <c r="B175" s="28"/>
      <c r="C175" s="32"/>
      <c r="D175" s="22"/>
      <c r="E175" s="80"/>
      <c r="F175" s="199"/>
      <c r="G175" s="124"/>
      <c r="H175" s="195"/>
      <c r="I175" s="218"/>
      <c r="M175" s="97"/>
      <c r="O175" s="18"/>
      <c r="P175" s="18"/>
    </row>
    <row r="176" spans="1:16" s="18" customFormat="1" ht="12.75" x14ac:dyDescent="0.2">
      <c r="A176" s="20" t="s">
        <v>294</v>
      </c>
      <c r="B176" s="35" t="s">
        <v>101</v>
      </c>
      <c r="C176" s="16" t="s">
        <v>6</v>
      </c>
      <c r="D176" s="17">
        <f>D177+D178+D179+D180+D183</f>
        <v>1521</v>
      </c>
      <c r="E176" s="130">
        <f>E177+E178+E179+E180+E183</f>
        <v>1216.797</v>
      </c>
      <c r="F176" s="130" t="e">
        <f t="shared" ref="F176" si="9">F177+F178+F179+F180+F183</f>
        <v>#VALUE!</v>
      </c>
      <c r="G176" s="130">
        <f>G177+G178+G179+G180+G183</f>
        <v>3290.9549999999999</v>
      </c>
      <c r="H176" s="195">
        <f t="shared" ref="H176:H193" si="10">G176/E176*100</f>
        <v>270.46047943905182</v>
      </c>
      <c r="I176" s="220"/>
      <c r="M176" s="97"/>
    </row>
    <row r="177" spans="1:16" s="26" customFormat="1" ht="25.5" x14ac:dyDescent="0.2">
      <c r="A177" s="20" t="s">
        <v>302</v>
      </c>
      <c r="B177" s="189" t="s">
        <v>102</v>
      </c>
      <c r="C177" s="32" t="s">
        <v>6</v>
      </c>
      <c r="D177" s="25">
        <v>412</v>
      </c>
      <c r="E177" s="79">
        <v>207</v>
      </c>
      <c r="F177" s="79">
        <v>207</v>
      </c>
      <c r="G177" s="79">
        <v>210.643</v>
      </c>
      <c r="H177" s="196">
        <f t="shared" si="10"/>
        <v>101.75990338164252</v>
      </c>
      <c r="I177" s="205" t="s">
        <v>309</v>
      </c>
      <c r="M177" s="100"/>
      <c r="O177" s="18"/>
      <c r="P177" s="18"/>
    </row>
    <row r="178" spans="1:16" s="26" customFormat="1" ht="12.75" x14ac:dyDescent="0.2">
      <c r="A178" s="20" t="s">
        <v>303</v>
      </c>
      <c r="B178" s="192" t="s">
        <v>146</v>
      </c>
      <c r="C178" s="32" t="s">
        <v>6</v>
      </c>
      <c r="D178" s="25">
        <v>49.1</v>
      </c>
      <c r="E178" s="79">
        <v>48.597000000000001</v>
      </c>
      <c r="F178" s="79">
        <v>48.597000000000001</v>
      </c>
      <c r="G178" s="79">
        <v>672.99</v>
      </c>
      <c r="H178" s="196">
        <f t="shared" si="10"/>
        <v>1384.8385702821161</v>
      </c>
      <c r="I178" s="205" t="s">
        <v>309</v>
      </c>
      <c r="O178" s="18"/>
      <c r="P178" s="18"/>
    </row>
    <row r="179" spans="1:16" s="26" customFormat="1" ht="25.5" hidden="1" customHeight="1" x14ac:dyDescent="0.2">
      <c r="A179" s="20" t="s">
        <v>304</v>
      </c>
      <c r="B179" s="189" t="s">
        <v>191</v>
      </c>
      <c r="C179" s="32" t="s">
        <v>6</v>
      </c>
      <c r="D179" s="25">
        <v>36.299999999999997</v>
      </c>
      <c r="E179" s="79">
        <v>0</v>
      </c>
      <c r="F179" s="199" t="s">
        <v>145</v>
      </c>
      <c r="G179" s="152"/>
      <c r="H179" s="196">
        <v>100</v>
      </c>
      <c r="I179" s="205" t="s">
        <v>218</v>
      </c>
      <c r="O179" s="18"/>
      <c r="P179" s="18"/>
    </row>
    <row r="180" spans="1:16" s="26" customFormat="1" ht="25.5" x14ac:dyDescent="0.2">
      <c r="A180" s="20" t="s">
        <v>304</v>
      </c>
      <c r="B180" s="189" t="s">
        <v>192</v>
      </c>
      <c r="C180" s="32" t="s">
        <v>6</v>
      </c>
      <c r="D180" s="25">
        <v>62.4</v>
      </c>
      <c r="E180" s="79">
        <v>0</v>
      </c>
      <c r="F180" s="198"/>
      <c r="G180" s="152">
        <f>1137.052+L88</f>
        <v>1427.3219999999999</v>
      </c>
      <c r="H180" s="196">
        <v>100</v>
      </c>
      <c r="I180" s="205" t="s">
        <v>218</v>
      </c>
      <c r="O180" s="18"/>
      <c r="P180" s="18"/>
    </row>
    <row r="181" spans="1:16" s="26" customFormat="1" ht="25.5" hidden="1" x14ac:dyDescent="0.2">
      <c r="A181" s="20" t="s">
        <v>295</v>
      </c>
      <c r="B181" s="189" t="s">
        <v>103</v>
      </c>
      <c r="C181" s="32" t="s">
        <v>6</v>
      </c>
      <c r="D181" s="25"/>
      <c r="E181" s="197"/>
      <c r="F181" s="198"/>
      <c r="G181" s="152"/>
      <c r="H181" s="196"/>
      <c r="I181" s="205" t="s">
        <v>218</v>
      </c>
      <c r="O181" s="18"/>
      <c r="P181" s="18"/>
    </row>
    <row r="182" spans="1:16" s="26" customFormat="1" ht="25.5" hidden="1" x14ac:dyDescent="0.2">
      <c r="A182" s="20" t="s">
        <v>296</v>
      </c>
      <c r="B182" s="189" t="s">
        <v>104</v>
      </c>
      <c r="C182" s="32" t="s">
        <v>6</v>
      </c>
      <c r="D182" s="25"/>
      <c r="E182" s="197"/>
      <c r="F182" s="198"/>
      <c r="G182" s="152"/>
      <c r="H182" s="196"/>
      <c r="I182" s="205" t="s">
        <v>218</v>
      </c>
      <c r="O182" s="18"/>
      <c r="P182" s="18"/>
    </row>
    <row r="183" spans="1:16" s="26" customFormat="1" ht="12.75" x14ac:dyDescent="0.2">
      <c r="A183" s="20" t="s">
        <v>305</v>
      </c>
      <c r="B183" s="189" t="s">
        <v>105</v>
      </c>
      <c r="C183" s="32" t="s">
        <v>6</v>
      </c>
      <c r="D183" s="25">
        <v>961.2</v>
      </c>
      <c r="E183" s="79">
        <v>961.2</v>
      </c>
      <c r="F183" s="79">
        <v>961.2</v>
      </c>
      <c r="G183" s="79">
        <v>980</v>
      </c>
      <c r="H183" s="196">
        <f t="shared" si="10"/>
        <v>101.9558884727424</v>
      </c>
      <c r="I183" s="205" t="s">
        <v>309</v>
      </c>
      <c r="O183" s="18"/>
      <c r="P183" s="18"/>
    </row>
    <row r="184" spans="1:16" s="26" customFormat="1" ht="25.5" hidden="1" collapsed="1" x14ac:dyDescent="0.2">
      <c r="A184" s="23"/>
      <c r="B184" s="189" t="s">
        <v>106</v>
      </c>
      <c r="C184" s="32" t="s">
        <v>6</v>
      </c>
      <c r="D184" s="25"/>
      <c r="E184" s="152"/>
      <c r="F184" s="198"/>
      <c r="G184" s="152"/>
      <c r="H184" s="196"/>
      <c r="I184" s="205" t="s">
        <v>218</v>
      </c>
    </row>
    <row r="185" spans="1:16" s="26" customFormat="1" ht="25.5" hidden="1" x14ac:dyDescent="0.2">
      <c r="A185" s="23"/>
      <c r="B185" s="189" t="s">
        <v>107</v>
      </c>
      <c r="C185" s="32" t="s">
        <v>6</v>
      </c>
      <c r="D185" s="25"/>
      <c r="E185" s="152"/>
      <c r="F185" s="198"/>
      <c r="G185" s="152"/>
      <c r="H185" s="196"/>
      <c r="I185" s="205" t="s">
        <v>218</v>
      </c>
    </row>
    <row r="186" spans="1:16" s="26" customFormat="1" ht="16.149999999999999" hidden="1" customHeight="1" x14ac:dyDescent="0.2">
      <c r="A186" s="38"/>
      <c r="B186" s="192" t="s">
        <v>11</v>
      </c>
      <c r="C186" s="32" t="s">
        <v>6</v>
      </c>
      <c r="D186" s="25"/>
      <c r="E186" s="152"/>
      <c r="F186" s="198"/>
      <c r="G186" s="152"/>
      <c r="H186" s="196"/>
      <c r="I186" s="205" t="s">
        <v>218</v>
      </c>
    </row>
    <row r="187" spans="1:16" s="26" customFormat="1" ht="16.149999999999999" hidden="1" customHeight="1" x14ac:dyDescent="0.2">
      <c r="A187" s="155" t="s">
        <v>88</v>
      </c>
      <c r="B187" s="192" t="s">
        <v>108</v>
      </c>
      <c r="C187" s="32" t="s">
        <v>6</v>
      </c>
      <c r="D187" s="25"/>
      <c r="E187" s="152"/>
      <c r="F187" s="198"/>
      <c r="G187" s="152"/>
      <c r="H187" s="196"/>
      <c r="I187" s="205" t="s">
        <v>218</v>
      </c>
    </row>
    <row r="188" spans="1:16" s="26" customFormat="1" ht="25.5" x14ac:dyDescent="0.2">
      <c r="A188" s="20" t="s">
        <v>308</v>
      </c>
      <c r="B188" s="192" t="s">
        <v>110</v>
      </c>
      <c r="C188" s="32" t="s">
        <v>6</v>
      </c>
      <c r="D188" s="25"/>
      <c r="E188" s="152">
        <v>0</v>
      </c>
      <c r="F188" s="198"/>
      <c r="G188" s="152">
        <v>1824.114</v>
      </c>
      <c r="H188" s="196"/>
      <c r="I188" s="205" t="s">
        <v>317</v>
      </c>
    </row>
    <row r="189" spans="1:16" s="26" customFormat="1" ht="25.5" x14ac:dyDescent="0.2">
      <c r="A189" s="20" t="s">
        <v>308</v>
      </c>
      <c r="B189" s="189" t="s">
        <v>307</v>
      </c>
      <c r="C189" s="32" t="s">
        <v>6</v>
      </c>
      <c r="D189" s="25"/>
      <c r="E189" s="152">
        <v>0</v>
      </c>
      <c r="F189" s="198"/>
      <c r="G189" s="152">
        <v>5532.99</v>
      </c>
      <c r="H189" s="196">
        <v>100</v>
      </c>
      <c r="I189" s="205" t="s">
        <v>317</v>
      </c>
    </row>
    <row r="190" spans="1:16" ht="12.75" x14ac:dyDescent="0.2">
      <c r="A190" s="47" t="s">
        <v>124</v>
      </c>
      <c r="B190" s="39" t="s">
        <v>111</v>
      </c>
      <c r="C190" s="16" t="s">
        <v>6</v>
      </c>
      <c r="D190" s="186" t="e">
        <f>D35+D107</f>
        <v>#REF!</v>
      </c>
      <c r="E190" s="187">
        <f>E35+E107</f>
        <v>409134.40599999996</v>
      </c>
      <c r="F190" s="187" t="e">
        <f>F35+F107</f>
        <v>#VALUE!</v>
      </c>
      <c r="G190" s="187">
        <f>G35+G107</f>
        <v>4026522.4320000005</v>
      </c>
      <c r="H190" s="195">
        <f t="shared" si="10"/>
        <v>984.15639773888904</v>
      </c>
      <c r="I190" s="218"/>
    </row>
    <row r="191" spans="1:16" ht="12.75" x14ac:dyDescent="0.2">
      <c r="A191" s="47" t="s">
        <v>125</v>
      </c>
      <c r="B191" s="193" t="s">
        <v>112</v>
      </c>
      <c r="C191" s="16" t="s">
        <v>6</v>
      </c>
      <c r="D191" s="186"/>
      <c r="E191" s="188"/>
      <c r="F191" s="215"/>
      <c r="G191" s="188"/>
      <c r="H191" s="195"/>
      <c r="I191" s="218"/>
    </row>
    <row r="192" spans="1:16" ht="12.75" x14ac:dyDescent="0.2">
      <c r="A192" s="47" t="s">
        <v>126</v>
      </c>
      <c r="B192" s="193" t="s">
        <v>113</v>
      </c>
      <c r="C192" s="16" t="s">
        <v>6</v>
      </c>
      <c r="D192" s="186" t="e">
        <f>D190+D191</f>
        <v>#REF!</v>
      </c>
      <c r="E192" s="187">
        <f>E190+E191</f>
        <v>409134.40599999996</v>
      </c>
      <c r="F192" s="187" t="e">
        <f t="shared" ref="F192" si="11">F190+F191</f>
        <v>#VALUE!</v>
      </c>
      <c r="G192" s="187">
        <f>G190+G191</f>
        <v>4026522.4320000005</v>
      </c>
      <c r="H192" s="195">
        <f t="shared" si="10"/>
        <v>984.15639773888904</v>
      </c>
      <c r="I192" s="218"/>
    </row>
    <row r="193" spans="1:9" ht="24.75" customHeight="1" x14ac:dyDescent="0.2">
      <c r="A193" s="47" t="s">
        <v>127</v>
      </c>
      <c r="B193" s="42" t="s">
        <v>114</v>
      </c>
      <c r="C193" s="157" t="s">
        <v>115</v>
      </c>
      <c r="D193" s="54">
        <v>488.5</v>
      </c>
      <c r="E193" s="58">
        <v>1020</v>
      </c>
      <c r="F193" s="58">
        <v>1020</v>
      </c>
      <c r="G193" s="87">
        <v>12723</v>
      </c>
      <c r="H193" s="195">
        <f t="shared" si="10"/>
        <v>1247.3529411764705</v>
      </c>
      <c r="I193" s="205" t="s">
        <v>220</v>
      </c>
    </row>
    <row r="194" spans="1:9" ht="24.75" customHeight="1" x14ac:dyDescent="0.2">
      <c r="A194" s="47" t="s">
        <v>129</v>
      </c>
      <c r="B194" s="193" t="s">
        <v>116</v>
      </c>
      <c r="C194" s="157" t="s">
        <v>117</v>
      </c>
      <c r="D194" s="187" t="e">
        <f>D192/D193</f>
        <v>#REF!</v>
      </c>
      <c r="E194" s="187">
        <f>E192/E193</f>
        <v>401.11216274509798</v>
      </c>
      <c r="F194" s="187" t="e">
        <f t="shared" ref="F194" si="12">F192/F193</f>
        <v>#VALUE!</v>
      </c>
      <c r="G194" s="187">
        <v>401.11</v>
      </c>
      <c r="H194" s="216"/>
      <c r="I194" s="218"/>
    </row>
    <row r="195" spans="1:9" ht="12.75" hidden="1" x14ac:dyDescent="0.2">
      <c r="A195" s="46">
        <v>8</v>
      </c>
      <c r="B195" s="45" t="s">
        <v>118</v>
      </c>
      <c r="C195" s="40"/>
      <c r="D195" s="43"/>
      <c r="E195" s="51" t="s">
        <v>148</v>
      </c>
      <c r="F195" s="60"/>
      <c r="G195" s="46"/>
    </row>
    <row r="196" spans="1:9" ht="12.75" hidden="1" x14ac:dyDescent="0.2">
      <c r="A196" s="46"/>
      <c r="B196" s="45" t="s">
        <v>119</v>
      </c>
      <c r="C196" s="48" t="s">
        <v>135</v>
      </c>
      <c r="D196" s="13">
        <v>106</v>
      </c>
      <c r="E196" s="13">
        <v>106</v>
      </c>
      <c r="F196" s="13">
        <v>106</v>
      </c>
      <c r="G196" s="13">
        <v>106</v>
      </c>
    </row>
    <row r="197" spans="1:9" ht="12.75" hidden="1" x14ac:dyDescent="0.2">
      <c r="A197" s="46"/>
      <c r="B197" s="45" t="s">
        <v>120</v>
      </c>
      <c r="C197" s="40"/>
      <c r="D197" s="43"/>
      <c r="E197" s="51" t="s">
        <v>148</v>
      </c>
      <c r="F197" s="60"/>
      <c r="G197" s="46"/>
    </row>
    <row r="198" spans="1:9" ht="12.75" hidden="1" x14ac:dyDescent="0.2">
      <c r="A198" s="20" t="s">
        <v>130</v>
      </c>
      <c r="B198" s="45" t="s">
        <v>121</v>
      </c>
      <c r="C198" s="48" t="s">
        <v>135</v>
      </c>
      <c r="D198" s="13">
        <v>90</v>
      </c>
      <c r="E198" s="13">
        <v>90</v>
      </c>
      <c r="F198" s="13">
        <v>90</v>
      </c>
      <c r="G198" s="13">
        <v>90</v>
      </c>
    </row>
    <row r="199" spans="1:9" ht="12.75" hidden="1" x14ac:dyDescent="0.2">
      <c r="A199" s="20" t="s">
        <v>131</v>
      </c>
      <c r="B199" s="45" t="s">
        <v>122</v>
      </c>
      <c r="C199" s="48" t="s">
        <v>135</v>
      </c>
      <c r="D199" s="13">
        <v>16</v>
      </c>
      <c r="E199" s="13">
        <v>16</v>
      </c>
      <c r="F199" s="13">
        <v>16</v>
      </c>
      <c r="G199" s="13">
        <v>16</v>
      </c>
    </row>
    <row r="200" spans="1:9" ht="12.75" hidden="1" x14ac:dyDescent="0.2">
      <c r="A200" s="20" t="s">
        <v>132</v>
      </c>
      <c r="B200" s="45" t="s">
        <v>123</v>
      </c>
      <c r="C200" s="48" t="s">
        <v>136</v>
      </c>
      <c r="D200" s="43">
        <f>(D50+D114)/D196/12*1000</f>
        <v>170000</v>
      </c>
      <c r="E200" s="43">
        <f>(E50+E114)/E196/12*1000</f>
        <v>170000</v>
      </c>
      <c r="F200" s="43">
        <f>(F50+F114)/F196/12*1000</f>
        <v>170000</v>
      </c>
      <c r="G200" s="43">
        <f>(G50+G114)/G196/12*1000</f>
        <v>723684.29952830181</v>
      </c>
    </row>
    <row r="201" spans="1:9" ht="12.75" hidden="1" x14ac:dyDescent="0.2">
      <c r="A201" s="20"/>
      <c r="B201" s="45" t="s">
        <v>120</v>
      </c>
      <c r="C201" s="40"/>
      <c r="D201" s="43"/>
      <c r="E201" s="51"/>
      <c r="F201" s="60"/>
      <c r="G201" s="46"/>
    </row>
    <row r="202" spans="1:9" ht="12.75" hidden="1" x14ac:dyDescent="0.2">
      <c r="A202" s="20" t="s">
        <v>133</v>
      </c>
      <c r="B202" s="45" t="s">
        <v>121</v>
      </c>
      <c r="C202" s="48" t="s">
        <v>136</v>
      </c>
      <c r="D202" s="43">
        <f>D50/D198/12*1000</f>
        <v>170000</v>
      </c>
      <c r="E202" s="43">
        <f>E50/E198/12*1000</f>
        <v>170000</v>
      </c>
      <c r="F202" s="43">
        <f>F50/F198/12*1000</f>
        <v>170000</v>
      </c>
      <c r="G202" s="43">
        <f>G50/G198/12*1000</f>
        <v>675202.14444444445</v>
      </c>
    </row>
    <row r="203" spans="1:9" ht="12.75" hidden="1" x14ac:dyDescent="0.2">
      <c r="A203" s="65" t="s">
        <v>134</v>
      </c>
      <c r="B203" s="66" t="s">
        <v>122</v>
      </c>
      <c r="C203" s="67" t="s">
        <v>136</v>
      </c>
      <c r="D203" s="63">
        <f>D114/D199/12*1000</f>
        <v>170000</v>
      </c>
      <c r="E203" s="63">
        <f>E114/E199/12*1000</f>
        <v>170000</v>
      </c>
      <c r="F203" s="63">
        <f>F114/F199/12*1000</f>
        <v>170000</v>
      </c>
      <c r="G203" s="63">
        <f>G114/G199/12*1000</f>
        <v>996396.42187499988</v>
      </c>
    </row>
    <row r="204" spans="1:9" x14ac:dyDescent="0.2">
      <c r="A204" s="62"/>
      <c r="B204" s="72"/>
      <c r="C204" s="72"/>
      <c r="D204" s="73"/>
      <c r="E204" s="62"/>
      <c r="F204" s="62"/>
      <c r="G204" s="74"/>
    </row>
    <row r="205" spans="1:9" x14ac:dyDescent="0.2">
      <c r="A205" s="62"/>
      <c r="B205" s="72"/>
      <c r="C205" s="72"/>
      <c r="D205" s="73"/>
      <c r="E205" s="62"/>
      <c r="F205" s="62"/>
      <c r="G205" s="74"/>
    </row>
    <row r="206" spans="1:9" ht="15.75" x14ac:dyDescent="0.25">
      <c r="A206" s="62"/>
      <c r="B206" s="68" t="s">
        <v>312</v>
      </c>
      <c r="C206" s="70"/>
      <c r="D206" s="71"/>
      <c r="E206" s="62"/>
      <c r="F206" s="62"/>
      <c r="G206" s="62"/>
    </row>
    <row r="207" spans="1:9" ht="15.75" hidden="1" x14ac:dyDescent="0.25">
      <c r="A207" s="62"/>
      <c r="B207" s="68"/>
      <c r="C207" s="68"/>
      <c r="D207" s="71"/>
      <c r="E207" s="62"/>
      <c r="F207" s="62"/>
      <c r="G207" s="62"/>
    </row>
    <row r="208" spans="1:9" ht="15.75" hidden="1" x14ac:dyDescent="0.25">
      <c r="A208" s="62"/>
      <c r="B208" s="70"/>
      <c r="C208" s="70"/>
      <c r="D208" s="71"/>
      <c r="E208" s="62"/>
      <c r="F208" s="62"/>
      <c r="G208" s="62"/>
    </row>
    <row r="209" spans="1:8" ht="15.75" hidden="1" x14ac:dyDescent="0.25">
      <c r="A209" s="62"/>
      <c r="B209" s="68"/>
      <c r="C209" s="68"/>
      <c r="D209" s="71"/>
      <c r="E209" s="62"/>
      <c r="F209" s="62"/>
      <c r="G209" s="62"/>
    </row>
    <row r="210" spans="1:8" ht="15.75" x14ac:dyDescent="0.25">
      <c r="A210" s="62"/>
      <c r="B210" s="68" t="s">
        <v>150</v>
      </c>
      <c r="C210" s="72"/>
      <c r="D210" s="71"/>
      <c r="E210" s="68"/>
      <c r="F210" s="68" t="s">
        <v>154</v>
      </c>
      <c r="G210" s="183" t="s">
        <v>154</v>
      </c>
      <c r="H210" s="183"/>
    </row>
    <row r="211" spans="1:8" ht="15.75" x14ac:dyDescent="0.25">
      <c r="A211" s="62"/>
      <c r="B211" s="70"/>
      <c r="C211" s="70"/>
      <c r="D211" s="71"/>
      <c r="E211" s="62"/>
      <c r="F211" s="62"/>
      <c r="G211" s="62"/>
    </row>
    <row r="212" spans="1:8" ht="15.75" x14ac:dyDescent="0.25">
      <c r="A212" s="62"/>
      <c r="B212" s="70"/>
      <c r="C212" s="70"/>
      <c r="D212" s="71"/>
      <c r="E212" s="62"/>
      <c r="F212" s="62"/>
      <c r="G212" s="62"/>
    </row>
    <row r="213" spans="1:8" ht="15.75" x14ac:dyDescent="0.25">
      <c r="A213" s="62"/>
      <c r="B213" s="70"/>
      <c r="C213" s="70"/>
      <c r="D213" s="71"/>
      <c r="E213" s="62"/>
      <c r="F213" s="62"/>
      <c r="G213" s="62"/>
    </row>
    <row r="214" spans="1:8" ht="15.75" x14ac:dyDescent="0.25">
      <c r="B214" s="44"/>
      <c r="C214" s="44"/>
      <c r="D214" s="5"/>
      <c r="G214" s="62"/>
    </row>
    <row r="215" spans="1:8" x14ac:dyDescent="0.2">
      <c r="G215" s="62"/>
    </row>
    <row r="216" spans="1:8" x14ac:dyDescent="0.2">
      <c r="G216" s="62"/>
    </row>
    <row r="217" spans="1:8" x14ac:dyDescent="0.2">
      <c r="G217" s="62"/>
    </row>
    <row r="218" spans="1:8" x14ac:dyDescent="0.2">
      <c r="G218" s="62"/>
    </row>
    <row r="219" spans="1:8" x14ac:dyDescent="0.2">
      <c r="G219" s="62"/>
    </row>
    <row r="220" spans="1:8" x14ac:dyDescent="0.2">
      <c r="G220" s="62"/>
    </row>
    <row r="221" spans="1:8" x14ac:dyDescent="0.2">
      <c r="G221" s="62"/>
    </row>
    <row r="222" spans="1:8" x14ac:dyDescent="0.2">
      <c r="G222" s="62"/>
    </row>
    <row r="223" spans="1:8" x14ac:dyDescent="0.2">
      <c r="G223" s="62"/>
    </row>
    <row r="224" spans="1:8" x14ac:dyDescent="0.2">
      <c r="G224" s="62"/>
    </row>
    <row r="225" spans="2:7" x14ac:dyDescent="0.2">
      <c r="B225" s="1"/>
      <c r="C225" s="1"/>
      <c r="D225" s="1"/>
      <c r="G225" s="62"/>
    </row>
    <row r="226" spans="2:7" x14ac:dyDescent="0.2">
      <c r="B226" s="1"/>
      <c r="C226" s="1"/>
      <c r="D226" s="1"/>
      <c r="G226" s="62"/>
    </row>
    <row r="227" spans="2:7" x14ac:dyDescent="0.2">
      <c r="B227" s="1"/>
      <c r="C227" s="1"/>
      <c r="D227" s="1"/>
      <c r="G227" s="62"/>
    </row>
    <row r="228" spans="2:7" x14ac:dyDescent="0.2">
      <c r="B228" s="1"/>
      <c r="C228" s="1"/>
      <c r="D228" s="1"/>
      <c r="G228" s="62"/>
    </row>
    <row r="229" spans="2:7" x14ac:dyDescent="0.2">
      <c r="B229" s="1"/>
      <c r="C229" s="1"/>
      <c r="D229" s="1"/>
      <c r="G229" s="62"/>
    </row>
    <row r="230" spans="2:7" x14ac:dyDescent="0.2">
      <c r="B230" s="1"/>
      <c r="C230" s="1"/>
      <c r="D230" s="1"/>
      <c r="G230" s="62"/>
    </row>
    <row r="231" spans="2:7" x14ac:dyDescent="0.2">
      <c r="B231" s="1"/>
      <c r="C231" s="1"/>
      <c r="D231" s="1"/>
      <c r="G231" s="62"/>
    </row>
    <row r="232" spans="2:7" x14ac:dyDescent="0.2">
      <c r="B232" s="1"/>
      <c r="C232" s="1"/>
      <c r="D232" s="1"/>
      <c r="G232" s="62"/>
    </row>
    <row r="233" spans="2:7" x14ac:dyDescent="0.2">
      <c r="B233" s="1"/>
      <c r="C233" s="1"/>
      <c r="D233" s="1"/>
      <c r="G233" s="62"/>
    </row>
    <row r="234" spans="2:7" x14ac:dyDescent="0.2">
      <c r="B234" s="1"/>
      <c r="C234" s="1"/>
      <c r="D234" s="1"/>
      <c r="G234" s="62"/>
    </row>
    <row r="235" spans="2:7" x14ac:dyDescent="0.2">
      <c r="B235" s="1"/>
      <c r="C235" s="1"/>
      <c r="D235" s="1"/>
      <c r="G235" s="62"/>
    </row>
    <row r="236" spans="2:7" x14ac:dyDescent="0.2">
      <c r="B236" s="1"/>
      <c r="C236" s="1"/>
      <c r="D236" s="1"/>
      <c r="G236" s="62"/>
    </row>
    <row r="237" spans="2:7" x14ac:dyDescent="0.2">
      <c r="B237" s="1"/>
      <c r="C237" s="1"/>
      <c r="D237" s="1"/>
      <c r="G237" s="62"/>
    </row>
    <row r="238" spans="2:7" x14ac:dyDescent="0.2">
      <c r="B238" s="1"/>
      <c r="C238" s="1"/>
      <c r="D238" s="1"/>
      <c r="G238" s="62"/>
    </row>
    <row r="239" spans="2:7" x14ac:dyDescent="0.2">
      <c r="B239" s="1"/>
      <c r="C239" s="1"/>
      <c r="D239" s="1"/>
      <c r="G239" s="62"/>
    </row>
    <row r="240" spans="2:7" x14ac:dyDescent="0.2">
      <c r="B240" s="1"/>
      <c r="C240" s="1"/>
      <c r="D240" s="1"/>
      <c r="G240" s="62"/>
    </row>
    <row r="241" spans="2:7" x14ac:dyDescent="0.2">
      <c r="B241" s="1"/>
      <c r="C241" s="1"/>
      <c r="D241" s="1"/>
      <c r="G241" s="62"/>
    </row>
    <row r="242" spans="2:7" x14ac:dyDescent="0.2">
      <c r="B242" s="1"/>
      <c r="C242" s="1"/>
      <c r="D242" s="1"/>
      <c r="G242" s="62"/>
    </row>
    <row r="243" spans="2:7" x14ac:dyDescent="0.2">
      <c r="B243" s="1"/>
      <c r="C243" s="1"/>
      <c r="D243" s="1"/>
      <c r="G243" s="62"/>
    </row>
    <row r="244" spans="2:7" x14ac:dyDescent="0.2">
      <c r="B244" s="1"/>
      <c r="C244" s="1"/>
      <c r="D244" s="1"/>
      <c r="G244" s="62"/>
    </row>
    <row r="245" spans="2:7" x14ac:dyDescent="0.2">
      <c r="B245" s="1"/>
      <c r="C245" s="1"/>
      <c r="D245" s="1"/>
      <c r="G245" s="62"/>
    </row>
    <row r="246" spans="2:7" x14ac:dyDescent="0.2">
      <c r="B246" s="1"/>
      <c r="C246" s="1"/>
      <c r="D246" s="1"/>
      <c r="G246" s="62"/>
    </row>
    <row r="247" spans="2:7" x14ac:dyDescent="0.2">
      <c r="B247" s="1"/>
      <c r="C247" s="1"/>
      <c r="D247" s="1"/>
      <c r="G247" s="62"/>
    </row>
    <row r="248" spans="2:7" x14ac:dyDescent="0.2">
      <c r="B248" s="1"/>
      <c r="C248" s="1"/>
      <c r="D248" s="1"/>
      <c r="G248" s="62"/>
    </row>
    <row r="249" spans="2:7" x14ac:dyDescent="0.2">
      <c r="B249" s="1"/>
      <c r="C249" s="1"/>
      <c r="D249" s="1"/>
      <c r="G249" s="62"/>
    </row>
    <row r="250" spans="2:7" x14ac:dyDescent="0.2">
      <c r="B250" s="1"/>
      <c r="C250" s="1"/>
      <c r="D250" s="1"/>
      <c r="G250" s="62"/>
    </row>
    <row r="251" spans="2:7" x14ac:dyDescent="0.2">
      <c r="B251" s="1"/>
      <c r="C251" s="1"/>
      <c r="D251" s="1"/>
      <c r="G251" s="62"/>
    </row>
    <row r="252" spans="2:7" x14ac:dyDescent="0.2">
      <c r="B252" s="1"/>
      <c r="C252" s="1"/>
      <c r="D252" s="1"/>
      <c r="G252" s="62"/>
    </row>
    <row r="253" spans="2:7" x14ac:dyDescent="0.2">
      <c r="B253" s="1"/>
      <c r="C253" s="1"/>
      <c r="D253" s="1"/>
      <c r="G253" s="62"/>
    </row>
    <row r="254" spans="2:7" x14ac:dyDescent="0.2">
      <c r="B254" s="1"/>
      <c r="C254" s="1"/>
      <c r="D254" s="1"/>
      <c r="G254" s="62"/>
    </row>
    <row r="255" spans="2:7" x14ac:dyDescent="0.2">
      <c r="B255" s="1"/>
      <c r="C255" s="1"/>
      <c r="D255" s="1"/>
      <c r="G255" s="62"/>
    </row>
    <row r="256" spans="2:7" x14ac:dyDescent="0.2">
      <c r="B256" s="1"/>
      <c r="C256" s="1"/>
      <c r="D256" s="1"/>
      <c r="G256" s="62"/>
    </row>
    <row r="257" spans="2:7" x14ac:dyDescent="0.2">
      <c r="B257" s="1"/>
      <c r="C257" s="1"/>
      <c r="D257" s="1"/>
      <c r="G257" s="62"/>
    </row>
    <row r="258" spans="2:7" x14ac:dyDescent="0.2">
      <c r="B258" s="1"/>
      <c r="C258" s="1"/>
      <c r="D258" s="1"/>
      <c r="G258" s="62"/>
    </row>
    <row r="259" spans="2:7" x14ac:dyDescent="0.2">
      <c r="B259" s="1"/>
      <c r="C259" s="1"/>
      <c r="D259" s="1"/>
      <c r="G259" s="62"/>
    </row>
    <row r="260" spans="2:7" x14ac:dyDescent="0.2">
      <c r="B260" s="1"/>
      <c r="C260" s="1"/>
      <c r="D260" s="1"/>
      <c r="G260" s="62"/>
    </row>
    <row r="261" spans="2:7" x14ac:dyDescent="0.2">
      <c r="B261" s="1"/>
      <c r="C261" s="1"/>
      <c r="D261" s="1"/>
      <c r="G261" s="62"/>
    </row>
    <row r="262" spans="2:7" x14ac:dyDescent="0.2">
      <c r="B262" s="1"/>
      <c r="C262" s="1"/>
      <c r="D262" s="1"/>
      <c r="G262" s="62"/>
    </row>
    <row r="263" spans="2:7" x14ac:dyDescent="0.2">
      <c r="B263" s="1"/>
      <c r="C263" s="1"/>
      <c r="D263" s="1"/>
      <c r="G263" s="62"/>
    </row>
    <row r="264" spans="2:7" x14ac:dyDescent="0.2">
      <c r="B264" s="1"/>
      <c r="C264" s="1"/>
      <c r="D264" s="1"/>
      <c r="G264" s="62"/>
    </row>
    <row r="265" spans="2:7" x14ac:dyDescent="0.2">
      <c r="B265" s="1"/>
      <c r="C265" s="1"/>
      <c r="D265" s="1"/>
      <c r="G265" s="62"/>
    </row>
    <row r="266" spans="2:7" x14ac:dyDescent="0.2">
      <c r="B266" s="1"/>
      <c r="C266" s="1"/>
      <c r="D266" s="1"/>
      <c r="G266" s="62"/>
    </row>
    <row r="267" spans="2:7" x14ac:dyDescent="0.2">
      <c r="B267" s="1"/>
      <c r="C267" s="1"/>
      <c r="D267" s="1"/>
      <c r="G267" s="62"/>
    </row>
    <row r="268" spans="2:7" x14ac:dyDescent="0.2">
      <c r="B268" s="1"/>
      <c r="C268" s="1"/>
      <c r="D268" s="1"/>
      <c r="G268" s="62"/>
    </row>
    <row r="269" spans="2:7" x14ac:dyDescent="0.2">
      <c r="B269" s="1"/>
      <c r="C269" s="1"/>
      <c r="D269" s="1"/>
      <c r="G269" s="62"/>
    </row>
    <row r="270" spans="2:7" x14ac:dyDescent="0.2">
      <c r="B270" s="1"/>
      <c r="C270" s="1"/>
      <c r="D270" s="1"/>
      <c r="G270" s="62"/>
    </row>
    <row r="271" spans="2:7" x14ac:dyDescent="0.2">
      <c r="B271" s="1"/>
      <c r="C271" s="1"/>
      <c r="D271" s="1"/>
      <c r="G271" s="62"/>
    </row>
    <row r="272" spans="2:7" x14ac:dyDescent="0.2">
      <c r="B272" s="1"/>
      <c r="C272" s="1"/>
      <c r="D272" s="1"/>
      <c r="G272" s="62"/>
    </row>
    <row r="273" spans="2:7" x14ac:dyDescent="0.2">
      <c r="B273" s="1"/>
      <c r="C273" s="1"/>
      <c r="D273" s="1"/>
      <c r="G273" s="62"/>
    </row>
    <row r="274" spans="2:7" x14ac:dyDescent="0.2">
      <c r="B274" s="1"/>
      <c r="C274" s="1"/>
      <c r="D274" s="1"/>
      <c r="G274" s="62"/>
    </row>
    <row r="275" spans="2:7" x14ac:dyDescent="0.2">
      <c r="B275" s="1"/>
      <c r="C275" s="1"/>
      <c r="D275" s="1"/>
      <c r="G275" s="62"/>
    </row>
    <row r="276" spans="2:7" x14ac:dyDescent="0.2">
      <c r="B276" s="1"/>
      <c r="C276" s="1"/>
      <c r="D276" s="1"/>
      <c r="G276" s="62"/>
    </row>
    <row r="277" spans="2:7" x14ac:dyDescent="0.2">
      <c r="B277" s="1"/>
      <c r="C277" s="1"/>
      <c r="D277" s="1"/>
      <c r="G277" s="62"/>
    </row>
    <row r="278" spans="2:7" x14ac:dyDescent="0.2">
      <c r="B278" s="1"/>
      <c r="C278" s="1"/>
      <c r="D278" s="1"/>
      <c r="G278" s="62"/>
    </row>
    <row r="279" spans="2:7" x14ac:dyDescent="0.2">
      <c r="B279" s="1"/>
      <c r="C279" s="1"/>
      <c r="D279" s="1"/>
      <c r="G279" s="62"/>
    </row>
    <row r="280" spans="2:7" x14ac:dyDescent="0.2">
      <c r="B280" s="1"/>
      <c r="C280" s="1"/>
      <c r="D280" s="1"/>
      <c r="G280" s="62"/>
    </row>
    <row r="281" spans="2:7" x14ac:dyDescent="0.2">
      <c r="B281" s="1"/>
      <c r="C281" s="1"/>
      <c r="D281" s="1"/>
      <c r="G281" s="62"/>
    </row>
    <row r="282" spans="2:7" x14ac:dyDescent="0.2">
      <c r="B282" s="1"/>
      <c r="C282" s="1"/>
      <c r="D282" s="1"/>
      <c r="G282" s="62"/>
    </row>
    <row r="283" spans="2:7" x14ac:dyDescent="0.2">
      <c r="B283" s="1"/>
      <c r="C283" s="1"/>
      <c r="D283" s="1"/>
      <c r="G283" s="62"/>
    </row>
    <row r="284" spans="2:7" x14ac:dyDescent="0.2">
      <c r="B284" s="1"/>
      <c r="C284" s="1"/>
      <c r="D284" s="1"/>
      <c r="G284" s="62"/>
    </row>
    <row r="285" spans="2:7" x14ac:dyDescent="0.2">
      <c r="B285" s="1"/>
      <c r="C285" s="1"/>
      <c r="D285" s="1"/>
      <c r="G285" s="62"/>
    </row>
    <row r="286" spans="2:7" x14ac:dyDescent="0.2">
      <c r="B286" s="1"/>
      <c r="C286" s="1"/>
      <c r="D286" s="1"/>
      <c r="G286" s="62"/>
    </row>
    <row r="287" spans="2:7" x14ac:dyDescent="0.2">
      <c r="B287" s="1"/>
      <c r="C287" s="1"/>
      <c r="D287" s="1"/>
      <c r="G287" s="62"/>
    </row>
    <row r="288" spans="2:7" x14ac:dyDescent="0.2">
      <c r="B288" s="1"/>
      <c r="C288" s="1"/>
      <c r="D288" s="1"/>
      <c r="G288" s="62"/>
    </row>
    <row r="289" spans="2:7" x14ac:dyDescent="0.2">
      <c r="B289" s="1"/>
      <c r="C289" s="1"/>
      <c r="D289" s="1"/>
      <c r="G289" s="62"/>
    </row>
    <row r="290" spans="2:7" x14ac:dyDescent="0.2">
      <c r="B290" s="1"/>
      <c r="C290" s="1"/>
      <c r="D290" s="1"/>
      <c r="G290" s="62"/>
    </row>
    <row r="291" spans="2:7" x14ac:dyDescent="0.2">
      <c r="B291" s="1"/>
      <c r="C291" s="1"/>
      <c r="D291" s="1"/>
      <c r="G291" s="62"/>
    </row>
    <row r="292" spans="2:7" x14ac:dyDescent="0.2">
      <c r="B292" s="1"/>
      <c r="C292" s="1"/>
      <c r="D292" s="1"/>
      <c r="G292" s="62"/>
    </row>
    <row r="293" spans="2:7" x14ac:dyDescent="0.2">
      <c r="B293" s="1"/>
      <c r="C293" s="1"/>
      <c r="D293" s="1"/>
      <c r="G293" s="62"/>
    </row>
    <row r="294" spans="2:7" x14ac:dyDescent="0.2">
      <c r="B294" s="1"/>
      <c r="C294" s="1"/>
      <c r="D294" s="1"/>
      <c r="G294" s="62"/>
    </row>
    <row r="295" spans="2:7" x14ac:dyDescent="0.2">
      <c r="B295" s="1"/>
      <c r="C295" s="1"/>
      <c r="D295" s="1"/>
      <c r="G295" s="62"/>
    </row>
    <row r="296" spans="2:7" x14ac:dyDescent="0.2">
      <c r="B296" s="1"/>
      <c r="C296" s="1"/>
      <c r="D296" s="1"/>
      <c r="G296" s="62"/>
    </row>
    <row r="297" spans="2:7" x14ac:dyDescent="0.2">
      <c r="B297" s="1"/>
      <c r="C297" s="1"/>
      <c r="D297" s="1"/>
      <c r="G297" s="62"/>
    </row>
    <row r="298" spans="2:7" x14ac:dyDescent="0.2">
      <c r="B298" s="1"/>
      <c r="C298" s="1"/>
      <c r="D298" s="1"/>
      <c r="G298" s="62"/>
    </row>
    <row r="299" spans="2:7" x14ac:dyDescent="0.2">
      <c r="B299" s="1"/>
      <c r="C299" s="1"/>
      <c r="D299" s="1"/>
      <c r="G299" s="62"/>
    </row>
    <row r="300" spans="2:7" x14ac:dyDescent="0.2">
      <c r="B300" s="1"/>
      <c r="C300" s="1"/>
      <c r="D300" s="1"/>
      <c r="G300" s="62"/>
    </row>
    <row r="301" spans="2:7" x14ac:dyDescent="0.2">
      <c r="B301" s="1"/>
      <c r="C301" s="1"/>
      <c r="D301" s="1"/>
      <c r="G301" s="62"/>
    </row>
    <row r="302" spans="2:7" x14ac:dyDescent="0.2">
      <c r="B302" s="1"/>
      <c r="C302" s="1"/>
      <c r="D302" s="1"/>
      <c r="G302" s="62"/>
    </row>
    <row r="303" spans="2:7" x14ac:dyDescent="0.2">
      <c r="B303" s="1"/>
      <c r="C303" s="1"/>
      <c r="D303" s="1"/>
      <c r="G303" s="62"/>
    </row>
    <row r="304" spans="2:7" x14ac:dyDescent="0.2">
      <c r="B304" s="1"/>
      <c r="C304" s="1"/>
      <c r="D304" s="1"/>
      <c r="G304" s="62"/>
    </row>
    <row r="305" spans="2:7" x14ac:dyDescent="0.2">
      <c r="B305" s="1"/>
      <c r="C305" s="1"/>
      <c r="D305" s="1"/>
      <c r="G305" s="62"/>
    </row>
    <row r="306" spans="2:7" x14ac:dyDescent="0.2">
      <c r="B306" s="1"/>
      <c r="C306" s="1"/>
      <c r="D306" s="1"/>
      <c r="G306" s="62"/>
    </row>
    <row r="307" spans="2:7" x14ac:dyDescent="0.2">
      <c r="B307" s="1"/>
      <c r="C307" s="1"/>
      <c r="D307" s="1"/>
      <c r="G307" s="62"/>
    </row>
    <row r="308" spans="2:7" x14ac:dyDescent="0.2">
      <c r="B308" s="1"/>
      <c r="C308" s="1"/>
      <c r="D308" s="1"/>
      <c r="G308" s="62"/>
    </row>
    <row r="309" spans="2:7" x14ac:dyDescent="0.2">
      <c r="B309" s="1"/>
      <c r="C309" s="1"/>
      <c r="D309" s="1"/>
      <c r="G309" s="62"/>
    </row>
    <row r="310" spans="2:7" x14ac:dyDescent="0.2">
      <c r="B310" s="1"/>
      <c r="C310" s="1"/>
      <c r="D310" s="1"/>
      <c r="G310" s="62"/>
    </row>
    <row r="311" spans="2:7" x14ac:dyDescent="0.2">
      <c r="B311" s="1"/>
      <c r="C311" s="1"/>
      <c r="D311" s="1"/>
      <c r="G311" s="62"/>
    </row>
    <row r="312" spans="2:7" x14ac:dyDescent="0.2">
      <c r="B312" s="1"/>
      <c r="C312" s="1"/>
      <c r="D312" s="1"/>
      <c r="G312" s="62"/>
    </row>
    <row r="313" spans="2:7" x14ac:dyDescent="0.2">
      <c r="B313" s="1"/>
      <c r="C313" s="1"/>
      <c r="D313" s="1"/>
      <c r="G313" s="62"/>
    </row>
    <row r="314" spans="2:7" x14ac:dyDescent="0.2">
      <c r="B314" s="1"/>
      <c r="C314" s="1"/>
      <c r="D314" s="1"/>
      <c r="G314" s="62"/>
    </row>
    <row r="315" spans="2:7" x14ac:dyDescent="0.2">
      <c r="B315" s="1"/>
      <c r="C315" s="1"/>
      <c r="D315" s="1"/>
      <c r="G315" s="62"/>
    </row>
    <row r="316" spans="2:7" x14ac:dyDescent="0.2">
      <c r="B316" s="1"/>
      <c r="C316" s="1"/>
      <c r="D316" s="1"/>
      <c r="G316" s="62"/>
    </row>
    <row r="317" spans="2:7" x14ac:dyDescent="0.2">
      <c r="B317" s="1"/>
      <c r="C317" s="1"/>
      <c r="D317" s="1"/>
      <c r="G317" s="62"/>
    </row>
    <row r="318" spans="2:7" x14ac:dyDescent="0.2">
      <c r="B318" s="1"/>
      <c r="C318" s="1"/>
      <c r="D318" s="1"/>
      <c r="G318" s="62"/>
    </row>
    <row r="319" spans="2:7" x14ac:dyDescent="0.2">
      <c r="B319" s="1"/>
      <c r="C319" s="1"/>
      <c r="D319" s="1"/>
      <c r="G319" s="62"/>
    </row>
    <row r="320" spans="2:7" x14ac:dyDescent="0.2">
      <c r="B320" s="1"/>
      <c r="C320" s="1"/>
      <c r="D320" s="1"/>
      <c r="G320" s="62"/>
    </row>
    <row r="321" spans="2:7" x14ac:dyDescent="0.2">
      <c r="B321" s="1"/>
      <c r="C321" s="1"/>
      <c r="D321" s="1"/>
      <c r="G321" s="62"/>
    </row>
    <row r="322" spans="2:7" x14ac:dyDescent="0.2">
      <c r="B322" s="1"/>
      <c r="C322" s="1"/>
      <c r="D322" s="1"/>
      <c r="G322" s="62"/>
    </row>
    <row r="323" spans="2:7" x14ac:dyDescent="0.2">
      <c r="B323" s="1"/>
      <c r="C323" s="1"/>
      <c r="D323" s="1"/>
      <c r="G323" s="62"/>
    </row>
    <row r="324" spans="2:7" x14ac:dyDescent="0.2">
      <c r="B324" s="1"/>
      <c r="C324" s="1"/>
      <c r="D324" s="1"/>
      <c r="G324" s="62"/>
    </row>
    <row r="325" spans="2:7" x14ac:dyDescent="0.2">
      <c r="B325" s="1"/>
      <c r="C325" s="1"/>
      <c r="D325" s="1"/>
      <c r="G325" s="62"/>
    </row>
    <row r="326" spans="2:7" x14ac:dyDescent="0.2">
      <c r="B326" s="1"/>
      <c r="C326" s="1"/>
      <c r="D326" s="1"/>
      <c r="G326" s="62"/>
    </row>
    <row r="327" spans="2:7" x14ac:dyDescent="0.2">
      <c r="B327" s="1"/>
      <c r="C327" s="1"/>
      <c r="D327" s="1"/>
      <c r="G327" s="62"/>
    </row>
    <row r="328" spans="2:7" x14ac:dyDescent="0.2">
      <c r="B328" s="1"/>
      <c r="C328" s="1"/>
      <c r="D328" s="1"/>
      <c r="G328" s="62"/>
    </row>
    <row r="329" spans="2:7" x14ac:dyDescent="0.2">
      <c r="B329" s="1"/>
      <c r="C329" s="1"/>
      <c r="D329" s="1"/>
      <c r="G329" s="62"/>
    </row>
    <row r="330" spans="2:7" x14ac:dyDescent="0.2">
      <c r="B330" s="1"/>
      <c r="C330" s="1"/>
      <c r="D330" s="1"/>
      <c r="G330" s="62"/>
    </row>
    <row r="331" spans="2:7" x14ac:dyDescent="0.2">
      <c r="B331" s="1"/>
      <c r="C331" s="1"/>
      <c r="D331" s="1"/>
      <c r="G331" s="62"/>
    </row>
    <row r="332" spans="2:7" x14ac:dyDescent="0.2">
      <c r="B332" s="1"/>
      <c r="C332" s="1"/>
      <c r="D332" s="1"/>
      <c r="G332" s="62"/>
    </row>
    <row r="333" spans="2:7" x14ac:dyDescent="0.2">
      <c r="B333" s="1"/>
      <c r="C333" s="1"/>
      <c r="D333" s="1"/>
      <c r="G333" s="62"/>
    </row>
    <row r="334" spans="2:7" x14ac:dyDescent="0.2">
      <c r="B334" s="1"/>
      <c r="C334" s="1"/>
      <c r="D334" s="1"/>
      <c r="G334" s="62"/>
    </row>
    <row r="335" spans="2:7" x14ac:dyDescent="0.2">
      <c r="B335" s="1"/>
      <c r="C335" s="1"/>
      <c r="D335" s="1"/>
      <c r="G335" s="62"/>
    </row>
    <row r="336" spans="2:7" x14ac:dyDescent="0.2">
      <c r="B336" s="1"/>
      <c r="C336" s="1"/>
      <c r="D336" s="1"/>
      <c r="G336" s="62"/>
    </row>
    <row r="337" spans="2:7" x14ac:dyDescent="0.2">
      <c r="B337" s="1"/>
      <c r="C337" s="1"/>
      <c r="D337" s="1"/>
      <c r="G337" s="62"/>
    </row>
    <row r="338" spans="2:7" x14ac:dyDescent="0.2">
      <c r="B338" s="1"/>
      <c r="C338" s="1"/>
      <c r="D338" s="1"/>
      <c r="G338" s="62"/>
    </row>
    <row r="339" spans="2:7" x14ac:dyDescent="0.2">
      <c r="B339" s="1"/>
      <c r="C339" s="1"/>
      <c r="D339" s="1"/>
      <c r="G339" s="62"/>
    </row>
    <row r="340" spans="2:7" x14ac:dyDescent="0.2">
      <c r="B340" s="1"/>
      <c r="C340" s="1"/>
      <c r="D340" s="1"/>
      <c r="G340" s="62"/>
    </row>
    <row r="341" spans="2:7" x14ac:dyDescent="0.2">
      <c r="B341" s="1"/>
      <c r="C341" s="1"/>
      <c r="D341" s="1"/>
      <c r="G341" s="62"/>
    </row>
    <row r="342" spans="2:7" x14ac:dyDescent="0.2">
      <c r="B342" s="1"/>
      <c r="C342" s="1"/>
      <c r="D342" s="1"/>
      <c r="G342" s="62"/>
    </row>
    <row r="343" spans="2:7" x14ac:dyDescent="0.2">
      <c r="B343" s="1"/>
      <c r="C343" s="1"/>
      <c r="D343" s="1"/>
      <c r="G343" s="62"/>
    </row>
    <row r="344" spans="2:7" x14ac:dyDescent="0.2">
      <c r="B344" s="1"/>
      <c r="C344" s="1"/>
      <c r="D344" s="1"/>
      <c r="G344" s="62"/>
    </row>
    <row r="345" spans="2:7" x14ac:dyDescent="0.2">
      <c r="B345" s="1"/>
      <c r="C345" s="1"/>
      <c r="D345" s="1"/>
      <c r="G345" s="62"/>
    </row>
    <row r="346" spans="2:7" x14ac:dyDescent="0.2">
      <c r="B346" s="1"/>
      <c r="C346" s="1"/>
      <c r="D346" s="1"/>
      <c r="G346" s="62"/>
    </row>
    <row r="347" spans="2:7" x14ac:dyDescent="0.2">
      <c r="B347" s="1"/>
      <c r="C347" s="1"/>
      <c r="D347" s="1"/>
      <c r="G347" s="62"/>
    </row>
    <row r="348" spans="2:7" x14ac:dyDescent="0.2">
      <c r="B348" s="1"/>
      <c r="C348" s="1"/>
      <c r="D348" s="1"/>
      <c r="G348" s="62"/>
    </row>
    <row r="349" spans="2:7" x14ac:dyDescent="0.2">
      <c r="B349" s="1"/>
      <c r="C349" s="1"/>
      <c r="D349" s="1"/>
      <c r="G349" s="62"/>
    </row>
    <row r="350" spans="2:7" x14ac:dyDescent="0.2">
      <c r="B350" s="1"/>
      <c r="C350" s="1"/>
      <c r="D350" s="1"/>
      <c r="G350" s="62"/>
    </row>
    <row r="351" spans="2:7" x14ac:dyDescent="0.2">
      <c r="B351" s="1"/>
      <c r="C351" s="1"/>
      <c r="D351" s="1"/>
      <c r="G351" s="62"/>
    </row>
    <row r="352" spans="2:7" x14ac:dyDescent="0.2">
      <c r="B352" s="1"/>
      <c r="C352" s="1"/>
      <c r="D352" s="1"/>
      <c r="G352" s="62"/>
    </row>
    <row r="353" spans="2:7" x14ac:dyDescent="0.2">
      <c r="B353" s="1"/>
      <c r="C353" s="1"/>
      <c r="D353" s="1"/>
      <c r="G353" s="62"/>
    </row>
    <row r="354" spans="2:7" x14ac:dyDescent="0.2">
      <c r="B354" s="1"/>
      <c r="C354" s="1"/>
      <c r="D354" s="1"/>
      <c r="G354" s="62"/>
    </row>
    <row r="355" spans="2:7" x14ac:dyDescent="0.2">
      <c r="B355" s="1"/>
      <c r="C355" s="1"/>
      <c r="D355" s="1"/>
      <c r="G355" s="62"/>
    </row>
    <row r="356" spans="2:7" x14ac:dyDescent="0.2">
      <c r="B356" s="1"/>
      <c r="C356" s="1"/>
      <c r="D356" s="1"/>
      <c r="G356" s="62"/>
    </row>
    <row r="357" spans="2:7" x14ac:dyDescent="0.2">
      <c r="B357" s="1"/>
      <c r="C357" s="1"/>
      <c r="D357" s="1"/>
      <c r="G357" s="62"/>
    </row>
    <row r="358" spans="2:7" x14ac:dyDescent="0.2">
      <c r="B358" s="1"/>
      <c r="C358" s="1"/>
      <c r="D358" s="1"/>
      <c r="G358" s="62"/>
    </row>
    <row r="359" spans="2:7" x14ac:dyDescent="0.2">
      <c r="B359" s="1"/>
      <c r="C359" s="1"/>
      <c r="D359" s="1"/>
      <c r="G359" s="62"/>
    </row>
    <row r="360" spans="2:7" x14ac:dyDescent="0.2">
      <c r="B360" s="1"/>
      <c r="C360" s="1"/>
      <c r="D360" s="1"/>
      <c r="G360" s="62"/>
    </row>
    <row r="361" spans="2:7" x14ac:dyDescent="0.2">
      <c r="B361" s="1"/>
      <c r="C361" s="1"/>
      <c r="D361" s="1"/>
      <c r="G361" s="62"/>
    </row>
    <row r="362" spans="2:7" x14ac:dyDescent="0.2">
      <c r="B362" s="1"/>
      <c r="C362" s="1"/>
      <c r="D362" s="1"/>
      <c r="G362" s="62"/>
    </row>
    <row r="363" spans="2:7" x14ac:dyDescent="0.2">
      <c r="B363" s="1"/>
      <c r="C363" s="1"/>
      <c r="D363" s="1"/>
      <c r="G363" s="62"/>
    </row>
    <row r="364" spans="2:7" x14ac:dyDescent="0.2">
      <c r="B364" s="1"/>
      <c r="C364" s="1"/>
      <c r="D364" s="1"/>
      <c r="G364" s="62"/>
    </row>
    <row r="365" spans="2:7" x14ac:dyDescent="0.2">
      <c r="B365" s="1"/>
      <c r="C365" s="1"/>
      <c r="D365" s="1"/>
      <c r="G365" s="62"/>
    </row>
    <row r="366" spans="2:7" x14ac:dyDescent="0.2">
      <c r="B366" s="1"/>
      <c r="C366" s="1"/>
      <c r="D366" s="1"/>
      <c r="G366" s="62"/>
    </row>
    <row r="367" spans="2:7" x14ac:dyDescent="0.2">
      <c r="B367" s="1"/>
      <c r="C367" s="1"/>
      <c r="D367" s="1"/>
      <c r="G367" s="62"/>
    </row>
    <row r="368" spans="2:7" x14ac:dyDescent="0.2">
      <c r="B368" s="1"/>
      <c r="C368" s="1"/>
      <c r="D368" s="1"/>
      <c r="G368" s="62"/>
    </row>
    <row r="369" spans="2:7" x14ac:dyDescent="0.2">
      <c r="B369" s="1"/>
      <c r="C369" s="1"/>
      <c r="D369" s="1"/>
      <c r="G369" s="62"/>
    </row>
    <row r="370" spans="2:7" x14ac:dyDescent="0.2">
      <c r="B370" s="1"/>
      <c r="C370" s="1"/>
      <c r="D370" s="1"/>
      <c r="G370" s="62"/>
    </row>
    <row r="371" spans="2:7" x14ac:dyDescent="0.2">
      <c r="B371" s="1"/>
      <c r="C371" s="1"/>
      <c r="D371" s="1"/>
      <c r="G371" s="62"/>
    </row>
    <row r="372" spans="2:7" x14ac:dyDescent="0.2">
      <c r="B372" s="1"/>
      <c r="C372" s="1"/>
      <c r="D372" s="1"/>
      <c r="G372" s="62"/>
    </row>
    <row r="373" spans="2:7" x14ac:dyDescent="0.2">
      <c r="B373" s="1"/>
      <c r="C373" s="1"/>
      <c r="D373" s="1"/>
      <c r="G373" s="62"/>
    </row>
    <row r="374" spans="2:7" x14ac:dyDescent="0.2">
      <c r="B374" s="1"/>
      <c r="C374" s="1"/>
      <c r="D374" s="1"/>
      <c r="G374" s="62"/>
    </row>
    <row r="375" spans="2:7" x14ac:dyDescent="0.2">
      <c r="B375" s="1"/>
      <c r="C375" s="1"/>
      <c r="D375" s="1"/>
      <c r="G375" s="62"/>
    </row>
    <row r="376" spans="2:7" x14ac:dyDescent="0.2">
      <c r="B376" s="1"/>
      <c r="C376" s="1"/>
      <c r="D376" s="1"/>
      <c r="G376" s="62"/>
    </row>
    <row r="377" spans="2:7" x14ac:dyDescent="0.2">
      <c r="B377" s="1"/>
      <c r="C377" s="1"/>
      <c r="D377" s="1"/>
      <c r="G377" s="62"/>
    </row>
    <row r="378" spans="2:7" x14ac:dyDescent="0.2">
      <c r="B378" s="1"/>
      <c r="C378" s="1"/>
      <c r="D378" s="1"/>
      <c r="G378" s="62"/>
    </row>
    <row r="379" spans="2:7" x14ac:dyDescent="0.2">
      <c r="B379" s="1"/>
      <c r="C379" s="1"/>
      <c r="D379" s="1"/>
      <c r="G379" s="62"/>
    </row>
    <row r="380" spans="2:7" x14ac:dyDescent="0.2">
      <c r="B380" s="1"/>
      <c r="C380" s="1"/>
      <c r="D380" s="1"/>
      <c r="G380" s="62"/>
    </row>
    <row r="381" spans="2:7" x14ac:dyDescent="0.2">
      <c r="B381" s="1"/>
      <c r="C381" s="1"/>
      <c r="D381" s="1"/>
      <c r="G381" s="62"/>
    </row>
    <row r="382" spans="2:7" x14ac:dyDescent="0.2">
      <c r="B382" s="1"/>
      <c r="C382" s="1"/>
      <c r="D382" s="1"/>
      <c r="G382" s="62"/>
    </row>
    <row r="383" spans="2:7" x14ac:dyDescent="0.2">
      <c r="B383" s="1"/>
      <c r="C383" s="1"/>
      <c r="D383" s="1"/>
      <c r="G383" s="62"/>
    </row>
    <row r="384" spans="2:7" x14ac:dyDescent="0.2">
      <c r="B384" s="1"/>
      <c r="C384" s="1"/>
      <c r="D384" s="1"/>
      <c r="G384" s="62"/>
    </row>
    <row r="385" spans="2:7" x14ac:dyDescent="0.2">
      <c r="B385" s="1"/>
      <c r="C385" s="1"/>
      <c r="D385" s="1"/>
      <c r="G385" s="62"/>
    </row>
    <row r="386" spans="2:7" x14ac:dyDescent="0.2">
      <c r="B386" s="1"/>
      <c r="C386" s="1"/>
      <c r="D386" s="1"/>
      <c r="G386" s="62"/>
    </row>
    <row r="387" spans="2:7" x14ac:dyDescent="0.2">
      <c r="B387" s="1"/>
      <c r="C387" s="1"/>
      <c r="D387" s="1"/>
      <c r="G387" s="62"/>
    </row>
    <row r="388" spans="2:7" x14ac:dyDescent="0.2">
      <c r="B388" s="1"/>
      <c r="C388" s="1"/>
      <c r="D388" s="1"/>
      <c r="G388" s="62"/>
    </row>
    <row r="389" spans="2:7" x14ac:dyDescent="0.2">
      <c r="B389" s="1"/>
      <c r="C389" s="1"/>
      <c r="D389" s="1"/>
      <c r="G389" s="62"/>
    </row>
    <row r="390" spans="2:7" x14ac:dyDescent="0.2">
      <c r="B390" s="1"/>
      <c r="C390" s="1"/>
      <c r="D390" s="1"/>
      <c r="G390" s="62"/>
    </row>
    <row r="391" spans="2:7" x14ac:dyDescent="0.2">
      <c r="B391" s="1"/>
      <c r="C391" s="1"/>
      <c r="D391" s="1"/>
      <c r="G391" s="62"/>
    </row>
    <row r="392" spans="2:7" x14ac:dyDescent="0.2">
      <c r="B392" s="1"/>
      <c r="C392" s="1"/>
      <c r="D392" s="1"/>
      <c r="G392" s="62"/>
    </row>
    <row r="393" spans="2:7" x14ac:dyDescent="0.2">
      <c r="B393" s="1"/>
      <c r="C393" s="1"/>
      <c r="D393" s="1"/>
      <c r="G393" s="62"/>
    </row>
    <row r="394" spans="2:7" x14ac:dyDescent="0.2">
      <c r="B394" s="1"/>
      <c r="C394" s="1"/>
      <c r="D394" s="1"/>
      <c r="G394" s="62"/>
    </row>
    <row r="395" spans="2:7" x14ac:dyDescent="0.2">
      <c r="B395" s="1"/>
      <c r="C395" s="1"/>
      <c r="D395" s="1"/>
      <c r="G395" s="62"/>
    </row>
    <row r="396" spans="2:7" x14ac:dyDescent="0.2">
      <c r="B396" s="1"/>
      <c r="C396" s="1"/>
      <c r="D396" s="1"/>
      <c r="G396" s="62"/>
    </row>
    <row r="397" spans="2:7" x14ac:dyDescent="0.2">
      <c r="B397" s="1"/>
      <c r="C397" s="1"/>
      <c r="D397" s="1"/>
      <c r="G397" s="62"/>
    </row>
    <row r="398" spans="2:7" x14ac:dyDescent="0.2">
      <c r="B398" s="1"/>
      <c r="C398" s="1"/>
      <c r="D398" s="1"/>
      <c r="G398" s="62"/>
    </row>
    <row r="399" spans="2:7" x14ac:dyDescent="0.2">
      <c r="B399" s="1"/>
      <c r="C399" s="1"/>
      <c r="D399" s="1"/>
      <c r="G399" s="62"/>
    </row>
    <row r="400" spans="2:7" x14ac:dyDescent="0.2">
      <c r="B400" s="1"/>
      <c r="C400" s="1"/>
      <c r="D400" s="1"/>
      <c r="G400" s="62"/>
    </row>
    <row r="401" spans="2:7" x14ac:dyDescent="0.2">
      <c r="B401" s="1"/>
      <c r="C401" s="1"/>
      <c r="D401" s="1"/>
      <c r="G401" s="62"/>
    </row>
    <row r="402" spans="2:7" x14ac:dyDescent="0.2">
      <c r="B402" s="1"/>
      <c r="C402" s="1"/>
      <c r="D402" s="1"/>
      <c r="G402" s="62"/>
    </row>
    <row r="403" spans="2:7" x14ac:dyDescent="0.2">
      <c r="B403" s="1"/>
      <c r="C403" s="1"/>
      <c r="D403" s="1"/>
      <c r="G403" s="62"/>
    </row>
    <row r="404" spans="2:7" x14ac:dyDescent="0.2">
      <c r="B404" s="1"/>
      <c r="C404" s="1"/>
      <c r="D404" s="1"/>
      <c r="G404" s="62"/>
    </row>
    <row r="405" spans="2:7" x14ac:dyDescent="0.2">
      <c r="B405" s="1"/>
      <c r="C405" s="1"/>
      <c r="D405" s="1"/>
      <c r="G405" s="62"/>
    </row>
    <row r="406" spans="2:7" x14ac:dyDescent="0.2">
      <c r="B406" s="1"/>
      <c r="C406" s="1"/>
      <c r="D406" s="1"/>
      <c r="G406" s="62"/>
    </row>
    <row r="407" spans="2:7" x14ac:dyDescent="0.2">
      <c r="B407" s="1"/>
      <c r="C407" s="1"/>
      <c r="D407" s="1"/>
      <c r="G407" s="62"/>
    </row>
    <row r="408" spans="2:7" x14ac:dyDescent="0.2">
      <c r="B408" s="1"/>
      <c r="C408" s="1"/>
      <c r="D408" s="1"/>
      <c r="G408" s="62"/>
    </row>
    <row r="409" spans="2:7" x14ac:dyDescent="0.2">
      <c r="B409" s="1"/>
      <c r="C409" s="1"/>
      <c r="D409" s="1"/>
      <c r="G409" s="62"/>
    </row>
    <row r="410" spans="2:7" x14ac:dyDescent="0.2">
      <c r="B410" s="1"/>
      <c r="C410" s="1"/>
      <c r="D410" s="1"/>
      <c r="G410" s="62"/>
    </row>
    <row r="411" spans="2:7" x14ac:dyDescent="0.2">
      <c r="B411" s="1"/>
      <c r="C411" s="1"/>
      <c r="D411" s="1"/>
      <c r="G411" s="62"/>
    </row>
    <row r="412" spans="2:7" x14ac:dyDescent="0.2">
      <c r="B412" s="1"/>
      <c r="C412" s="1"/>
      <c r="D412" s="1"/>
      <c r="G412" s="62"/>
    </row>
    <row r="413" spans="2:7" x14ac:dyDescent="0.2">
      <c r="B413" s="1"/>
      <c r="C413" s="1"/>
      <c r="D413" s="1"/>
      <c r="G413" s="62"/>
    </row>
    <row r="414" spans="2:7" x14ac:dyDescent="0.2">
      <c r="B414" s="1"/>
      <c r="C414" s="1"/>
      <c r="D414" s="1"/>
      <c r="G414" s="62"/>
    </row>
    <row r="415" spans="2:7" x14ac:dyDescent="0.2">
      <c r="B415" s="1"/>
      <c r="C415" s="1"/>
      <c r="D415" s="1"/>
      <c r="G415" s="62"/>
    </row>
    <row r="416" spans="2:7" x14ac:dyDescent="0.2">
      <c r="B416" s="1"/>
      <c r="C416" s="1"/>
      <c r="D416" s="1"/>
      <c r="G416" s="62"/>
    </row>
    <row r="417" spans="2:7" x14ac:dyDescent="0.2">
      <c r="B417" s="1"/>
      <c r="C417" s="1"/>
      <c r="D417" s="1"/>
      <c r="G417" s="62"/>
    </row>
    <row r="418" spans="2:7" x14ac:dyDescent="0.2">
      <c r="B418" s="1"/>
      <c r="C418" s="1"/>
      <c r="D418" s="1"/>
      <c r="G418" s="62"/>
    </row>
    <row r="419" spans="2:7" x14ac:dyDescent="0.2">
      <c r="B419" s="1"/>
      <c r="C419" s="1"/>
      <c r="D419" s="1"/>
      <c r="G419" s="62"/>
    </row>
    <row r="420" spans="2:7" x14ac:dyDescent="0.2">
      <c r="B420" s="1"/>
      <c r="C420" s="1"/>
      <c r="D420" s="1"/>
      <c r="G420" s="62"/>
    </row>
    <row r="421" spans="2:7" x14ac:dyDescent="0.2">
      <c r="B421" s="1"/>
      <c r="C421" s="1"/>
      <c r="D421" s="1"/>
      <c r="G421" s="62"/>
    </row>
    <row r="422" spans="2:7" x14ac:dyDescent="0.2">
      <c r="B422" s="1"/>
      <c r="C422" s="1"/>
      <c r="D422" s="1"/>
      <c r="G422" s="62"/>
    </row>
    <row r="423" spans="2:7" x14ac:dyDescent="0.2">
      <c r="B423" s="1"/>
      <c r="C423" s="1"/>
      <c r="D423" s="1"/>
      <c r="G423" s="62"/>
    </row>
    <row r="424" spans="2:7" x14ac:dyDescent="0.2">
      <c r="B424" s="1"/>
      <c r="C424" s="1"/>
      <c r="D424" s="1"/>
      <c r="G424" s="62"/>
    </row>
    <row r="425" spans="2:7" x14ac:dyDescent="0.2">
      <c r="B425" s="1"/>
      <c r="C425" s="1"/>
      <c r="D425" s="1"/>
      <c r="G425" s="62"/>
    </row>
    <row r="426" spans="2:7" x14ac:dyDescent="0.2">
      <c r="B426" s="1"/>
      <c r="C426" s="1"/>
      <c r="D426" s="1"/>
      <c r="G426" s="62"/>
    </row>
    <row r="427" spans="2:7" x14ac:dyDescent="0.2">
      <c r="B427" s="1"/>
      <c r="C427" s="1"/>
      <c r="D427" s="1"/>
      <c r="G427" s="62"/>
    </row>
    <row r="428" spans="2:7" x14ac:dyDescent="0.2">
      <c r="B428" s="1"/>
      <c r="C428" s="1"/>
      <c r="D428" s="1"/>
      <c r="G428" s="62"/>
    </row>
    <row r="429" spans="2:7" x14ac:dyDescent="0.2">
      <c r="B429" s="1"/>
      <c r="C429" s="1"/>
      <c r="D429" s="1"/>
      <c r="G429" s="62"/>
    </row>
    <row r="430" spans="2:7" x14ac:dyDescent="0.2">
      <c r="B430" s="1"/>
      <c r="C430" s="1"/>
      <c r="D430" s="1"/>
      <c r="G430" s="62"/>
    </row>
    <row r="431" spans="2:7" x14ac:dyDescent="0.2">
      <c r="B431" s="1"/>
      <c r="C431" s="1"/>
      <c r="D431" s="1"/>
      <c r="G431" s="62"/>
    </row>
    <row r="432" spans="2:7" x14ac:dyDescent="0.2">
      <c r="B432" s="1"/>
      <c r="C432" s="1"/>
      <c r="D432" s="1"/>
      <c r="G432" s="62"/>
    </row>
    <row r="433" spans="2:7" x14ac:dyDescent="0.2">
      <c r="B433" s="1"/>
      <c r="C433" s="1"/>
      <c r="D433" s="1"/>
      <c r="G433" s="62"/>
    </row>
    <row r="434" spans="2:7" x14ac:dyDescent="0.2">
      <c r="B434" s="1"/>
      <c r="C434" s="1"/>
      <c r="D434" s="1"/>
      <c r="G434" s="62"/>
    </row>
    <row r="435" spans="2:7" x14ac:dyDescent="0.2">
      <c r="B435" s="1"/>
      <c r="C435" s="1"/>
      <c r="D435" s="1"/>
      <c r="G435" s="62"/>
    </row>
    <row r="436" spans="2:7" x14ac:dyDescent="0.2">
      <c r="B436" s="1"/>
      <c r="C436" s="1"/>
      <c r="D436" s="1"/>
      <c r="G436" s="62"/>
    </row>
    <row r="437" spans="2:7" x14ac:dyDescent="0.2">
      <c r="B437" s="1"/>
      <c r="C437" s="1"/>
      <c r="D437" s="1"/>
      <c r="G437" s="62"/>
    </row>
    <row r="438" spans="2:7" x14ac:dyDescent="0.2">
      <c r="B438" s="1"/>
      <c r="C438" s="1"/>
      <c r="D438" s="1"/>
      <c r="G438" s="62"/>
    </row>
    <row r="439" spans="2:7" x14ac:dyDescent="0.2">
      <c r="B439" s="1"/>
      <c r="C439" s="1"/>
      <c r="D439" s="1"/>
      <c r="G439" s="62"/>
    </row>
    <row r="440" spans="2:7" x14ac:dyDescent="0.2">
      <c r="B440" s="1"/>
      <c r="C440" s="1"/>
      <c r="D440" s="1"/>
      <c r="G440" s="62"/>
    </row>
    <row r="441" spans="2:7" x14ac:dyDescent="0.2">
      <c r="B441" s="1"/>
      <c r="C441" s="1"/>
      <c r="D441" s="1"/>
      <c r="G441" s="62"/>
    </row>
    <row r="442" spans="2:7" x14ac:dyDescent="0.2">
      <c r="B442" s="1"/>
      <c r="C442" s="1"/>
      <c r="D442" s="1"/>
      <c r="G442" s="62"/>
    </row>
    <row r="443" spans="2:7" x14ac:dyDescent="0.2">
      <c r="B443" s="1"/>
      <c r="C443" s="1"/>
      <c r="D443" s="1"/>
      <c r="G443" s="62"/>
    </row>
    <row r="444" spans="2:7" x14ac:dyDescent="0.2">
      <c r="B444" s="1"/>
      <c r="C444" s="1"/>
      <c r="D444" s="1"/>
      <c r="G444" s="62"/>
    </row>
    <row r="445" spans="2:7" x14ac:dyDescent="0.2">
      <c r="B445" s="1"/>
      <c r="C445" s="1"/>
      <c r="D445" s="1"/>
      <c r="G445" s="62"/>
    </row>
    <row r="446" spans="2:7" x14ac:dyDescent="0.2">
      <c r="B446" s="1"/>
      <c r="C446" s="1"/>
      <c r="D446" s="1"/>
      <c r="G446" s="62"/>
    </row>
    <row r="447" spans="2:7" x14ac:dyDescent="0.2">
      <c r="B447" s="1"/>
      <c r="C447" s="1"/>
      <c r="D447" s="1"/>
      <c r="G447" s="62"/>
    </row>
    <row r="448" spans="2:7" x14ac:dyDescent="0.2">
      <c r="B448" s="1"/>
      <c r="C448" s="1"/>
      <c r="D448" s="1"/>
      <c r="G448" s="62"/>
    </row>
    <row r="449" spans="2:7" x14ac:dyDescent="0.2">
      <c r="B449" s="1"/>
      <c r="C449" s="1"/>
      <c r="D449" s="1"/>
      <c r="G449" s="62"/>
    </row>
    <row r="450" spans="2:7" x14ac:dyDescent="0.2">
      <c r="B450" s="1"/>
      <c r="C450" s="1"/>
      <c r="D450" s="1"/>
      <c r="G450" s="62"/>
    </row>
    <row r="451" spans="2:7" x14ac:dyDescent="0.2">
      <c r="B451" s="1"/>
      <c r="C451" s="1"/>
      <c r="D451" s="1"/>
      <c r="G451" s="62"/>
    </row>
    <row r="452" spans="2:7" x14ac:dyDescent="0.2">
      <c r="B452" s="1"/>
      <c r="C452" s="1"/>
      <c r="D452" s="1"/>
      <c r="G452" s="62"/>
    </row>
    <row r="453" spans="2:7" x14ac:dyDescent="0.2">
      <c r="B453" s="1"/>
      <c r="C453" s="1"/>
      <c r="D453" s="1"/>
      <c r="G453" s="62"/>
    </row>
    <row r="454" spans="2:7" x14ac:dyDescent="0.2">
      <c r="B454" s="1"/>
      <c r="C454" s="1"/>
      <c r="D454" s="1"/>
      <c r="G454" s="62"/>
    </row>
    <row r="455" spans="2:7" x14ac:dyDescent="0.2">
      <c r="B455" s="1"/>
      <c r="C455" s="1"/>
      <c r="D455" s="1"/>
      <c r="G455" s="62"/>
    </row>
    <row r="456" spans="2:7" x14ac:dyDescent="0.2">
      <c r="B456" s="1"/>
      <c r="C456" s="1"/>
      <c r="D456" s="1"/>
      <c r="G456" s="62"/>
    </row>
    <row r="457" spans="2:7" x14ac:dyDescent="0.2">
      <c r="B457" s="1"/>
      <c r="C457" s="1"/>
      <c r="D457" s="1"/>
      <c r="G457" s="62"/>
    </row>
    <row r="458" spans="2:7" x14ac:dyDescent="0.2">
      <c r="B458" s="1"/>
      <c r="C458" s="1"/>
      <c r="D458" s="1"/>
      <c r="G458" s="62"/>
    </row>
    <row r="459" spans="2:7" x14ac:dyDescent="0.2">
      <c r="B459" s="1"/>
      <c r="C459" s="1"/>
      <c r="D459" s="1"/>
      <c r="G459" s="62"/>
    </row>
    <row r="460" spans="2:7" x14ac:dyDescent="0.2">
      <c r="B460" s="1"/>
      <c r="C460" s="1"/>
      <c r="D460" s="1"/>
      <c r="G460" s="62"/>
    </row>
    <row r="461" spans="2:7" x14ac:dyDescent="0.2">
      <c r="B461" s="1"/>
      <c r="C461" s="1"/>
      <c r="D461" s="1"/>
      <c r="G461" s="62"/>
    </row>
    <row r="462" spans="2:7" x14ac:dyDescent="0.2">
      <c r="B462" s="1"/>
      <c r="C462" s="1"/>
      <c r="D462" s="1"/>
      <c r="G462" s="62"/>
    </row>
    <row r="463" spans="2:7" x14ac:dyDescent="0.2">
      <c r="B463" s="1"/>
      <c r="C463" s="1"/>
      <c r="D463" s="1"/>
      <c r="G463" s="62"/>
    </row>
    <row r="464" spans="2:7" x14ac:dyDescent="0.2">
      <c r="B464" s="1"/>
      <c r="C464" s="1"/>
      <c r="D464" s="1"/>
      <c r="G464" s="62"/>
    </row>
    <row r="465" spans="2:7" x14ac:dyDescent="0.2">
      <c r="B465" s="1"/>
      <c r="C465" s="1"/>
      <c r="D465" s="1"/>
      <c r="G465" s="62"/>
    </row>
    <row r="466" spans="2:7" x14ac:dyDescent="0.2">
      <c r="B466" s="1"/>
      <c r="C466" s="1"/>
      <c r="D466" s="1"/>
      <c r="G466" s="62"/>
    </row>
    <row r="467" spans="2:7" x14ac:dyDescent="0.2">
      <c r="B467" s="1"/>
      <c r="C467" s="1"/>
      <c r="D467" s="1"/>
      <c r="G467" s="62"/>
    </row>
    <row r="468" spans="2:7" x14ac:dyDescent="0.2">
      <c r="B468" s="1"/>
      <c r="C468" s="1"/>
      <c r="D468" s="1"/>
      <c r="G468" s="62"/>
    </row>
    <row r="469" spans="2:7" x14ac:dyDescent="0.2">
      <c r="B469" s="1"/>
      <c r="C469" s="1"/>
      <c r="D469" s="1"/>
      <c r="G469" s="62"/>
    </row>
    <row r="470" spans="2:7" x14ac:dyDescent="0.2">
      <c r="B470" s="1"/>
      <c r="C470" s="1"/>
      <c r="D470" s="1"/>
      <c r="G470" s="62"/>
    </row>
    <row r="471" spans="2:7" x14ac:dyDescent="0.2">
      <c r="B471" s="1"/>
      <c r="C471" s="1"/>
      <c r="D471" s="1"/>
      <c r="G471" s="62"/>
    </row>
    <row r="472" spans="2:7" x14ac:dyDescent="0.2">
      <c r="B472" s="1"/>
      <c r="C472" s="1"/>
      <c r="D472" s="1"/>
      <c r="G472" s="62"/>
    </row>
    <row r="473" spans="2:7" x14ac:dyDescent="0.2">
      <c r="B473" s="1"/>
      <c r="C473" s="1"/>
      <c r="D473" s="1"/>
      <c r="G473" s="62"/>
    </row>
    <row r="474" spans="2:7" x14ac:dyDescent="0.2">
      <c r="B474" s="1"/>
      <c r="C474" s="1"/>
      <c r="D474" s="1"/>
      <c r="G474" s="62"/>
    </row>
    <row r="475" spans="2:7" x14ac:dyDescent="0.2">
      <c r="B475" s="1"/>
      <c r="C475" s="1"/>
      <c r="D475" s="1"/>
      <c r="G475" s="62"/>
    </row>
    <row r="476" spans="2:7" x14ac:dyDescent="0.2">
      <c r="B476" s="1"/>
      <c r="C476" s="1"/>
      <c r="D476" s="1"/>
      <c r="G476" s="62"/>
    </row>
    <row r="477" spans="2:7" x14ac:dyDescent="0.2">
      <c r="B477" s="1"/>
      <c r="C477" s="1"/>
      <c r="D477" s="1"/>
      <c r="G477" s="62"/>
    </row>
    <row r="478" spans="2:7" x14ac:dyDescent="0.2">
      <c r="B478" s="1"/>
      <c r="C478" s="1"/>
      <c r="D478" s="1"/>
      <c r="G478" s="62"/>
    </row>
    <row r="479" spans="2:7" x14ac:dyDescent="0.2">
      <c r="B479" s="1"/>
      <c r="C479" s="1"/>
      <c r="D479" s="1"/>
      <c r="G479" s="62"/>
    </row>
    <row r="480" spans="2:7" x14ac:dyDescent="0.2">
      <c r="B480" s="1"/>
      <c r="C480" s="1"/>
      <c r="D480" s="1"/>
      <c r="G480" s="62"/>
    </row>
    <row r="481" spans="2:7" x14ac:dyDescent="0.2">
      <c r="B481" s="1"/>
      <c r="C481" s="1"/>
      <c r="D481" s="1"/>
      <c r="G481" s="62"/>
    </row>
    <row r="482" spans="2:7" x14ac:dyDescent="0.2">
      <c r="B482" s="1"/>
      <c r="C482" s="1"/>
      <c r="D482" s="1"/>
      <c r="G482" s="62"/>
    </row>
    <row r="483" spans="2:7" x14ac:dyDescent="0.2">
      <c r="B483" s="1"/>
      <c r="C483" s="1"/>
      <c r="D483" s="1"/>
      <c r="G483" s="62"/>
    </row>
    <row r="484" spans="2:7" x14ac:dyDescent="0.2">
      <c r="B484" s="1"/>
      <c r="C484" s="1"/>
      <c r="D484" s="1"/>
      <c r="G484" s="62"/>
    </row>
    <row r="485" spans="2:7" x14ac:dyDescent="0.2">
      <c r="B485" s="1"/>
      <c r="C485" s="1"/>
      <c r="D485" s="1"/>
      <c r="G485" s="62"/>
    </row>
    <row r="486" spans="2:7" x14ac:dyDescent="0.2">
      <c r="B486" s="1"/>
      <c r="C486" s="1"/>
      <c r="D486" s="1"/>
      <c r="G486" s="62"/>
    </row>
    <row r="487" spans="2:7" x14ac:dyDescent="0.2">
      <c r="B487" s="1"/>
      <c r="C487" s="1"/>
      <c r="D487" s="1"/>
      <c r="G487" s="62"/>
    </row>
    <row r="488" spans="2:7" x14ac:dyDescent="0.2">
      <c r="B488" s="1"/>
      <c r="C488" s="1"/>
      <c r="D488" s="1"/>
      <c r="G488" s="62"/>
    </row>
    <row r="489" spans="2:7" x14ac:dyDescent="0.2">
      <c r="B489" s="1"/>
      <c r="C489" s="1"/>
      <c r="D489" s="1"/>
      <c r="G489" s="62"/>
    </row>
    <row r="490" spans="2:7" x14ac:dyDescent="0.2">
      <c r="B490" s="1"/>
      <c r="C490" s="1"/>
      <c r="D490" s="1"/>
      <c r="G490" s="62"/>
    </row>
    <row r="491" spans="2:7" x14ac:dyDescent="0.2">
      <c r="B491" s="1"/>
      <c r="C491" s="1"/>
      <c r="D491" s="1"/>
      <c r="G491" s="62"/>
    </row>
    <row r="492" spans="2:7" x14ac:dyDescent="0.2">
      <c r="B492" s="1"/>
      <c r="C492" s="1"/>
      <c r="D492" s="1"/>
      <c r="G492" s="62"/>
    </row>
    <row r="493" spans="2:7" x14ac:dyDescent="0.2">
      <c r="B493" s="1"/>
      <c r="C493" s="1"/>
      <c r="D493" s="1"/>
      <c r="G493" s="62"/>
    </row>
    <row r="494" spans="2:7" x14ac:dyDescent="0.2">
      <c r="B494" s="1"/>
      <c r="C494" s="1"/>
      <c r="D494" s="1"/>
      <c r="G494" s="62"/>
    </row>
    <row r="495" spans="2:7" x14ac:dyDescent="0.2">
      <c r="B495" s="1"/>
      <c r="C495" s="1"/>
      <c r="D495" s="1"/>
      <c r="G495" s="62"/>
    </row>
    <row r="496" spans="2:7" x14ac:dyDescent="0.2">
      <c r="B496" s="1"/>
      <c r="C496" s="1"/>
      <c r="D496" s="1"/>
      <c r="G496" s="62"/>
    </row>
    <row r="497" spans="2:7" x14ac:dyDescent="0.2">
      <c r="B497" s="1"/>
      <c r="C497" s="1"/>
      <c r="D497" s="1"/>
      <c r="G497" s="62"/>
    </row>
    <row r="498" spans="2:7" x14ac:dyDescent="0.2">
      <c r="B498" s="1"/>
      <c r="C498" s="1"/>
      <c r="D498" s="1"/>
      <c r="G498" s="62"/>
    </row>
    <row r="499" spans="2:7" x14ac:dyDescent="0.2">
      <c r="B499" s="1"/>
      <c r="C499" s="1"/>
      <c r="D499" s="1"/>
      <c r="G499" s="62"/>
    </row>
    <row r="500" spans="2:7" x14ac:dyDescent="0.2">
      <c r="B500" s="1"/>
      <c r="C500" s="1"/>
      <c r="D500" s="1"/>
      <c r="G500" s="62"/>
    </row>
    <row r="501" spans="2:7" x14ac:dyDescent="0.2">
      <c r="B501" s="1"/>
      <c r="C501" s="1"/>
      <c r="D501" s="1"/>
      <c r="G501" s="62"/>
    </row>
    <row r="502" spans="2:7" x14ac:dyDescent="0.2">
      <c r="B502" s="1"/>
      <c r="C502" s="1"/>
      <c r="D502" s="1"/>
      <c r="G502" s="62"/>
    </row>
    <row r="503" spans="2:7" x14ac:dyDescent="0.2">
      <c r="B503" s="1"/>
      <c r="C503" s="1"/>
      <c r="D503" s="1"/>
      <c r="G503" s="62"/>
    </row>
    <row r="504" spans="2:7" x14ac:dyDescent="0.2">
      <c r="B504" s="1"/>
      <c r="C504" s="1"/>
      <c r="D504" s="1"/>
      <c r="G504" s="62"/>
    </row>
    <row r="505" spans="2:7" x14ac:dyDescent="0.2">
      <c r="B505" s="1"/>
      <c r="C505" s="1"/>
      <c r="D505" s="1"/>
      <c r="G505" s="62"/>
    </row>
    <row r="506" spans="2:7" x14ac:dyDescent="0.2">
      <c r="B506" s="1"/>
      <c r="C506" s="1"/>
      <c r="D506" s="1"/>
      <c r="G506" s="62"/>
    </row>
    <row r="507" spans="2:7" x14ac:dyDescent="0.2">
      <c r="B507" s="1"/>
      <c r="C507" s="1"/>
      <c r="D507" s="1"/>
      <c r="G507" s="62"/>
    </row>
    <row r="508" spans="2:7" x14ac:dyDescent="0.2">
      <c r="B508" s="1"/>
      <c r="C508" s="1"/>
      <c r="D508" s="1"/>
      <c r="G508" s="62"/>
    </row>
    <row r="509" spans="2:7" x14ac:dyDescent="0.2">
      <c r="B509" s="1"/>
      <c r="C509" s="1"/>
      <c r="D509" s="1"/>
      <c r="G509" s="62"/>
    </row>
    <row r="510" spans="2:7" x14ac:dyDescent="0.2">
      <c r="B510" s="1"/>
      <c r="C510" s="1"/>
      <c r="D510" s="1"/>
      <c r="G510" s="62"/>
    </row>
    <row r="511" spans="2:7" x14ac:dyDescent="0.2">
      <c r="B511" s="1"/>
      <c r="C511" s="1"/>
      <c r="D511" s="1"/>
      <c r="G511" s="62"/>
    </row>
    <row r="512" spans="2:7" x14ac:dyDescent="0.2">
      <c r="B512" s="1"/>
      <c r="C512" s="1"/>
      <c r="D512" s="1"/>
      <c r="G512" s="62"/>
    </row>
    <row r="513" spans="2:7" x14ac:dyDescent="0.2">
      <c r="B513" s="1"/>
      <c r="C513" s="1"/>
      <c r="D513" s="1"/>
      <c r="G513" s="62"/>
    </row>
    <row r="514" spans="2:7" x14ac:dyDescent="0.2">
      <c r="B514" s="1"/>
      <c r="C514" s="1"/>
      <c r="D514" s="1"/>
      <c r="G514" s="62"/>
    </row>
    <row r="515" spans="2:7" x14ac:dyDescent="0.2">
      <c r="B515" s="1"/>
      <c r="C515" s="1"/>
      <c r="D515" s="1"/>
      <c r="G515" s="62"/>
    </row>
    <row r="516" spans="2:7" x14ac:dyDescent="0.2">
      <c r="B516" s="1"/>
      <c r="C516" s="1"/>
      <c r="D516" s="1"/>
      <c r="G516" s="62"/>
    </row>
    <row r="517" spans="2:7" x14ac:dyDescent="0.2">
      <c r="B517" s="1"/>
      <c r="C517" s="1"/>
      <c r="D517" s="1"/>
      <c r="G517" s="62"/>
    </row>
    <row r="518" spans="2:7" x14ac:dyDescent="0.2">
      <c r="B518" s="1"/>
      <c r="C518" s="1"/>
      <c r="D518" s="1"/>
      <c r="G518" s="62"/>
    </row>
    <row r="519" spans="2:7" x14ac:dyDescent="0.2">
      <c r="B519" s="1"/>
      <c r="C519" s="1"/>
      <c r="D519" s="1"/>
      <c r="G519" s="62"/>
    </row>
    <row r="520" spans="2:7" x14ac:dyDescent="0.2">
      <c r="B520" s="1"/>
      <c r="C520" s="1"/>
      <c r="D520" s="1"/>
      <c r="G520" s="62"/>
    </row>
    <row r="521" spans="2:7" x14ac:dyDescent="0.2">
      <c r="B521" s="1"/>
      <c r="C521" s="1"/>
      <c r="D521" s="1"/>
      <c r="G521" s="62"/>
    </row>
    <row r="522" spans="2:7" x14ac:dyDescent="0.2">
      <c r="B522" s="1"/>
      <c r="C522" s="1"/>
      <c r="D522" s="1"/>
      <c r="G522" s="62"/>
    </row>
    <row r="523" spans="2:7" x14ac:dyDescent="0.2">
      <c r="B523" s="1"/>
      <c r="C523" s="1"/>
      <c r="D523" s="1"/>
      <c r="G523" s="62"/>
    </row>
    <row r="524" spans="2:7" x14ac:dyDescent="0.2">
      <c r="B524" s="1"/>
      <c r="C524" s="1"/>
      <c r="D524" s="1"/>
      <c r="G524" s="62"/>
    </row>
    <row r="525" spans="2:7" x14ac:dyDescent="0.2">
      <c r="B525" s="1"/>
      <c r="C525" s="1"/>
      <c r="D525" s="1"/>
      <c r="G525" s="62"/>
    </row>
    <row r="526" spans="2:7" x14ac:dyDescent="0.2">
      <c r="B526" s="1"/>
      <c r="C526" s="1"/>
      <c r="D526" s="1"/>
      <c r="G526" s="62"/>
    </row>
    <row r="527" spans="2:7" x14ac:dyDescent="0.2">
      <c r="B527" s="1"/>
      <c r="C527" s="1"/>
      <c r="D527" s="1"/>
      <c r="G527" s="62"/>
    </row>
    <row r="528" spans="2:7" x14ac:dyDescent="0.2">
      <c r="B528" s="1"/>
      <c r="C528" s="1"/>
      <c r="D528" s="1"/>
      <c r="G528" s="62"/>
    </row>
    <row r="529" spans="2:7" x14ac:dyDescent="0.2">
      <c r="B529" s="1"/>
      <c r="C529" s="1"/>
      <c r="D529" s="1"/>
      <c r="G529" s="62"/>
    </row>
    <row r="530" spans="2:7" x14ac:dyDescent="0.2">
      <c r="B530" s="1"/>
      <c r="C530" s="1"/>
      <c r="D530" s="1"/>
      <c r="G530" s="62"/>
    </row>
    <row r="531" spans="2:7" x14ac:dyDescent="0.2">
      <c r="B531" s="1"/>
      <c r="C531" s="1"/>
      <c r="D531" s="1"/>
      <c r="G531" s="62"/>
    </row>
    <row r="532" spans="2:7" x14ac:dyDescent="0.2">
      <c r="B532" s="1"/>
      <c r="C532" s="1"/>
      <c r="D532" s="1"/>
      <c r="G532" s="62"/>
    </row>
    <row r="533" spans="2:7" x14ac:dyDescent="0.2">
      <c r="B533" s="1"/>
      <c r="C533" s="1"/>
      <c r="D533" s="1"/>
      <c r="G533" s="62"/>
    </row>
    <row r="534" spans="2:7" x14ac:dyDescent="0.2">
      <c r="B534" s="1"/>
      <c r="C534" s="1"/>
      <c r="D534" s="1"/>
      <c r="G534" s="62"/>
    </row>
    <row r="535" spans="2:7" x14ac:dyDescent="0.2">
      <c r="B535" s="1"/>
      <c r="C535" s="1"/>
      <c r="D535" s="1"/>
      <c r="G535" s="62"/>
    </row>
    <row r="536" spans="2:7" x14ac:dyDescent="0.2">
      <c r="B536" s="1"/>
      <c r="C536" s="1"/>
      <c r="D536" s="1"/>
      <c r="G536" s="62"/>
    </row>
    <row r="537" spans="2:7" x14ac:dyDescent="0.2">
      <c r="B537" s="1"/>
      <c r="C537" s="1"/>
      <c r="D537" s="1"/>
      <c r="G537" s="62"/>
    </row>
    <row r="538" spans="2:7" x14ac:dyDescent="0.2">
      <c r="B538" s="1"/>
      <c r="C538" s="1"/>
      <c r="D538" s="1"/>
      <c r="G538" s="62"/>
    </row>
    <row r="539" spans="2:7" x14ac:dyDescent="0.2">
      <c r="B539" s="1"/>
      <c r="C539" s="1"/>
      <c r="D539" s="1"/>
      <c r="G539" s="62"/>
    </row>
    <row r="540" spans="2:7" x14ac:dyDescent="0.2">
      <c r="B540" s="1"/>
      <c r="C540" s="1"/>
      <c r="D540" s="1"/>
      <c r="G540" s="62"/>
    </row>
    <row r="541" spans="2:7" x14ac:dyDescent="0.2">
      <c r="B541" s="1"/>
      <c r="C541" s="1"/>
      <c r="D541" s="1"/>
      <c r="G541" s="62"/>
    </row>
    <row r="542" spans="2:7" x14ac:dyDescent="0.2">
      <c r="B542" s="1"/>
      <c r="C542" s="1"/>
      <c r="D542" s="1"/>
      <c r="G542" s="62"/>
    </row>
    <row r="543" spans="2:7" x14ac:dyDescent="0.2">
      <c r="B543" s="1"/>
      <c r="C543" s="1"/>
      <c r="D543" s="1"/>
      <c r="G543" s="62"/>
    </row>
    <row r="544" spans="2:7" x14ac:dyDescent="0.2">
      <c r="B544" s="1"/>
      <c r="C544" s="1"/>
      <c r="D544" s="1"/>
      <c r="G544" s="62"/>
    </row>
    <row r="545" spans="2:7" x14ac:dyDescent="0.2">
      <c r="B545" s="1"/>
      <c r="C545" s="1"/>
      <c r="D545" s="1"/>
      <c r="G545" s="62"/>
    </row>
    <row r="546" spans="2:7" x14ac:dyDescent="0.2">
      <c r="B546" s="1"/>
      <c r="C546" s="1"/>
      <c r="D546" s="1"/>
      <c r="G546" s="62"/>
    </row>
    <row r="547" spans="2:7" x14ac:dyDescent="0.2">
      <c r="B547" s="1"/>
      <c r="C547" s="1"/>
      <c r="D547" s="1"/>
      <c r="G547" s="62"/>
    </row>
    <row r="548" spans="2:7" x14ac:dyDescent="0.2">
      <c r="B548" s="1"/>
      <c r="C548" s="1"/>
      <c r="D548" s="1"/>
      <c r="G548" s="62"/>
    </row>
    <row r="549" spans="2:7" x14ac:dyDescent="0.2">
      <c r="B549" s="1"/>
      <c r="C549" s="1"/>
      <c r="D549" s="1"/>
      <c r="G549" s="62"/>
    </row>
    <row r="550" spans="2:7" x14ac:dyDescent="0.2">
      <c r="B550" s="1"/>
      <c r="C550" s="1"/>
      <c r="D550" s="1"/>
      <c r="G550" s="62"/>
    </row>
    <row r="551" spans="2:7" x14ac:dyDescent="0.2">
      <c r="B551" s="1"/>
      <c r="C551" s="1"/>
      <c r="D551" s="1"/>
      <c r="G551" s="62"/>
    </row>
    <row r="552" spans="2:7" x14ac:dyDescent="0.2">
      <c r="B552" s="1"/>
      <c r="C552" s="1"/>
      <c r="D552" s="1"/>
      <c r="G552" s="62"/>
    </row>
    <row r="553" spans="2:7" x14ac:dyDescent="0.2">
      <c r="B553" s="1"/>
      <c r="C553" s="1"/>
      <c r="D553" s="1"/>
      <c r="G553" s="62"/>
    </row>
    <row r="554" spans="2:7" x14ac:dyDescent="0.2">
      <c r="B554" s="1"/>
      <c r="C554" s="1"/>
      <c r="D554" s="1"/>
      <c r="G554" s="62"/>
    </row>
    <row r="555" spans="2:7" x14ac:dyDescent="0.2">
      <c r="B555" s="1"/>
      <c r="C555" s="1"/>
      <c r="D555" s="1"/>
      <c r="G555" s="62"/>
    </row>
    <row r="556" spans="2:7" x14ac:dyDescent="0.2">
      <c r="B556" s="1"/>
      <c r="C556" s="1"/>
      <c r="D556" s="1"/>
      <c r="G556" s="62"/>
    </row>
    <row r="557" spans="2:7" x14ac:dyDescent="0.2">
      <c r="B557" s="1"/>
      <c r="C557" s="1"/>
      <c r="D557" s="1"/>
      <c r="G557" s="62"/>
    </row>
    <row r="558" spans="2:7" x14ac:dyDescent="0.2">
      <c r="B558" s="1"/>
      <c r="C558" s="1"/>
      <c r="D558" s="1"/>
      <c r="G558" s="62"/>
    </row>
    <row r="559" spans="2:7" x14ac:dyDescent="0.2">
      <c r="B559" s="1"/>
      <c r="C559" s="1"/>
      <c r="D559" s="1"/>
      <c r="G559" s="62"/>
    </row>
    <row r="560" spans="2:7" x14ac:dyDescent="0.2">
      <c r="B560" s="1"/>
      <c r="C560" s="1"/>
      <c r="D560" s="1"/>
      <c r="G560" s="62"/>
    </row>
    <row r="561" spans="2:7" x14ac:dyDescent="0.2">
      <c r="B561" s="1"/>
      <c r="C561" s="1"/>
      <c r="D561" s="1"/>
      <c r="G561" s="62"/>
    </row>
    <row r="562" spans="2:7" x14ac:dyDescent="0.2">
      <c r="B562" s="1"/>
      <c r="C562" s="1"/>
      <c r="D562" s="1"/>
      <c r="G562" s="62"/>
    </row>
    <row r="563" spans="2:7" x14ac:dyDescent="0.2">
      <c r="B563" s="1"/>
      <c r="C563" s="1"/>
      <c r="D563" s="1"/>
      <c r="G563" s="62"/>
    </row>
    <row r="564" spans="2:7" x14ac:dyDescent="0.2">
      <c r="B564" s="1"/>
      <c r="C564" s="1"/>
      <c r="D564" s="1"/>
      <c r="G564" s="62"/>
    </row>
    <row r="565" spans="2:7" x14ac:dyDescent="0.2">
      <c r="B565" s="1"/>
      <c r="C565" s="1"/>
      <c r="D565" s="1"/>
      <c r="G565" s="62"/>
    </row>
    <row r="566" spans="2:7" x14ac:dyDescent="0.2">
      <c r="B566" s="1"/>
      <c r="C566" s="1"/>
      <c r="D566" s="1"/>
      <c r="G566" s="62"/>
    </row>
    <row r="567" spans="2:7" x14ac:dyDescent="0.2">
      <c r="B567" s="1"/>
      <c r="C567" s="1"/>
      <c r="D567" s="1"/>
      <c r="G567" s="62"/>
    </row>
    <row r="568" spans="2:7" x14ac:dyDescent="0.2">
      <c r="B568" s="1"/>
      <c r="C568" s="1"/>
      <c r="D568" s="1"/>
      <c r="G568" s="62"/>
    </row>
    <row r="569" spans="2:7" x14ac:dyDescent="0.2">
      <c r="B569" s="1"/>
      <c r="C569" s="1"/>
      <c r="D569" s="1"/>
      <c r="G569" s="62"/>
    </row>
    <row r="570" spans="2:7" x14ac:dyDescent="0.2">
      <c r="B570" s="1"/>
      <c r="C570" s="1"/>
      <c r="D570" s="1"/>
      <c r="G570" s="62"/>
    </row>
    <row r="571" spans="2:7" x14ac:dyDescent="0.2">
      <c r="B571" s="1"/>
      <c r="C571" s="1"/>
      <c r="D571" s="1"/>
      <c r="G571" s="62"/>
    </row>
    <row r="572" spans="2:7" x14ac:dyDescent="0.2">
      <c r="B572" s="1"/>
      <c r="C572" s="1"/>
      <c r="D572" s="1"/>
      <c r="G572" s="62"/>
    </row>
    <row r="573" spans="2:7" x14ac:dyDescent="0.2">
      <c r="B573" s="1"/>
      <c r="C573" s="1"/>
      <c r="D573" s="1"/>
      <c r="G573" s="62"/>
    </row>
    <row r="574" spans="2:7" x14ac:dyDescent="0.2">
      <c r="B574" s="1"/>
      <c r="C574" s="1"/>
      <c r="D574" s="1"/>
      <c r="G574" s="62"/>
    </row>
    <row r="575" spans="2:7" x14ac:dyDescent="0.2">
      <c r="B575" s="1"/>
      <c r="C575" s="1"/>
      <c r="D575" s="1"/>
      <c r="G575" s="62"/>
    </row>
    <row r="576" spans="2:7" x14ac:dyDescent="0.2">
      <c r="B576" s="1"/>
      <c r="C576" s="1"/>
      <c r="D576" s="1"/>
      <c r="G576" s="62"/>
    </row>
    <row r="577" spans="2:7" x14ac:dyDescent="0.2">
      <c r="B577" s="1"/>
      <c r="C577" s="1"/>
      <c r="D577" s="1"/>
      <c r="G577" s="62"/>
    </row>
    <row r="578" spans="2:7" x14ac:dyDescent="0.2">
      <c r="B578" s="1"/>
      <c r="C578" s="1"/>
      <c r="D578" s="1"/>
      <c r="G578" s="62"/>
    </row>
    <row r="579" spans="2:7" x14ac:dyDescent="0.2">
      <c r="B579" s="1"/>
      <c r="C579" s="1"/>
      <c r="D579" s="1"/>
      <c r="G579" s="62"/>
    </row>
    <row r="580" spans="2:7" x14ac:dyDescent="0.2">
      <c r="B580" s="1"/>
      <c r="C580" s="1"/>
      <c r="D580" s="1"/>
      <c r="G580" s="62"/>
    </row>
    <row r="581" spans="2:7" x14ac:dyDescent="0.2">
      <c r="B581" s="1"/>
      <c r="C581" s="1"/>
      <c r="D581" s="1"/>
      <c r="G581" s="62"/>
    </row>
    <row r="582" spans="2:7" x14ac:dyDescent="0.2">
      <c r="B582" s="1"/>
      <c r="C582" s="1"/>
      <c r="D582" s="1"/>
      <c r="G582" s="62"/>
    </row>
    <row r="583" spans="2:7" x14ac:dyDescent="0.2">
      <c r="B583" s="1"/>
      <c r="C583" s="1"/>
      <c r="D583" s="1"/>
      <c r="G583" s="62"/>
    </row>
    <row r="584" spans="2:7" x14ac:dyDescent="0.2">
      <c r="B584" s="1"/>
      <c r="C584" s="1"/>
      <c r="D584" s="1"/>
      <c r="G584" s="62"/>
    </row>
    <row r="585" spans="2:7" x14ac:dyDescent="0.2">
      <c r="B585" s="1"/>
      <c r="C585" s="1"/>
      <c r="D585" s="1"/>
      <c r="G585" s="62"/>
    </row>
    <row r="586" spans="2:7" x14ac:dyDescent="0.2">
      <c r="B586" s="1"/>
      <c r="C586" s="1"/>
      <c r="D586" s="1"/>
      <c r="G586" s="62"/>
    </row>
    <row r="587" spans="2:7" x14ac:dyDescent="0.2">
      <c r="B587" s="1"/>
      <c r="C587" s="1"/>
      <c r="D587" s="1"/>
      <c r="G587" s="62"/>
    </row>
    <row r="588" spans="2:7" x14ac:dyDescent="0.2">
      <c r="B588" s="1"/>
      <c r="C588" s="1"/>
      <c r="D588" s="1"/>
      <c r="G588" s="62"/>
    </row>
    <row r="589" spans="2:7" x14ac:dyDescent="0.2">
      <c r="B589" s="1"/>
      <c r="C589" s="1"/>
      <c r="D589" s="1"/>
      <c r="G589" s="62"/>
    </row>
    <row r="590" spans="2:7" x14ac:dyDescent="0.2">
      <c r="B590" s="1"/>
      <c r="C590" s="1"/>
      <c r="D590" s="1"/>
      <c r="G590" s="62"/>
    </row>
    <row r="591" spans="2:7" x14ac:dyDescent="0.2">
      <c r="B591" s="1"/>
      <c r="C591" s="1"/>
      <c r="D591" s="1"/>
      <c r="G591" s="62"/>
    </row>
    <row r="592" spans="2:7" x14ac:dyDescent="0.2">
      <c r="B592" s="1"/>
      <c r="C592" s="1"/>
      <c r="D592" s="1"/>
      <c r="G592" s="62"/>
    </row>
    <row r="593" spans="2:7" x14ac:dyDescent="0.2">
      <c r="B593" s="1"/>
      <c r="C593" s="1"/>
      <c r="D593" s="1"/>
      <c r="G593" s="62"/>
    </row>
    <row r="594" spans="2:7" x14ac:dyDescent="0.2">
      <c r="B594" s="1"/>
      <c r="C594" s="1"/>
      <c r="D594" s="1"/>
      <c r="G594" s="62"/>
    </row>
    <row r="595" spans="2:7" x14ac:dyDescent="0.2">
      <c r="B595" s="1"/>
      <c r="C595" s="1"/>
      <c r="D595" s="1"/>
      <c r="G595" s="62"/>
    </row>
    <row r="596" spans="2:7" x14ac:dyDescent="0.2">
      <c r="B596" s="1"/>
      <c r="C596" s="1"/>
      <c r="D596" s="1"/>
      <c r="G596" s="62"/>
    </row>
    <row r="597" spans="2:7" x14ac:dyDescent="0.2">
      <c r="B597" s="1"/>
      <c r="C597" s="1"/>
      <c r="D597" s="1"/>
      <c r="G597" s="62"/>
    </row>
    <row r="598" spans="2:7" x14ac:dyDescent="0.2">
      <c r="B598" s="1"/>
      <c r="C598" s="1"/>
      <c r="D598" s="1"/>
      <c r="G598" s="62"/>
    </row>
    <row r="599" spans="2:7" x14ac:dyDescent="0.2">
      <c r="B599" s="1"/>
      <c r="C599" s="1"/>
      <c r="D599" s="1"/>
      <c r="G599" s="62"/>
    </row>
    <row r="600" spans="2:7" x14ac:dyDescent="0.2">
      <c r="B600" s="1"/>
      <c r="C600" s="1"/>
      <c r="D600" s="1"/>
      <c r="G600" s="62"/>
    </row>
    <row r="601" spans="2:7" x14ac:dyDescent="0.2">
      <c r="B601" s="1"/>
      <c r="C601" s="1"/>
      <c r="D601" s="1"/>
      <c r="G601" s="62"/>
    </row>
    <row r="602" spans="2:7" x14ac:dyDescent="0.2">
      <c r="B602" s="1"/>
      <c r="C602" s="1"/>
      <c r="D602" s="1"/>
      <c r="G602" s="62"/>
    </row>
    <row r="603" spans="2:7" x14ac:dyDescent="0.2">
      <c r="B603" s="1"/>
      <c r="C603" s="1"/>
      <c r="D603" s="1"/>
      <c r="G603" s="62"/>
    </row>
    <row r="604" spans="2:7" x14ac:dyDescent="0.2">
      <c r="B604" s="1"/>
      <c r="C604" s="1"/>
      <c r="D604" s="1"/>
      <c r="G604" s="62"/>
    </row>
    <row r="605" spans="2:7" x14ac:dyDescent="0.2">
      <c r="B605" s="1"/>
      <c r="C605" s="1"/>
      <c r="D605" s="1"/>
      <c r="G605" s="62"/>
    </row>
    <row r="606" spans="2:7" x14ac:dyDescent="0.2">
      <c r="B606" s="1"/>
      <c r="C606" s="1"/>
      <c r="D606" s="1"/>
      <c r="G606" s="62"/>
    </row>
    <row r="607" spans="2:7" x14ac:dyDescent="0.2">
      <c r="B607" s="1"/>
      <c r="C607" s="1"/>
      <c r="D607" s="1"/>
      <c r="G607" s="62"/>
    </row>
    <row r="608" spans="2:7" x14ac:dyDescent="0.2">
      <c r="B608" s="1"/>
      <c r="C608" s="1"/>
      <c r="D608" s="1"/>
      <c r="G608" s="62"/>
    </row>
    <row r="609" spans="2:7" x14ac:dyDescent="0.2">
      <c r="B609" s="1"/>
      <c r="C609" s="1"/>
      <c r="D609" s="1"/>
      <c r="G609" s="62"/>
    </row>
    <row r="610" spans="2:7" x14ac:dyDescent="0.2">
      <c r="B610" s="1"/>
      <c r="C610" s="1"/>
      <c r="D610" s="1"/>
      <c r="G610" s="62"/>
    </row>
    <row r="611" spans="2:7" x14ac:dyDescent="0.2">
      <c r="B611" s="1"/>
      <c r="C611" s="1"/>
      <c r="D611" s="1"/>
      <c r="G611" s="62"/>
    </row>
    <row r="612" spans="2:7" x14ac:dyDescent="0.2">
      <c r="B612" s="1"/>
      <c r="C612" s="1"/>
      <c r="D612" s="1"/>
      <c r="G612" s="62"/>
    </row>
    <row r="613" spans="2:7" x14ac:dyDescent="0.2">
      <c r="B613" s="1"/>
      <c r="C613" s="1"/>
      <c r="D613" s="1"/>
      <c r="G613" s="62"/>
    </row>
    <row r="614" spans="2:7" x14ac:dyDescent="0.2">
      <c r="B614" s="1"/>
      <c r="C614" s="1"/>
      <c r="D614" s="1"/>
      <c r="G614" s="62"/>
    </row>
    <row r="615" spans="2:7" x14ac:dyDescent="0.2">
      <c r="B615" s="1"/>
      <c r="C615" s="1"/>
      <c r="D615" s="1"/>
      <c r="G615" s="62"/>
    </row>
    <row r="616" spans="2:7" x14ac:dyDescent="0.2">
      <c r="B616" s="1"/>
      <c r="C616" s="1"/>
      <c r="D616" s="1"/>
      <c r="G616" s="62"/>
    </row>
    <row r="617" spans="2:7" x14ac:dyDescent="0.2">
      <c r="B617" s="1"/>
      <c r="C617" s="1"/>
      <c r="D617" s="1"/>
      <c r="G617" s="62"/>
    </row>
    <row r="618" spans="2:7" x14ac:dyDescent="0.2">
      <c r="B618" s="1"/>
      <c r="C618" s="1"/>
      <c r="D618" s="1"/>
      <c r="G618" s="62"/>
    </row>
    <row r="619" spans="2:7" x14ac:dyDescent="0.2">
      <c r="B619" s="1"/>
      <c r="C619" s="1"/>
      <c r="D619" s="1"/>
      <c r="G619" s="62"/>
    </row>
    <row r="620" spans="2:7" x14ac:dyDescent="0.2">
      <c r="B620" s="1"/>
      <c r="C620" s="1"/>
      <c r="D620" s="1"/>
      <c r="G620" s="62"/>
    </row>
    <row r="621" spans="2:7" x14ac:dyDescent="0.2">
      <c r="B621" s="1"/>
      <c r="C621" s="1"/>
      <c r="D621" s="1"/>
      <c r="G621" s="62"/>
    </row>
    <row r="622" spans="2:7" x14ac:dyDescent="0.2">
      <c r="B622" s="1"/>
      <c r="C622" s="1"/>
      <c r="D622" s="1"/>
      <c r="G622" s="62"/>
    </row>
    <row r="623" spans="2:7" x14ac:dyDescent="0.2">
      <c r="B623" s="1"/>
      <c r="C623" s="1"/>
      <c r="D623" s="1"/>
      <c r="G623" s="62"/>
    </row>
    <row r="624" spans="2:7" x14ac:dyDescent="0.2">
      <c r="B624" s="1"/>
      <c r="C624" s="1"/>
      <c r="D624" s="1"/>
      <c r="G624" s="62"/>
    </row>
    <row r="625" spans="2:7" x14ac:dyDescent="0.2">
      <c r="B625" s="1"/>
      <c r="C625" s="1"/>
      <c r="D625" s="1"/>
      <c r="G625" s="62"/>
    </row>
    <row r="626" spans="2:7" x14ac:dyDescent="0.2">
      <c r="B626" s="1"/>
      <c r="C626" s="1"/>
      <c r="D626" s="1"/>
      <c r="G626" s="62"/>
    </row>
    <row r="627" spans="2:7" x14ac:dyDescent="0.2">
      <c r="B627" s="1"/>
      <c r="C627" s="1"/>
      <c r="D627" s="1"/>
      <c r="G627" s="62"/>
    </row>
    <row r="628" spans="2:7" x14ac:dyDescent="0.2">
      <c r="B628" s="1"/>
      <c r="C628" s="1"/>
      <c r="D628" s="1"/>
      <c r="G628" s="62"/>
    </row>
    <row r="629" spans="2:7" x14ac:dyDescent="0.2">
      <c r="B629" s="1"/>
      <c r="C629" s="1"/>
      <c r="D629" s="1"/>
      <c r="G629" s="62"/>
    </row>
    <row r="630" spans="2:7" x14ac:dyDescent="0.2">
      <c r="B630" s="1"/>
      <c r="C630" s="1"/>
      <c r="D630" s="1"/>
      <c r="G630" s="62"/>
    </row>
    <row r="631" spans="2:7" x14ac:dyDescent="0.2">
      <c r="B631" s="1"/>
      <c r="C631" s="1"/>
      <c r="D631" s="1"/>
      <c r="G631" s="62"/>
    </row>
    <row r="632" spans="2:7" x14ac:dyDescent="0.2">
      <c r="B632" s="1"/>
      <c r="C632" s="1"/>
      <c r="D632" s="1"/>
      <c r="G632" s="62"/>
    </row>
    <row r="633" spans="2:7" x14ac:dyDescent="0.2">
      <c r="B633" s="1"/>
      <c r="C633" s="1"/>
      <c r="D633" s="1"/>
      <c r="G633" s="62"/>
    </row>
    <row r="634" spans="2:7" x14ac:dyDescent="0.2">
      <c r="B634" s="1"/>
      <c r="C634" s="1"/>
      <c r="D634" s="1"/>
      <c r="G634" s="62"/>
    </row>
    <row r="635" spans="2:7" x14ac:dyDescent="0.2">
      <c r="B635" s="1"/>
      <c r="C635" s="1"/>
      <c r="D635" s="1"/>
      <c r="G635" s="62"/>
    </row>
    <row r="636" spans="2:7" x14ac:dyDescent="0.2">
      <c r="B636" s="1"/>
      <c r="C636" s="1"/>
      <c r="D636" s="1"/>
      <c r="G636" s="62"/>
    </row>
    <row r="637" spans="2:7" x14ac:dyDescent="0.2">
      <c r="B637" s="1"/>
      <c r="C637" s="1"/>
      <c r="D637" s="1"/>
      <c r="G637" s="62"/>
    </row>
    <row r="638" spans="2:7" x14ac:dyDescent="0.2">
      <c r="B638" s="1"/>
      <c r="C638" s="1"/>
      <c r="D638" s="1"/>
      <c r="G638" s="62"/>
    </row>
    <row r="639" spans="2:7" x14ac:dyDescent="0.2">
      <c r="B639" s="1"/>
      <c r="C639" s="1"/>
      <c r="D639" s="1"/>
      <c r="G639" s="62"/>
    </row>
    <row r="640" spans="2:7" x14ac:dyDescent="0.2">
      <c r="B640" s="1"/>
      <c r="C640" s="1"/>
      <c r="D640" s="1"/>
      <c r="G640" s="62"/>
    </row>
    <row r="641" spans="2:7" x14ac:dyDescent="0.2">
      <c r="B641" s="1"/>
      <c r="C641" s="1"/>
      <c r="D641" s="1"/>
      <c r="G641" s="62"/>
    </row>
    <row r="642" spans="2:7" x14ac:dyDescent="0.2">
      <c r="B642" s="1"/>
      <c r="C642" s="1"/>
      <c r="D642" s="1"/>
      <c r="G642" s="62"/>
    </row>
    <row r="643" spans="2:7" x14ac:dyDescent="0.2">
      <c r="B643" s="1"/>
      <c r="C643" s="1"/>
      <c r="D643" s="1"/>
      <c r="G643" s="62"/>
    </row>
    <row r="644" spans="2:7" x14ac:dyDescent="0.2">
      <c r="B644" s="1"/>
      <c r="C644" s="1"/>
      <c r="D644" s="1"/>
      <c r="G644" s="62"/>
    </row>
    <row r="645" spans="2:7" x14ac:dyDescent="0.2">
      <c r="B645" s="1"/>
      <c r="C645" s="1"/>
      <c r="D645" s="1"/>
      <c r="G645" s="62"/>
    </row>
    <row r="646" spans="2:7" x14ac:dyDescent="0.2">
      <c r="B646" s="1"/>
      <c r="C646" s="1"/>
      <c r="D646" s="1"/>
      <c r="G646" s="62"/>
    </row>
    <row r="647" spans="2:7" x14ac:dyDescent="0.2">
      <c r="B647" s="1"/>
      <c r="C647" s="1"/>
      <c r="D647" s="1"/>
      <c r="G647" s="62"/>
    </row>
    <row r="648" spans="2:7" x14ac:dyDescent="0.2">
      <c r="B648" s="1"/>
      <c r="C648" s="1"/>
      <c r="D648" s="1"/>
      <c r="G648" s="62"/>
    </row>
    <row r="649" spans="2:7" x14ac:dyDescent="0.2">
      <c r="B649" s="1"/>
      <c r="C649" s="1"/>
      <c r="D649" s="1"/>
      <c r="G649" s="62"/>
    </row>
    <row r="650" spans="2:7" x14ac:dyDescent="0.2">
      <c r="B650" s="1"/>
      <c r="C650" s="1"/>
      <c r="D650" s="1"/>
      <c r="G650" s="62"/>
    </row>
    <row r="651" spans="2:7" x14ac:dyDescent="0.2">
      <c r="B651" s="1"/>
      <c r="C651" s="1"/>
      <c r="D651" s="1"/>
      <c r="G651" s="62"/>
    </row>
    <row r="652" spans="2:7" x14ac:dyDescent="0.2">
      <c r="B652" s="1"/>
      <c r="C652" s="1"/>
      <c r="D652" s="1"/>
      <c r="G652" s="62"/>
    </row>
    <row r="653" spans="2:7" x14ac:dyDescent="0.2">
      <c r="B653" s="1"/>
      <c r="C653" s="1"/>
      <c r="D653" s="1"/>
      <c r="G653" s="62"/>
    </row>
    <row r="654" spans="2:7" x14ac:dyDescent="0.2">
      <c r="B654" s="1"/>
      <c r="C654" s="1"/>
      <c r="D654" s="1"/>
      <c r="G654" s="62"/>
    </row>
    <row r="655" spans="2:7" x14ac:dyDescent="0.2">
      <c r="B655" s="1"/>
      <c r="C655" s="1"/>
      <c r="D655" s="1"/>
      <c r="G655" s="62"/>
    </row>
    <row r="656" spans="2:7" x14ac:dyDescent="0.2">
      <c r="B656" s="1"/>
      <c r="C656" s="1"/>
      <c r="D656" s="1"/>
      <c r="G656" s="62"/>
    </row>
    <row r="657" spans="2:7" x14ac:dyDescent="0.2">
      <c r="B657" s="1"/>
      <c r="C657" s="1"/>
      <c r="D657" s="1"/>
      <c r="G657" s="62"/>
    </row>
    <row r="658" spans="2:7" x14ac:dyDescent="0.2">
      <c r="B658" s="1"/>
      <c r="C658" s="1"/>
      <c r="D658" s="1"/>
      <c r="G658" s="62"/>
    </row>
    <row r="659" spans="2:7" x14ac:dyDescent="0.2">
      <c r="B659" s="1"/>
      <c r="C659" s="1"/>
      <c r="D659" s="1"/>
      <c r="G659" s="62"/>
    </row>
    <row r="660" spans="2:7" x14ac:dyDescent="0.2">
      <c r="B660" s="1"/>
      <c r="C660" s="1"/>
      <c r="D660" s="1"/>
      <c r="G660" s="62"/>
    </row>
    <row r="661" spans="2:7" x14ac:dyDescent="0.2">
      <c r="B661" s="1"/>
      <c r="C661" s="1"/>
      <c r="D661" s="1"/>
      <c r="G661" s="62"/>
    </row>
    <row r="662" spans="2:7" x14ac:dyDescent="0.2">
      <c r="B662" s="1"/>
      <c r="C662" s="1"/>
      <c r="D662" s="1"/>
      <c r="G662" s="62"/>
    </row>
    <row r="663" spans="2:7" x14ac:dyDescent="0.2">
      <c r="B663" s="1"/>
      <c r="C663" s="1"/>
      <c r="D663" s="1"/>
      <c r="G663" s="62"/>
    </row>
    <row r="664" spans="2:7" x14ac:dyDescent="0.2">
      <c r="B664" s="1"/>
      <c r="C664" s="1"/>
      <c r="D664" s="1"/>
      <c r="G664" s="62"/>
    </row>
    <row r="665" spans="2:7" x14ac:dyDescent="0.2">
      <c r="B665" s="1"/>
      <c r="C665" s="1"/>
      <c r="D665" s="1"/>
      <c r="G665" s="62"/>
    </row>
    <row r="666" spans="2:7" x14ac:dyDescent="0.2">
      <c r="B666" s="1"/>
      <c r="C666" s="1"/>
      <c r="D666" s="1"/>
      <c r="G666" s="62"/>
    </row>
    <row r="667" spans="2:7" x14ac:dyDescent="0.2">
      <c r="B667" s="1"/>
      <c r="C667" s="1"/>
      <c r="D667" s="1"/>
      <c r="G667" s="62"/>
    </row>
    <row r="668" spans="2:7" x14ac:dyDescent="0.2">
      <c r="B668" s="1"/>
      <c r="C668" s="1"/>
      <c r="D668" s="1"/>
      <c r="G668" s="62"/>
    </row>
    <row r="669" spans="2:7" x14ac:dyDescent="0.2">
      <c r="B669" s="1"/>
      <c r="C669" s="1"/>
      <c r="D669" s="1"/>
      <c r="G669" s="62"/>
    </row>
    <row r="670" spans="2:7" x14ac:dyDescent="0.2">
      <c r="B670" s="1"/>
      <c r="C670" s="1"/>
      <c r="D670" s="1"/>
      <c r="G670" s="62"/>
    </row>
    <row r="671" spans="2:7" x14ac:dyDescent="0.2">
      <c r="B671" s="1"/>
      <c r="C671" s="1"/>
      <c r="D671" s="1"/>
      <c r="G671" s="62"/>
    </row>
    <row r="672" spans="2:7" x14ac:dyDescent="0.2">
      <c r="B672" s="1"/>
      <c r="C672" s="1"/>
      <c r="D672" s="1"/>
      <c r="G672" s="62"/>
    </row>
    <row r="673" spans="2:7" x14ac:dyDescent="0.2">
      <c r="B673" s="1"/>
      <c r="C673" s="1"/>
      <c r="D673" s="1"/>
      <c r="G673" s="62"/>
    </row>
    <row r="674" spans="2:7" x14ac:dyDescent="0.2">
      <c r="B674" s="1"/>
      <c r="C674" s="1"/>
      <c r="D674" s="1"/>
      <c r="G674" s="62"/>
    </row>
    <row r="675" spans="2:7" x14ac:dyDescent="0.2">
      <c r="B675" s="1"/>
      <c r="C675" s="1"/>
      <c r="D675" s="1"/>
      <c r="G675" s="62"/>
    </row>
    <row r="676" spans="2:7" x14ac:dyDescent="0.2">
      <c r="B676" s="1"/>
      <c r="C676" s="1"/>
      <c r="D676" s="1"/>
      <c r="G676" s="62"/>
    </row>
    <row r="677" spans="2:7" x14ac:dyDescent="0.2">
      <c r="B677" s="1"/>
      <c r="C677" s="1"/>
      <c r="D677" s="1"/>
      <c r="G677" s="62"/>
    </row>
    <row r="678" spans="2:7" x14ac:dyDescent="0.2">
      <c r="B678" s="1"/>
      <c r="C678" s="1"/>
      <c r="D678" s="1"/>
      <c r="G678" s="62"/>
    </row>
    <row r="679" spans="2:7" x14ac:dyDescent="0.2">
      <c r="B679" s="1"/>
      <c r="C679" s="1"/>
      <c r="D679" s="1"/>
      <c r="G679" s="62"/>
    </row>
    <row r="680" spans="2:7" x14ac:dyDescent="0.2">
      <c r="B680" s="1"/>
      <c r="C680" s="1"/>
      <c r="D680" s="1"/>
      <c r="G680" s="62"/>
    </row>
    <row r="681" spans="2:7" x14ac:dyDescent="0.2">
      <c r="B681" s="1"/>
      <c r="C681" s="1"/>
      <c r="D681" s="1"/>
      <c r="G681" s="62"/>
    </row>
    <row r="682" spans="2:7" x14ac:dyDescent="0.2">
      <c r="B682" s="1"/>
      <c r="C682" s="1"/>
      <c r="D682" s="1"/>
      <c r="G682" s="62"/>
    </row>
    <row r="683" spans="2:7" x14ac:dyDescent="0.2">
      <c r="B683" s="1"/>
      <c r="C683" s="1"/>
      <c r="D683" s="1"/>
      <c r="G683" s="62"/>
    </row>
    <row r="684" spans="2:7" x14ac:dyDescent="0.2">
      <c r="B684" s="1"/>
      <c r="C684" s="1"/>
      <c r="D684" s="1"/>
      <c r="G684" s="62"/>
    </row>
    <row r="685" spans="2:7" x14ac:dyDescent="0.2">
      <c r="B685" s="1"/>
      <c r="C685" s="1"/>
      <c r="D685" s="1"/>
      <c r="G685" s="62"/>
    </row>
    <row r="686" spans="2:7" x14ac:dyDescent="0.2">
      <c r="B686" s="1"/>
      <c r="C686" s="1"/>
      <c r="D686" s="1"/>
      <c r="G686" s="62"/>
    </row>
    <row r="687" spans="2:7" x14ac:dyDescent="0.2">
      <c r="B687" s="1"/>
      <c r="C687" s="1"/>
      <c r="D687" s="1"/>
      <c r="G687" s="62"/>
    </row>
    <row r="688" spans="2:7" x14ac:dyDescent="0.2">
      <c r="B688" s="1"/>
      <c r="C688" s="1"/>
      <c r="D688" s="1"/>
      <c r="G688" s="62"/>
    </row>
    <row r="689" spans="2:7" x14ac:dyDescent="0.2">
      <c r="B689" s="1"/>
      <c r="C689" s="1"/>
      <c r="D689" s="1"/>
      <c r="G689" s="62"/>
    </row>
    <row r="690" spans="2:7" x14ac:dyDescent="0.2">
      <c r="B690" s="1"/>
      <c r="C690" s="1"/>
      <c r="D690" s="1"/>
      <c r="G690" s="62"/>
    </row>
    <row r="691" spans="2:7" x14ac:dyDescent="0.2">
      <c r="B691" s="1"/>
      <c r="C691" s="1"/>
      <c r="D691" s="1"/>
      <c r="G691" s="62"/>
    </row>
    <row r="692" spans="2:7" x14ac:dyDescent="0.2">
      <c r="B692" s="1"/>
      <c r="C692" s="1"/>
      <c r="D692" s="1"/>
      <c r="G692" s="62"/>
    </row>
    <row r="693" spans="2:7" x14ac:dyDescent="0.2">
      <c r="B693" s="1"/>
      <c r="C693" s="1"/>
      <c r="D693" s="1"/>
      <c r="G693" s="62"/>
    </row>
    <row r="694" spans="2:7" x14ac:dyDescent="0.2">
      <c r="B694" s="1"/>
      <c r="C694" s="1"/>
      <c r="D694" s="1"/>
      <c r="G694" s="62"/>
    </row>
    <row r="695" spans="2:7" x14ac:dyDescent="0.2">
      <c r="B695" s="1"/>
      <c r="C695" s="1"/>
      <c r="D695" s="1"/>
      <c r="G695" s="62"/>
    </row>
    <row r="696" spans="2:7" x14ac:dyDescent="0.2">
      <c r="B696" s="1"/>
      <c r="C696" s="1"/>
      <c r="D696" s="1"/>
      <c r="G696" s="62"/>
    </row>
    <row r="697" spans="2:7" x14ac:dyDescent="0.2">
      <c r="B697" s="1"/>
      <c r="C697" s="1"/>
      <c r="D697" s="1"/>
      <c r="G697" s="62"/>
    </row>
    <row r="698" spans="2:7" x14ac:dyDescent="0.2">
      <c r="B698" s="1"/>
      <c r="C698" s="1"/>
      <c r="D698" s="1"/>
      <c r="G698" s="62"/>
    </row>
    <row r="699" spans="2:7" x14ac:dyDescent="0.2">
      <c r="B699" s="1"/>
      <c r="C699" s="1"/>
      <c r="D699" s="1"/>
      <c r="G699" s="62"/>
    </row>
    <row r="700" spans="2:7" x14ac:dyDescent="0.2">
      <c r="B700" s="1"/>
      <c r="C700" s="1"/>
      <c r="D700" s="1"/>
      <c r="G700" s="62"/>
    </row>
    <row r="701" spans="2:7" x14ac:dyDescent="0.2">
      <c r="B701" s="1"/>
      <c r="C701" s="1"/>
      <c r="D701" s="1"/>
      <c r="G701" s="62"/>
    </row>
    <row r="702" spans="2:7" x14ac:dyDescent="0.2">
      <c r="B702" s="1"/>
      <c r="C702" s="1"/>
      <c r="D702" s="1"/>
      <c r="G702" s="62"/>
    </row>
    <row r="703" spans="2:7" x14ac:dyDescent="0.2">
      <c r="B703" s="1"/>
      <c r="C703" s="1"/>
      <c r="D703" s="1"/>
      <c r="G703" s="62"/>
    </row>
    <row r="704" spans="2:7" x14ac:dyDescent="0.2">
      <c r="B704" s="1"/>
      <c r="C704" s="1"/>
      <c r="D704" s="1"/>
      <c r="G704" s="62"/>
    </row>
    <row r="705" spans="2:7" x14ac:dyDescent="0.2">
      <c r="B705" s="1"/>
      <c r="C705" s="1"/>
      <c r="D705" s="1"/>
      <c r="G705" s="62"/>
    </row>
    <row r="706" spans="2:7" x14ac:dyDescent="0.2">
      <c r="B706" s="1"/>
      <c r="C706" s="1"/>
      <c r="D706" s="1"/>
      <c r="G706" s="62"/>
    </row>
    <row r="707" spans="2:7" x14ac:dyDescent="0.2">
      <c r="B707" s="1"/>
      <c r="C707" s="1"/>
      <c r="D707" s="1"/>
      <c r="G707" s="62"/>
    </row>
    <row r="708" spans="2:7" x14ac:dyDescent="0.2">
      <c r="B708" s="1"/>
      <c r="C708" s="1"/>
      <c r="D708" s="1"/>
      <c r="G708" s="62"/>
    </row>
    <row r="709" spans="2:7" x14ac:dyDescent="0.2">
      <c r="B709" s="1"/>
      <c r="C709" s="1"/>
      <c r="D709" s="1"/>
      <c r="G709" s="62"/>
    </row>
    <row r="710" spans="2:7" x14ac:dyDescent="0.2">
      <c r="B710" s="1"/>
      <c r="C710" s="1"/>
      <c r="D710" s="1"/>
      <c r="G710" s="62"/>
    </row>
    <row r="711" spans="2:7" x14ac:dyDescent="0.2">
      <c r="B711" s="1"/>
      <c r="C711" s="1"/>
      <c r="D711" s="1"/>
      <c r="G711" s="62"/>
    </row>
    <row r="712" spans="2:7" x14ac:dyDescent="0.2">
      <c r="B712" s="1"/>
      <c r="C712" s="1"/>
      <c r="D712" s="1"/>
      <c r="G712" s="62"/>
    </row>
    <row r="713" spans="2:7" x14ac:dyDescent="0.2">
      <c r="B713" s="1"/>
      <c r="C713" s="1"/>
      <c r="D713" s="1"/>
      <c r="G713" s="62"/>
    </row>
    <row r="714" spans="2:7" x14ac:dyDescent="0.2">
      <c r="B714" s="1"/>
      <c r="C714" s="1"/>
      <c r="D714" s="1"/>
      <c r="G714" s="62"/>
    </row>
    <row r="715" spans="2:7" x14ac:dyDescent="0.2">
      <c r="B715" s="1"/>
      <c r="C715" s="1"/>
      <c r="D715" s="1"/>
      <c r="G715" s="62"/>
    </row>
    <row r="716" spans="2:7" x14ac:dyDescent="0.2">
      <c r="B716" s="1"/>
      <c r="C716" s="1"/>
      <c r="D716" s="1"/>
      <c r="G716" s="62"/>
    </row>
    <row r="717" spans="2:7" x14ac:dyDescent="0.2">
      <c r="B717" s="1"/>
      <c r="C717" s="1"/>
      <c r="D717" s="1"/>
      <c r="G717" s="62"/>
    </row>
    <row r="718" spans="2:7" x14ac:dyDescent="0.2">
      <c r="B718" s="1"/>
      <c r="C718" s="1"/>
      <c r="D718" s="1"/>
      <c r="G718" s="62"/>
    </row>
    <row r="719" spans="2:7" x14ac:dyDescent="0.2">
      <c r="B719" s="1"/>
      <c r="C719" s="1"/>
      <c r="D719" s="1"/>
      <c r="G719" s="62"/>
    </row>
    <row r="720" spans="2:7" x14ac:dyDescent="0.2">
      <c r="B720" s="1"/>
      <c r="C720" s="1"/>
      <c r="D720" s="1"/>
      <c r="G720" s="62"/>
    </row>
    <row r="721" spans="2:7" x14ac:dyDescent="0.2">
      <c r="B721" s="1"/>
      <c r="C721" s="1"/>
      <c r="D721" s="1"/>
      <c r="G721" s="62"/>
    </row>
    <row r="722" spans="2:7" x14ac:dyDescent="0.2">
      <c r="B722" s="1"/>
      <c r="C722" s="1"/>
      <c r="D722" s="1"/>
      <c r="G722" s="62"/>
    </row>
    <row r="723" spans="2:7" x14ac:dyDescent="0.2">
      <c r="B723" s="1"/>
      <c r="C723" s="1"/>
      <c r="D723" s="1"/>
      <c r="G723" s="62"/>
    </row>
    <row r="724" spans="2:7" x14ac:dyDescent="0.2">
      <c r="B724" s="1"/>
      <c r="C724" s="1"/>
      <c r="D724" s="1"/>
      <c r="G724" s="62"/>
    </row>
    <row r="725" spans="2:7" x14ac:dyDescent="0.2">
      <c r="B725" s="1"/>
      <c r="C725" s="1"/>
      <c r="D725" s="1"/>
      <c r="G725" s="62"/>
    </row>
    <row r="726" spans="2:7" x14ac:dyDescent="0.2">
      <c r="B726" s="1"/>
      <c r="C726" s="1"/>
      <c r="D726" s="1"/>
      <c r="G726" s="62"/>
    </row>
    <row r="727" spans="2:7" x14ac:dyDescent="0.2">
      <c r="B727" s="1"/>
      <c r="C727" s="1"/>
      <c r="D727" s="1"/>
      <c r="G727" s="62"/>
    </row>
    <row r="728" spans="2:7" x14ac:dyDescent="0.2">
      <c r="B728" s="1"/>
      <c r="C728" s="1"/>
      <c r="D728" s="1"/>
      <c r="G728" s="62"/>
    </row>
    <row r="729" spans="2:7" x14ac:dyDescent="0.2">
      <c r="B729" s="1"/>
      <c r="C729" s="1"/>
      <c r="D729" s="1"/>
      <c r="G729" s="62"/>
    </row>
    <row r="730" spans="2:7" x14ac:dyDescent="0.2">
      <c r="B730" s="1"/>
      <c r="C730" s="1"/>
      <c r="D730" s="1"/>
      <c r="G730" s="62"/>
    </row>
    <row r="731" spans="2:7" x14ac:dyDescent="0.2">
      <c r="B731" s="1"/>
      <c r="C731" s="1"/>
      <c r="D731" s="1"/>
      <c r="G731" s="62"/>
    </row>
    <row r="732" spans="2:7" x14ac:dyDescent="0.2">
      <c r="B732" s="1"/>
      <c r="C732" s="1"/>
      <c r="D732" s="1"/>
      <c r="G732" s="62"/>
    </row>
    <row r="733" spans="2:7" x14ac:dyDescent="0.2">
      <c r="B733" s="1"/>
      <c r="C733" s="1"/>
      <c r="D733" s="1"/>
      <c r="G733" s="62"/>
    </row>
    <row r="734" spans="2:7" x14ac:dyDescent="0.2">
      <c r="B734" s="1"/>
      <c r="C734" s="1"/>
      <c r="D734" s="1"/>
      <c r="G734" s="62"/>
    </row>
    <row r="735" spans="2:7" x14ac:dyDescent="0.2">
      <c r="B735" s="1"/>
      <c r="C735" s="1"/>
      <c r="D735" s="1"/>
      <c r="G735" s="62"/>
    </row>
    <row r="736" spans="2:7" x14ac:dyDescent="0.2">
      <c r="B736" s="1"/>
      <c r="C736" s="1"/>
      <c r="D736" s="1"/>
      <c r="G736" s="62"/>
    </row>
    <row r="737" spans="2:7" x14ac:dyDescent="0.2">
      <c r="B737" s="1"/>
      <c r="C737" s="1"/>
      <c r="D737" s="1"/>
      <c r="G737" s="62"/>
    </row>
    <row r="738" spans="2:7" x14ac:dyDescent="0.2">
      <c r="B738" s="1"/>
      <c r="C738" s="1"/>
      <c r="D738" s="1"/>
      <c r="G738" s="62"/>
    </row>
    <row r="739" spans="2:7" x14ac:dyDescent="0.2">
      <c r="B739" s="1"/>
      <c r="C739" s="1"/>
      <c r="D739" s="1"/>
      <c r="G739" s="62"/>
    </row>
    <row r="740" spans="2:7" x14ac:dyDescent="0.2">
      <c r="B740" s="1"/>
      <c r="C740" s="1"/>
      <c r="D740" s="1"/>
      <c r="G740" s="62"/>
    </row>
    <row r="741" spans="2:7" x14ac:dyDescent="0.2">
      <c r="B741" s="1"/>
      <c r="C741" s="1"/>
      <c r="D741" s="1"/>
      <c r="G741" s="62"/>
    </row>
    <row r="742" spans="2:7" x14ac:dyDescent="0.2">
      <c r="B742" s="1"/>
      <c r="C742" s="1"/>
      <c r="D742" s="1"/>
      <c r="G742" s="62"/>
    </row>
    <row r="743" spans="2:7" x14ac:dyDescent="0.2">
      <c r="B743" s="1"/>
      <c r="C743" s="1"/>
      <c r="D743" s="1"/>
      <c r="G743" s="62"/>
    </row>
    <row r="744" spans="2:7" x14ac:dyDescent="0.2">
      <c r="B744" s="1"/>
      <c r="C744" s="1"/>
      <c r="D744" s="1"/>
      <c r="G744" s="62"/>
    </row>
    <row r="745" spans="2:7" x14ac:dyDescent="0.2">
      <c r="B745" s="1"/>
      <c r="C745" s="1"/>
      <c r="D745" s="1"/>
      <c r="G745" s="62"/>
    </row>
    <row r="746" spans="2:7" x14ac:dyDescent="0.2">
      <c r="B746" s="1"/>
      <c r="C746" s="1"/>
      <c r="D746" s="1"/>
      <c r="G746" s="62"/>
    </row>
    <row r="747" spans="2:7" x14ac:dyDescent="0.2">
      <c r="B747" s="1"/>
      <c r="C747" s="1"/>
      <c r="D747" s="1"/>
      <c r="G747" s="62"/>
    </row>
    <row r="748" spans="2:7" x14ac:dyDescent="0.2">
      <c r="B748" s="1"/>
      <c r="C748" s="1"/>
      <c r="D748" s="1"/>
      <c r="G748" s="62"/>
    </row>
    <row r="749" spans="2:7" x14ac:dyDescent="0.2">
      <c r="B749" s="1"/>
      <c r="C749" s="1"/>
      <c r="D749" s="1"/>
      <c r="G749" s="62"/>
    </row>
    <row r="750" spans="2:7" x14ac:dyDescent="0.2">
      <c r="B750" s="1"/>
      <c r="C750" s="1"/>
      <c r="D750" s="1"/>
      <c r="G750" s="62"/>
    </row>
    <row r="751" spans="2:7" x14ac:dyDescent="0.2">
      <c r="B751" s="1"/>
      <c r="C751" s="1"/>
      <c r="D751" s="1"/>
      <c r="G751" s="62"/>
    </row>
    <row r="752" spans="2:7" x14ac:dyDescent="0.2">
      <c r="B752" s="1"/>
      <c r="C752" s="1"/>
      <c r="D752" s="1"/>
      <c r="G752" s="62"/>
    </row>
    <row r="753" spans="2:7" x14ac:dyDescent="0.2">
      <c r="B753" s="1"/>
      <c r="C753" s="1"/>
      <c r="D753" s="1"/>
      <c r="G753" s="62"/>
    </row>
    <row r="754" spans="2:7" x14ac:dyDescent="0.2">
      <c r="B754" s="1"/>
      <c r="C754" s="1"/>
      <c r="D754" s="1"/>
      <c r="G754" s="62"/>
    </row>
    <row r="755" spans="2:7" x14ac:dyDescent="0.2">
      <c r="B755" s="1"/>
      <c r="C755" s="1"/>
      <c r="D755" s="1"/>
      <c r="G755" s="62"/>
    </row>
    <row r="756" spans="2:7" x14ac:dyDescent="0.2">
      <c r="B756" s="1"/>
      <c r="C756" s="1"/>
      <c r="D756" s="1"/>
      <c r="G756" s="62"/>
    </row>
    <row r="757" spans="2:7" x14ac:dyDescent="0.2">
      <c r="B757" s="1"/>
      <c r="C757" s="1"/>
      <c r="D757" s="1"/>
      <c r="G757" s="62"/>
    </row>
    <row r="758" spans="2:7" x14ac:dyDescent="0.2">
      <c r="B758" s="1"/>
      <c r="C758" s="1"/>
      <c r="D758" s="1"/>
      <c r="G758" s="62"/>
    </row>
    <row r="759" spans="2:7" x14ac:dyDescent="0.2">
      <c r="B759" s="1"/>
      <c r="C759" s="1"/>
      <c r="D759" s="1"/>
      <c r="G759" s="62"/>
    </row>
    <row r="760" spans="2:7" x14ac:dyDescent="0.2">
      <c r="B760" s="1"/>
      <c r="C760" s="1"/>
      <c r="D760" s="1"/>
      <c r="G760" s="62"/>
    </row>
    <row r="761" spans="2:7" x14ac:dyDescent="0.2">
      <c r="B761" s="1"/>
      <c r="C761" s="1"/>
      <c r="D761" s="1"/>
      <c r="G761" s="62"/>
    </row>
    <row r="762" spans="2:7" x14ac:dyDescent="0.2">
      <c r="B762" s="1"/>
      <c r="C762" s="1"/>
      <c r="D762" s="1"/>
      <c r="G762" s="62"/>
    </row>
    <row r="763" spans="2:7" x14ac:dyDescent="0.2">
      <c r="B763" s="1"/>
      <c r="C763" s="1"/>
      <c r="D763" s="1"/>
      <c r="G763" s="62"/>
    </row>
    <row r="764" spans="2:7" x14ac:dyDescent="0.2">
      <c r="B764" s="1"/>
      <c r="C764" s="1"/>
      <c r="D764" s="1"/>
      <c r="G764" s="62"/>
    </row>
    <row r="765" spans="2:7" x14ac:dyDescent="0.2">
      <c r="B765" s="1"/>
      <c r="C765" s="1"/>
      <c r="D765" s="1"/>
      <c r="G765" s="62"/>
    </row>
    <row r="766" spans="2:7" x14ac:dyDescent="0.2">
      <c r="B766" s="1"/>
      <c r="C766" s="1"/>
      <c r="D766" s="1"/>
      <c r="G766" s="62"/>
    </row>
    <row r="767" spans="2:7" x14ac:dyDescent="0.2">
      <c r="B767" s="1"/>
      <c r="C767" s="1"/>
      <c r="D767" s="1"/>
      <c r="G767" s="62"/>
    </row>
    <row r="768" spans="2:7" x14ac:dyDescent="0.2">
      <c r="B768" s="1"/>
      <c r="C768" s="1"/>
      <c r="D768" s="1"/>
      <c r="G768" s="62"/>
    </row>
    <row r="769" spans="2:7" x14ac:dyDescent="0.2">
      <c r="B769" s="1"/>
      <c r="C769" s="1"/>
      <c r="D769" s="1"/>
      <c r="G769" s="62"/>
    </row>
    <row r="770" spans="2:7" x14ac:dyDescent="0.2">
      <c r="B770" s="1"/>
      <c r="C770" s="1"/>
      <c r="D770" s="1"/>
      <c r="G770" s="62"/>
    </row>
    <row r="771" spans="2:7" x14ac:dyDescent="0.2">
      <c r="B771" s="1"/>
      <c r="C771" s="1"/>
      <c r="D771" s="1"/>
      <c r="G771" s="62"/>
    </row>
    <row r="772" spans="2:7" x14ac:dyDescent="0.2">
      <c r="B772" s="1"/>
      <c r="C772" s="1"/>
      <c r="D772" s="1"/>
      <c r="G772" s="62"/>
    </row>
    <row r="773" spans="2:7" x14ac:dyDescent="0.2">
      <c r="B773" s="1"/>
      <c r="C773" s="1"/>
      <c r="D773" s="1"/>
      <c r="G773" s="62"/>
    </row>
    <row r="774" spans="2:7" x14ac:dyDescent="0.2">
      <c r="B774" s="1"/>
      <c r="C774" s="1"/>
      <c r="D774" s="1"/>
      <c r="G774" s="62"/>
    </row>
    <row r="775" spans="2:7" x14ac:dyDescent="0.2">
      <c r="B775" s="1"/>
      <c r="C775" s="1"/>
      <c r="D775" s="1"/>
      <c r="G775" s="62"/>
    </row>
    <row r="776" spans="2:7" x14ac:dyDescent="0.2">
      <c r="B776" s="1"/>
      <c r="C776" s="1"/>
      <c r="D776" s="1"/>
      <c r="G776" s="62"/>
    </row>
    <row r="777" spans="2:7" x14ac:dyDescent="0.2">
      <c r="B777" s="1"/>
      <c r="C777" s="1"/>
      <c r="D777" s="1"/>
      <c r="G777" s="62"/>
    </row>
    <row r="778" spans="2:7" x14ac:dyDescent="0.2">
      <c r="B778" s="1"/>
      <c r="C778" s="1"/>
      <c r="D778" s="1"/>
      <c r="G778" s="62"/>
    </row>
    <row r="779" spans="2:7" x14ac:dyDescent="0.2">
      <c r="B779" s="1"/>
      <c r="C779" s="1"/>
      <c r="D779" s="1"/>
      <c r="G779" s="62"/>
    </row>
    <row r="780" spans="2:7" x14ac:dyDescent="0.2">
      <c r="B780" s="1"/>
      <c r="C780" s="1"/>
      <c r="D780" s="1"/>
      <c r="G780" s="62"/>
    </row>
    <row r="781" spans="2:7" x14ac:dyDescent="0.2">
      <c r="B781" s="1"/>
      <c r="C781" s="1"/>
      <c r="D781" s="1"/>
      <c r="G781" s="62"/>
    </row>
    <row r="782" spans="2:7" x14ac:dyDescent="0.2">
      <c r="B782" s="1"/>
      <c r="C782" s="1"/>
      <c r="D782" s="1"/>
      <c r="G782" s="62"/>
    </row>
    <row r="783" spans="2:7" x14ac:dyDescent="0.2">
      <c r="B783" s="1"/>
      <c r="C783" s="1"/>
      <c r="D783" s="1"/>
      <c r="G783" s="62"/>
    </row>
    <row r="784" spans="2:7" x14ac:dyDescent="0.2">
      <c r="B784" s="1"/>
      <c r="C784" s="1"/>
      <c r="D784" s="1"/>
      <c r="G784" s="62"/>
    </row>
    <row r="785" spans="2:7" x14ac:dyDescent="0.2">
      <c r="B785" s="1"/>
      <c r="C785" s="1"/>
      <c r="D785" s="1"/>
      <c r="G785" s="62"/>
    </row>
    <row r="786" spans="2:7" x14ac:dyDescent="0.2">
      <c r="B786" s="1"/>
      <c r="C786" s="1"/>
      <c r="D786" s="1"/>
      <c r="G786" s="62"/>
    </row>
    <row r="787" spans="2:7" x14ac:dyDescent="0.2">
      <c r="B787" s="1"/>
      <c r="C787" s="1"/>
      <c r="D787" s="1"/>
      <c r="G787" s="62"/>
    </row>
    <row r="788" spans="2:7" x14ac:dyDescent="0.2">
      <c r="B788" s="1"/>
      <c r="C788" s="1"/>
      <c r="D788" s="1"/>
      <c r="G788" s="62"/>
    </row>
    <row r="789" spans="2:7" x14ac:dyDescent="0.2">
      <c r="B789" s="1"/>
      <c r="C789" s="1"/>
      <c r="D789" s="1"/>
      <c r="G789" s="62"/>
    </row>
    <row r="790" spans="2:7" x14ac:dyDescent="0.2">
      <c r="B790" s="1"/>
      <c r="C790" s="1"/>
      <c r="D790" s="1"/>
      <c r="G790" s="62"/>
    </row>
    <row r="791" spans="2:7" x14ac:dyDescent="0.2">
      <c r="B791" s="1"/>
      <c r="C791" s="1"/>
      <c r="D791" s="1"/>
      <c r="G791" s="62"/>
    </row>
    <row r="792" spans="2:7" x14ac:dyDescent="0.2">
      <c r="B792" s="1"/>
      <c r="C792" s="1"/>
      <c r="D792" s="1"/>
      <c r="G792" s="62"/>
    </row>
    <row r="793" spans="2:7" x14ac:dyDescent="0.2">
      <c r="B793" s="1"/>
      <c r="C793" s="1"/>
      <c r="D793" s="1"/>
      <c r="G793" s="62"/>
    </row>
    <row r="794" spans="2:7" x14ac:dyDescent="0.2">
      <c r="B794" s="1"/>
      <c r="C794" s="1"/>
      <c r="D794" s="1"/>
      <c r="G794" s="62"/>
    </row>
    <row r="795" spans="2:7" x14ac:dyDescent="0.2">
      <c r="B795" s="1"/>
      <c r="C795" s="1"/>
      <c r="D795" s="1"/>
      <c r="G795" s="62"/>
    </row>
    <row r="796" spans="2:7" x14ac:dyDescent="0.2">
      <c r="B796" s="1"/>
      <c r="C796" s="1"/>
      <c r="D796" s="1"/>
      <c r="G796" s="62"/>
    </row>
    <row r="797" spans="2:7" x14ac:dyDescent="0.2">
      <c r="B797" s="1"/>
      <c r="C797" s="1"/>
      <c r="D797" s="1"/>
      <c r="G797" s="62"/>
    </row>
    <row r="798" spans="2:7" x14ac:dyDescent="0.2">
      <c r="B798" s="1"/>
      <c r="C798" s="1"/>
      <c r="D798" s="1"/>
      <c r="G798" s="62"/>
    </row>
    <row r="799" spans="2:7" x14ac:dyDescent="0.2">
      <c r="B799" s="1"/>
      <c r="C799" s="1"/>
      <c r="D799" s="1"/>
      <c r="G799" s="62"/>
    </row>
    <row r="800" spans="2:7" x14ac:dyDescent="0.2">
      <c r="B800" s="1"/>
      <c r="C800" s="1"/>
      <c r="D800" s="1"/>
      <c r="G800" s="62"/>
    </row>
    <row r="801" spans="2:7" x14ac:dyDescent="0.2">
      <c r="B801" s="1"/>
      <c r="C801" s="1"/>
      <c r="D801" s="1"/>
      <c r="G801" s="62"/>
    </row>
    <row r="802" spans="2:7" x14ac:dyDescent="0.2">
      <c r="B802" s="1"/>
      <c r="C802" s="1"/>
      <c r="D802" s="1"/>
      <c r="G802" s="62"/>
    </row>
    <row r="803" spans="2:7" x14ac:dyDescent="0.2">
      <c r="B803" s="1"/>
      <c r="C803" s="1"/>
      <c r="D803" s="1"/>
      <c r="G803" s="62"/>
    </row>
    <row r="804" spans="2:7" x14ac:dyDescent="0.2">
      <c r="B804" s="1"/>
      <c r="C804" s="1"/>
      <c r="D804" s="1"/>
      <c r="G804" s="62"/>
    </row>
    <row r="805" spans="2:7" x14ac:dyDescent="0.2">
      <c r="B805" s="1"/>
      <c r="C805" s="1"/>
      <c r="D805" s="1"/>
      <c r="G805" s="62"/>
    </row>
    <row r="806" spans="2:7" x14ac:dyDescent="0.2">
      <c r="B806" s="1"/>
      <c r="C806" s="1"/>
      <c r="D806" s="1"/>
      <c r="G806" s="62"/>
    </row>
    <row r="807" spans="2:7" x14ac:dyDescent="0.2">
      <c r="B807" s="1"/>
      <c r="C807" s="1"/>
      <c r="D807" s="1"/>
      <c r="G807" s="62"/>
    </row>
    <row r="808" spans="2:7" x14ac:dyDescent="0.2">
      <c r="B808" s="1"/>
      <c r="C808" s="1"/>
      <c r="D808" s="1"/>
      <c r="G808" s="62"/>
    </row>
    <row r="809" spans="2:7" x14ac:dyDescent="0.2">
      <c r="B809" s="1"/>
      <c r="C809" s="1"/>
      <c r="D809" s="1"/>
      <c r="G809" s="62"/>
    </row>
    <row r="810" spans="2:7" x14ac:dyDescent="0.2">
      <c r="B810" s="1"/>
      <c r="C810" s="1"/>
      <c r="D810" s="1"/>
      <c r="G810" s="62"/>
    </row>
    <row r="811" spans="2:7" x14ac:dyDescent="0.2">
      <c r="B811" s="1"/>
      <c r="C811" s="1"/>
      <c r="D811" s="1"/>
      <c r="G811" s="62"/>
    </row>
    <row r="812" spans="2:7" x14ac:dyDescent="0.2">
      <c r="B812" s="1"/>
      <c r="C812" s="1"/>
      <c r="D812" s="1"/>
      <c r="G812" s="62"/>
    </row>
    <row r="813" spans="2:7" x14ac:dyDescent="0.2">
      <c r="B813" s="1"/>
      <c r="C813" s="1"/>
      <c r="D813" s="1"/>
      <c r="G813" s="62"/>
    </row>
    <row r="814" spans="2:7" x14ac:dyDescent="0.2">
      <c r="B814" s="1"/>
      <c r="C814" s="1"/>
      <c r="D814" s="1"/>
      <c r="G814" s="62"/>
    </row>
    <row r="815" spans="2:7" x14ac:dyDescent="0.2">
      <c r="B815" s="1"/>
      <c r="C815" s="1"/>
      <c r="D815" s="1"/>
      <c r="G815" s="62"/>
    </row>
    <row r="816" spans="2:7" x14ac:dyDescent="0.2">
      <c r="B816" s="1"/>
      <c r="C816" s="1"/>
      <c r="D816" s="1"/>
      <c r="G816" s="62"/>
    </row>
    <row r="817" spans="2:7" x14ac:dyDescent="0.2">
      <c r="B817" s="1"/>
      <c r="C817" s="1"/>
      <c r="D817" s="1"/>
      <c r="G817" s="62"/>
    </row>
    <row r="818" spans="2:7" x14ac:dyDescent="0.2">
      <c r="B818" s="1"/>
      <c r="C818" s="1"/>
      <c r="D818" s="1"/>
      <c r="G818" s="62"/>
    </row>
    <row r="819" spans="2:7" x14ac:dyDescent="0.2">
      <c r="B819" s="1"/>
      <c r="C819" s="1"/>
      <c r="D819" s="1"/>
      <c r="G819" s="62"/>
    </row>
    <row r="820" spans="2:7" x14ac:dyDescent="0.2">
      <c r="B820" s="1"/>
      <c r="C820" s="1"/>
      <c r="D820" s="1"/>
      <c r="G820" s="62"/>
    </row>
    <row r="821" spans="2:7" x14ac:dyDescent="0.2">
      <c r="B821" s="1"/>
      <c r="C821" s="1"/>
      <c r="D821" s="1"/>
      <c r="G821" s="62"/>
    </row>
    <row r="822" spans="2:7" x14ac:dyDescent="0.2">
      <c r="B822" s="1"/>
      <c r="C822" s="1"/>
      <c r="D822" s="1"/>
      <c r="G822" s="62"/>
    </row>
    <row r="823" spans="2:7" x14ac:dyDescent="0.2">
      <c r="B823" s="1"/>
      <c r="C823" s="1"/>
      <c r="D823" s="1"/>
      <c r="G823" s="62"/>
    </row>
    <row r="824" spans="2:7" x14ac:dyDescent="0.2">
      <c r="B824" s="1"/>
      <c r="C824" s="1"/>
      <c r="D824" s="1"/>
      <c r="G824" s="62"/>
    </row>
    <row r="825" spans="2:7" x14ac:dyDescent="0.2">
      <c r="B825" s="1"/>
      <c r="C825" s="1"/>
      <c r="D825" s="1"/>
      <c r="G825" s="62"/>
    </row>
    <row r="826" spans="2:7" x14ac:dyDescent="0.2">
      <c r="B826" s="1"/>
      <c r="C826" s="1"/>
      <c r="D826" s="1"/>
      <c r="G826" s="62"/>
    </row>
    <row r="827" spans="2:7" x14ac:dyDescent="0.2">
      <c r="B827" s="1"/>
      <c r="C827" s="1"/>
      <c r="D827" s="1"/>
      <c r="G827" s="62"/>
    </row>
    <row r="828" spans="2:7" x14ac:dyDescent="0.2">
      <c r="B828" s="1"/>
      <c r="C828" s="1"/>
      <c r="D828" s="1"/>
      <c r="G828" s="62"/>
    </row>
    <row r="829" spans="2:7" x14ac:dyDescent="0.2">
      <c r="B829" s="1"/>
      <c r="C829" s="1"/>
      <c r="D829" s="1"/>
      <c r="G829" s="62"/>
    </row>
    <row r="830" spans="2:7" x14ac:dyDescent="0.2">
      <c r="B830" s="1"/>
      <c r="C830" s="1"/>
      <c r="D830" s="1"/>
      <c r="G830" s="62"/>
    </row>
    <row r="831" spans="2:7" x14ac:dyDescent="0.2">
      <c r="B831" s="1"/>
      <c r="C831" s="1"/>
      <c r="D831" s="1"/>
      <c r="G831" s="62"/>
    </row>
    <row r="832" spans="2:7" x14ac:dyDescent="0.2">
      <c r="B832" s="1"/>
      <c r="C832" s="1"/>
      <c r="D832" s="1"/>
      <c r="G832" s="62"/>
    </row>
    <row r="833" spans="2:7" x14ac:dyDescent="0.2">
      <c r="B833" s="1"/>
      <c r="C833" s="1"/>
      <c r="D833" s="1"/>
      <c r="G833" s="62"/>
    </row>
    <row r="834" spans="2:7" x14ac:dyDescent="0.2">
      <c r="B834" s="1"/>
      <c r="C834" s="1"/>
      <c r="D834" s="1"/>
      <c r="G834" s="62"/>
    </row>
    <row r="835" spans="2:7" x14ac:dyDescent="0.2">
      <c r="B835" s="1"/>
      <c r="C835" s="1"/>
      <c r="D835" s="1"/>
      <c r="G835" s="62"/>
    </row>
    <row r="836" spans="2:7" x14ac:dyDescent="0.2">
      <c r="B836" s="1"/>
      <c r="C836" s="1"/>
      <c r="D836" s="1"/>
      <c r="G836" s="62"/>
    </row>
    <row r="837" spans="2:7" x14ac:dyDescent="0.2">
      <c r="B837" s="1"/>
      <c r="C837" s="1"/>
      <c r="D837" s="1"/>
      <c r="G837" s="62"/>
    </row>
    <row r="838" spans="2:7" x14ac:dyDescent="0.2">
      <c r="B838" s="1"/>
      <c r="C838" s="1"/>
      <c r="D838" s="1"/>
      <c r="G838" s="62"/>
    </row>
    <row r="839" spans="2:7" x14ac:dyDescent="0.2">
      <c r="B839" s="1"/>
      <c r="C839" s="1"/>
      <c r="D839" s="1"/>
      <c r="G839" s="62"/>
    </row>
    <row r="840" spans="2:7" x14ac:dyDescent="0.2">
      <c r="B840" s="1"/>
      <c r="C840" s="1"/>
      <c r="D840" s="1"/>
      <c r="G840" s="62"/>
    </row>
    <row r="841" spans="2:7" x14ac:dyDescent="0.2">
      <c r="B841" s="1"/>
      <c r="C841" s="1"/>
      <c r="D841" s="1"/>
      <c r="G841" s="62"/>
    </row>
    <row r="842" spans="2:7" x14ac:dyDescent="0.2">
      <c r="B842" s="1"/>
      <c r="C842" s="1"/>
      <c r="D842" s="1"/>
      <c r="G842" s="62"/>
    </row>
    <row r="843" spans="2:7" x14ac:dyDescent="0.2">
      <c r="B843" s="1"/>
      <c r="C843" s="1"/>
      <c r="D843" s="1"/>
      <c r="G843" s="62"/>
    </row>
    <row r="844" spans="2:7" x14ac:dyDescent="0.2">
      <c r="B844" s="1"/>
      <c r="C844" s="1"/>
      <c r="D844" s="1"/>
      <c r="G844" s="62"/>
    </row>
    <row r="845" spans="2:7" x14ac:dyDescent="0.2">
      <c r="B845" s="1"/>
      <c r="C845" s="1"/>
      <c r="D845" s="1"/>
      <c r="G845" s="62"/>
    </row>
    <row r="846" spans="2:7" x14ac:dyDescent="0.2">
      <c r="B846" s="1"/>
      <c r="C846" s="1"/>
      <c r="D846" s="1"/>
      <c r="G846" s="62"/>
    </row>
    <row r="847" spans="2:7" x14ac:dyDescent="0.2">
      <c r="B847" s="1"/>
      <c r="C847" s="1"/>
      <c r="D847" s="1"/>
      <c r="G847" s="62"/>
    </row>
    <row r="848" spans="2:7" x14ac:dyDescent="0.2">
      <c r="B848" s="1"/>
      <c r="C848" s="1"/>
      <c r="D848" s="1"/>
      <c r="G848" s="62"/>
    </row>
    <row r="849" spans="2:7" x14ac:dyDescent="0.2">
      <c r="B849" s="1"/>
      <c r="C849" s="1"/>
      <c r="D849" s="1"/>
      <c r="G849" s="62"/>
    </row>
    <row r="850" spans="2:7" x14ac:dyDescent="0.2">
      <c r="B850" s="1"/>
      <c r="C850" s="1"/>
      <c r="D850" s="1"/>
      <c r="G850" s="62"/>
    </row>
    <row r="851" spans="2:7" x14ac:dyDescent="0.2">
      <c r="B851" s="1"/>
      <c r="C851" s="1"/>
      <c r="D851" s="1"/>
      <c r="G851" s="62"/>
    </row>
    <row r="852" spans="2:7" x14ac:dyDescent="0.2">
      <c r="B852" s="1"/>
      <c r="C852" s="1"/>
      <c r="D852" s="1"/>
      <c r="G852" s="62"/>
    </row>
    <row r="853" spans="2:7" x14ac:dyDescent="0.2">
      <c r="B853" s="1"/>
      <c r="C853" s="1"/>
      <c r="D853" s="1"/>
      <c r="G853" s="62"/>
    </row>
    <row r="854" spans="2:7" x14ac:dyDescent="0.2">
      <c r="B854" s="1"/>
      <c r="C854" s="1"/>
      <c r="D854" s="1"/>
      <c r="G854" s="62"/>
    </row>
    <row r="855" spans="2:7" x14ac:dyDescent="0.2">
      <c r="B855" s="1"/>
      <c r="C855" s="1"/>
      <c r="D855" s="1"/>
      <c r="G855" s="62"/>
    </row>
    <row r="856" spans="2:7" x14ac:dyDescent="0.2">
      <c r="B856" s="1"/>
      <c r="C856" s="1"/>
      <c r="D856" s="1"/>
      <c r="G856" s="62"/>
    </row>
    <row r="857" spans="2:7" x14ac:dyDescent="0.2">
      <c r="B857" s="1"/>
      <c r="C857" s="1"/>
      <c r="D857" s="1"/>
      <c r="G857" s="62"/>
    </row>
    <row r="858" spans="2:7" x14ac:dyDescent="0.2">
      <c r="B858" s="1"/>
      <c r="C858" s="1"/>
      <c r="D858" s="1"/>
      <c r="G858" s="62"/>
    </row>
    <row r="859" spans="2:7" x14ac:dyDescent="0.2">
      <c r="B859" s="1"/>
      <c r="C859" s="1"/>
      <c r="D859" s="1"/>
      <c r="G859" s="62"/>
    </row>
    <row r="860" spans="2:7" x14ac:dyDescent="0.2">
      <c r="B860" s="1"/>
      <c r="C860" s="1"/>
      <c r="D860" s="1"/>
      <c r="G860" s="62"/>
    </row>
    <row r="861" spans="2:7" x14ac:dyDescent="0.2">
      <c r="B861" s="1"/>
      <c r="C861" s="1"/>
      <c r="D861" s="1"/>
      <c r="G861" s="62"/>
    </row>
    <row r="862" spans="2:7" x14ac:dyDescent="0.2">
      <c r="B862" s="1"/>
      <c r="C862" s="1"/>
      <c r="D862" s="1"/>
      <c r="G862" s="62"/>
    </row>
    <row r="863" spans="2:7" x14ac:dyDescent="0.2">
      <c r="B863" s="1"/>
      <c r="C863" s="1"/>
      <c r="D863" s="1"/>
      <c r="G863" s="62"/>
    </row>
    <row r="864" spans="2:7" x14ac:dyDescent="0.2">
      <c r="B864" s="1"/>
      <c r="C864" s="1"/>
      <c r="D864" s="1"/>
      <c r="G864" s="62"/>
    </row>
    <row r="865" spans="2:7" x14ac:dyDescent="0.2">
      <c r="B865" s="1"/>
      <c r="C865" s="1"/>
      <c r="D865" s="1"/>
      <c r="G865" s="62"/>
    </row>
    <row r="866" spans="2:7" x14ac:dyDescent="0.2">
      <c r="B866" s="1"/>
      <c r="C866" s="1"/>
      <c r="D866" s="1"/>
      <c r="G866" s="62"/>
    </row>
    <row r="867" spans="2:7" x14ac:dyDescent="0.2">
      <c r="B867" s="1"/>
      <c r="C867" s="1"/>
      <c r="D867" s="1"/>
      <c r="G867" s="62"/>
    </row>
    <row r="868" spans="2:7" x14ac:dyDescent="0.2">
      <c r="B868" s="1"/>
      <c r="C868" s="1"/>
      <c r="D868" s="1"/>
      <c r="G868" s="62"/>
    </row>
    <row r="869" spans="2:7" x14ac:dyDescent="0.2">
      <c r="B869" s="1"/>
      <c r="C869" s="1"/>
      <c r="D869" s="1"/>
      <c r="G869" s="62"/>
    </row>
    <row r="870" spans="2:7" x14ac:dyDescent="0.2">
      <c r="B870" s="1"/>
      <c r="C870" s="1"/>
      <c r="D870" s="1"/>
      <c r="G870" s="62"/>
    </row>
    <row r="871" spans="2:7" x14ac:dyDescent="0.2">
      <c r="B871" s="1"/>
      <c r="C871" s="1"/>
      <c r="D871" s="1"/>
      <c r="G871" s="62"/>
    </row>
    <row r="872" spans="2:7" x14ac:dyDescent="0.2">
      <c r="B872" s="1"/>
      <c r="C872" s="1"/>
      <c r="D872" s="1"/>
      <c r="G872" s="62"/>
    </row>
    <row r="873" spans="2:7" x14ac:dyDescent="0.2">
      <c r="B873" s="1"/>
      <c r="C873" s="1"/>
      <c r="D873" s="1"/>
      <c r="G873" s="62"/>
    </row>
    <row r="874" spans="2:7" x14ac:dyDescent="0.2">
      <c r="B874" s="1"/>
      <c r="C874" s="1"/>
      <c r="D874" s="1"/>
      <c r="G874" s="62"/>
    </row>
    <row r="875" spans="2:7" x14ac:dyDescent="0.2">
      <c r="B875" s="1"/>
      <c r="C875" s="1"/>
      <c r="D875" s="1"/>
      <c r="G875" s="62"/>
    </row>
    <row r="876" spans="2:7" x14ac:dyDescent="0.2">
      <c r="B876" s="1"/>
      <c r="C876" s="1"/>
      <c r="D876" s="1"/>
      <c r="G876" s="62"/>
    </row>
    <row r="877" spans="2:7" x14ac:dyDescent="0.2">
      <c r="B877" s="1"/>
      <c r="C877" s="1"/>
      <c r="D877" s="1"/>
      <c r="G877" s="62"/>
    </row>
    <row r="878" spans="2:7" x14ac:dyDescent="0.2">
      <c r="B878" s="1"/>
      <c r="C878" s="1"/>
      <c r="D878" s="1"/>
      <c r="G878" s="62"/>
    </row>
    <row r="879" spans="2:7" x14ac:dyDescent="0.2">
      <c r="B879" s="1"/>
      <c r="C879" s="1"/>
      <c r="D879" s="1"/>
      <c r="G879" s="62"/>
    </row>
    <row r="880" spans="2:7" x14ac:dyDescent="0.2">
      <c r="B880" s="1"/>
      <c r="C880" s="1"/>
      <c r="D880" s="1"/>
      <c r="G880" s="62"/>
    </row>
    <row r="881" spans="2:7" x14ac:dyDescent="0.2">
      <c r="B881" s="1"/>
      <c r="C881" s="1"/>
      <c r="D881" s="1"/>
      <c r="G881" s="62"/>
    </row>
    <row r="882" spans="2:7" x14ac:dyDescent="0.2">
      <c r="B882" s="1"/>
      <c r="C882" s="1"/>
      <c r="D882" s="1"/>
      <c r="G882" s="62"/>
    </row>
    <row r="883" spans="2:7" x14ac:dyDescent="0.2">
      <c r="B883" s="1"/>
      <c r="C883" s="1"/>
      <c r="D883" s="1"/>
      <c r="G883" s="62"/>
    </row>
    <row r="884" spans="2:7" x14ac:dyDescent="0.2">
      <c r="B884" s="1"/>
      <c r="C884" s="1"/>
      <c r="D884" s="1"/>
      <c r="G884" s="62"/>
    </row>
    <row r="885" spans="2:7" x14ac:dyDescent="0.2">
      <c r="B885" s="1"/>
      <c r="C885" s="1"/>
      <c r="D885" s="1"/>
      <c r="G885" s="62"/>
    </row>
    <row r="886" spans="2:7" x14ac:dyDescent="0.2">
      <c r="B886" s="1"/>
      <c r="C886" s="1"/>
      <c r="D886" s="1"/>
      <c r="G886" s="62"/>
    </row>
    <row r="887" spans="2:7" x14ac:dyDescent="0.2">
      <c r="B887" s="1"/>
      <c r="C887" s="1"/>
      <c r="D887" s="1"/>
      <c r="G887" s="62"/>
    </row>
    <row r="888" spans="2:7" x14ac:dyDescent="0.2">
      <c r="B888" s="1"/>
      <c r="C888" s="1"/>
      <c r="D888" s="1"/>
      <c r="G888" s="62"/>
    </row>
    <row r="889" spans="2:7" x14ac:dyDescent="0.2">
      <c r="B889" s="1"/>
      <c r="C889" s="1"/>
      <c r="D889" s="1"/>
      <c r="G889" s="62"/>
    </row>
    <row r="890" spans="2:7" x14ac:dyDescent="0.2">
      <c r="B890" s="1"/>
      <c r="C890" s="1"/>
      <c r="D890" s="1"/>
      <c r="G890" s="62"/>
    </row>
    <row r="891" spans="2:7" x14ac:dyDescent="0.2">
      <c r="B891" s="1"/>
      <c r="C891" s="1"/>
      <c r="D891" s="1"/>
      <c r="G891" s="62"/>
    </row>
    <row r="892" spans="2:7" x14ac:dyDescent="0.2">
      <c r="B892" s="1"/>
      <c r="C892" s="1"/>
      <c r="D892" s="1"/>
      <c r="G892" s="62"/>
    </row>
    <row r="893" spans="2:7" x14ac:dyDescent="0.2">
      <c r="B893" s="1"/>
      <c r="C893" s="1"/>
      <c r="D893" s="1"/>
      <c r="G893" s="62"/>
    </row>
    <row r="894" spans="2:7" x14ac:dyDescent="0.2">
      <c r="B894" s="1"/>
      <c r="C894" s="1"/>
      <c r="D894" s="1"/>
      <c r="G894" s="62"/>
    </row>
    <row r="895" spans="2:7" x14ac:dyDescent="0.2">
      <c r="B895" s="1"/>
      <c r="C895" s="1"/>
      <c r="D895" s="1"/>
      <c r="G895" s="62"/>
    </row>
    <row r="896" spans="2:7" x14ac:dyDescent="0.2">
      <c r="B896" s="1"/>
      <c r="C896" s="1"/>
      <c r="D896" s="1"/>
      <c r="G896" s="62"/>
    </row>
    <row r="897" spans="2:7" x14ac:dyDescent="0.2">
      <c r="B897" s="1"/>
      <c r="C897" s="1"/>
      <c r="D897" s="1"/>
      <c r="G897" s="62"/>
    </row>
    <row r="898" spans="2:7" x14ac:dyDescent="0.2">
      <c r="B898" s="1"/>
      <c r="C898" s="1"/>
      <c r="D898" s="1"/>
      <c r="G898" s="62"/>
    </row>
    <row r="899" spans="2:7" x14ac:dyDescent="0.2">
      <c r="B899" s="1"/>
      <c r="C899" s="1"/>
      <c r="D899" s="1"/>
      <c r="G899" s="62"/>
    </row>
    <row r="900" spans="2:7" x14ac:dyDescent="0.2">
      <c r="B900" s="1"/>
      <c r="C900" s="1"/>
      <c r="D900" s="1"/>
      <c r="G900" s="62"/>
    </row>
    <row r="901" spans="2:7" x14ac:dyDescent="0.2">
      <c r="B901" s="1"/>
      <c r="C901" s="1"/>
      <c r="D901" s="1"/>
      <c r="G901" s="62"/>
    </row>
    <row r="902" spans="2:7" x14ac:dyDescent="0.2">
      <c r="B902" s="1"/>
      <c r="C902" s="1"/>
      <c r="D902" s="1"/>
      <c r="G902" s="62"/>
    </row>
    <row r="903" spans="2:7" x14ac:dyDescent="0.2">
      <c r="B903" s="1"/>
      <c r="C903" s="1"/>
      <c r="D903" s="1"/>
      <c r="G903" s="62"/>
    </row>
    <row r="904" spans="2:7" x14ac:dyDescent="0.2">
      <c r="B904" s="1"/>
      <c r="C904" s="1"/>
      <c r="D904" s="1"/>
      <c r="G904" s="62"/>
    </row>
    <row r="905" spans="2:7" x14ac:dyDescent="0.2">
      <c r="B905" s="1"/>
      <c r="C905" s="1"/>
      <c r="D905" s="1"/>
      <c r="G905" s="62"/>
    </row>
    <row r="906" spans="2:7" x14ac:dyDescent="0.2">
      <c r="B906" s="1"/>
      <c r="C906" s="1"/>
      <c r="D906" s="1"/>
      <c r="G906" s="62"/>
    </row>
    <row r="907" spans="2:7" x14ac:dyDescent="0.2">
      <c r="B907" s="1"/>
      <c r="C907" s="1"/>
      <c r="D907" s="1"/>
      <c r="G907" s="62"/>
    </row>
    <row r="908" spans="2:7" x14ac:dyDescent="0.2">
      <c r="B908" s="1"/>
      <c r="C908" s="1"/>
      <c r="D908" s="1"/>
      <c r="G908" s="62"/>
    </row>
    <row r="909" spans="2:7" x14ac:dyDescent="0.2">
      <c r="B909" s="1"/>
      <c r="C909" s="1"/>
      <c r="D909" s="1"/>
      <c r="G909" s="62"/>
    </row>
    <row r="910" spans="2:7" x14ac:dyDescent="0.2">
      <c r="B910" s="1"/>
      <c r="C910" s="1"/>
      <c r="D910" s="1"/>
      <c r="G910" s="62"/>
    </row>
    <row r="911" spans="2:7" x14ac:dyDescent="0.2">
      <c r="B911" s="1"/>
      <c r="C911" s="1"/>
      <c r="D911" s="1"/>
      <c r="G911" s="62"/>
    </row>
    <row r="912" spans="2:7" x14ac:dyDescent="0.2">
      <c r="B912" s="1"/>
      <c r="C912" s="1"/>
      <c r="D912" s="1"/>
      <c r="G912" s="62"/>
    </row>
    <row r="913" spans="2:7" x14ac:dyDescent="0.2">
      <c r="B913" s="1"/>
      <c r="C913" s="1"/>
      <c r="D913" s="1"/>
      <c r="G913" s="62"/>
    </row>
    <row r="914" spans="2:7" x14ac:dyDescent="0.2">
      <c r="B914" s="1"/>
      <c r="C914" s="1"/>
      <c r="D914" s="1"/>
      <c r="G914" s="62"/>
    </row>
    <row r="915" spans="2:7" x14ac:dyDescent="0.2">
      <c r="B915" s="1"/>
      <c r="C915" s="1"/>
      <c r="D915" s="1"/>
      <c r="G915" s="62"/>
    </row>
    <row r="916" spans="2:7" x14ac:dyDescent="0.2">
      <c r="B916" s="1"/>
      <c r="C916" s="1"/>
      <c r="D916" s="1"/>
      <c r="G916" s="62"/>
    </row>
    <row r="917" spans="2:7" x14ac:dyDescent="0.2">
      <c r="B917" s="1"/>
      <c r="C917" s="1"/>
      <c r="D917" s="1"/>
      <c r="G917" s="62"/>
    </row>
    <row r="918" spans="2:7" x14ac:dyDescent="0.2">
      <c r="B918" s="1"/>
      <c r="C918" s="1"/>
      <c r="D918" s="1"/>
      <c r="G918" s="62"/>
    </row>
    <row r="919" spans="2:7" x14ac:dyDescent="0.2">
      <c r="B919" s="1"/>
      <c r="C919" s="1"/>
      <c r="D919" s="1"/>
      <c r="G919" s="62"/>
    </row>
    <row r="920" spans="2:7" x14ac:dyDescent="0.2">
      <c r="B920" s="1"/>
      <c r="C920" s="1"/>
      <c r="D920" s="1"/>
      <c r="G920" s="62"/>
    </row>
    <row r="921" spans="2:7" x14ac:dyDescent="0.2">
      <c r="B921" s="1"/>
      <c r="C921" s="1"/>
      <c r="D921" s="1"/>
      <c r="G921" s="62"/>
    </row>
    <row r="922" spans="2:7" x14ac:dyDescent="0.2">
      <c r="B922" s="1"/>
      <c r="C922" s="1"/>
      <c r="D922" s="1"/>
      <c r="G922" s="62"/>
    </row>
    <row r="923" spans="2:7" x14ac:dyDescent="0.2">
      <c r="B923" s="1"/>
      <c r="C923" s="1"/>
      <c r="D923" s="1"/>
      <c r="G923" s="62"/>
    </row>
    <row r="924" spans="2:7" x14ac:dyDescent="0.2">
      <c r="B924" s="1"/>
      <c r="C924" s="1"/>
      <c r="D924" s="1"/>
      <c r="G924" s="62"/>
    </row>
    <row r="925" spans="2:7" x14ac:dyDescent="0.2">
      <c r="B925" s="1"/>
      <c r="C925" s="1"/>
      <c r="D925" s="1"/>
      <c r="G925" s="62"/>
    </row>
    <row r="926" spans="2:7" x14ac:dyDescent="0.2">
      <c r="B926" s="1"/>
      <c r="C926" s="1"/>
      <c r="D926" s="1"/>
      <c r="G926" s="62"/>
    </row>
    <row r="927" spans="2:7" x14ac:dyDescent="0.2">
      <c r="B927" s="1"/>
      <c r="C927" s="1"/>
      <c r="D927" s="1"/>
      <c r="G927" s="62"/>
    </row>
    <row r="928" spans="2:7" x14ac:dyDescent="0.2">
      <c r="B928" s="1"/>
      <c r="C928" s="1"/>
      <c r="D928" s="1"/>
      <c r="G928" s="62"/>
    </row>
    <row r="929" spans="2:7" x14ac:dyDescent="0.2">
      <c r="B929" s="1"/>
      <c r="C929" s="1"/>
      <c r="D929" s="1"/>
      <c r="G929" s="62"/>
    </row>
    <row r="930" spans="2:7" x14ac:dyDescent="0.2">
      <c r="B930" s="1"/>
      <c r="C930" s="1"/>
      <c r="D930" s="1"/>
      <c r="G930" s="62"/>
    </row>
    <row r="931" spans="2:7" x14ac:dyDescent="0.2">
      <c r="B931" s="1"/>
      <c r="C931" s="1"/>
      <c r="D931" s="1"/>
      <c r="G931" s="62"/>
    </row>
    <row r="932" spans="2:7" x14ac:dyDescent="0.2">
      <c r="B932" s="1"/>
      <c r="C932" s="1"/>
      <c r="D932" s="1"/>
      <c r="G932" s="62"/>
    </row>
    <row r="933" spans="2:7" x14ac:dyDescent="0.2">
      <c r="B933" s="1"/>
      <c r="C933" s="1"/>
      <c r="D933" s="1"/>
      <c r="G933" s="62"/>
    </row>
    <row r="934" spans="2:7" x14ac:dyDescent="0.2">
      <c r="B934" s="1"/>
      <c r="C934" s="1"/>
      <c r="D934" s="1"/>
      <c r="G934" s="62"/>
    </row>
    <row r="935" spans="2:7" x14ac:dyDescent="0.2">
      <c r="B935" s="1"/>
      <c r="C935" s="1"/>
      <c r="D935" s="1"/>
      <c r="G935" s="62"/>
    </row>
    <row r="936" spans="2:7" x14ac:dyDescent="0.2">
      <c r="B936" s="1"/>
      <c r="C936" s="1"/>
      <c r="D936" s="1"/>
      <c r="G936" s="62"/>
    </row>
    <row r="937" spans="2:7" x14ac:dyDescent="0.2">
      <c r="B937" s="1"/>
      <c r="C937" s="1"/>
      <c r="D937" s="1"/>
      <c r="G937" s="62"/>
    </row>
    <row r="938" spans="2:7" x14ac:dyDescent="0.2">
      <c r="B938" s="1"/>
      <c r="C938" s="1"/>
      <c r="D938" s="1"/>
      <c r="G938" s="62"/>
    </row>
    <row r="939" spans="2:7" x14ac:dyDescent="0.2">
      <c r="B939" s="1"/>
      <c r="C939" s="1"/>
      <c r="D939" s="1"/>
      <c r="G939" s="62"/>
    </row>
    <row r="940" spans="2:7" x14ac:dyDescent="0.2">
      <c r="B940" s="1"/>
      <c r="C940" s="1"/>
      <c r="D940" s="1"/>
      <c r="G940" s="62"/>
    </row>
    <row r="941" spans="2:7" x14ac:dyDescent="0.2">
      <c r="B941" s="1"/>
      <c r="C941" s="1"/>
      <c r="D941" s="1"/>
      <c r="G941" s="62"/>
    </row>
    <row r="942" spans="2:7" x14ac:dyDescent="0.2">
      <c r="B942" s="1"/>
      <c r="C942" s="1"/>
      <c r="D942" s="1"/>
      <c r="G942" s="62"/>
    </row>
    <row r="943" spans="2:7" x14ac:dyDescent="0.2">
      <c r="B943" s="1"/>
      <c r="C943" s="1"/>
      <c r="D943" s="1"/>
      <c r="G943" s="62"/>
    </row>
    <row r="944" spans="2:7" x14ac:dyDescent="0.2">
      <c r="B944" s="1"/>
      <c r="C944" s="1"/>
      <c r="D944" s="1"/>
      <c r="G944" s="62"/>
    </row>
    <row r="945" spans="2:7" x14ac:dyDescent="0.2">
      <c r="B945" s="1"/>
      <c r="C945" s="1"/>
      <c r="D945" s="1"/>
      <c r="G945" s="62"/>
    </row>
    <row r="946" spans="2:7" x14ac:dyDescent="0.2">
      <c r="B946" s="1"/>
      <c r="C946" s="1"/>
      <c r="D946" s="1"/>
      <c r="G946" s="62"/>
    </row>
    <row r="947" spans="2:7" x14ac:dyDescent="0.2">
      <c r="B947" s="1"/>
      <c r="C947" s="1"/>
      <c r="D947" s="1"/>
      <c r="G947" s="62"/>
    </row>
    <row r="948" spans="2:7" x14ac:dyDescent="0.2">
      <c r="B948" s="1"/>
      <c r="C948" s="1"/>
      <c r="D948" s="1"/>
      <c r="G948" s="62"/>
    </row>
    <row r="949" spans="2:7" x14ac:dyDescent="0.2">
      <c r="B949" s="1"/>
      <c r="C949" s="1"/>
      <c r="D949" s="1"/>
      <c r="G949" s="62"/>
    </row>
    <row r="950" spans="2:7" x14ac:dyDescent="0.2">
      <c r="B950" s="1"/>
      <c r="C950" s="1"/>
      <c r="D950" s="1"/>
      <c r="G950" s="62"/>
    </row>
    <row r="951" spans="2:7" x14ac:dyDescent="0.2">
      <c r="B951" s="1"/>
      <c r="C951" s="1"/>
      <c r="D951" s="1"/>
      <c r="G951" s="62"/>
    </row>
    <row r="952" spans="2:7" x14ac:dyDescent="0.2">
      <c r="B952" s="1"/>
      <c r="C952" s="1"/>
      <c r="D952" s="1"/>
      <c r="G952" s="62"/>
    </row>
    <row r="953" spans="2:7" x14ac:dyDescent="0.2">
      <c r="B953" s="1"/>
      <c r="C953" s="1"/>
      <c r="D953" s="1"/>
      <c r="G953" s="62"/>
    </row>
    <row r="954" spans="2:7" x14ac:dyDescent="0.2">
      <c r="B954" s="1"/>
      <c r="C954" s="1"/>
      <c r="D954" s="1"/>
      <c r="G954" s="62"/>
    </row>
    <row r="955" spans="2:7" x14ac:dyDescent="0.2">
      <c r="B955" s="1"/>
      <c r="C955" s="1"/>
      <c r="D955" s="1"/>
      <c r="G955" s="62"/>
    </row>
    <row r="956" spans="2:7" x14ac:dyDescent="0.2">
      <c r="B956" s="1"/>
      <c r="C956" s="1"/>
      <c r="D956" s="1"/>
      <c r="G956" s="62"/>
    </row>
    <row r="957" spans="2:7" x14ac:dyDescent="0.2">
      <c r="B957" s="1"/>
      <c r="C957" s="1"/>
      <c r="D957" s="1"/>
      <c r="G957" s="62"/>
    </row>
    <row r="958" spans="2:7" x14ac:dyDescent="0.2">
      <c r="B958" s="1"/>
      <c r="C958" s="1"/>
      <c r="D958" s="1"/>
      <c r="G958" s="62"/>
    </row>
    <row r="959" spans="2:7" x14ac:dyDescent="0.2">
      <c r="B959" s="1"/>
      <c r="C959" s="1"/>
      <c r="D959" s="1"/>
      <c r="G959" s="62"/>
    </row>
    <row r="960" spans="2:7" x14ac:dyDescent="0.2">
      <c r="B960" s="1"/>
      <c r="C960" s="1"/>
      <c r="D960" s="1"/>
      <c r="G960" s="62"/>
    </row>
    <row r="961" spans="2:7" x14ac:dyDescent="0.2">
      <c r="B961" s="1"/>
      <c r="C961" s="1"/>
      <c r="D961" s="1"/>
      <c r="G961" s="62"/>
    </row>
    <row r="962" spans="2:7" x14ac:dyDescent="0.2">
      <c r="B962" s="1"/>
      <c r="C962" s="1"/>
      <c r="D962" s="1"/>
      <c r="G962" s="62"/>
    </row>
    <row r="963" spans="2:7" x14ac:dyDescent="0.2">
      <c r="B963" s="1"/>
      <c r="C963" s="1"/>
      <c r="D963" s="1"/>
      <c r="G963" s="62"/>
    </row>
    <row r="964" spans="2:7" x14ac:dyDescent="0.2">
      <c r="B964" s="1"/>
      <c r="C964" s="1"/>
      <c r="D964" s="1"/>
      <c r="G964" s="62"/>
    </row>
    <row r="965" spans="2:7" x14ac:dyDescent="0.2">
      <c r="B965" s="1"/>
      <c r="C965" s="1"/>
      <c r="D965" s="1"/>
      <c r="G965" s="62"/>
    </row>
    <row r="966" spans="2:7" x14ac:dyDescent="0.2">
      <c r="B966" s="1"/>
      <c r="C966" s="1"/>
      <c r="D966" s="1"/>
      <c r="G966" s="62"/>
    </row>
    <row r="967" spans="2:7" x14ac:dyDescent="0.2">
      <c r="B967" s="1"/>
      <c r="C967" s="1"/>
      <c r="D967" s="1"/>
      <c r="G967" s="62"/>
    </row>
    <row r="968" spans="2:7" x14ac:dyDescent="0.2">
      <c r="B968" s="1"/>
      <c r="C968" s="1"/>
      <c r="D968" s="1"/>
      <c r="G968" s="62"/>
    </row>
    <row r="969" spans="2:7" x14ac:dyDescent="0.2">
      <c r="B969" s="1"/>
      <c r="C969" s="1"/>
      <c r="D969" s="1"/>
      <c r="G969" s="62"/>
    </row>
    <row r="970" spans="2:7" x14ac:dyDescent="0.2">
      <c r="B970" s="1"/>
      <c r="C970" s="1"/>
      <c r="D970" s="1"/>
      <c r="G970" s="62"/>
    </row>
    <row r="971" spans="2:7" x14ac:dyDescent="0.2">
      <c r="B971" s="1"/>
      <c r="C971" s="1"/>
      <c r="D971" s="1"/>
      <c r="G971" s="62"/>
    </row>
    <row r="972" spans="2:7" x14ac:dyDescent="0.2">
      <c r="B972" s="1"/>
      <c r="C972" s="1"/>
      <c r="D972" s="1"/>
      <c r="G972" s="62"/>
    </row>
    <row r="973" spans="2:7" x14ac:dyDescent="0.2">
      <c r="B973" s="1"/>
      <c r="C973" s="1"/>
      <c r="D973" s="1"/>
      <c r="G973" s="62"/>
    </row>
    <row r="974" spans="2:7" x14ac:dyDescent="0.2">
      <c r="B974" s="1"/>
      <c r="C974" s="1"/>
      <c r="D974" s="1"/>
      <c r="G974" s="62"/>
    </row>
    <row r="975" spans="2:7" x14ac:dyDescent="0.2">
      <c r="B975" s="1"/>
      <c r="C975" s="1"/>
      <c r="D975" s="1"/>
      <c r="G975" s="62"/>
    </row>
    <row r="976" spans="2:7" x14ac:dyDescent="0.2">
      <c r="B976" s="1"/>
      <c r="C976" s="1"/>
      <c r="D976" s="1"/>
      <c r="G976" s="62"/>
    </row>
    <row r="977" spans="2:7" x14ac:dyDescent="0.2">
      <c r="B977" s="1"/>
      <c r="C977" s="1"/>
      <c r="D977" s="1"/>
      <c r="G977" s="62"/>
    </row>
    <row r="978" spans="2:7" x14ac:dyDescent="0.2">
      <c r="B978" s="1"/>
      <c r="C978" s="1"/>
      <c r="D978" s="1"/>
      <c r="G978" s="62"/>
    </row>
    <row r="979" spans="2:7" x14ac:dyDescent="0.2">
      <c r="B979" s="1"/>
      <c r="C979" s="1"/>
      <c r="D979" s="1"/>
      <c r="G979" s="62"/>
    </row>
    <row r="980" spans="2:7" x14ac:dyDescent="0.2">
      <c r="B980" s="1"/>
      <c r="C980" s="1"/>
      <c r="D980" s="1"/>
      <c r="G980" s="62"/>
    </row>
    <row r="981" spans="2:7" x14ac:dyDescent="0.2">
      <c r="B981" s="1"/>
      <c r="C981" s="1"/>
      <c r="D981" s="1"/>
      <c r="G981" s="62"/>
    </row>
    <row r="982" spans="2:7" x14ac:dyDescent="0.2">
      <c r="B982" s="1"/>
      <c r="C982" s="1"/>
      <c r="D982" s="1"/>
      <c r="G982" s="62"/>
    </row>
    <row r="983" spans="2:7" x14ac:dyDescent="0.2">
      <c r="B983" s="1"/>
      <c r="C983" s="1"/>
      <c r="D983" s="1"/>
      <c r="G983" s="62"/>
    </row>
    <row r="984" spans="2:7" x14ac:dyDescent="0.2">
      <c r="B984" s="1"/>
      <c r="C984" s="1"/>
      <c r="D984" s="1"/>
      <c r="G984" s="62"/>
    </row>
    <row r="985" spans="2:7" x14ac:dyDescent="0.2">
      <c r="B985" s="1"/>
      <c r="C985" s="1"/>
      <c r="D985" s="1"/>
      <c r="G985" s="62"/>
    </row>
    <row r="986" spans="2:7" x14ac:dyDescent="0.2">
      <c r="B986" s="1"/>
      <c r="C986" s="1"/>
      <c r="D986" s="1"/>
      <c r="G986" s="62"/>
    </row>
    <row r="987" spans="2:7" x14ac:dyDescent="0.2">
      <c r="B987" s="1"/>
      <c r="C987" s="1"/>
      <c r="D987" s="1"/>
      <c r="G987" s="62"/>
    </row>
    <row r="988" spans="2:7" x14ac:dyDescent="0.2">
      <c r="B988" s="1"/>
      <c r="C988" s="1"/>
      <c r="D988" s="1"/>
      <c r="G988" s="62"/>
    </row>
    <row r="989" spans="2:7" x14ac:dyDescent="0.2">
      <c r="B989" s="1"/>
      <c r="C989" s="1"/>
      <c r="D989" s="1"/>
      <c r="G989" s="62"/>
    </row>
    <row r="990" spans="2:7" x14ac:dyDescent="0.2">
      <c r="B990" s="1"/>
      <c r="C990" s="1"/>
      <c r="D990" s="1"/>
      <c r="G990" s="62"/>
    </row>
    <row r="991" spans="2:7" x14ac:dyDescent="0.2">
      <c r="B991" s="1"/>
      <c r="C991" s="1"/>
      <c r="D991" s="1"/>
      <c r="G991" s="62"/>
    </row>
    <row r="992" spans="2:7" x14ac:dyDescent="0.2">
      <c r="B992" s="1"/>
      <c r="C992" s="1"/>
      <c r="D992" s="1"/>
      <c r="G992" s="62"/>
    </row>
    <row r="993" spans="2:7" x14ac:dyDescent="0.2">
      <c r="B993" s="1"/>
      <c r="C993" s="1"/>
      <c r="D993" s="1"/>
      <c r="G993" s="62"/>
    </row>
    <row r="994" spans="2:7" x14ac:dyDescent="0.2">
      <c r="B994" s="1"/>
      <c r="C994" s="1"/>
      <c r="D994" s="1"/>
      <c r="G994" s="62"/>
    </row>
    <row r="995" spans="2:7" x14ac:dyDescent="0.2">
      <c r="B995" s="1"/>
      <c r="C995" s="1"/>
      <c r="D995" s="1"/>
      <c r="G995" s="62"/>
    </row>
    <row r="996" spans="2:7" x14ac:dyDescent="0.2">
      <c r="B996" s="1"/>
      <c r="C996" s="1"/>
      <c r="D996" s="1"/>
      <c r="G996" s="62"/>
    </row>
    <row r="997" spans="2:7" x14ac:dyDescent="0.2">
      <c r="B997" s="1"/>
      <c r="C997" s="1"/>
      <c r="D997" s="1"/>
      <c r="G997" s="62"/>
    </row>
    <row r="998" spans="2:7" x14ac:dyDescent="0.2">
      <c r="B998" s="1"/>
      <c r="C998" s="1"/>
      <c r="D998" s="1"/>
      <c r="G998" s="62"/>
    </row>
    <row r="999" spans="2:7" x14ac:dyDescent="0.2">
      <c r="B999" s="1"/>
      <c r="C999" s="1"/>
      <c r="D999" s="1"/>
      <c r="G999" s="62"/>
    </row>
    <row r="1000" spans="2:7" x14ac:dyDescent="0.2">
      <c r="B1000" s="1"/>
      <c r="C1000" s="1"/>
      <c r="D1000" s="1"/>
      <c r="G1000" s="62"/>
    </row>
    <row r="1001" spans="2:7" x14ac:dyDescent="0.2">
      <c r="B1001" s="1"/>
      <c r="C1001" s="1"/>
      <c r="D1001" s="1"/>
      <c r="G1001" s="62"/>
    </row>
    <row r="1002" spans="2:7" x14ac:dyDescent="0.2">
      <c r="B1002" s="1"/>
      <c r="C1002" s="1"/>
      <c r="D1002" s="1"/>
      <c r="G1002" s="62"/>
    </row>
    <row r="1003" spans="2:7" x14ac:dyDescent="0.2">
      <c r="B1003" s="1"/>
      <c r="C1003" s="1"/>
      <c r="D1003" s="1"/>
      <c r="G1003" s="62"/>
    </row>
    <row r="1004" spans="2:7" x14ac:dyDescent="0.2">
      <c r="B1004" s="1"/>
      <c r="C1004" s="1"/>
      <c r="D1004" s="1"/>
      <c r="G1004" s="62"/>
    </row>
    <row r="1005" spans="2:7" x14ac:dyDescent="0.2">
      <c r="B1005" s="1"/>
      <c r="C1005" s="1"/>
      <c r="D1005" s="1"/>
      <c r="G1005" s="62"/>
    </row>
    <row r="1006" spans="2:7" x14ac:dyDescent="0.2">
      <c r="B1006" s="1"/>
      <c r="C1006" s="1"/>
      <c r="D1006" s="1"/>
      <c r="G1006" s="62"/>
    </row>
    <row r="1007" spans="2:7" x14ac:dyDescent="0.2">
      <c r="B1007" s="1"/>
      <c r="C1007" s="1"/>
      <c r="D1007" s="1"/>
      <c r="G1007" s="62"/>
    </row>
    <row r="1008" spans="2:7" x14ac:dyDescent="0.2">
      <c r="B1008" s="1"/>
      <c r="C1008" s="1"/>
      <c r="D1008" s="1"/>
      <c r="G1008" s="62"/>
    </row>
    <row r="1009" spans="2:7" x14ac:dyDescent="0.2">
      <c r="B1009" s="1"/>
      <c r="C1009" s="1"/>
      <c r="D1009" s="1"/>
      <c r="G1009" s="62"/>
    </row>
    <row r="1010" spans="2:7" x14ac:dyDescent="0.2">
      <c r="B1010" s="1"/>
      <c r="C1010" s="1"/>
      <c r="D1010" s="1"/>
      <c r="G1010" s="62"/>
    </row>
    <row r="1011" spans="2:7" x14ac:dyDescent="0.2">
      <c r="B1011" s="1"/>
      <c r="C1011" s="1"/>
      <c r="D1011" s="1"/>
      <c r="G1011" s="62"/>
    </row>
    <row r="1012" spans="2:7" x14ac:dyDescent="0.2">
      <c r="B1012" s="1"/>
      <c r="C1012" s="1"/>
      <c r="D1012" s="1"/>
      <c r="G1012" s="62"/>
    </row>
    <row r="1013" spans="2:7" x14ac:dyDescent="0.2">
      <c r="B1013" s="1"/>
      <c r="C1013" s="1"/>
      <c r="D1013" s="1"/>
      <c r="G1013" s="62"/>
    </row>
    <row r="1014" spans="2:7" x14ac:dyDescent="0.2">
      <c r="B1014" s="1"/>
      <c r="C1014" s="1"/>
      <c r="D1014" s="1"/>
      <c r="G1014" s="62"/>
    </row>
    <row r="1015" spans="2:7" x14ac:dyDescent="0.2">
      <c r="B1015" s="1"/>
      <c r="C1015" s="1"/>
      <c r="D1015" s="1"/>
      <c r="G1015" s="62"/>
    </row>
    <row r="1016" spans="2:7" x14ac:dyDescent="0.2">
      <c r="B1016" s="1"/>
      <c r="C1016" s="1"/>
      <c r="D1016" s="1"/>
      <c r="G1016" s="62"/>
    </row>
    <row r="1017" spans="2:7" x14ac:dyDescent="0.2">
      <c r="B1017" s="1"/>
      <c r="C1017" s="1"/>
      <c r="D1017" s="1"/>
      <c r="G1017" s="62"/>
    </row>
    <row r="1018" spans="2:7" x14ac:dyDescent="0.2">
      <c r="B1018" s="1"/>
      <c r="C1018" s="1"/>
      <c r="D1018" s="1"/>
      <c r="G1018" s="62"/>
    </row>
    <row r="1019" spans="2:7" x14ac:dyDescent="0.2">
      <c r="B1019" s="1"/>
      <c r="C1019" s="1"/>
      <c r="D1019" s="1"/>
      <c r="G1019" s="62"/>
    </row>
    <row r="1020" spans="2:7" x14ac:dyDescent="0.2">
      <c r="B1020" s="1"/>
      <c r="C1020" s="1"/>
      <c r="D1020" s="1"/>
      <c r="G1020" s="62"/>
    </row>
    <row r="1021" spans="2:7" x14ac:dyDescent="0.2">
      <c r="B1021" s="1"/>
      <c r="C1021" s="1"/>
      <c r="D1021" s="1"/>
      <c r="G1021" s="62"/>
    </row>
    <row r="1022" spans="2:7" x14ac:dyDescent="0.2">
      <c r="B1022" s="1"/>
      <c r="C1022" s="1"/>
      <c r="D1022" s="1"/>
      <c r="G1022" s="62"/>
    </row>
    <row r="1023" spans="2:7" x14ac:dyDescent="0.2">
      <c r="B1023" s="1"/>
      <c r="C1023" s="1"/>
      <c r="D1023" s="1"/>
      <c r="G1023" s="62"/>
    </row>
    <row r="1024" spans="2:7" x14ac:dyDescent="0.2">
      <c r="B1024" s="1"/>
      <c r="C1024" s="1"/>
      <c r="D1024" s="1"/>
      <c r="G1024" s="62"/>
    </row>
    <row r="1025" spans="2:7" x14ac:dyDescent="0.2">
      <c r="B1025" s="1"/>
      <c r="C1025" s="1"/>
      <c r="D1025" s="1"/>
      <c r="G1025" s="62"/>
    </row>
    <row r="1026" spans="2:7" x14ac:dyDescent="0.2">
      <c r="B1026" s="1"/>
      <c r="C1026" s="1"/>
      <c r="D1026" s="1"/>
      <c r="G1026" s="62"/>
    </row>
    <row r="1027" spans="2:7" x14ac:dyDescent="0.2">
      <c r="B1027" s="1"/>
      <c r="C1027" s="1"/>
      <c r="D1027" s="1"/>
      <c r="G1027" s="62"/>
    </row>
    <row r="1028" spans="2:7" x14ac:dyDescent="0.2">
      <c r="B1028" s="1"/>
      <c r="C1028" s="1"/>
      <c r="D1028" s="1"/>
      <c r="G1028" s="62"/>
    </row>
    <row r="1029" spans="2:7" x14ac:dyDescent="0.2">
      <c r="B1029" s="1"/>
      <c r="C1029" s="1"/>
      <c r="D1029" s="1"/>
      <c r="G1029" s="62"/>
    </row>
    <row r="1030" spans="2:7" x14ac:dyDescent="0.2">
      <c r="B1030" s="1"/>
      <c r="C1030" s="1"/>
      <c r="D1030" s="1"/>
      <c r="G1030" s="62"/>
    </row>
    <row r="1031" spans="2:7" x14ac:dyDescent="0.2">
      <c r="B1031" s="1"/>
      <c r="C1031" s="1"/>
      <c r="D1031" s="1"/>
      <c r="G1031" s="62"/>
    </row>
    <row r="1032" spans="2:7" x14ac:dyDescent="0.2">
      <c r="B1032" s="1"/>
      <c r="C1032" s="1"/>
      <c r="D1032" s="1"/>
      <c r="G1032" s="62"/>
    </row>
    <row r="1033" spans="2:7" x14ac:dyDescent="0.2">
      <c r="B1033" s="1"/>
      <c r="C1033" s="1"/>
      <c r="D1033" s="1"/>
      <c r="G1033" s="62"/>
    </row>
    <row r="1034" spans="2:7" x14ac:dyDescent="0.2">
      <c r="B1034" s="1"/>
      <c r="C1034" s="1"/>
      <c r="D1034" s="1"/>
      <c r="G1034" s="62"/>
    </row>
    <row r="1035" spans="2:7" x14ac:dyDescent="0.2">
      <c r="B1035" s="1"/>
      <c r="C1035" s="1"/>
      <c r="D1035" s="1"/>
      <c r="G1035" s="62"/>
    </row>
    <row r="1036" spans="2:7" x14ac:dyDescent="0.2">
      <c r="B1036" s="1"/>
      <c r="C1036" s="1"/>
      <c r="D1036" s="1"/>
      <c r="G1036" s="62"/>
    </row>
    <row r="1037" spans="2:7" x14ac:dyDescent="0.2">
      <c r="B1037" s="1"/>
      <c r="C1037" s="1"/>
      <c r="D1037" s="1"/>
      <c r="G1037" s="62"/>
    </row>
    <row r="1038" spans="2:7" x14ac:dyDescent="0.2">
      <c r="B1038" s="1"/>
      <c r="C1038" s="1"/>
      <c r="D1038" s="1"/>
      <c r="G1038" s="62"/>
    </row>
    <row r="1039" spans="2:7" x14ac:dyDescent="0.2">
      <c r="B1039" s="1"/>
      <c r="C1039" s="1"/>
      <c r="D1039" s="1"/>
      <c r="G1039" s="62"/>
    </row>
    <row r="1040" spans="2:7" x14ac:dyDescent="0.2">
      <c r="B1040" s="1"/>
      <c r="C1040" s="1"/>
      <c r="D1040" s="1"/>
      <c r="G1040" s="62"/>
    </row>
    <row r="1041" spans="2:7" x14ac:dyDescent="0.2">
      <c r="B1041" s="1"/>
      <c r="C1041" s="1"/>
      <c r="D1041" s="1"/>
      <c r="G1041" s="62"/>
    </row>
    <row r="1042" spans="2:7" x14ac:dyDescent="0.2">
      <c r="B1042" s="1"/>
      <c r="C1042" s="1"/>
      <c r="D1042" s="1"/>
      <c r="G1042" s="62"/>
    </row>
    <row r="1043" spans="2:7" x14ac:dyDescent="0.2">
      <c r="B1043" s="1"/>
      <c r="C1043" s="1"/>
      <c r="D1043" s="1"/>
      <c r="G1043" s="62"/>
    </row>
    <row r="1044" spans="2:7" x14ac:dyDescent="0.2">
      <c r="B1044" s="1"/>
      <c r="C1044" s="1"/>
      <c r="D1044" s="1"/>
      <c r="G1044" s="62"/>
    </row>
    <row r="1045" spans="2:7" x14ac:dyDescent="0.2">
      <c r="B1045" s="1"/>
      <c r="C1045" s="1"/>
      <c r="D1045" s="1"/>
      <c r="G1045" s="62"/>
    </row>
    <row r="1046" spans="2:7" x14ac:dyDescent="0.2">
      <c r="B1046" s="1"/>
      <c r="C1046" s="1"/>
      <c r="D1046" s="1"/>
      <c r="G1046" s="62"/>
    </row>
    <row r="1047" spans="2:7" x14ac:dyDescent="0.2">
      <c r="B1047" s="1"/>
      <c r="C1047" s="1"/>
      <c r="D1047" s="1"/>
      <c r="G1047" s="62"/>
    </row>
    <row r="1048" spans="2:7" x14ac:dyDescent="0.2">
      <c r="B1048" s="1"/>
      <c r="C1048" s="1"/>
      <c r="D1048" s="1"/>
      <c r="G1048" s="62"/>
    </row>
    <row r="1049" spans="2:7" x14ac:dyDescent="0.2">
      <c r="B1049" s="1"/>
      <c r="C1049" s="1"/>
      <c r="D1049" s="1"/>
      <c r="G1049" s="62"/>
    </row>
    <row r="1050" spans="2:7" x14ac:dyDescent="0.2">
      <c r="B1050" s="1"/>
      <c r="C1050" s="1"/>
      <c r="D1050" s="1"/>
      <c r="G1050" s="62"/>
    </row>
    <row r="1051" spans="2:7" x14ac:dyDescent="0.2">
      <c r="B1051" s="1"/>
      <c r="C1051" s="1"/>
      <c r="D1051" s="1"/>
      <c r="G1051" s="62"/>
    </row>
    <row r="1052" spans="2:7" x14ac:dyDescent="0.2">
      <c r="B1052" s="1"/>
      <c r="C1052" s="1"/>
      <c r="D1052" s="1"/>
      <c r="G1052" s="62"/>
    </row>
    <row r="1053" spans="2:7" x14ac:dyDescent="0.2">
      <c r="B1053" s="1"/>
      <c r="C1053" s="1"/>
      <c r="D1053" s="1"/>
      <c r="G1053" s="62"/>
    </row>
    <row r="1054" spans="2:7" x14ac:dyDescent="0.2">
      <c r="B1054" s="1"/>
      <c r="C1054" s="1"/>
      <c r="D1054" s="1"/>
      <c r="G1054" s="62"/>
    </row>
    <row r="1055" spans="2:7" x14ac:dyDescent="0.2">
      <c r="B1055" s="1"/>
      <c r="C1055" s="1"/>
      <c r="D1055" s="1"/>
      <c r="G1055" s="62"/>
    </row>
    <row r="1056" spans="2:7" x14ac:dyDescent="0.2">
      <c r="B1056" s="1"/>
      <c r="C1056" s="1"/>
      <c r="D1056" s="1"/>
      <c r="G1056" s="62"/>
    </row>
    <row r="1057" spans="2:7" x14ac:dyDescent="0.2">
      <c r="B1057" s="1"/>
      <c r="C1057" s="1"/>
      <c r="D1057" s="1"/>
      <c r="G1057" s="62"/>
    </row>
    <row r="1058" spans="2:7" x14ac:dyDescent="0.2">
      <c r="B1058" s="1"/>
      <c r="C1058" s="1"/>
      <c r="D1058" s="1"/>
      <c r="G1058" s="62"/>
    </row>
    <row r="1059" spans="2:7" x14ac:dyDescent="0.2">
      <c r="B1059" s="1"/>
      <c r="C1059" s="1"/>
      <c r="D1059" s="1"/>
      <c r="G1059" s="62"/>
    </row>
    <row r="1060" spans="2:7" x14ac:dyDescent="0.2">
      <c r="B1060" s="1"/>
      <c r="C1060" s="1"/>
      <c r="D1060" s="1"/>
      <c r="G1060" s="62"/>
    </row>
    <row r="1061" spans="2:7" x14ac:dyDescent="0.2">
      <c r="B1061" s="1"/>
      <c r="C1061" s="1"/>
      <c r="D1061" s="1"/>
      <c r="G1061" s="62"/>
    </row>
    <row r="1062" spans="2:7" x14ac:dyDescent="0.2">
      <c r="B1062" s="1"/>
      <c r="C1062" s="1"/>
      <c r="D1062" s="1"/>
      <c r="G1062" s="62"/>
    </row>
    <row r="1063" spans="2:7" x14ac:dyDescent="0.2">
      <c r="B1063" s="1"/>
      <c r="C1063" s="1"/>
      <c r="D1063" s="1"/>
      <c r="G1063" s="62"/>
    </row>
    <row r="1064" spans="2:7" x14ac:dyDescent="0.2">
      <c r="B1064" s="1"/>
      <c r="C1064" s="1"/>
      <c r="D1064" s="1"/>
      <c r="G1064" s="62"/>
    </row>
    <row r="1065" spans="2:7" x14ac:dyDescent="0.2">
      <c r="B1065" s="1"/>
      <c r="C1065" s="1"/>
      <c r="D1065" s="1"/>
      <c r="G1065" s="62"/>
    </row>
    <row r="1066" spans="2:7" x14ac:dyDescent="0.2">
      <c r="B1066" s="1"/>
      <c r="C1066" s="1"/>
      <c r="D1066" s="1"/>
      <c r="G1066" s="62"/>
    </row>
    <row r="1067" spans="2:7" x14ac:dyDescent="0.2">
      <c r="B1067" s="1"/>
      <c r="C1067" s="1"/>
      <c r="D1067" s="1"/>
      <c r="G1067" s="62"/>
    </row>
    <row r="1068" spans="2:7" x14ac:dyDescent="0.2">
      <c r="B1068" s="1"/>
      <c r="C1068" s="1"/>
      <c r="D1068" s="1"/>
      <c r="G1068" s="62"/>
    </row>
    <row r="1069" spans="2:7" x14ac:dyDescent="0.2">
      <c r="B1069" s="1"/>
      <c r="C1069" s="1"/>
      <c r="D1069" s="1"/>
      <c r="G1069" s="62"/>
    </row>
    <row r="1070" spans="2:7" x14ac:dyDescent="0.2">
      <c r="B1070" s="1"/>
      <c r="C1070" s="1"/>
      <c r="D1070" s="1"/>
      <c r="G1070" s="62"/>
    </row>
    <row r="1071" spans="2:7" x14ac:dyDescent="0.2">
      <c r="B1071" s="1"/>
      <c r="C1071" s="1"/>
      <c r="D1071" s="1"/>
      <c r="G1071" s="62"/>
    </row>
    <row r="1072" spans="2:7" x14ac:dyDescent="0.2">
      <c r="B1072" s="1"/>
      <c r="C1072" s="1"/>
      <c r="D1072" s="1"/>
      <c r="G1072" s="62"/>
    </row>
    <row r="1073" spans="2:7" x14ac:dyDescent="0.2">
      <c r="B1073" s="1"/>
      <c r="C1073" s="1"/>
      <c r="D1073" s="1"/>
      <c r="G1073" s="62"/>
    </row>
    <row r="1074" spans="2:7" x14ac:dyDescent="0.2">
      <c r="B1074" s="1"/>
      <c r="C1074" s="1"/>
      <c r="D1074" s="1"/>
      <c r="G1074" s="62"/>
    </row>
    <row r="1075" spans="2:7" x14ac:dyDescent="0.2">
      <c r="B1075" s="1"/>
      <c r="C1075" s="1"/>
      <c r="D1075" s="1"/>
      <c r="G1075" s="62"/>
    </row>
    <row r="1076" spans="2:7" x14ac:dyDescent="0.2">
      <c r="B1076" s="1"/>
      <c r="C1076" s="1"/>
      <c r="D1076" s="1"/>
      <c r="G1076" s="62"/>
    </row>
    <row r="1077" spans="2:7" x14ac:dyDescent="0.2">
      <c r="B1077" s="1"/>
      <c r="C1077" s="1"/>
      <c r="D1077" s="1"/>
      <c r="G1077" s="62"/>
    </row>
    <row r="1078" spans="2:7" x14ac:dyDescent="0.2">
      <c r="B1078" s="1"/>
      <c r="C1078" s="1"/>
      <c r="D1078" s="1"/>
      <c r="G1078" s="62"/>
    </row>
    <row r="1079" spans="2:7" x14ac:dyDescent="0.2">
      <c r="B1079" s="1"/>
      <c r="C1079" s="1"/>
      <c r="D1079" s="1"/>
      <c r="G1079" s="62"/>
    </row>
    <row r="1080" spans="2:7" x14ac:dyDescent="0.2">
      <c r="B1080" s="1"/>
      <c r="C1080" s="1"/>
      <c r="D1080" s="1"/>
      <c r="G1080" s="62"/>
    </row>
    <row r="1081" spans="2:7" x14ac:dyDescent="0.2">
      <c r="B1081" s="1"/>
      <c r="C1081" s="1"/>
      <c r="D1081" s="1"/>
      <c r="G1081" s="62"/>
    </row>
    <row r="1082" spans="2:7" x14ac:dyDescent="0.2">
      <c r="B1082" s="1"/>
      <c r="C1082" s="1"/>
      <c r="D1082" s="1"/>
      <c r="G1082" s="62"/>
    </row>
    <row r="1083" spans="2:7" x14ac:dyDescent="0.2">
      <c r="B1083" s="1"/>
      <c r="C1083" s="1"/>
      <c r="D1083" s="1"/>
      <c r="G1083" s="62"/>
    </row>
    <row r="1084" spans="2:7" x14ac:dyDescent="0.2">
      <c r="B1084" s="1"/>
      <c r="C1084" s="1"/>
      <c r="D1084" s="1"/>
      <c r="G1084" s="62"/>
    </row>
    <row r="1085" spans="2:7" x14ac:dyDescent="0.2">
      <c r="B1085" s="1"/>
      <c r="C1085" s="1"/>
      <c r="D1085" s="1"/>
      <c r="G1085" s="62"/>
    </row>
    <row r="1086" spans="2:7" x14ac:dyDescent="0.2">
      <c r="B1086" s="1"/>
      <c r="C1086" s="1"/>
      <c r="D1086" s="1"/>
      <c r="G1086" s="62"/>
    </row>
    <row r="1087" spans="2:7" x14ac:dyDescent="0.2">
      <c r="B1087" s="1"/>
      <c r="C1087" s="1"/>
      <c r="D1087" s="1"/>
      <c r="G1087" s="62"/>
    </row>
    <row r="1088" spans="2:7" x14ac:dyDescent="0.2">
      <c r="B1088" s="1"/>
      <c r="C1088" s="1"/>
      <c r="D1088" s="1"/>
      <c r="G1088" s="62"/>
    </row>
    <row r="1089" spans="2:7" x14ac:dyDescent="0.2">
      <c r="B1089" s="1"/>
      <c r="C1089" s="1"/>
      <c r="D1089" s="1"/>
      <c r="G1089" s="62"/>
    </row>
    <row r="1090" spans="2:7" x14ac:dyDescent="0.2">
      <c r="B1090" s="1"/>
      <c r="C1090" s="1"/>
      <c r="D1090" s="1"/>
      <c r="G1090" s="62"/>
    </row>
    <row r="1091" spans="2:7" x14ac:dyDescent="0.2">
      <c r="B1091" s="1"/>
      <c r="C1091" s="1"/>
      <c r="D1091" s="1"/>
      <c r="G1091" s="62"/>
    </row>
    <row r="1092" spans="2:7" x14ac:dyDescent="0.2">
      <c r="B1092" s="1"/>
      <c r="C1092" s="1"/>
      <c r="D1092" s="1"/>
      <c r="G1092" s="62"/>
    </row>
    <row r="1093" spans="2:7" x14ac:dyDescent="0.2">
      <c r="B1093" s="1"/>
      <c r="C1093" s="1"/>
      <c r="D1093" s="1"/>
      <c r="G1093" s="62"/>
    </row>
    <row r="1094" spans="2:7" x14ac:dyDescent="0.2">
      <c r="B1094" s="1"/>
      <c r="C1094" s="1"/>
      <c r="D1094" s="1"/>
      <c r="G1094" s="62"/>
    </row>
    <row r="1095" spans="2:7" x14ac:dyDescent="0.2">
      <c r="B1095" s="1"/>
      <c r="C1095" s="1"/>
      <c r="D1095" s="1"/>
      <c r="G1095" s="62"/>
    </row>
    <row r="1096" spans="2:7" x14ac:dyDescent="0.2">
      <c r="B1096" s="1"/>
      <c r="C1096" s="1"/>
      <c r="D1096" s="1"/>
      <c r="G1096" s="62"/>
    </row>
    <row r="1097" spans="2:7" x14ac:dyDescent="0.2">
      <c r="B1097" s="1"/>
      <c r="C1097" s="1"/>
      <c r="D1097" s="1"/>
      <c r="G1097" s="62"/>
    </row>
    <row r="1098" spans="2:7" x14ac:dyDescent="0.2">
      <c r="B1098" s="1"/>
      <c r="C1098" s="1"/>
      <c r="D1098" s="1"/>
      <c r="G1098" s="62"/>
    </row>
    <row r="1099" spans="2:7" x14ac:dyDescent="0.2">
      <c r="B1099" s="1"/>
      <c r="C1099" s="1"/>
      <c r="D1099" s="1"/>
      <c r="G1099" s="62"/>
    </row>
    <row r="1100" spans="2:7" x14ac:dyDescent="0.2">
      <c r="B1100" s="1"/>
      <c r="C1100" s="1"/>
      <c r="D1100" s="1"/>
      <c r="G1100" s="62"/>
    </row>
    <row r="1101" spans="2:7" x14ac:dyDescent="0.2">
      <c r="B1101" s="1"/>
      <c r="C1101" s="1"/>
      <c r="D1101" s="1"/>
      <c r="G1101" s="62"/>
    </row>
    <row r="1102" spans="2:7" x14ac:dyDescent="0.2">
      <c r="B1102" s="1"/>
      <c r="C1102" s="1"/>
      <c r="D1102" s="1"/>
      <c r="G1102" s="62"/>
    </row>
    <row r="1103" spans="2:7" x14ac:dyDescent="0.2">
      <c r="B1103" s="1"/>
      <c r="C1103" s="1"/>
      <c r="D1103" s="1"/>
      <c r="G1103" s="62"/>
    </row>
    <row r="1104" spans="2:7" x14ac:dyDescent="0.2">
      <c r="B1104" s="1"/>
      <c r="C1104" s="1"/>
      <c r="D1104" s="1"/>
      <c r="G1104" s="62"/>
    </row>
    <row r="1105" spans="2:7" x14ac:dyDescent="0.2">
      <c r="B1105" s="1"/>
      <c r="C1105" s="1"/>
      <c r="D1105" s="1"/>
      <c r="G1105" s="62"/>
    </row>
    <row r="1106" spans="2:7" x14ac:dyDescent="0.2">
      <c r="B1106" s="1"/>
      <c r="C1106" s="1"/>
      <c r="D1106" s="1"/>
      <c r="G1106" s="62"/>
    </row>
    <row r="1107" spans="2:7" x14ac:dyDescent="0.2">
      <c r="B1107" s="1"/>
      <c r="C1107" s="1"/>
      <c r="D1107" s="1"/>
      <c r="G1107" s="62"/>
    </row>
    <row r="1108" spans="2:7" x14ac:dyDescent="0.2">
      <c r="B1108" s="1"/>
      <c r="C1108" s="1"/>
      <c r="D1108" s="1"/>
      <c r="G1108" s="62"/>
    </row>
    <row r="1109" spans="2:7" x14ac:dyDescent="0.2">
      <c r="B1109" s="1"/>
      <c r="C1109" s="1"/>
      <c r="D1109" s="1"/>
      <c r="G1109" s="62"/>
    </row>
    <row r="1110" spans="2:7" x14ac:dyDescent="0.2">
      <c r="B1110" s="1"/>
      <c r="C1110" s="1"/>
      <c r="D1110" s="1"/>
      <c r="G1110" s="62"/>
    </row>
    <row r="1111" spans="2:7" x14ac:dyDescent="0.2">
      <c r="B1111" s="1"/>
      <c r="C1111" s="1"/>
      <c r="D1111" s="1"/>
      <c r="G1111" s="62"/>
    </row>
    <row r="1112" spans="2:7" x14ac:dyDescent="0.2">
      <c r="B1112" s="1"/>
      <c r="C1112" s="1"/>
      <c r="D1112" s="1"/>
      <c r="G1112" s="62"/>
    </row>
    <row r="1113" spans="2:7" x14ac:dyDescent="0.2">
      <c r="B1113" s="1"/>
      <c r="C1113" s="1"/>
      <c r="D1113" s="1"/>
      <c r="G1113" s="62"/>
    </row>
    <row r="1114" spans="2:7" x14ac:dyDescent="0.2">
      <c r="B1114" s="1"/>
      <c r="C1114" s="1"/>
      <c r="D1114" s="1"/>
      <c r="G1114" s="62"/>
    </row>
    <row r="1115" spans="2:7" x14ac:dyDescent="0.2">
      <c r="B1115" s="1"/>
      <c r="C1115" s="1"/>
      <c r="D1115" s="1"/>
      <c r="G1115" s="62"/>
    </row>
    <row r="1116" spans="2:7" x14ac:dyDescent="0.2">
      <c r="B1116" s="1"/>
      <c r="C1116" s="1"/>
      <c r="D1116" s="1"/>
      <c r="G1116" s="62"/>
    </row>
    <row r="1117" spans="2:7" x14ac:dyDescent="0.2">
      <c r="B1117" s="1"/>
      <c r="C1117" s="1"/>
      <c r="D1117" s="1"/>
      <c r="G1117" s="62"/>
    </row>
    <row r="1118" spans="2:7" x14ac:dyDescent="0.2">
      <c r="B1118" s="1"/>
      <c r="C1118" s="1"/>
      <c r="D1118" s="1"/>
      <c r="G1118" s="62"/>
    </row>
    <row r="1119" spans="2:7" x14ac:dyDescent="0.2">
      <c r="B1119" s="1"/>
      <c r="C1119" s="1"/>
      <c r="D1119" s="1"/>
      <c r="G1119" s="62"/>
    </row>
    <row r="1120" spans="2:7" x14ac:dyDescent="0.2">
      <c r="B1120" s="1"/>
      <c r="C1120" s="1"/>
      <c r="D1120" s="1"/>
      <c r="G1120" s="62"/>
    </row>
    <row r="1121" spans="2:7" x14ac:dyDescent="0.2">
      <c r="B1121" s="1"/>
      <c r="C1121" s="1"/>
      <c r="D1121" s="1"/>
      <c r="G1121" s="62"/>
    </row>
    <row r="1122" spans="2:7" x14ac:dyDescent="0.2">
      <c r="B1122" s="1"/>
      <c r="C1122" s="1"/>
      <c r="D1122" s="1"/>
      <c r="G1122" s="62"/>
    </row>
    <row r="1123" spans="2:7" x14ac:dyDescent="0.2">
      <c r="B1123" s="1"/>
      <c r="C1123" s="1"/>
      <c r="D1123" s="1"/>
      <c r="G1123" s="62"/>
    </row>
    <row r="1124" spans="2:7" x14ac:dyDescent="0.2">
      <c r="B1124" s="1"/>
      <c r="C1124" s="1"/>
      <c r="D1124" s="1"/>
      <c r="G1124" s="62"/>
    </row>
    <row r="1125" spans="2:7" x14ac:dyDescent="0.2">
      <c r="B1125" s="1"/>
      <c r="C1125" s="1"/>
      <c r="D1125" s="1"/>
      <c r="G1125" s="62"/>
    </row>
    <row r="1126" spans="2:7" x14ac:dyDescent="0.2">
      <c r="B1126" s="1"/>
      <c r="C1126" s="1"/>
      <c r="D1126" s="1"/>
      <c r="G1126" s="62"/>
    </row>
    <row r="1127" spans="2:7" x14ac:dyDescent="0.2">
      <c r="B1127" s="1"/>
      <c r="C1127" s="1"/>
      <c r="D1127" s="1"/>
      <c r="G1127" s="62"/>
    </row>
    <row r="1128" spans="2:7" x14ac:dyDescent="0.2">
      <c r="B1128" s="1"/>
      <c r="C1128" s="1"/>
      <c r="D1128" s="1"/>
      <c r="G1128" s="62"/>
    </row>
    <row r="1129" spans="2:7" x14ac:dyDescent="0.2">
      <c r="B1129" s="1"/>
      <c r="C1129" s="1"/>
      <c r="D1129" s="1"/>
      <c r="G1129" s="62"/>
    </row>
    <row r="1130" spans="2:7" x14ac:dyDescent="0.2">
      <c r="B1130" s="1"/>
      <c r="C1130" s="1"/>
      <c r="D1130" s="1"/>
      <c r="G1130" s="62"/>
    </row>
    <row r="1131" spans="2:7" x14ac:dyDescent="0.2">
      <c r="B1131" s="1"/>
      <c r="C1131" s="1"/>
      <c r="D1131" s="1"/>
      <c r="G1131" s="62"/>
    </row>
    <row r="1132" spans="2:7" x14ac:dyDescent="0.2">
      <c r="B1132" s="1"/>
      <c r="C1132" s="1"/>
      <c r="D1132" s="1"/>
      <c r="G1132" s="62"/>
    </row>
    <row r="1133" spans="2:7" x14ac:dyDescent="0.2">
      <c r="B1133" s="1"/>
      <c r="C1133" s="1"/>
      <c r="D1133" s="1"/>
      <c r="G1133" s="62"/>
    </row>
    <row r="1134" spans="2:7" x14ac:dyDescent="0.2">
      <c r="B1134" s="1"/>
      <c r="C1134" s="1"/>
      <c r="D1134" s="1"/>
      <c r="G1134" s="62"/>
    </row>
    <row r="1135" spans="2:7" x14ac:dyDescent="0.2">
      <c r="B1135" s="1"/>
      <c r="C1135" s="1"/>
      <c r="D1135" s="1"/>
      <c r="G1135" s="62"/>
    </row>
    <row r="1136" spans="2:7" x14ac:dyDescent="0.2">
      <c r="B1136" s="1"/>
      <c r="C1136" s="1"/>
      <c r="D1136" s="1"/>
      <c r="G1136" s="62"/>
    </row>
    <row r="1137" spans="2:7" x14ac:dyDescent="0.2">
      <c r="B1137" s="1"/>
      <c r="C1137" s="1"/>
      <c r="D1137" s="1"/>
      <c r="G1137" s="62"/>
    </row>
    <row r="1138" spans="2:7" x14ac:dyDescent="0.2">
      <c r="B1138" s="1"/>
      <c r="C1138" s="1"/>
      <c r="D1138" s="1"/>
      <c r="G1138" s="62"/>
    </row>
    <row r="1139" spans="2:7" x14ac:dyDescent="0.2">
      <c r="B1139" s="1"/>
      <c r="C1139" s="1"/>
      <c r="D1139" s="1"/>
      <c r="G1139" s="62"/>
    </row>
    <row r="1140" spans="2:7" x14ac:dyDescent="0.2">
      <c r="B1140" s="1"/>
      <c r="C1140" s="1"/>
      <c r="D1140" s="1"/>
      <c r="G1140" s="62"/>
    </row>
    <row r="1141" spans="2:7" x14ac:dyDescent="0.2">
      <c r="B1141" s="1"/>
      <c r="C1141" s="1"/>
      <c r="D1141" s="1"/>
      <c r="G1141" s="62"/>
    </row>
    <row r="1142" spans="2:7" x14ac:dyDescent="0.2">
      <c r="B1142" s="1"/>
      <c r="C1142" s="1"/>
      <c r="D1142" s="1"/>
      <c r="G1142" s="62"/>
    </row>
    <row r="1143" spans="2:7" x14ac:dyDescent="0.2">
      <c r="B1143" s="1"/>
      <c r="C1143" s="1"/>
      <c r="D1143" s="1"/>
      <c r="G1143" s="62"/>
    </row>
    <row r="1144" spans="2:7" x14ac:dyDescent="0.2">
      <c r="B1144" s="1"/>
      <c r="C1144" s="1"/>
      <c r="D1144" s="1"/>
      <c r="G1144" s="62"/>
    </row>
    <row r="1145" spans="2:7" x14ac:dyDescent="0.2">
      <c r="B1145" s="1"/>
      <c r="C1145" s="1"/>
      <c r="D1145" s="1"/>
      <c r="G1145" s="62"/>
    </row>
    <row r="1146" spans="2:7" x14ac:dyDescent="0.2">
      <c r="B1146" s="1"/>
      <c r="C1146" s="1"/>
      <c r="D1146" s="1"/>
      <c r="G1146" s="62"/>
    </row>
    <row r="1147" spans="2:7" x14ac:dyDescent="0.2">
      <c r="B1147" s="1"/>
      <c r="C1147" s="1"/>
      <c r="D1147" s="1"/>
      <c r="G1147" s="62"/>
    </row>
    <row r="1148" spans="2:7" x14ac:dyDescent="0.2">
      <c r="B1148" s="1"/>
      <c r="C1148" s="1"/>
      <c r="D1148" s="1"/>
      <c r="G1148" s="62"/>
    </row>
    <row r="1149" spans="2:7" x14ac:dyDescent="0.2">
      <c r="B1149" s="1"/>
      <c r="C1149" s="1"/>
      <c r="D1149" s="1"/>
      <c r="G1149" s="62"/>
    </row>
    <row r="1150" spans="2:7" x14ac:dyDescent="0.2">
      <c r="B1150" s="1"/>
      <c r="C1150" s="1"/>
      <c r="D1150" s="1"/>
      <c r="G1150" s="62"/>
    </row>
    <row r="1151" spans="2:7" x14ac:dyDescent="0.2">
      <c r="B1151" s="1"/>
      <c r="C1151" s="1"/>
      <c r="D1151" s="1"/>
      <c r="G1151" s="62"/>
    </row>
    <row r="1152" spans="2:7" x14ac:dyDescent="0.2">
      <c r="B1152" s="1"/>
      <c r="C1152" s="1"/>
      <c r="D1152" s="1"/>
      <c r="G1152" s="62"/>
    </row>
    <row r="1153" spans="2:7" x14ac:dyDescent="0.2">
      <c r="B1153" s="1"/>
      <c r="C1153" s="1"/>
      <c r="D1153" s="1"/>
      <c r="G1153" s="62"/>
    </row>
    <row r="1154" spans="2:7" x14ac:dyDescent="0.2">
      <c r="B1154" s="1"/>
      <c r="C1154" s="1"/>
      <c r="D1154" s="1"/>
      <c r="G1154" s="62"/>
    </row>
    <row r="1155" spans="2:7" x14ac:dyDescent="0.2">
      <c r="B1155" s="1"/>
      <c r="C1155" s="1"/>
      <c r="D1155" s="1"/>
      <c r="G1155" s="62"/>
    </row>
    <row r="1156" spans="2:7" x14ac:dyDescent="0.2">
      <c r="B1156" s="1"/>
      <c r="C1156" s="1"/>
      <c r="D1156" s="1"/>
      <c r="G1156" s="62"/>
    </row>
    <row r="1157" spans="2:7" x14ac:dyDescent="0.2">
      <c r="B1157" s="1"/>
      <c r="C1157" s="1"/>
      <c r="D1157" s="1"/>
      <c r="G1157" s="62"/>
    </row>
    <row r="1158" spans="2:7" x14ac:dyDescent="0.2">
      <c r="B1158" s="1"/>
      <c r="C1158" s="1"/>
      <c r="D1158" s="1"/>
      <c r="G1158" s="62"/>
    </row>
    <row r="1159" spans="2:7" x14ac:dyDescent="0.2">
      <c r="B1159" s="1"/>
      <c r="C1159" s="1"/>
      <c r="D1159" s="1"/>
      <c r="G1159" s="62"/>
    </row>
    <row r="1160" spans="2:7" x14ac:dyDescent="0.2">
      <c r="B1160" s="1"/>
      <c r="C1160" s="1"/>
      <c r="D1160" s="1"/>
      <c r="G1160" s="62"/>
    </row>
    <row r="1161" spans="2:7" x14ac:dyDescent="0.2">
      <c r="B1161" s="1"/>
      <c r="C1161" s="1"/>
      <c r="D1161" s="1"/>
      <c r="G1161" s="62"/>
    </row>
    <row r="1162" spans="2:7" x14ac:dyDescent="0.2">
      <c r="B1162" s="1"/>
      <c r="C1162" s="1"/>
      <c r="D1162" s="1"/>
      <c r="G1162" s="62"/>
    </row>
    <row r="1163" spans="2:7" x14ac:dyDescent="0.2">
      <c r="B1163" s="1"/>
      <c r="C1163" s="1"/>
      <c r="D1163" s="1"/>
      <c r="G1163" s="62"/>
    </row>
    <row r="1164" spans="2:7" x14ac:dyDescent="0.2">
      <c r="B1164" s="1"/>
      <c r="C1164" s="1"/>
      <c r="D1164" s="1"/>
      <c r="G1164" s="62"/>
    </row>
    <row r="1165" spans="2:7" x14ac:dyDescent="0.2">
      <c r="B1165" s="1"/>
      <c r="C1165" s="1"/>
      <c r="D1165" s="1"/>
      <c r="G1165" s="62"/>
    </row>
    <row r="1166" spans="2:7" x14ac:dyDescent="0.2">
      <c r="B1166" s="1"/>
      <c r="C1166" s="1"/>
      <c r="D1166" s="1"/>
      <c r="G1166" s="62"/>
    </row>
    <row r="1167" spans="2:7" x14ac:dyDescent="0.2">
      <c r="B1167" s="1"/>
      <c r="C1167" s="1"/>
      <c r="D1167" s="1"/>
      <c r="G1167" s="62"/>
    </row>
    <row r="1168" spans="2:7" x14ac:dyDescent="0.2">
      <c r="B1168" s="1"/>
      <c r="C1168" s="1"/>
      <c r="D1168" s="1"/>
      <c r="G1168" s="62"/>
    </row>
    <row r="1169" spans="2:7" x14ac:dyDescent="0.2">
      <c r="B1169" s="1"/>
      <c r="C1169" s="1"/>
      <c r="D1169" s="1"/>
      <c r="G1169" s="62"/>
    </row>
    <row r="1170" spans="2:7" x14ac:dyDescent="0.2">
      <c r="B1170" s="1"/>
      <c r="C1170" s="1"/>
      <c r="D1170" s="1"/>
      <c r="G1170" s="62"/>
    </row>
    <row r="1171" spans="2:7" x14ac:dyDescent="0.2">
      <c r="B1171" s="1"/>
      <c r="C1171" s="1"/>
      <c r="D1171" s="1"/>
      <c r="G1171" s="62"/>
    </row>
    <row r="1172" spans="2:7" x14ac:dyDescent="0.2">
      <c r="B1172" s="1"/>
      <c r="C1172" s="1"/>
      <c r="D1172" s="1"/>
      <c r="G1172" s="62"/>
    </row>
    <row r="1173" spans="2:7" x14ac:dyDescent="0.2">
      <c r="B1173" s="1"/>
      <c r="C1173" s="1"/>
      <c r="D1173" s="1"/>
      <c r="G1173" s="62"/>
    </row>
    <row r="1174" spans="2:7" x14ac:dyDescent="0.2">
      <c r="B1174" s="1"/>
      <c r="C1174" s="1"/>
      <c r="D1174" s="1"/>
      <c r="G1174" s="62"/>
    </row>
    <row r="1175" spans="2:7" x14ac:dyDescent="0.2">
      <c r="B1175" s="1"/>
      <c r="C1175" s="1"/>
      <c r="D1175" s="1"/>
      <c r="G1175" s="62"/>
    </row>
    <row r="1176" spans="2:7" x14ac:dyDescent="0.2">
      <c r="B1176" s="1"/>
      <c r="C1176" s="1"/>
      <c r="D1176" s="1"/>
      <c r="G1176" s="62"/>
    </row>
    <row r="1177" spans="2:7" x14ac:dyDescent="0.2">
      <c r="B1177" s="1"/>
      <c r="C1177" s="1"/>
      <c r="D1177" s="1"/>
      <c r="G1177" s="62"/>
    </row>
    <row r="1178" spans="2:7" x14ac:dyDescent="0.2">
      <c r="B1178" s="1"/>
      <c r="C1178" s="1"/>
      <c r="D1178" s="1"/>
      <c r="G1178" s="62"/>
    </row>
    <row r="1179" spans="2:7" x14ac:dyDescent="0.2">
      <c r="B1179" s="1"/>
      <c r="C1179" s="1"/>
      <c r="D1179" s="1"/>
      <c r="G1179" s="62"/>
    </row>
    <row r="1180" spans="2:7" x14ac:dyDescent="0.2">
      <c r="B1180" s="1"/>
      <c r="C1180" s="1"/>
      <c r="D1180" s="1"/>
      <c r="G1180" s="62"/>
    </row>
    <row r="1181" spans="2:7" x14ac:dyDescent="0.2">
      <c r="B1181" s="1"/>
      <c r="C1181" s="1"/>
      <c r="D1181" s="1"/>
      <c r="G1181" s="62"/>
    </row>
    <row r="1182" spans="2:7" x14ac:dyDescent="0.2">
      <c r="B1182" s="1"/>
      <c r="C1182" s="1"/>
      <c r="D1182" s="1"/>
      <c r="G1182" s="62"/>
    </row>
    <row r="1183" spans="2:7" x14ac:dyDescent="0.2">
      <c r="B1183" s="1"/>
      <c r="C1183" s="1"/>
      <c r="D1183" s="1"/>
      <c r="G1183" s="62"/>
    </row>
    <row r="1184" spans="2:7" x14ac:dyDescent="0.2">
      <c r="B1184" s="1"/>
      <c r="C1184" s="1"/>
      <c r="D1184" s="1"/>
      <c r="G1184" s="62"/>
    </row>
    <row r="1185" spans="2:7" x14ac:dyDescent="0.2">
      <c r="B1185" s="1"/>
      <c r="C1185" s="1"/>
      <c r="D1185" s="1"/>
      <c r="G1185" s="62"/>
    </row>
    <row r="1186" spans="2:7" x14ac:dyDescent="0.2">
      <c r="B1186" s="1"/>
      <c r="C1186" s="1"/>
      <c r="D1186" s="1"/>
      <c r="G1186" s="62"/>
    </row>
    <row r="1187" spans="2:7" x14ac:dyDescent="0.2">
      <c r="B1187" s="1"/>
      <c r="C1187" s="1"/>
      <c r="D1187" s="1"/>
      <c r="G1187" s="62"/>
    </row>
    <row r="1188" spans="2:7" x14ac:dyDescent="0.2">
      <c r="B1188" s="1"/>
      <c r="C1188" s="1"/>
      <c r="D1188" s="1"/>
      <c r="G1188" s="62"/>
    </row>
    <row r="1189" spans="2:7" x14ac:dyDescent="0.2">
      <c r="B1189" s="1"/>
      <c r="C1189" s="1"/>
      <c r="D1189" s="1"/>
      <c r="G1189" s="62"/>
    </row>
    <row r="1190" spans="2:7" x14ac:dyDescent="0.2">
      <c r="B1190" s="1"/>
      <c r="C1190" s="1"/>
      <c r="D1190" s="1"/>
      <c r="G1190" s="62"/>
    </row>
    <row r="1191" spans="2:7" x14ac:dyDescent="0.2">
      <c r="B1191" s="1"/>
      <c r="C1191" s="1"/>
      <c r="D1191" s="1"/>
      <c r="G1191" s="62"/>
    </row>
    <row r="1192" spans="2:7" x14ac:dyDescent="0.2">
      <c r="B1192" s="1"/>
      <c r="C1192" s="1"/>
      <c r="D1192" s="1"/>
      <c r="G1192" s="62"/>
    </row>
    <row r="1193" spans="2:7" x14ac:dyDescent="0.2">
      <c r="B1193" s="1"/>
      <c r="C1193" s="1"/>
      <c r="D1193" s="1"/>
      <c r="G1193" s="62"/>
    </row>
    <row r="1194" spans="2:7" x14ac:dyDescent="0.2">
      <c r="B1194" s="1"/>
      <c r="C1194" s="1"/>
      <c r="D1194" s="1"/>
      <c r="G1194" s="62"/>
    </row>
    <row r="1195" spans="2:7" x14ac:dyDescent="0.2">
      <c r="B1195" s="1"/>
      <c r="C1195" s="1"/>
      <c r="D1195" s="1"/>
      <c r="G1195" s="62"/>
    </row>
    <row r="1196" spans="2:7" x14ac:dyDescent="0.2">
      <c r="B1196" s="1"/>
      <c r="C1196" s="1"/>
      <c r="D1196" s="1"/>
      <c r="G1196" s="62"/>
    </row>
    <row r="1197" spans="2:7" x14ac:dyDescent="0.2">
      <c r="B1197" s="1"/>
      <c r="C1197" s="1"/>
      <c r="D1197" s="1"/>
      <c r="G1197" s="62"/>
    </row>
    <row r="1198" spans="2:7" x14ac:dyDescent="0.2">
      <c r="B1198" s="1"/>
      <c r="C1198" s="1"/>
      <c r="D1198" s="1"/>
      <c r="G1198" s="62"/>
    </row>
    <row r="1199" spans="2:7" x14ac:dyDescent="0.2">
      <c r="B1199" s="1"/>
      <c r="C1199" s="1"/>
      <c r="D1199" s="1"/>
      <c r="G1199" s="62"/>
    </row>
    <row r="1200" spans="2:7" x14ac:dyDescent="0.2">
      <c r="B1200" s="1"/>
      <c r="C1200" s="1"/>
      <c r="D1200" s="1"/>
      <c r="G1200" s="62"/>
    </row>
    <row r="1201" spans="2:7" x14ac:dyDescent="0.2">
      <c r="B1201" s="1"/>
      <c r="C1201" s="1"/>
      <c r="D1201" s="1"/>
      <c r="G1201" s="62"/>
    </row>
    <row r="1202" spans="2:7" x14ac:dyDescent="0.2">
      <c r="B1202" s="1"/>
      <c r="C1202" s="1"/>
      <c r="D1202" s="1"/>
      <c r="G1202" s="62"/>
    </row>
    <row r="1203" spans="2:7" x14ac:dyDescent="0.2">
      <c r="B1203" s="1"/>
      <c r="C1203" s="1"/>
      <c r="D1203" s="1"/>
      <c r="G1203" s="62"/>
    </row>
    <row r="1204" spans="2:7" x14ac:dyDescent="0.2">
      <c r="B1204" s="1"/>
      <c r="C1204" s="1"/>
      <c r="D1204" s="1"/>
      <c r="G1204" s="62"/>
    </row>
    <row r="1205" spans="2:7" x14ac:dyDescent="0.2">
      <c r="B1205" s="1"/>
      <c r="C1205" s="1"/>
      <c r="D1205" s="1"/>
      <c r="G1205" s="62"/>
    </row>
    <row r="1206" spans="2:7" x14ac:dyDescent="0.2">
      <c r="B1206" s="1"/>
      <c r="C1206" s="1"/>
      <c r="D1206" s="1"/>
      <c r="G1206" s="62"/>
    </row>
    <row r="1207" spans="2:7" x14ac:dyDescent="0.2">
      <c r="B1207" s="1"/>
      <c r="C1207" s="1"/>
      <c r="D1207" s="1"/>
      <c r="G1207" s="62"/>
    </row>
    <row r="1208" spans="2:7" x14ac:dyDescent="0.2">
      <c r="B1208" s="1"/>
      <c r="C1208" s="1"/>
      <c r="D1208" s="1"/>
      <c r="G1208" s="62"/>
    </row>
    <row r="1209" spans="2:7" x14ac:dyDescent="0.2">
      <c r="B1209" s="1"/>
      <c r="C1209" s="1"/>
      <c r="D1209" s="1"/>
      <c r="G1209" s="62"/>
    </row>
    <row r="1210" spans="2:7" x14ac:dyDescent="0.2">
      <c r="B1210" s="1"/>
      <c r="C1210" s="1"/>
      <c r="D1210" s="1"/>
      <c r="G1210" s="62"/>
    </row>
    <row r="1211" spans="2:7" x14ac:dyDescent="0.2">
      <c r="B1211" s="1"/>
      <c r="C1211" s="1"/>
      <c r="D1211" s="1"/>
      <c r="G1211" s="62"/>
    </row>
    <row r="1212" spans="2:7" x14ac:dyDescent="0.2">
      <c r="B1212" s="1"/>
      <c r="C1212" s="1"/>
      <c r="D1212" s="1"/>
      <c r="G1212" s="62"/>
    </row>
    <row r="1213" spans="2:7" x14ac:dyDescent="0.2">
      <c r="B1213" s="1"/>
      <c r="C1213" s="1"/>
      <c r="D1213" s="1"/>
      <c r="G1213" s="62"/>
    </row>
    <row r="1214" spans="2:7" x14ac:dyDescent="0.2">
      <c r="B1214" s="1"/>
      <c r="C1214" s="1"/>
      <c r="D1214" s="1"/>
      <c r="G1214" s="62"/>
    </row>
    <row r="1215" spans="2:7" x14ac:dyDescent="0.2">
      <c r="B1215" s="1"/>
      <c r="C1215" s="1"/>
      <c r="D1215" s="1"/>
      <c r="G1215" s="62"/>
    </row>
    <row r="1216" spans="2:7" x14ac:dyDescent="0.2">
      <c r="B1216" s="1"/>
      <c r="C1216" s="1"/>
      <c r="D1216" s="1"/>
      <c r="G1216" s="62"/>
    </row>
    <row r="1217" spans="2:7" x14ac:dyDescent="0.2">
      <c r="B1217" s="1"/>
      <c r="C1217" s="1"/>
      <c r="D1217" s="1"/>
      <c r="G1217" s="62"/>
    </row>
    <row r="1218" spans="2:7" x14ac:dyDescent="0.2">
      <c r="B1218" s="1"/>
      <c r="C1218" s="1"/>
      <c r="D1218" s="1"/>
      <c r="G1218" s="62"/>
    </row>
    <row r="1219" spans="2:7" x14ac:dyDescent="0.2">
      <c r="B1219" s="1"/>
      <c r="C1219" s="1"/>
      <c r="D1219" s="1"/>
      <c r="G1219" s="62"/>
    </row>
    <row r="1220" spans="2:7" x14ac:dyDescent="0.2">
      <c r="B1220" s="1"/>
      <c r="C1220" s="1"/>
      <c r="D1220" s="1"/>
      <c r="G1220" s="62"/>
    </row>
    <row r="1221" spans="2:7" x14ac:dyDescent="0.2">
      <c r="B1221" s="1"/>
      <c r="C1221" s="1"/>
      <c r="D1221" s="1"/>
      <c r="G1221" s="62"/>
    </row>
    <row r="1222" spans="2:7" x14ac:dyDescent="0.2">
      <c r="B1222" s="1"/>
      <c r="C1222" s="1"/>
      <c r="D1222" s="1"/>
      <c r="G1222" s="62"/>
    </row>
    <row r="1223" spans="2:7" x14ac:dyDescent="0.2">
      <c r="B1223" s="1"/>
      <c r="C1223" s="1"/>
      <c r="D1223" s="1"/>
      <c r="G1223" s="62"/>
    </row>
    <row r="1224" spans="2:7" x14ac:dyDescent="0.2">
      <c r="B1224" s="1"/>
      <c r="C1224" s="1"/>
      <c r="D1224" s="1"/>
      <c r="G1224" s="62"/>
    </row>
    <row r="1225" spans="2:7" x14ac:dyDescent="0.2">
      <c r="B1225" s="1"/>
      <c r="C1225" s="1"/>
      <c r="D1225" s="1"/>
      <c r="G1225" s="62"/>
    </row>
    <row r="1226" spans="2:7" x14ac:dyDescent="0.2">
      <c r="B1226" s="1"/>
      <c r="C1226" s="1"/>
      <c r="D1226" s="1"/>
      <c r="G1226" s="62"/>
    </row>
    <row r="1227" spans="2:7" x14ac:dyDescent="0.2">
      <c r="B1227" s="1"/>
      <c r="C1227" s="1"/>
      <c r="D1227" s="1"/>
      <c r="G1227" s="62"/>
    </row>
    <row r="1228" spans="2:7" x14ac:dyDescent="0.2">
      <c r="B1228" s="1"/>
      <c r="C1228" s="1"/>
      <c r="D1228" s="1"/>
      <c r="G1228" s="62"/>
    </row>
    <row r="1229" spans="2:7" x14ac:dyDescent="0.2">
      <c r="B1229" s="1"/>
      <c r="C1229" s="1"/>
      <c r="D1229" s="1"/>
      <c r="G1229" s="62"/>
    </row>
    <row r="1230" spans="2:7" x14ac:dyDescent="0.2">
      <c r="B1230" s="1"/>
      <c r="C1230" s="1"/>
      <c r="D1230" s="1"/>
      <c r="G1230" s="62"/>
    </row>
    <row r="1231" spans="2:7" x14ac:dyDescent="0.2">
      <c r="B1231" s="1"/>
      <c r="C1231" s="1"/>
      <c r="D1231" s="1"/>
      <c r="G1231" s="62"/>
    </row>
    <row r="1232" spans="2:7" x14ac:dyDescent="0.2">
      <c r="B1232" s="1"/>
      <c r="C1232" s="1"/>
      <c r="D1232" s="1"/>
      <c r="G1232" s="62"/>
    </row>
    <row r="1233" spans="2:7" x14ac:dyDescent="0.2">
      <c r="B1233" s="1"/>
      <c r="C1233" s="1"/>
      <c r="D1233" s="1"/>
      <c r="G1233" s="62"/>
    </row>
    <row r="1234" spans="2:7" x14ac:dyDescent="0.2">
      <c r="B1234" s="1"/>
      <c r="C1234" s="1"/>
      <c r="D1234" s="1"/>
      <c r="G1234" s="62"/>
    </row>
    <row r="1235" spans="2:7" x14ac:dyDescent="0.2">
      <c r="B1235" s="1"/>
      <c r="C1235" s="1"/>
      <c r="D1235" s="1"/>
      <c r="G1235" s="62"/>
    </row>
    <row r="1236" spans="2:7" x14ac:dyDescent="0.2">
      <c r="B1236" s="1"/>
      <c r="C1236" s="1"/>
      <c r="D1236" s="1"/>
      <c r="G1236" s="62"/>
    </row>
    <row r="1237" spans="2:7" x14ac:dyDescent="0.2">
      <c r="B1237" s="1"/>
      <c r="C1237" s="1"/>
      <c r="D1237" s="1"/>
      <c r="G1237" s="62"/>
    </row>
    <row r="1238" spans="2:7" x14ac:dyDescent="0.2">
      <c r="B1238" s="1"/>
      <c r="C1238" s="1"/>
      <c r="D1238" s="1"/>
      <c r="G1238" s="62"/>
    </row>
    <row r="1239" spans="2:7" x14ac:dyDescent="0.2">
      <c r="B1239" s="1"/>
      <c r="C1239" s="1"/>
      <c r="D1239" s="1"/>
      <c r="G1239" s="62"/>
    </row>
    <row r="1240" spans="2:7" x14ac:dyDescent="0.2">
      <c r="B1240" s="1"/>
      <c r="C1240" s="1"/>
      <c r="D1240" s="1"/>
      <c r="G1240" s="62"/>
    </row>
    <row r="1241" spans="2:7" x14ac:dyDescent="0.2">
      <c r="B1241" s="1"/>
      <c r="C1241" s="1"/>
      <c r="D1241" s="1"/>
      <c r="G1241" s="62"/>
    </row>
    <row r="1242" spans="2:7" x14ac:dyDescent="0.2">
      <c r="B1242" s="1"/>
      <c r="C1242" s="1"/>
      <c r="D1242" s="1"/>
      <c r="G1242" s="62"/>
    </row>
    <row r="1243" spans="2:7" x14ac:dyDescent="0.2">
      <c r="B1243" s="1"/>
      <c r="C1243" s="1"/>
      <c r="D1243" s="1"/>
      <c r="G1243" s="62"/>
    </row>
    <row r="1244" spans="2:7" x14ac:dyDescent="0.2">
      <c r="B1244" s="1"/>
      <c r="C1244" s="1"/>
      <c r="D1244" s="1"/>
      <c r="G1244" s="62"/>
    </row>
    <row r="1245" spans="2:7" x14ac:dyDescent="0.2">
      <c r="B1245" s="1"/>
      <c r="C1245" s="1"/>
      <c r="D1245" s="1"/>
      <c r="G1245" s="62"/>
    </row>
    <row r="1246" spans="2:7" x14ac:dyDescent="0.2">
      <c r="B1246" s="1"/>
      <c r="C1246" s="1"/>
      <c r="D1246" s="1"/>
      <c r="G1246" s="62"/>
    </row>
    <row r="1247" spans="2:7" x14ac:dyDescent="0.2">
      <c r="B1247" s="1"/>
      <c r="C1247" s="1"/>
      <c r="D1247" s="1"/>
      <c r="G1247" s="62"/>
    </row>
    <row r="1248" spans="2:7" x14ac:dyDescent="0.2">
      <c r="B1248" s="1"/>
      <c r="C1248" s="1"/>
      <c r="D1248" s="1"/>
      <c r="G1248" s="62"/>
    </row>
    <row r="1249" spans="2:7" x14ac:dyDescent="0.2">
      <c r="B1249" s="1"/>
      <c r="C1249" s="1"/>
      <c r="D1249" s="1"/>
      <c r="G1249" s="62"/>
    </row>
    <row r="1250" spans="2:7" x14ac:dyDescent="0.2">
      <c r="B1250" s="1"/>
      <c r="C1250" s="1"/>
      <c r="D1250" s="1"/>
      <c r="G1250" s="62"/>
    </row>
    <row r="1251" spans="2:7" x14ac:dyDescent="0.2">
      <c r="B1251" s="1"/>
      <c r="C1251" s="1"/>
      <c r="D1251" s="1"/>
      <c r="G1251" s="62"/>
    </row>
    <row r="1252" spans="2:7" x14ac:dyDescent="0.2">
      <c r="B1252" s="1"/>
      <c r="C1252" s="1"/>
      <c r="D1252" s="1"/>
      <c r="G1252" s="62"/>
    </row>
    <row r="1253" spans="2:7" x14ac:dyDescent="0.2">
      <c r="B1253" s="1"/>
      <c r="C1253" s="1"/>
      <c r="D1253" s="1"/>
      <c r="G1253" s="62"/>
    </row>
    <row r="1254" spans="2:7" x14ac:dyDescent="0.2">
      <c r="B1254" s="1"/>
      <c r="C1254" s="1"/>
      <c r="D1254" s="1"/>
      <c r="G1254" s="62"/>
    </row>
    <row r="1255" spans="2:7" x14ac:dyDescent="0.2">
      <c r="B1255" s="1"/>
      <c r="C1255" s="1"/>
      <c r="D1255" s="1"/>
      <c r="G1255" s="62"/>
    </row>
    <row r="1256" spans="2:7" x14ac:dyDescent="0.2">
      <c r="B1256" s="1"/>
      <c r="C1256" s="1"/>
      <c r="D1256" s="1"/>
      <c r="G1256" s="62"/>
    </row>
    <row r="1257" spans="2:7" x14ac:dyDescent="0.2">
      <c r="B1257" s="1"/>
      <c r="C1257" s="1"/>
      <c r="D1257" s="1"/>
      <c r="G1257" s="62"/>
    </row>
    <row r="1258" spans="2:7" x14ac:dyDescent="0.2">
      <c r="B1258" s="1"/>
      <c r="C1258" s="1"/>
      <c r="D1258" s="1"/>
      <c r="G1258" s="62"/>
    </row>
    <row r="1259" spans="2:7" x14ac:dyDescent="0.2">
      <c r="B1259" s="1"/>
      <c r="C1259" s="1"/>
      <c r="D1259" s="1"/>
      <c r="G1259" s="62"/>
    </row>
    <row r="1260" spans="2:7" x14ac:dyDescent="0.2">
      <c r="B1260" s="1"/>
      <c r="C1260" s="1"/>
      <c r="D1260" s="1"/>
      <c r="G1260" s="62"/>
    </row>
    <row r="1261" spans="2:7" x14ac:dyDescent="0.2">
      <c r="B1261" s="1"/>
      <c r="C1261" s="1"/>
      <c r="D1261" s="1"/>
      <c r="G1261" s="62"/>
    </row>
    <row r="1262" spans="2:7" x14ac:dyDescent="0.2">
      <c r="B1262" s="1"/>
      <c r="C1262" s="1"/>
      <c r="D1262" s="1"/>
      <c r="G1262" s="62"/>
    </row>
    <row r="1263" spans="2:7" x14ac:dyDescent="0.2">
      <c r="B1263" s="1"/>
      <c r="C1263" s="1"/>
      <c r="D1263" s="1"/>
      <c r="G1263" s="62"/>
    </row>
    <row r="1264" spans="2:7" x14ac:dyDescent="0.2">
      <c r="B1264" s="1"/>
      <c r="C1264" s="1"/>
      <c r="D1264" s="1"/>
      <c r="G1264" s="62"/>
    </row>
    <row r="1265" spans="2:7" x14ac:dyDescent="0.2">
      <c r="B1265" s="1"/>
      <c r="C1265" s="1"/>
      <c r="D1265" s="1"/>
      <c r="G1265" s="62"/>
    </row>
    <row r="1266" spans="2:7" x14ac:dyDescent="0.2">
      <c r="B1266" s="1"/>
      <c r="C1266" s="1"/>
      <c r="D1266" s="1"/>
      <c r="G1266" s="62"/>
    </row>
    <row r="1267" spans="2:7" x14ac:dyDescent="0.2">
      <c r="B1267" s="1"/>
      <c r="C1267" s="1"/>
      <c r="D1267" s="1"/>
      <c r="G1267" s="62"/>
    </row>
    <row r="1268" spans="2:7" x14ac:dyDescent="0.2">
      <c r="B1268" s="1"/>
      <c r="C1268" s="1"/>
      <c r="D1268" s="1"/>
      <c r="G1268" s="62"/>
    </row>
    <row r="1269" spans="2:7" x14ac:dyDescent="0.2">
      <c r="B1269" s="1"/>
      <c r="C1269" s="1"/>
      <c r="D1269" s="1"/>
      <c r="G1269" s="62"/>
    </row>
    <row r="1270" spans="2:7" x14ac:dyDescent="0.2">
      <c r="B1270" s="1"/>
      <c r="C1270" s="1"/>
      <c r="D1270" s="1"/>
      <c r="G1270" s="62"/>
    </row>
    <row r="1271" spans="2:7" x14ac:dyDescent="0.2">
      <c r="B1271" s="1"/>
      <c r="C1271" s="1"/>
      <c r="D1271" s="1"/>
      <c r="G1271" s="62"/>
    </row>
    <row r="1272" spans="2:7" x14ac:dyDescent="0.2">
      <c r="B1272" s="1"/>
      <c r="C1272" s="1"/>
      <c r="D1272" s="1"/>
      <c r="G1272" s="62"/>
    </row>
    <row r="1273" spans="2:7" x14ac:dyDescent="0.2">
      <c r="B1273" s="1"/>
      <c r="C1273" s="1"/>
      <c r="D1273" s="1"/>
      <c r="G1273" s="62"/>
    </row>
    <row r="1274" spans="2:7" x14ac:dyDescent="0.2">
      <c r="B1274" s="1"/>
      <c r="C1274" s="1"/>
      <c r="D1274" s="1"/>
      <c r="G1274" s="62"/>
    </row>
    <row r="1275" spans="2:7" x14ac:dyDescent="0.2">
      <c r="B1275" s="1"/>
      <c r="C1275" s="1"/>
      <c r="D1275" s="1"/>
      <c r="G1275" s="62"/>
    </row>
    <row r="1276" spans="2:7" x14ac:dyDescent="0.2">
      <c r="B1276" s="1"/>
      <c r="C1276" s="1"/>
      <c r="D1276" s="1"/>
      <c r="G1276" s="62"/>
    </row>
    <row r="1277" spans="2:7" x14ac:dyDescent="0.2">
      <c r="B1277" s="1"/>
      <c r="C1277" s="1"/>
      <c r="D1277" s="1"/>
      <c r="G1277" s="62"/>
    </row>
    <row r="1278" spans="2:7" x14ac:dyDescent="0.2">
      <c r="B1278" s="1"/>
      <c r="C1278" s="1"/>
      <c r="D1278" s="1"/>
      <c r="G1278" s="62"/>
    </row>
    <row r="1279" spans="2:7" x14ac:dyDescent="0.2">
      <c r="B1279" s="1"/>
      <c r="C1279" s="1"/>
      <c r="D1279" s="1"/>
      <c r="G1279" s="62"/>
    </row>
    <row r="1280" spans="2:7" x14ac:dyDescent="0.2">
      <c r="B1280" s="1"/>
      <c r="C1280" s="1"/>
      <c r="D1280" s="1"/>
      <c r="G1280" s="62"/>
    </row>
    <row r="1281" spans="2:7" x14ac:dyDescent="0.2">
      <c r="B1281" s="1"/>
      <c r="C1281" s="1"/>
      <c r="D1281" s="1"/>
      <c r="G1281" s="62"/>
    </row>
    <row r="1282" spans="2:7" x14ac:dyDescent="0.2">
      <c r="B1282" s="1"/>
      <c r="C1282" s="1"/>
      <c r="D1282" s="1"/>
      <c r="G1282" s="62"/>
    </row>
    <row r="1283" spans="2:7" x14ac:dyDescent="0.2">
      <c r="B1283" s="1"/>
      <c r="C1283" s="1"/>
      <c r="D1283" s="1"/>
      <c r="G1283" s="62"/>
    </row>
    <row r="1284" spans="2:7" x14ac:dyDescent="0.2">
      <c r="B1284" s="1"/>
      <c r="C1284" s="1"/>
      <c r="D1284" s="1"/>
      <c r="G1284" s="62"/>
    </row>
    <row r="1285" spans="2:7" x14ac:dyDescent="0.2">
      <c r="B1285" s="1"/>
      <c r="C1285" s="1"/>
      <c r="D1285" s="1"/>
      <c r="G1285" s="62"/>
    </row>
    <row r="1286" spans="2:7" x14ac:dyDescent="0.2">
      <c r="B1286" s="1"/>
      <c r="C1286" s="1"/>
      <c r="D1286" s="1"/>
      <c r="G1286" s="62"/>
    </row>
    <row r="1287" spans="2:7" x14ac:dyDescent="0.2">
      <c r="B1287" s="1"/>
      <c r="C1287" s="1"/>
      <c r="D1287" s="1"/>
      <c r="G1287" s="62"/>
    </row>
    <row r="1288" spans="2:7" x14ac:dyDescent="0.2">
      <c r="B1288" s="1"/>
      <c r="C1288" s="1"/>
      <c r="D1288" s="1"/>
      <c r="G1288" s="62"/>
    </row>
    <row r="1289" spans="2:7" x14ac:dyDescent="0.2">
      <c r="B1289" s="1"/>
      <c r="C1289" s="1"/>
      <c r="D1289" s="1"/>
      <c r="G1289" s="62"/>
    </row>
    <row r="1290" spans="2:7" x14ac:dyDescent="0.2">
      <c r="B1290" s="1"/>
      <c r="C1290" s="1"/>
      <c r="D1290" s="1"/>
      <c r="G1290" s="62"/>
    </row>
    <row r="1291" spans="2:7" x14ac:dyDescent="0.2">
      <c r="B1291" s="1"/>
      <c r="C1291" s="1"/>
      <c r="D1291" s="1"/>
      <c r="G1291" s="62"/>
    </row>
    <row r="1292" spans="2:7" x14ac:dyDescent="0.2">
      <c r="B1292" s="1"/>
      <c r="C1292" s="1"/>
      <c r="D1292" s="1"/>
      <c r="G1292" s="62"/>
    </row>
    <row r="1293" spans="2:7" x14ac:dyDescent="0.2">
      <c r="B1293" s="1"/>
      <c r="C1293" s="1"/>
      <c r="D1293" s="1"/>
      <c r="G1293" s="62"/>
    </row>
    <row r="1294" spans="2:7" x14ac:dyDescent="0.2">
      <c r="B1294" s="1"/>
      <c r="C1294" s="1"/>
      <c r="D1294" s="1"/>
      <c r="G1294" s="62"/>
    </row>
    <row r="1295" spans="2:7" x14ac:dyDescent="0.2">
      <c r="B1295" s="1"/>
      <c r="C1295" s="1"/>
      <c r="D1295" s="1"/>
      <c r="G1295" s="62"/>
    </row>
    <row r="1296" spans="2:7" x14ac:dyDescent="0.2">
      <c r="B1296" s="1"/>
      <c r="C1296" s="1"/>
      <c r="D1296" s="1"/>
      <c r="G1296" s="62"/>
    </row>
    <row r="1297" spans="2:7" x14ac:dyDescent="0.2">
      <c r="B1297" s="1"/>
      <c r="C1297" s="1"/>
      <c r="D1297" s="1"/>
      <c r="G1297" s="62"/>
    </row>
    <row r="1298" spans="2:7" x14ac:dyDescent="0.2">
      <c r="B1298" s="1"/>
      <c r="C1298" s="1"/>
      <c r="D1298" s="1"/>
      <c r="G1298" s="62"/>
    </row>
    <row r="1299" spans="2:7" x14ac:dyDescent="0.2">
      <c r="B1299" s="1"/>
      <c r="C1299" s="1"/>
      <c r="D1299" s="1"/>
      <c r="G1299" s="62"/>
    </row>
    <row r="1300" spans="2:7" x14ac:dyDescent="0.2">
      <c r="B1300" s="1"/>
      <c r="C1300" s="1"/>
      <c r="D1300" s="1"/>
      <c r="G1300" s="62"/>
    </row>
    <row r="1301" spans="2:7" x14ac:dyDescent="0.2">
      <c r="B1301" s="1"/>
      <c r="C1301" s="1"/>
      <c r="D1301" s="1"/>
      <c r="G1301" s="62"/>
    </row>
    <row r="1302" spans="2:7" x14ac:dyDescent="0.2">
      <c r="B1302" s="1"/>
      <c r="C1302" s="1"/>
      <c r="D1302" s="1"/>
      <c r="G1302" s="62"/>
    </row>
    <row r="1303" spans="2:7" x14ac:dyDescent="0.2">
      <c r="B1303" s="1"/>
      <c r="C1303" s="1"/>
      <c r="D1303" s="1"/>
      <c r="G1303" s="62"/>
    </row>
    <row r="1304" spans="2:7" x14ac:dyDescent="0.2">
      <c r="B1304" s="1"/>
      <c r="C1304" s="1"/>
      <c r="D1304" s="1"/>
      <c r="G1304" s="62"/>
    </row>
    <row r="1305" spans="2:7" x14ac:dyDescent="0.2">
      <c r="B1305" s="1"/>
      <c r="C1305" s="1"/>
      <c r="D1305" s="1"/>
      <c r="G1305" s="62"/>
    </row>
    <row r="1306" spans="2:7" x14ac:dyDescent="0.2">
      <c r="B1306" s="1"/>
      <c r="C1306" s="1"/>
      <c r="D1306" s="1"/>
      <c r="G1306" s="62"/>
    </row>
    <row r="1307" spans="2:7" x14ac:dyDescent="0.2">
      <c r="B1307" s="1"/>
      <c r="C1307" s="1"/>
      <c r="D1307" s="1"/>
      <c r="G1307" s="62"/>
    </row>
    <row r="1308" spans="2:7" x14ac:dyDescent="0.2">
      <c r="B1308" s="1"/>
      <c r="C1308" s="1"/>
      <c r="D1308" s="1"/>
      <c r="G1308" s="62"/>
    </row>
    <row r="1309" spans="2:7" x14ac:dyDescent="0.2">
      <c r="B1309" s="1"/>
      <c r="C1309" s="1"/>
      <c r="D1309" s="1"/>
      <c r="G1309" s="62"/>
    </row>
    <row r="1310" spans="2:7" x14ac:dyDescent="0.2">
      <c r="B1310" s="1"/>
      <c r="C1310" s="1"/>
      <c r="D1310" s="1"/>
      <c r="G1310" s="62"/>
    </row>
    <row r="1311" spans="2:7" x14ac:dyDescent="0.2">
      <c r="B1311" s="1"/>
      <c r="C1311" s="1"/>
      <c r="D1311" s="1"/>
      <c r="G1311" s="62"/>
    </row>
    <row r="1312" spans="2:7" x14ac:dyDescent="0.2">
      <c r="B1312" s="1"/>
      <c r="C1312" s="1"/>
      <c r="D1312" s="1"/>
      <c r="G1312" s="62"/>
    </row>
    <row r="1313" spans="2:7" x14ac:dyDescent="0.2">
      <c r="B1313" s="1"/>
      <c r="C1313" s="1"/>
      <c r="D1313" s="1"/>
      <c r="G1313" s="62"/>
    </row>
    <row r="1314" spans="2:7" x14ac:dyDescent="0.2">
      <c r="B1314" s="1"/>
      <c r="C1314" s="1"/>
      <c r="D1314" s="1"/>
      <c r="G1314" s="62"/>
    </row>
    <row r="1315" spans="2:7" x14ac:dyDescent="0.2">
      <c r="B1315" s="1"/>
      <c r="C1315" s="1"/>
      <c r="D1315" s="1"/>
      <c r="G1315" s="62"/>
    </row>
    <row r="1316" spans="2:7" x14ac:dyDescent="0.2">
      <c r="B1316" s="1"/>
      <c r="C1316" s="1"/>
      <c r="D1316" s="1"/>
      <c r="G1316" s="62"/>
    </row>
    <row r="1317" spans="2:7" x14ac:dyDescent="0.2">
      <c r="B1317" s="1"/>
      <c r="C1317" s="1"/>
      <c r="D1317" s="1"/>
      <c r="G1317" s="62"/>
    </row>
    <row r="1318" spans="2:7" x14ac:dyDescent="0.2">
      <c r="B1318" s="1"/>
      <c r="C1318" s="1"/>
      <c r="D1318" s="1"/>
      <c r="G1318" s="62"/>
    </row>
    <row r="1319" spans="2:7" x14ac:dyDescent="0.2">
      <c r="B1319" s="1"/>
      <c r="C1319" s="1"/>
      <c r="D1319" s="1"/>
      <c r="G1319" s="62"/>
    </row>
    <row r="1320" spans="2:7" x14ac:dyDescent="0.2">
      <c r="B1320" s="1"/>
      <c r="C1320" s="1"/>
      <c r="D1320" s="1"/>
      <c r="G1320" s="62"/>
    </row>
    <row r="1321" spans="2:7" x14ac:dyDescent="0.2">
      <c r="B1321" s="1"/>
      <c r="C1321" s="1"/>
      <c r="D1321" s="1"/>
      <c r="G1321" s="62"/>
    </row>
    <row r="1322" spans="2:7" x14ac:dyDescent="0.2">
      <c r="B1322" s="1"/>
      <c r="C1322" s="1"/>
      <c r="D1322" s="1"/>
      <c r="G1322" s="62"/>
    </row>
    <row r="1323" spans="2:7" x14ac:dyDescent="0.2">
      <c r="B1323" s="1"/>
      <c r="C1323" s="1"/>
      <c r="D1323" s="1"/>
      <c r="G1323" s="62"/>
    </row>
    <row r="1324" spans="2:7" x14ac:dyDescent="0.2">
      <c r="B1324" s="1"/>
      <c r="C1324" s="1"/>
      <c r="D1324" s="1"/>
      <c r="G1324" s="62"/>
    </row>
    <row r="1325" spans="2:7" x14ac:dyDescent="0.2">
      <c r="B1325" s="1"/>
      <c r="C1325" s="1"/>
      <c r="D1325" s="1"/>
      <c r="G1325" s="62"/>
    </row>
    <row r="1326" spans="2:7" x14ac:dyDescent="0.2">
      <c r="B1326" s="1"/>
      <c r="C1326" s="1"/>
      <c r="D1326" s="1"/>
      <c r="G1326" s="62"/>
    </row>
    <row r="1327" spans="2:7" x14ac:dyDescent="0.2">
      <c r="B1327" s="1"/>
      <c r="C1327" s="1"/>
      <c r="D1327" s="1"/>
      <c r="G1327" s="62"/>
    </row>
    <row r="1328" spans="2:7" x14ac:dyDescent="0.2">
      <c r="B1328" s="1"/>
      <c r="C1328" s="1"/>
      <c r="D1328" s="1"/>
      <c r="G1328" s="62"/>
    </row>
    <row r="1329" spans="2:7" x14ac:dyDescent="0.2">
      <c r="B1329" s="1"/>
      <c r="C1329" s="1"/>
      <c r="D1329" s="1"/>
      <c r="G1329" s="62"/>
    </row>
    <row r="1330" spans="2:7" x14ac:dyDescent="0.2">
      <c r="B1330" s="1"/>
      <c r="C1330" s="1"/>
      <c r="D1330" s="1"/>
      <c r="G1330" s="62"/>
    </row>
    <row r="1331" spans="2:7" x14ac:dyDescent="0.2">
      <c r="B1331" s="1"/>
      <c r="C1331" s="1"/>
      <c r="D1331" s="1"/>
      <c r="G1331" s="62"/>
    </row>
    <row r="1332" spans="2:7" x14ac:dyDescent="0.2">
      <c r="B1332" s="1"/>
      <c r="C1332" s="1"/>
      <c r="D1332" s="1"/>
      <c r="G1332" s="62"/>
    </row>
    <row r="1333" spans="2:7" x14ac:dyDescent="0.2">
      <c r="B1333" s="1"/>
      <c r="C1333" s="1"/>
      <c r="D1333" s="1"/>
      <c r="G1333" s="62"/>
    </row>
    <row r="1334" spans="2:7" x14ac:dyDescent="0.2">
      <c r="B1334" s="1"/>
      <c r="C1334" s="1"/>
      <c r="D1334" s="1"/>
      <c r="G1334" s="62"/>
    </row>
    <row r="1335" spans="2:7" x14ac:dyDescent="0.2">
      <c r="B1335" s="1"/>
      <c r="C1335" s="1"/>
      <c r="D1335" s="1"/>
      <c r="G1335" s="62"/>
    </row>
    <row r="1336" spans="2:7" x14ac:dyDescent="0.2">
      <c r="B1336" s="1"/>
      <c r="C1336" s="1"/>
      <c r="D1336" s="1"/>
      <c r="G1336" s="62"/>
    </row>
    <row r="1337" spans="2:7" x14ac:dyDescent="0.2">
      <c r="B1337" s="1"/>
      <c r="C1337" s="1"/>
      <c r="D1337" s="1"/>
      <c r="G1337" s="62"/>
    </row>
    <row r="1338" spans="2:7" x14ac:dyDescent="0.2">
      <c r="B1338" s="1"/>
      <c r="C1338" s="1"/>
      <c r="D1338" s="1"/>
      <c r="G1338" s="62"/>
    </row>
    <row r="1339" spans="2:7" x14ac:dyDescent="0.2">
      <c r="B1339" s="1"/>
      <c r="C1339" s="1"/>
      <c r="D1339" s="1"/>
      <c r="G1339" s="62"/>
    </row>
    <row r="1340" spans="2:7" x14ac:dyDescent="0.2">
      <c r="B1340" s="1"/>
      <c r="C1340" s="1"/>
      <c r="D1340" s="1"/>
      <c r="G1340" s="62"/>
    </row>
    <row r="1341" spans="2:7" x14ac:dyDescent="0.2">
      <c r="B1341" s="1"/>
      <c r="C1341" s="1"/>
      <c r="D1341" s="1"/>
      <c r="G1341" s="62"/>
    </row>
    <row r="1342" spans="2:7" x14ac:dyDescent="0.2">
      <c r="B1342" s="1"/>
      <c r="C1342" s="1"/>
      <c r="D1342" s="1"/>
      <c r="G1342" s="62"/>
    </row>
    <row r="1343" spans="2:7" x14ac:dyDescent="0.2">
      <c r="B1343" s="1"/>
      <c r="C1343" s="1"/>
      <c r="D1343" s="1"/>
      <c r="G1343" s="62"/>
    </row>
    <row r="1344" spans="2:7" x14ac:dyDescent="0.2">
      <c r="B1344" s="1"/>
      <c r="C1344" s="1"/>
      <c r="D1344" s="1"/>
      <c r="G1344" s="62"/>
    </row>
    <row r="1345" spans="2:7" x14ac:dyDescent="0.2">
      <c r="B1345" s="1"/>
      <c r="C1345" s="1"/>
      <c r="D1345" s="1"/>
      <c r="G1345" s="62"/>
    </row>
    <row r="1346" spans="2:7" x14ac:dyDescent="0.2">
      <c r="B1346" s="1"/>
      <c r="C1346" s="1"/>
      <c r="D1346" s="1"/>
      <c r="G1346" s="62"/>
    </row>
    <row r="1347" spans="2:7" x14ac:dyDescent="0.2">
      <c r="B1347" s="1"/>
      <c r="C1347" s="1"/>
      <c r="D1347" s="1"/>
      <c r="G1347" s="62"/>
    </row>
    <row r="1348" spans="2:7" x14ac:dyDescent="0.2">
      <c r="B1348" s="1"/>
      <c r="C1348" s="1"/>
      <c r="D1348" s="1"/>
      <c r="G1348" s="62"/>
    </row>
    <row r="1349" spans="2:7" x14ac:dyDescent="0.2">
      <c r="B1349" s="1"/>
      <c r="C1349" s="1"/>
      <c r="D1349" s="1"/>
      <c r="G1349" s="62"/>
    </row>
    <row r="1350" spans="2:7" x14ac:dyDescent="0.2">
      <c r="B1350" s="1"/>
      <c r="C1350" s="1"/>
      <c r="D1350" s="1"/>
      <c r="G1350" s="62"/>
    </row>
    <row r="1351" spans="2:7" x14ac:dyDescent="0.2">
      <c r="B1351" s="1"/>
      <c r="C1351" s="1"/>
      <c r="D1351" s="1"/>
      <c r="G1351" s="62"/>
    </row>
    <row r="1352" spans="2:7" x14ac:dyDescent="0.2">
      <c r="B1352" s="1"/>
      <c r="C1352" s="1"/>
      <c r="D1352" s="1"/>
      <c r="G1352" s="62"/>
    </row>
    <row r="1353" spans="2:7" x14ac:dyDescent="0.2">
      <c r="B1353" s="1"/>
      <c r="C1353" s="1"/>
      <c r="D1353" s="1"/>
      <c r="G1353" s="62"/>
    </row>
    <row r="1354" spans="2:7" x14ac:dyDescent="0.2">
      <c r="B1354" s="1"/>
      <c r="C1354" s="1"/>
      <c r="D1354" s="1"/>
      <c r="G1354" s="62"/>
    </row>
    <row r="1355" spans="2:7" x14ac:dyDescent="0.2">
      <c r="B1355" s="1"/>
      <c r="C1355" s="1"/>
      <c r="D1355" s="1"/>
      <c r="G1355" s="62"/>
    </row>
    <row r="1356" spans="2:7" x14ac:dyDescent="0.2">
      <c r="B1356" s="1"/>
      <c r="C1356" s="1"/>
      <c r="D1356" s="1"/>
      <c r="G1356" s="62"/>
    </row>
    <row r="1357" spans="2:7" x14ac:dyDescent="0.2">
      <c r="B1357" s="1"/>
      <c r="C1357" s="1"/>
      <c r="D1357" s="1"/>
      <c r="G1357" s="62"/>
    </row>
    <row r="1358" spans="2:7" x14ac:dyDescent="0.2">
      <c r="B1358" s="1"/>
      <c r="C1358" s="1"/>
      <c r="D1358" s="1"/>
      <c r="G1358" s="62"/>
    </row>
    <row r="1359" spans="2:7" x14ac:dyDescent="0.2">
      <c r="B1359" s="1"/>
      <c r="C1359" s="1"/>
      <c r="D1359" s="1"/>
      <c r="G1359" s="62"/>
    </row>
    <row r="1360" spans="2:7" x14ac:dyDescent="0.2">
      <c r="B1360" s="1"/>
      <c r="C1360" s="1"/>
      <c r="D1360" s="1"/>
      <c r="G1360" s="62"/>
    </row>
    <row r="1361" spans="2:7" x14ac:dyDescent="0.2">
      <c r="B1361" s="1"/>
      <c r="C1361" s="1"/>
      <c r="D1361" s="1"/>
      <c r="G1361" s="62"/>
    </row>
    <row r="1362" spans="2:7" x14ac:dyDescent="0.2">
      <c r="B1362" s="1"/>
      <c r="C1362" s="1"/>
      <c r="D1362" s="1"/>
      <c r="G1362" s="62"/>
    </row>
    <row r="1363" spans="2:7" x14ac:dyDescent="0.2">
      <c r="B1363" s="1"/>
      <c r="C1363" s="1"/>
      <c r="D1363" s="1"/>
      <c r="G1363" s="62"/>
    </row>
    <row r="1364" spans="2:7" x14ac:dyDescent="0.2">
      <c r="B1364" s="1"/>
      <c r="C1364" s="1"/>
      <c r="D1364" s="1"/>
      <c r="G1364" s="62"/>
    </row>
    <row r="1365" spans="2:7" x14ac:dyDescent="0.2">
      <c r="B1365" s="1"/>
      <c r="C1365" s="1"/>
      <c r="D1365" s="1"/>
      <c r="G1365" s="62"/>
    </row>
    <row r="1366" spans="2:7" x14ac:dyDescent="0.2">
      <c r="B1366" s="1"/>
      <c r="C1366" s="1"/>
      <c r="D1366" s="1"/>
      <c r="G1366" s="62"/>
    </row>
    <row r="1367" spans="2:7" x14ac:dyDescent="0.2">
      <c r="B1367" s="1"/>
      <c r="C1367" s="1"/>
      <c r="D1367" s="1"/>
      <c r="G1367" s="62"/>
    </row>
    <row r="1368" spans="2:7" x14ac:dyDescent="0.2">
      <c r="B1368" s="1"/>
      <c r="C1368" s="1"/>
      <c r="D1368" s="1"/>
      <c r="G1368" s="62"/>
    </row>
    <row r="1369" spans="2:7" x14ac:dyDescent="0.2">
      <c r="B1369" s="1"/>
      <c r="C1369" s="1"/>
      <c r="D1369" s="1"/>
      <c r="G1369" s="62"/>
    </row>
    <row r="1370" spans="2:7" x14ac:dyDescent="0.2">
      <c r="B1370" s="1"/>
      <c r="C1370" s="1"/>
      <c r="D1370" s="1"/>
      <c r="G1370" s="62"/>
    </row>
    <row r="1371" spans="2:7" x14ac:dyDescent="0.2">
      <c r="B1371" s="1"/>
      <c r="C1371" s="1"/>
      <c r="D1371" s="1"/>
      <c r="G1371" s="62"/>
    </row>
    <row r="1372" spans="2:7" x14ac:dyDescent="0.2">
      <c r="B1372" s="1"/>
      <c r="C1372" s="1"/>
      <c r="D1372" s="1"/>
      <c r="G1372" s="62"/>
    </row>
    <row r="1373" spans="2:7" x14ac:dyDescent="0.2">
      <c r="B1373" s="1"/>
      <c r="C1373" s="1"/>
      <c r="D1373" s="1"/>
      <c r="G1373" s="62"/>
    </row>
    <row r="1374" spans="2:7" x14ac:dyDescent="0.2">
      <c r="B1374" s="1"/>
      <c r="C1374" s="1"/>
      <c r="D1374" s="1"/>
      <c r="G1374" s="62"/>
    </row>
    <row r="1375" spans="2:7" x14ac:dyDescent="0.2">
      <c r="B1375" s="1"/>
      <c r="C1375" s="1"/>
      <c r="D1375" s="1"/>
      <c r="G1375" s="62"/>
    </row>
    <row r="1376" spans="2:7" x14ac:dyDescent="0.2">
      <c r="B1376" s="1"/>
      <c r="C1376" s="1"/>
      <c r="D1376" s="1"/>
      <c r="G1376" s="62"/>
    </row>
    <row r="1377" spans="2:7" x14ac:dyDescent="0.2">
      <c r="B1377" s="1"/>
      <c r="C1377" s="1"/>
      <c r="D1377" s="1"/>
      <c r="G1377" s="62"/>
    </row>
    <row r="1378" spans="2:7" x14ac:dyDescent="0.2">
      <c r="B1378" s="1"/>
      <c r="C1378" s="1"/>
      <c r="D1378" s="1"/>
      <c r="G1378" s="62"/>
    </row>
    <row r="1379" spans="2:7" x14ac:dyDescent="0.2">
      <c r="B1379" s="1"/>
      <c r="C1379" s="1"/>
      <c r="D1379" s="1"/>
      <c r="G1379" s="62"/>
    </row>
    <row r="1380" spans="2:7" x14ac:dyDescent="0.2">
      <c r="B1380" s="1"/>
      <c r="C1380" s="1"/>
      <c r="D1380" s="1"/>
      <c r="G1380" s="62"/>
    </row>
    <row r="1381" spans="2:7" x14ac:dyDescent="0.2">
      <c r="B1381" s="1"/>
      <c r="C1381" s="1"/>
      <c r="D1381" s="1"/>
      <c r="G1381" s="62"/>
    </row>
    <row r="1382" spans="2:7" x14ac:dyDescent="0.2">
      <c r="B1382" s="1"/>
      <c r="C1382" s="1"/>
      <c r="D1382" s="1"/>
      <c r="G1382" s="62"/>
    </row>
    <row r="1383" spans="2:7" x14ac:dyDescent="0.2">
      <c r="B1383" s="1"/>
      <c r="C1383" s="1"/>
      <c r="D1383" s="1"/>
      <c r="G1383" s="62"/>
    </row>
    <row r="1384" spans="2:7" x14ac:dyDescent="0.2">
      <c r="B1384" s="1"/>
      <c r="C1384" s="1"/>
      <c r="D1384" s="1"/>
      <c r="G1384" s="62"/>
    </row>
    <row r="1385" spans="2:7" x14ac:dyDescent="0.2">
      <c r="B1385" s="1"/>
      <c r="C1385" s="1"/>
      <c r="D1385" s="1"/>
      <c r="G1385" s="62"/>
    </row>
    <row r="1386" spans="2:7" x14ac:dyDescent="0.2">
      <c r="B1386" s="1"/>
      <c r="C1386" s="1"/>
      <c r="D1386" s="1"/>
      <c r="G1386" s="62"/>
    </row>
    <row r="1387" spans="2:7" x14ac:dyDescent="0.2">
      <c r="B1387" s="1"/>
      <c r="C1387" s="1"/>
      <c r="D1387" s="1"/>
      <c r="G1387" s="62"/>
    </row>
    <row r="1388" spans="2:7" x14ac:dyDescent="0.2">
      <c r="B1388" s="1"/>
      <c r="C1388" s="1"/>
      <c r="D1388" s="1"/>
      <c r="G1388" s="62"/>
    </row>
    <row r="1389" spans="2:7" x14ac:dyDescent="0.2">
      <c r="B1389" s="1"/>
      <c r="C1389" s="1"/>
      <c r="D1389" s="1"/>
      <c r="G1389" s="62"/>
    </row>
    <row r="1390" spans="2:7" x14ac:dyDescent="0.2">
      <c r="B1390" s="1"/>
      <c r="C1390" s="1"/>
      <c r="D1390" s="1"/>
      <c r="G1390" s="62"/>
    </row>
    <row r="1391" spans="2:7" x14ac:dyDescent="0.2">
      <c r="B1391" s="1"/>
      <c r="C1391" s="1"/>
      <c r="D1391" s="1"/>
      <c r="G1391" s="62"/>
    </row>
    <row r="1392" spans="2:7" x14ac:dyDescent="0.2">
      <c r="B1392" s="1"/>
      <c r="C1392" s="1"/>
      <c r="D1392" s="1"/>
      <c r="G1392" s="62"/>
    </row>
    <row r="1393" spans="2:7" x14ac:dyDescent="0.2">
      <c r="B1393" s="1"/>
      <c r="C1393" s="1"/>
      <c r="D1393" s="1"/>
      <c r="G1393" s="62"/>
    </row>
    <row r="1394" spans="2:7" x14ac:dyDescent="0.2">
      <c r="B1394" s="1"/>
      <c r="C1394" s="1"/>
      <c r="D1394" s="1"/>
      <c r="G1394" s="62"/>
    </row>
    <row r="1395" spans="2:7" x14ac:dyDescent="0.2">
      <c r="B1395" s="1"/>
      <c r="C1395" s="1"/>
      <c r="D1395" s="1"/>
      <c r="G1395" s="62"/>
    </row>
    <row r="1396" spans="2:7" x14ac:dyDescent="0.2">
      <c r="B1396" s="1"/>
      <c r="C1396" s="1"/>
      <c r="D1396" s="1"/>
      <c r="G1396" s="62"/>
    </row>
    <row r="1397" spans="2:7" x14ac:dyDescent="0.2">
      <c r="B1397" s="1"/>
      <c r="C1397" s="1"/>
      <c r="D1397" s="1"/>
      <c r="G1397" s="62"/>
    </row>
    <row r="1398" spans="2:7" x14ac:dyDescent="0.2">
      <c r="B1398" s="1"/>
      <c r="C1398" s="1"/>
      <c r="D1398" s="1"/>
      <c r="G1398" s="62"/>
    </row>
    <row r="1399" spans="2:7" x14ac:dyDescent="0.2">
      <c r="B1399" s="1"/>
      <c r="C1399" s="1"/>
      <c r="D1399" s="1"/>
      <c r="G1399" s="62"/>
    </row>
    <row r="1400" spans="2:7" x14ac:dyDescent="0.2">
      <c r="B1400" s="1"/>
      <c r="C1400" s="1"/>
      <c r="D1400" s="1"/>
      <c r="G1400" s="62"/>
    </row>
    <row r="1401" spans="2:7" x14ac:dyDescent="0.2">
      <c r="B1401" s="1"/>
      <c r="C1401" s="1"/>
      <c r="D1401" s="1"/>
      <c r="G1401" s="62"/>
    </row>
    <row r="1402" spans="2:7" x14ac:dyDescent="0.2">
      <c r="B1402" s="1"/>
      <c r="C1402" s="1"/>
      <c r="D1402" s="1"/>
      <c r="G1402" s="62"/>
    </row>
    <row r="1403" spans="2:7" x14ac:dyDescent="0.2">
      <c r="B1403" s="1"/>
      <c r="C1403" s="1"/>
      <c r="D1403" s="1"/>
      <c r="G1403" s="62"/>
    </row>
    <row r="1404" spans="2:7" x14ac:dyDescent="0.2">
      <c r="B1404" s="1"/>
      <c r="C1404" s="1"/>
      <c r="D1404" s="1"/>
      <c r="G1404" s="62"/>
    </row>
    <row r="1405" spans="2:7" x14ac:dyDescent="0.2">
      <c r="B1405" s="1"/>
      <c r="C1405" s="1"/>
      <c r="D1405" s="1"/>
      <c r="G1405" s="62"/>
    </row>
    <row r="1406" spans="2:7" x14ac:dyDescent="0.2">
      <c r="B1406" s="1"/>
      <c r="C1406" s="1"/>
      <c r="D1406" s="1"/>
      <c r="G1406" s="62"/>
    </row>
    <row r="1407" spans="2:7" x14ac:dyDescent="0.2">
      <c r="B1407" s="1"/>
      <c r="C1407" s="1"/>
      <c r="D1407" s="1"/>
      <c r="G1407" s="62"/>
    </row>
    <row r="1408" spans="2:7" x14ac:dyDescent="0.2">
      <c r="B1408" s="1"/>
      <c r="C1408" s="1"/>
      <c r="D1408" s="1"/>
      <c r="G1408" s="62"/>
    </row>
    <row r="1409" spans="2:7" x14ac:dyDescent="0.2">
      <c r="B1409" s="1"/>
      <c r="C1409" s="1"/>
      <c r="D1409" s="1"/>
      <c r="G1409" s="62"/>
    </row>
    <row r="1410" spans="2:7" x14ac:dyDescent="0.2">
      <c r="B1410" s="1"/>
      <c r="C1410" s="1"/>
      <c r="D1410" s="1"/>
      <c r="G1410" s="62"/>
    </row>
    <row r="1411" spans="2:7" x14ac:dyDescent="0.2">
      <c r="B1411" s="1"/>
      <c r="C1411" s="1"/>
      <c r="D1411" s="1"/>
      <c r="G1411" s="62"/>
    </row>
    <row r="1412" spans="2:7" x14ac:dyDescent="0.2">
      <c r="B1412" s="1"/>
      <c r="C1412" s="1"/>
      <c r="D1412" s="1"/>
      <c r="G1412" s="62"/>
    </row>
    <row r="1413" spans="2:7" x14ac:dyDescent="0.2">
      <c r="B1413" s="1"/>
      <c r="C1413" s="1"/>
      <c r="D1413" s="1"/>
      <c r="G1413" s="62"/>
    </row>
    <row r="1414" spans="2:7" x14ac:dyDescent="0.2">
      <c r="B1414" s="1"/>
      <c r="C1414" s="1"/>
      <c r="D1414" s="1"/>
      <c r="G1414" s="62"/>
    </row>
    <row r="1415" spans="2:7" x14ac:dyDescent="0.2">
      <c r="B1415" s="1"/>
      <c r="C1415" s="1"/>
      <c r="D1415" s="1"/>
      <c r="G1415" s="62"/>
    </row>
    <row r="1416" spans="2:7" x14ac:dyDescent="0.2">
      <c r="B1416" s="1"/>
      <c r="C1416" s="1"/>
      <c r="D1416" s="1"/>
      <c r="G1416" s="62"/>
    </row>
    <row r="1417" spans="2:7" x14ac:dyDescent="0.2">
      <c r="B1417" s="1"/>
      <c r="C1417" s="1"/>
      <c r="D1417" s="1"/>
      <c r="G1417" s="62"/>
    </row>
    <row r="1418" spans="2:7" x14ac:dyDescent="0.2">
      <c r="B1418" s="1"/>
      <c r="C1418" s="1"/>
      <c r="D1418" s="1"/>
      <c r="G1418" s="62"/>
    </row>
    <row r="1419" spans="2:7" x14ac:dyDescent="0.2">
      <c r="B1419" s="1"/>
      <c r="C1419" s="1"/>
      <c r="D1419" s="1"/>
      <c r="G1419" s="62"/>
    </row>
    <row r="1420" spans="2:7" x14ac:dyDescent="0.2">
      <c r="B1420" s="1"/>
      <c r="C1420" s="1"/>
      <c r="D1420" s="1"/>
      <c r="G1420" s="62"/>
    </row>
    <row r="1421" spans="2:7" x14ac:dyDescent="0.2">
      <c r="B1421" s="1"/>
      <c r="C1421" s="1"/>
      <c r="D1421" s="1"/>
      <c r="G1421" s="62"/>
    </row>
    <row r="1422" spans="2:7" x14ac:dyDescent="0.2">
      <c r="B1422" s="1"/>
      <c r="C1422" s="1"/>
      <c r="D1422" s="1"/>
      <c r="G1422" s="62"/>
    </row>
    <row r="1423" spans="2:7" x14ac:dyDescent="0.2">
      <c r="B1423" s="1"/>
      <c r="C1423" s="1"/>
      <c r="D1423" s="1"/>
      <c r="G1423" s="62"/>
    </row>
    <row r="1424" spans="2:7" x14ac:dyDescent="0.2">
      <c r="B1424" s="1"/>
      <c r="C1424" s="1"/>
      <c r="D1424" s="1"/>
      <c r="G1424" s="62"/>
    </row>
    <row r="1425" spans="2:7" x14ac:dyDescent="0.2">
      <c r="B1425" s="1"/>
      <c r="C1425" s="1"/>
      <c r="D1425" s="1"/>
      <c r="G1425" s="62"/>
    </row>
    <row r="1426" spans="2:7" x14ac:dyDescent="0.2">
      <c r="B1426" s="1"/>
      <c r="C1426" s="1"/>
      <c r="D1426" s="1"/>
      <c r="G1426" s="62"/>
    </row>
    <row r="1427" spans="2:7" x14ac:dyDescent="0.2">
      <c r="B1427" s="1"/>
      <c r="C1427" s="1"/>
      <c r="D1427" s="1"/>
      <c r="G1427" s="62"/>
    </row>
    <row r="1428" spans="2:7" x14ac:dyDescent="0.2">
      <c r="B1428" s="1"/>
      <c r="C1428" s="1"/>
      <c r="D1428" s="1"/>
      <c r="G1428" s="62"/>
    </row>
    <row r="1429" spans="2:7" x14ac:dyDescent="0.2">
      <c r="B1429" s="1"/>
      <c r="C1429" s="1"/>
      <c r="D1429" s="1"/>
      <c r="G1429" s="62"/>
    </row>
    <row r="1430" spans="2:7" x14ac:dyDescent="0.2">
      <c r="B1430" s="1"/>
      <c r="C1430" s="1"/>
      <c r="D1430" s="1"/>
      <c r="G1430" s="62"/>
    </row>
    <row r="1431" spans="2:7" x14ac:dyDescent="0.2">
      <c r="B1431" s="1"/>
      <c r="C1431" s="1"/>
      <c r="D1431" s="1"/>
      <c r="G1431" s="62"/>
    </row>
    <row r="1432" spans="2:7" x14ac:dyDescent="0.2">
      <c r="B1432" s="1"/>
      <c r="C1432" s="1"/>
      <c r="D1432" s="1"/>
      <c r="G1432" s="62"/>
    </row>
    <row r="1433" spans="2:7" x14ac:dyDescent="0.2">
      <c r="B1433" s="1"/>
      <c r="C1433" s="1"/>
      <c r="D1433" s="1"/>
      <c r="G1433" s="62"/>
    </row>
    <row r="1434" spans="2:7" x14ac:dyDescent="0.2">
      <c r="B1434" s="1"/>
      <c r="C1434" s="1"/>
      <c r="D1434" s="1"/>
      <c r="G1434" s="62"/>
    </row>
    <row r="1435" spans="2:7" x14ac:dyDescent="0.2">
      <c r="B1435" s="1"/>
      <c r="C1435" s="1"/>
      <c r="D1435" s="1"/>
      <c r="G1435" s="62"/>
    </row>
    <row r="1436" spans="2:7" x14ac:dyDescent="0.2">
      <c r="B1436" s="1"/>
      <c r="C1436" s="1"/>
      <c r="D1436" s="1"/>
      <c r="G1436" s="62"/>
    </row>
    <row r="1437" spans="2:7" x14ac:dyDescent="0.2">
      <c r="B1437" s="1"/>
      <c r="C1437" s="1"/>
      <c r="D1437" s="1"/>
      <c r="G1437" s="62"/>
    </row>
    <row r="1438" spans="2:7" x14ac:dyDescent="0.2">
      <c r="B1438" s="1"/>
      <c r="C1438" s="1"/>
      <c r="D1438" s="1"/>
      <c r="G1438" s="62"/>
    </row>
    <row r="1439" spans="2:7" x14ac:dyDescent="0.2">
      <c r="B1439" s="1"/>
      <c r="C1439" s="1"/>
      <c r="D1439" s="1"/>
      <c r="G1439" s="62"/>
    </row>
    <row r="1440" spans="2:7" x14ac:dyDescent="0.2">
      <c r="B1440" s="1"/>
      <c r="C1440" s="1"/>
      <c r="D1440" s="1"/>
      <c r="G1440" s="62"/>
    </row>
    <row r="1441" spans="2:7" x14ac:dyDescent="0.2">
      <c r="B1441" s="1"/>
      <c r="C1441" s="1"/>
      <c r="D1441" s="1"/>
      <c r="G1441" s="62"/>
    </row>
    <row r="1442" spans="2:7" x14ac:dyDescent="0.2">
      <c r="B1442" s="1"/>
      <c r="C1442" s="1"/>
      <c r="D1442" s="1"/>
      <c r="G1442" s="62"/>
    </row>
    <row r="1443" spans="2:7" x14ac:dyDescent="0.2">
      <c r="B1443" s="1"/>
      <c r="C1443" s="1"/>
      <c r="D1443" s="1"/>
      <c r="G1443" s="62"/>
    </row>
    <row r="1444" spans="2:7" x14ac:dyDescent="0.2">
      <c r="B1444" s="1"/>
      <c r="C1444" s="1"/>
      <c r="D1444" s="1"/>
      <c r="G1444" s="62"/>
    </row>
    <row r="1445" spans="2:7" x14ac:dyDescent="0.2">
      <c r="B1445" s="1"/>
      <c r="C1445" s="1"/>
      <c r="D1445" s="1"/>
      <c r="G1445" s="62"/>
    </row>
    <row r="1446" spans="2:7" x14ac:dyDescent="0.2">
      <c r="B1446" s="1"/>
      <c r="C1446" s="1"/>
      <c r="D1446" s="1"/>
      <c r="G1446" s="62"/>
    </row>
    <row r="1447" spans="2:7" x14ac:dyDescent="0.2">
      <c r="B1447" s="1"/>
      <c r="C1447" s="1"/>
      <c r="D1447" s="1"/>
      <c r="G1447" s="62"/>
    </row>
    <row r="1448" spans="2:7" x14ac:dyDescent="0.2">
      <c r="B1448" s="1"/>
      <c r="C1448" s="1"/>
      <c r="D1448" s="1"/>
      <c r="G1448" s="62"/>
    </row>
    <row r="1449" spans="2:7" x14ac:dyDescent="0.2">
      <c r="B1449" s="1"/>
      <c r="C1449" s="1"/>
      <c r="D1449" s="1"/>
      <c r="G1449" s="62"/>
    </row>
    <row r="1450" spans="2:7" x14ac:dyDescent="0.2">
      <c r="B1450" s="1"/>
      <c r="C1450" s="1"/>
      <c r="D1450" s="1"/>
      <c r="G1450" s="62"/>
    </row>
    <row r="1451" spans="2:7" x14ac:dyDescent="0.2">
      <c r="B1451" s="1"/>
      <c r="C1451" s="1"/>
      <c r="D1451" s="1"/>
      <c r="G1451" s="62"/>
    </row>
    <row r="1452" spans="2:7" x14ac:dyDescent="0.2">
      <c r="B1452" s="1"/>
      <c r="C1452" s="1"/>
      <c r="D1452" s="1"/>
      <c r="G1452" s="62"/>
    </row>
    <row r="1453" spans="2:7" x14ac:dyDescent="0.2">
      <c r="B1453" s="1"/>
      <c r="C1453" s="1"/>
      <c r="D1453" s="1"/>
      <c r="G1453" s="62"/>
    </row>
    <row r="1454" spans="2:7" x14ac:dyDescent="0.2">
      <c r="B1454" s="1"/>
      <c r="C1454" s="1"/>
      <c r="D1454" s="1"/>
      <c r="G1454" s="62"/>
    </row>
    <row r="1455" spans="2:7" x14ac:dyDescent="0.2">
      <c r="B1455" s="1"/>
      <c r="C1455" s="1"/>
      <c r="D1455" s="1"/>
      <c r="G1455" s="62"/>
    </row>
    <row r="1456" spans="2:7" x14ac:dyDescent="0.2">
      <c r="B1456" s="1"/>
      <c r="C1456" s="1"/>
      <c r="D1456" s="1"/>
      <c r="G1456" s="62"/>
    </row>
    <row r="1457" spans="2:7" x14ac:dyDescent="0.2">
      <c r="B1457" s="1"/>
      <c r="C1457" s="1"/>
      <c r="D1457" s="1"/>
      <c r="G1457" s="62"/>
    </row>
    <row r="1458" spans="2:7" x14ac:dyDescent="0.2">
      <c r="B1458" s="1"/>
      <c r="C1458" s="1"/>
      <c r="D1458" s="1"/>
      <c r="G1458" s="62"/>
    </row>
    <row r="1459" spans="2:7" x14ac:dyDescent="0.2">
      <c r="B1459" s="1"/>
      <c r="C1459" s="1"/>
      <c r="D1459" s="1"/>
      <c r="G1459" s="62"/>
    </row>
    <row r="1460" spans="2:7" x14ac:dyDescent="0.2">
      <c r="B1460" s="1"/>
      <c r="C1460" s="1"/>
      <c r="D1460" s="1"/>
      <c r="G1460" s="62"/>
    </row>
    <row r="1461" spans="2:7" x14ac:dyDescent="0.2">
      <c r="B1461" s="1"/>
      <c r="C1461" s="1"/>
      <c r="D1461" s="1"/>
      <c r="G1461" s="62"/>
    </row>
    <row r="1462" spans="2:7" x14ac:dyDescent="0.2">
      <c r="B1462" s="1"/>
      <c r="C1462" s="1"/>
      <c r="D1462" s="1"/>
      <c r="G1462" s="62"/>
    </row>
    <row r="1463" spans="2:7" x14ac:dyDescent="0.2">
      <c r="B1463" s="1"/>
      <c r="C1463" s="1"/>
      <c r="D1463" s="1"/>
      <c r="G1463" s="62"/>
    </row>
    <row r="1464" spans="2:7" x14ac:dyDescent="0.2">
      <c r="B1464" s="1"/>
      <c r="C1464" s="1"/>
      <c r="D1464" s="1"/>
      <c r="G1464" s="62"/>
    </row>
    <row r="1465" spans="2:7" x14ac:dyDescent="0.2">
      <c r="B1465" s="1"/>
      <c r="C1465" s="1"/>
      <c r="D1465" s="1"/>
      <c r="G1465" s="62"/>
    </row>
    <row r="1466" spans="2:7" x14ac:dyDescent="0.2">
      <c r="B1466" s="1"/>
      <c r="C1466" s="1"/>
      <c r="D1466" s="1"/>
      <c r="G1466" s="62"/>
    </row>
    <row r="1467" spans="2:7" x14ac:dyDescent="0.2">
      <c r="B1467" s="1"/>
      <c r="C1467" s="1"/>
      <c r="D1467" s="1"/>
      <c r="G1467" s="62"/>
    </row>
    <row r="1468" spans="2:7" x14ac:dyDescent="0.2">
      <c r="B1468" s="1"/>
      <c r="C1468" s="1"/>
      <c r="D1468" s="1"/>
      <c r="G1468" s="62"/>
    </row>
    <row r="1469" spans="2:7" x14ac:dyDescent="0.2">
      <c r="B1469" s="1"/>
      <c r="C1469" s="1"/>
      <c r="D1469" s="1"/>
      <c r="G1469" s="62"/>
    </row>
    <row r="1470" spans="2:7" x14ac:dyDescent="0.2">
      <c r="B1470" s="1"/>
      <c r="C1470" s="1"/>
      <c r="D1470" s="1"/>
      <c r="G1470" s="62"/>
    </row>
    <row r="1471" spans="2:7" x14ac:dyDescent="0.2">
      <c r="B1471" s="1"/>
      <c r="C1471" s="1"/>
      <c r="D1471" s="1"/>
      <c r="G1471" s="62"/>
    </row>
    <row r="1472" spans="2:7" x14ac:dyDescent="0.2">
      <c r="B1472" s="1"/>
      <c r="C1472" s="1"/>
      <c r="D1472" s="1"/>
      <c r="G1472" s="62"/>
    </row>
    <row r="1473" spans="2:7" x14ac:dyDescent="0.2">
      <c r="B1473" s="1"/>
      <c r="C1473" s="1"/>
      <c r="D1473" s="1"/>
      <c r="G1473" s="62"/>
    </row>
    <row r="1474" spans="2:7" x14ac:dyDescent="0.2">
      <c r="B1474" s="1"/>
      <c r="C1474" s="1"/>
      <c r="D1474" s="1"/>
      <c r="G1474" s="62"/>
    </row>
    <row r="1475" spans="2:7" x14ac:dyDescent="0.2">
      <c r="B1475" s="1"/>
      <c r="C1475" s="1"/>
      <c r="D1475" s="1"/>
      <c r="G1475" s="62"/>
    </row>
    <row r="1476" spans="2:7" x14ac:dyDescent="0.2">
      <c r="B1476" s="1"/>
      <c r="C1476" s="1"/>
      <c r="D1476" s="1"/>
      <c r="G1476" s="62"/>
    </row>
    <row r="1477" spans="2:7" x14ac:dyDescent="0.2">
      <c r="B1477" s="1"/>
      <c r="C1477" s="1"/>
      <c r="D1477" s="1"/>
      <c r="G1477" s="62"/>
    </row>
    <row r="1478" spans="2:7" x14ac:dyDescent="0.2">
      <c r="B1478" s="1"/>
      <c r="C1478" s="1"/>
      <c r="D1478" s="1"/>
      <c r="G1478" s="62"/>
    </row>
    <row r="1479" spans="2:7" x14ac:dyDescent="0.2">
      <c r="B1479" s="1"/>
      <c r="C1479" s="1"/>
      <c r="D1479" s="1"/>
      <c r="G1479" s="62"/>
    </row>
    <row r="1480" spans="2:7" x14ac:dyDescent="0.2">
      <c r="B1480" s="1"/>
      <c r="C1480" s="1"/>
      <c r="D1480" s="1"/>
      <c r="G1480" s="62"/>
    </row>
    <row r="1481" spans="2:7" x14ac:dyDescent="0.2">
      <c r="B1481" s="1"/>
      <c r="C1481" s="1"/>
      <c r="D1481" s="1"/>
      <c r="G1481" s="62"/>
    </row>
    <row r="1482" spans="2:7" x14ac:dyDescent="0.2">
      <c r="B1482" s="1"/>
      <c r="C1482" s="1"/>
      <c r="D1482" s="1"/>
      <c r="G1482" s="62"/>
    </row>
    <row r="1483" spans="2:7" x14ac:dyDescent="0.2">
      <c r="B1483" s="1"/>
      <c r="C1483" s="1"/>
      <c r="D1483" s="1"/>
      <c r="G1483" s="62"/>
    </row>
    <row r="1484" spans="2:7" x14ac:dyDescent="0.2">
      <c r="B1484" s="1"/>
      <c r="C1484" s="1"/>
      <c r="D1484" s="1"/>
      <c r="G1484" s="62"/>
    </row>
    <row r="1485" spans="2:7" x14ac:dyDescent="0.2">
      <c r="B1485" s="1"/>
      <c r="C1485" s="1"/>
      <c r="D1485" s="1"/>
      <c r="G1485" s="62"/>
    </row>
    <row r="1486" spans="2:7" x14ac:dyDescent="0.2">
      <c r="B1486" s="1"/>
      <c r="C1486" s="1"/>
      <c r="D1486" s="1"/>
      <c r="G1486" s="62"/>
    </row>
    <row r="1487" spans="2:7" x14ac:dyDescent="0.2">
      <c r="B1487" s="1"/>
      <c r="C1487" s="1"/>
      <c r="D1487" s="1"/>
      <c r="G1487" s="62"/>
    </row>
    <row r="1488" spans="2:7" x14ac:dyDescent="0.2">
      <c r="B1488" s="1"/>
      <c r="C1488" s="1"/>
      <c r="D1488" s="1"/>
      <c r="G1488" s="62"/>
    </row>
    <row r="1489" spans="2:7" x14ac:dyDescent="0.2">
      <c r="B1489" s="1"/>
      <c r="C1489" s="1"/>
      <c r="D1489" s="1"/>
      <c r="G1489" s="62"/>
    </row>
    <row r="1490" spans="2:7" x14ac:dyDescent="0.2">
      <c r="B1490" s="1"/>
      <c r="C1490" s="1"/>
      <c r="D1490" s="1"/>
      <c r="G1490" s="62"/>
    </row>
    <row r="1491" spans="2:7" x14ac:dyDescent="0.2">
      <c r="B1491" s="1"/>
      <c r="C1491" s="1"/>
      <c r="D1491" s="1"/>
      <c r="G1491" s="62"/>
    </row>
    <row r="1492" spans="2:7" x14ac:dyDescent="0.2">
      <c r="B1492" s="1"/>
      <c r="C1492" s="1"/>
      <c r="D1492" s="1"/>
      <c r="G1492" s="62"/>
    </row>
    <row r="1493" spans="2:7" x14ac:dyDescent="0.2">
      <c r="B1493" s="1"/>
      <c r="C1493" s="1"/>
      <c r="D1493" s="1"/>
      <c r="G1493" s="62"/>
    </row>
    <row r="1494" spans="2:7" x14ac:dyDescent="0.2">
      <c r="B1494" s="1"/>
      <c r="C1494" s="1"/>
      <c r="D1494" s="1"/>
      <c r="G1494" s="62"/>
    </row>
    <row r="1495" spans="2:7" x14ac:dyDescent="0.2">
      <c r="B1495" s="1"/>
      <c r="C1495" s="1"/>
      <c r="D1495" s="1"/>
      <c r="G1495" s="62"/>
    </row>
    <row r="1496" spans="2:7" x14ac:dyDescent="0.2">
      <c r="B1496" s="1"/>
      <c r="C1496" s="1"/>
      <c r="D1496" s="1"/>
      <c r="G1496" s="62"/>
    </row>
    <row r="1497" spans="2:7" x14ac:dyDescent="0.2">
      <c r="B1497" s="1"/>
      <c r="C1497" s="1"/>
      <c r="D1497" s="1"/>
      <c r="G1497" s="62"/>
    </row>
    <row r="1498" spans="2:7" x14ac:dyDescent="0.2">
      <c r="B1498" s="1"/>
      <c r="C1498" s="1"/>
      <c r="D1498" s="1"/>
      <c r="G1498" s="62"/>
    </row>
    <row r="1499" spans="2:7" x14ac:dyDescent="0.2">
      <c r="B1499" s="1"/>
      <c r="C1499" s="1"/>
      <c r="D1499" s="1"/>
      <c r="G1499" s="62"/>
    </row>
    <row r="1500" spans="2:7" x14ac:dyDescent="0.2">
      <c r="B1500" s="1"/>
      <c r="C1500" s="1"/>
      <c r="D1500" s="1"/>
      <c r="G1500" s="62"/>
    </row>
    <row r="1501" spans="2:7" x14ac:dyDescent="0.2">
      <c r="B1501" s="1"/>
      <c r="C1501" s="1"/>
      <c r="D1501" s="1"/>
      <c r="G1501" s="62"/>
    </row>
    <row r="1502" spans="2:7" x14ac:dyDescent="0.2">
      <c r="B1502" s="1"/>
      <c r="C1502" s="1"/>
      <c r="D1502" s="1"/>
      <c r="G1502" s="62"/>
    </row>
    <row r="1503" spans="2:7" x14ac:dyDescent="0.2">
      <c r="B1503" s="1"/>
      <c r="C1503" s="1"/>
      <c r="D1503" s="1"/>
      <c r="G1503" s="62"/>
    </row>
    <row r="1504" spans="2:7" x14ac:dyDescent="0.2">
      <c r="B1504" s="1"/>
      <c r="C1504" s="1"/>
      <c r="D1504" s="1"/>
      <c r="G1504" s="62"/>
    </row>
    <row r="1505" spans="2:7" x14ac:dyDescent="0.2">
      <c r="B1505" s="1"/>
      <c r="C1505" s="1"/>
      <c r="D1505" s="1"/>
      <c r="G1505" s="62"/>
    </row>
    <row r="1506" spans="2:7" x14ac:dyDescent="0.2">
      <c r="B1506" s="1"/>
      <c r="C1506" s="1"/>
      <c r="D1506" s="1"/>
      <c r="G1506" s="62"/>
    </row>
    <row r="1507" spans="2:7" x14ac:dyDescent="0.2">
      <c r="B1507" s="1"/>
      <c r="C1507" s="1"/>
      <c r="D1507" s="1"/>
      <c r="G1507" s="62"/>
    </row>
    <row r="1508" spans="2:7" x14ac:dyDescent="0.2">
      <c r="B1508" s="1"/>
      <c r="C1508" s="1"/>
      <c r="D1508" s="1"/>
      <c r="G1508" s="62"/>
    </row>
    <row r="1509" spans="2:7" x14ac:dyDescent="0.2">
      <c r="B1509" s="1"/>
      <c r="C1509" s="1"/>
      <c r="D1509" s="1"/>
      <c r="G1509" s="62"/>
    </row>
    <row r="1510" spans="2:7" x14ac:dyDescent="0.2">
      <c r="B1510" s="1"/>
      <c r="C1510" s="1"/>
      <c r="D1510" s="1"/>
      <c r="G1510" s="62"/>
    </row>
    <row r="1511" spans="2:7" x14ac:dyDescent="0.2">
      <c r="B1511" s="1"/>
      <c r="C1511" s="1"/>
      <c r="D1511" s="1"/>
      <c r="G1511" s="62"/>
    </row>
    <row r="1512" spans="2:7" x14ac:dyDescent="0.2">
      <c r="B1512" s="1"/>
      <c r="C1512" s="1"/>
      <c r="D1512" s="1"/>
      <c r="G1512" s="62"/>
    </row>
    <row r="1513" spans="2:7" x14ac:dyDescent="0.2">
      <c r="B1513" s="1"/>
      <c r="C1513" s="1"/>
      <c r="D1513" s="1"/>
      <c r="G1513" s="62"/>
    </row>
    <row r="1514" spans="2:7" x14ac:dyDescent="0.2">
      <c r="B1514" s="1"/>
      <c r="C1514" s="1"/>
      <c r="D1514" s="1"/>
      <c r="G1514" s="62"/>
    </row>
    <row r="1515" spans="2:7" x14ac:dyDescent="0.2">
      <c r="B1515" s="1"/>
      <c r="C1515" s="1"/>
      <c r="D1515" s="1"/>
      <c r="G1515" s="62"/>
    </row>
    <row r="1516" spans="2:7" x14ac:dyDescent="0.2">
      <c r="B1516" s="1"/>
      <c r="C1516" s="1"/>
      <c r="D1516" s="1"/>
      <c r="G1516" s="62"/>
    </row>
    <row r="1517" spans="2:7" x14ac:dyDescent="0.2">
      <c r="B1517" s="1"/>
      <c r="C1517" s="1"/>
      <c r="D1517" s="1"/>
      <c r="G1517" s="62"/>
    </row>
    <row r="1518" spans="2:7" x14ac:dyDescent="0.2">
      <c r="B1518" s="1"/>
      <c r="C1518" s="1"/>
      <c r="D1518" s="1"/>
      <c r="G1518" s="62"/>
    </row>
    <row r="1519" spans="2:7" x14ac:dyDescent="0.2">
      <c r="B1519" s="1"/>
      <c r="C1519" s="1"/>
      <c r="D1519" s="1"/>
      <c r="G1519" s="62"/>
    </row>
    <row r="1520" spans="2:7" x14ac:dyDescent="0.2">
      <c r="B1520" s="1"/>
      <c r="C1520" s="1"/>
      <c r="D1520" s="1"/>
      <c r="G1520" s="62"/>
    </row>
    <row r="1521" spans="2:7" x14ac:dyDescent="0.2">
      <c r="B1521" s="1"/>
      <c r="C1521" s="1"/>
      <c r="D1521" s="1"/>
      <c r="G1521" s="62"/>
    </row>
    <row r="1522" spans="2:7" x14ac:dyDescent="0.2">
      <c r="B1522" s="1"/>
      <c r="C1522" s="1"/>
      <c r="D1522" s="1"/>
      <c r="G1522" s="62"/>
    </row>
    <row r="1523" spans="2:7" x14ac:dyDescent="0.2">
      <c r="B1523" s="1"/>
      <c r="C1523" s="1"/>
      <c r="D1523" s="1"/>
      <c r="G1523" s="62"/>
    </row>
    <row r="1524" spans="2:7" x14ac:dyDescent="0.2">
      <c r="B1524" s="1"/>
      <c r="C1524" s="1"/>
      <c r="D1524" s="1"/>
      <c r="G1524" s="62"/>
    </row>
    <row r="1525" spans="2:7" x14ac:dyDescent="0.2">
      <c r="B1525" s="1"/>
      <c r="C1525" s="1"/>
      <c r="D1525" s="1"/>
      <c r="G1525" s="62"/>
    </row>
    <row r="1526" spans="2:7" x14ac:dyDescent="0.2">
      <c r="B1526" s="1"/>
      <c r="C1526" s="1"/>
      <c r="D1526" s="1"/>
      <c r="G1526" s="62"/>
    </row>
    <row r="1527" spans="2:7" x14ac:dyDescent="0.2">
      <c r="B1527" s="1"/>
      <c r="C1527" s="1"/>
      <c r="D1527" s="1"/>
      <c r="G1527" s="62"/>
    </row>
    <row r="1528" spans="2:7" x14ac:dyDescent="0.2">
      <c r="B1528" s="1"/>
      <c r="C1528" s="1"/>
      <c r="D1528" s="1"/>
      <c r="G1528" s="62"/>
    </row>
    <row r="1529" spans="2:7" x14ac:dyDescent="0.2">
      <c r="B1529" s="1"/>
      <c r="C1529" s="1"/>
      <c r="D1529" s="1"/>
      <c r="G1529" s="62"/>
    </row>
    <row r="1530" spans="2:7" x14ac:dyDescent="0.2">
      <c r="B1530" s="1"/>
      <c r="C1530" s="1"/>
      <c r="D1530" s="1"/>
      <c r="G1530" s="62"/>
    </row>
    <row r="1531" spans="2:7" x14ac:dyDescent="0.2">
      <c r="B1531" s="1"/>
      <c r="C1531" s="1"/>
      <c r="D1531" s="1"/>
      <c r="G1531" s="62"/>
    </row>
    <row r="1532" spans="2:7" x14ac:dyDescent="0.2">
      <c r="B1532" s="1"/>
      <c r="C1532" s="1"/>
      <c r="D1532" s="1"/>
      <c r="G1532" s="62"/>
    </row>
    <row r="1533" spans="2:7" x14ac:dyDescent="0.2">
      <c r="B1533" s="1"/>
      <c r="C1533" s="1"/>
      <c r="D1533" s="1"/>
      <c r="G1533" s="62"/>
    </row>
    <row r="1534" spans="2:7" x14ac:dyDescent="0.2">
      <c r="B1534" s="1"/>
      <c r="C1534" s="1"/>
      <c r="D1534" s="1"/>
      <c r="G1534" s="62"/>
    </row>
    <row r="1535" spans="2:7" x14ac:dyDescent="0.2">
      <c r="B1535" s="1"/>
      <c r="C1535" s="1"/>
      <c r="D1535" s="1"/>
      <c r="G1535" s="62"/>
    </row>
    <row r="1536" spans="2:7" x14ac:dyDescent="0.2">
      <c r="B1536" s="1"/>
      <c r="C1536" s="1"/>
      <c r="D1536" s="1"/>
      <c r="G1536" s="62"/>
    </row>
    <row r="1537" spans="2:7" x14ac:dyDescent="0.2">
      <c r="B1537" s="1"/>
      <c r="C1537" s="1"/>
      <c r="D1537" s="1"/>
      <c r="G1537" s="62"/>
    </row>
    <row r="1538" spans="2:7" x14ac:dyDescent="0.2">
      <c r="B1538" s="1"/>
      <c r="C1538" s="1"/>
      <c r="D1538" s="1"/>
      <c r="G1538" s="62"/>
    </row>
    <row r="1539" spans="2:7" x14ac:dyDescent="0.2">
      <c r="B1539" s="1"/>
      <c r="C1539" s="1"/>
      <c r="D1539" s="1"/>
      <c r="G1539" s="62"/>
    </row>
    <row r="1540" spans="2:7" x14ac:dyDescent="0.2">
      <c r="B1540" s="1"/>
      <c r="C1540" s="1"/>
      <c r="D1540" s="1"/>
      <c r="G1540" s="62"/>
    </row>
    <row r="1541" spans="2:7" x14ac:dyDescent="0.2">
      <c r="B1541" s="1"/>
      <c r="C1541" s="1"/>
      <c r="D1541" s="1"/>
      <c r="G1541" s="62"/>
    </row>
    <row r="1542" spans="2:7" x14ac:dyDescent="0.2">
      <c r="B1542" s="1"/>
      <c r="C1542" s="1"/>
      <c r="D1542" s="1"/>
      <c r="G1542" s="62"/>
    </row>
    <row r="1543" spans="2:7" x14ac:dyDescent="0.2">
      <c r="B1543" s="1"/>
      <c r="C1543" s="1"/>
      <c r="D1543" s="1"/>
      <c r="G1543" s="62"/>
    </row>
    <row r="1544" spans="2:7" x14ac:dyDescent="0.2">
      <c r="B1544" s="1"/>
      <c r="C1544" s="1"/>
      <c r="D1544" s="1"/>
      <c r="G1544" s="62"/>
    </row>
    <row r="1545" spans="2:7" x14ac:dyDescent="0.2">
      <c r="B1545" s="1"/>
      <c r="C1545" s="1"/>
      <c r="D1545" s="1"/>
      <c r="G1545" s="62"/>
    </row>
    <row r="1546" spans="2:7" x14ac:dyDescent="0.2">
      <c r="B1546" s="1"/>
      <c r="C1546" s="1"/>
      <c r="D1546" s="1"/>
      <c r="G1546" s="62"/>
    </row>
    <row r="1547" spans="2:7" x14ac:dyDescent="0.2">
      <c r="B1547" s="1"/>
      <c r="C1547" s="1"/>
      <c r="D1547" s="1"/>
      <c r="G1547" s="62"/>
    </row>
    <row r="1548" spans="2:7" x14ac:dyDescent="0.2">
      <c r="B1548" s="1"/>
      <c r="C1548" s="1"/>
      <c r="D1548" s="1"/>
      <c r="G1548" s="62"/>
    </row>
    <row r="1549" spans="2:7" x14ac:dyDescent="0.2">
      <c r="B1549" s="1"/>
      <c r="C1549" s="1"/>
      <c r="D1549" s="1"/>
      <c r="G1549" s="62"/>
    </row>
    <row r="1550" spans="2:7" x14ac:dyDescent="0.2">
      <c r="B1550" s="1"/>
      <c r="C1550" s="1"/>
      <c r="D1550" s="1"/>
      <c r="G1550" s="62"/>
    </row>
    <row r="1551" spans="2:7" x14ac:dyDescent="0.2">
      <c r="B1551" s="1"/>
      <c r="C1551" s="1"/>
      <c r="D1551" s="1"/>
      <c r="G1551" s="62"/>
    </row>
    <row r="1552" spans="2:7" x14ac:dyDescent="0.2">
      <c r="B1552" s="1"/>
      <c r="C1552" s="1"/>
      <c r="D1552" s="1"/>
      <c r="G1552" s="62"/>
    </row>
    <row r="1553" spans="2:7" x14ac:dyDescent="0.2">
      <c r="B1553" s="1"/>
      <c r="C1553" s="1"/>
      <c r="D1553" s="1"/>
      <c r="G1553" s="62"/>
    </row>
    <row r="1554" spans="2:7" x14ac:dyDescent="0.2">
      <c r="B1554" s="1"/>
      <c r="C1554" s="1"/>
      <c r="D1554" s="1"/>
      <c r="G1554" s="62"/>
    </row>
    <row r="1555" spans="2:7" x14ac:dyDescent="0.2">
      <c r="B1555" s="1"/>
      <c r="C1555" s="1"/>
      <c r="D1555" s="1"/>
      <c r="G1555" s="62"/>
    </row>
    <row r="1556" spans="2:7" x14ac:dyDescent="0.2">
      <c r="B1556" s="1"/>
      <c r="C1556" s="1"/>
      <c r="D1556" s="1"/>
      <c r="G1556" s="62"/>
    </row>
    <row r="1557" spans="2:7" x14ac:dyDescent="0.2">
      <c r="B1557" s="1"/>
      <c r="C1557" s="1"/>
      <c r="D1557" s="1"/>
      <c r="G1557" s="62"/>
    </row>
    <row r="1558" spans="2:7" x14ac:dyDescent="0.2">
      <c r="B1558" s="1"/>
      <c r="C1558" s="1"/>
      <c r="D1558" s="1"/>
      <c r="G1558" s="62"/>
    </row>
    <row r="1559" spans="2:7" x14ac:dyDescent="0.2">
      <c r="B1559" s="1"/>
      <c r="C1559" s="1"/>
      <c r="D1559" s="1"/>
      <c r="G1559" s="62"/>
    </row>
    <row r="1560" spans="2:7" x14ac:dyDescent="0.2">
      <c r="B1560" s="1"/>
      <c r="C1560" s="1"/>
      <c r="D1560" s="1"/>
      <c r="G1560" s="62"/>
    </row>
    <row r="1561" spans="2:7" x14ac:dyDescent="0.2">
      <c r="B1561" s="1"/>
      <c r="C1561" s="1"/>
      <c r="D1561" s="1"/>
      <c r="G1561" s="62"/>
    </row>
    <row r="1562" spans="2:7" x14ac:dyDescent="0.2">
      <c r="B1562" s="1"/>
      <c r="C1562" s="1"/>
      <c r="D1562" s="1"/>
      <c r="G1562" s="62"/>
    </row>
    <row r="1563" spans="2:7" x14ac:dyDescent="0.2">
      <c r="B1563" s="1"/>
      <c r="C1563" s="1"/>
      <c r="D1563" s="1"/>
      <c r="G1563" s="62"/>
    </row>
    <row r="1564" spans="2:7" x14ac:dyDescent="0.2">
      <c r="B1564" s="1"/>
      <c r="C1564" s="1"/>
      <c r="D1564" s="1"/>
      <c r="G1564" s="62"/>
    </row>
    <row r="1565" spans="2:7" x14ac:dyDescent="0.2">
      <c r="B1565" s="1"/>
      <c r="C1565" s="1"/>
      <c r="D1565" s="1"/>
      <c r="G1565" s="62"/>
    </row>
    <row r="1566" spans="2:7" x14ac:dyDescent="0.2">
      <c r="B1566" s="1"/>
      <c r="C1566" s="1"/>
      <c r="D1566" s="1"/>
      <c r="G1566" s="62"/>
    </row>
    <row r="1567" spans="2:7" x14ac:dyDescent="0.2">
      <c r="B1567" s="1"/>
      <c r="C1567" s="1"/>
      <c r="D1567" s="1"/>
      <c r="G1567" s="62"/>
    </row>
    <row r="1568" spans="2:7" x14ac:dyDescent="0.2">
      <c r="B1568" s="1"/>
      <c r="C1568" s="1"/>
      <c r="D1568" s="1"/>
      <c r="G1568" s="62"/>
    </row>
    <row r="1569" spans="2:7" x14ac:dyDescent="0.2">
      <c r="B1569" s="1"/>
      <c r="C1569" s="1"/>
      <c r="D1569" s="1"/>
      <c r="G1569" s="62"/>
    </row>
    <row r="1570" spans="2:7" x14ac:dyDescent="0.2">
      <c r="B1570" s="1"/>
      <c r="C1570" s="1"/>
      <c r="D1570" s="1"/>
      <c r="G1570" s="62"/>
    </row>
    <row r="1571" spans="2:7" x14ac:dyDescent="0.2">
      <c r="B1571" s="1"/>
      <c r="C1571" s="1"/>
      <c r="D1571" s="1"/>
      <c r="G1571" s="62"/>
    </row>
    <row r="1572" spans="2:7" x14ac:dyDescent="0.2">
      <c r="B1572" s="1"/>
      <c r="C1572" s="1"/>
      <c r="D1572" s="1"/>
      <c r="G1572" s="62"/>
    </row>
    <row r="1573" spans="2:7" x14ac:dyDescent="0.2">
      <c r="B1573" s="1"/>
      <c r="C1573" s="1"/>
      <c r="D1573" s="1"/>
      <c r="G1573" s="62"/>
    </row>
    <row r="1574" spans="2:7" x14ac:dyDescent="0.2">
      <c r="B1574" s="1"/>
      <c r="C1574" s="1"/>
      <c r="D1574" s="1"/>
      <c r="G1574" s="62"/>
    </row>
    <row r="1575" spans="2:7" x14ac:dyDescent="0.2">
      <c r="B1575" s="1"/>
      <c r="C1575" s="1"/>
      <c r="D1575" s="1"/>
      <c r="G1575" s="62"/>
    </row>
    <row r="1576" spans="2:7" x14ac:dyDescent="0.2">
      <c r="B1576" s="1"/>
      <c r="C1576" s="1"/>
      <c r="D1576" s="1"/>
      <c r="G1576" s="62"/>
    </row>
    <row r="1577" spans="2:7" x14ac:dyDescent="0.2">
      <c r="B1577" s="1"/>
      <c r="C1577" s="1"/>
      <c r="D1577" s="1"/>
      <c r="G1577" s="62"/>
    </row>
    <row r="1578" spans="2:7" x14ac:dyDescent="0.2">
      <c r="B1578" s="1"/>
      <c r="C1578" s="1"/>
      <c r="D1578" s="1"/>
      <c r="G1578" s="62"/>
    </row>
    <row r="1579" spans="2:7" x14ac:dyDescent="0.2">
      <c r="B1579" s="1"/>
      <c r="C1579" s="1"/>
      <c r="D1579" s="1"/>
      <c r="G1579" s="62"/>
    </row>
    <row r="1580" spans="2:7" x14ac:dyDescent="0.2">
      <c r="B1580" s="1"/>
      <c r="C1580" s="1"/>
      <c r="D1580" s="1"/>
      <c r="G1580" s="62"/>
    </row>
    <row r="1581" spans="2:7" x14ac:dyDescent="0.2">
      <c r="B1581" s="1"/>
      <c r="C1581" s="1"/>
      <c r="D1581" s="1"/>
      <c r="G1581" s="62"/>
    </row>
    <row r="1582" spans="2:7" x14ac:dyDescent="0.2">
      <c r="B1582" s="1"/>
      <c r="C1582" s="1"/>
      <c r="D1582" s="1"/>
      <c r="G1582" s="62"/>
    </row>
    <row r="1583" spans="2:7" x14ac:dyDescent="0.2">
      <c r="B1583" s="1"/>
      <c r="C1583" s="1"/>
      <c r="D1583" s="1"/>
      <c r="G1583" s="62"/>
    </row>
    <row r="1584" spans="2:7" x14ac:dyDescent="0.2">
      <c r="B1584" s="1"/>
      <c r="C1584" s="1"/>
      <c r="D1584" s="1"/>
      <c r="G1584" s="62"/>
    </row>
    <row r="1585" spans="2:7" x14ac:dyDescent="0.2">
      <c r="B1585" s="1"/>
      <c r="C1585" s="1"/>
      <c r="D1585" s="1"/>
      <c r="G1585" s="62"/>
    </row>
    <row r="1586" spans="2:7" x14ac:dyDescent="0.2">
      <c r="B1586" s="1"/>
      <c r="C1586" s="1"/>
      <c r="D1586" s="1"/>
      <c r="G1586" s="62"/>
    </row>
    <row r="1587" spans="2:7" x14ac:dyDescent="0.2">
      <c r="B1587" s="1"/>
      <c r="C1587" s="1"/>
      <c r="D1587" s="1"/>
      <c r="G1587" s="62"/>
    </row>
    <row r="1588" spans="2:7" x14ac:dyDescent="0.2">
      <c r="B1588" s="1"/>
      <c r="C1588" s="1"/>
      <c r="D1588" s="1"/>
      <c r="G1588" s="62"/>
    </row>
    <row r="1589" spans="2:7" x14ac:dyDescent="0.2">
      <c r="B1589" s="1"/>
      <c r="C1589" s="1"/>
      <c r="D1589" s="1"/>
      <c r="G1589" s="62"/>
    </row>
    <row r="1590" spans="2:7" x14ac:dyDescent="0.2">
      <c r="B1590" s="1"/>
      <c r="C1590" s="1"/>
      <c r="D1590" s="1"/>
      <c r="G1590" s="62"/>
    </row>
    <row r="1591" spans="2:7" x14ac:dyDescent="0.2">
      <c r="B1591" s="1"/>
      <c r="C1591" s="1"/>
      <c r="D1591" s="1"/>
      <c r="G1591" s="62"/>
    </row>
    <row r="1592" spans="2:7" x14ac:dyDescent="0.2">
      <c r="B1592" s="1"/>
      <c r="C1592" s="1"/>
      <c r="D1592" s="1"/>
      <c r="G1592" s="62"/>
    </row>
    <row r="1593" spans="2:7" x14ac:dyDescent="0.2">
      <c r="B1593" s="1"/>
      <c r="C1593" s="1"/>
      <c r="D1593" s="1"/>
      <c r="G1593" s="62"/>
    </row>
    <row r="1594" spans="2:7" x14ac:dyDescent="0.2">
      <c r="B1594" s="1"/>
      <c r="C1594" s="1"/>
      <c r="D1594" s="1"/>
      <c r="G1594" s="62"/>
    </row>
    <row r="1595" spans="2:7" x14ac:dyDescent="0.2">
      <c r="B1595" s="1"/>
      <c r="C1595" s="1"/>
      <c r="D1595" s="1"/>
      <c r="G1595" s="62"/>
    </row>
    <row r="1596" spans="2:7" x14ac:dyDescent="0.2">
      <c r="B1596" s="1"/>
      <c r="C1596" s="1"/>
      <c r="D1596" s="1"/>
      <c r="G1596" s="62"/>
    </row>
    <row r="1597" spans="2:7" x14ac:dyDescent="0.2">
      <c r="B1597" s="1"/>
      <c r="C1597" s="1"/>
      <c r="D1597" s="1"/>
      <c r="G1597" s="62"/>
    </row>
    <row r="1598" spans="2:7" x14ac:dyDescent="0.2">
      <c r="B1598" s="1"/>
      <c r="C1598" s="1"/>
      <c r="D1598" s="1"/>
      <c r="G1598" s="62"/>
    </row>
    <row r="1599" spans="2:7" x14ac:dyDescent="0.2">
      <c r="B1599" s="1"/>
      <c r="C1599" s="1"/>
      <c r="D1599" s="1"/>
      <c r="G1599" s="62"/>
    </row>
    <row r="1600" spans="2:7" x14ac:dyDescent="0.2">
      <c r="B1600" s="1"/>
      <c r="C1600" s="1"/>
      <c r="D1600" s="1"/>
      <c r="G1600" s="62"/>
    </row>
    <row r="1601" spans="2:7" x14ac:dyDescent="0.2">
      <c r="B1601" s="1"/>
      <c r="C1601" s="1"/>
      <c r="D1601" s="1"/>
      <c r="G1601" s="62"/>
    </row>
    <row r="1602" spans="2:7" x14ac:dyDescent="0.2">
      <c r="B1602" s="1"/>
      <c r="C1602" s="1"/>
      <c r="D1602" s="1"/>
      <c r="G1602" s="62"/>
    </row>
    <row r="1603" spans="2:7" x14ac:dyDescent="0.2">
      <c r="B1603" s="1"/>
      <c r="C1603" s="1"/>
      <c r="D1603" s="1"/>
      <c r="G1603" s="62"/>
    </row>
    <row r="1604" spans="2:7" x14ac:dyDescent="0.2">
      <c r="B1604" s="1"/>
      <c r="C1604" s="1"/>
      <c r="D1604" s="1"/>
      <c r="G1604" s="62"/>
    </row>
    <row r="1605" spans="2:7" x14ac:dyDescent="0.2">
      <c r="B1605" s="1"/>
      <c r="C1605" s="1"/>
      <c r="D1605" s="1"/>
      <c r="G1605" s="62"/>
    </row>
    <row r="1606" spans="2:7" x14ac:dyDescent="0.2">
      <c r="B1606" s="1"/>
      <c r="C1606" s="1"/>
      <c r="D1606" s="1"/>
      <c r="G1606" s="62"/>
    </row>
    <row r="1607" spans="2:7" x14ac:dyDescent="0.2">
      <c r="B1607" s="1"/>
      <c r="C1607" s="1"/>
      <c r="D1607" s="1"/>
      <c r="G1607" s="62"/>
    </row>
    <row r="1608" spans="2:7" x14ac:dyDescent="0.2">
      <c r="B1608" s="1"/>
      <c r="C1608" s="1"/>
      <c r="D1608" s="1"/>
      <c r="G1608" s="62"/>
    </row>
    <row r="1609" spans="2:7" x14ac:dyDescent="0.2">
      <c r="B1609" s="1"/>
      <c r="C1609" s="1"/>
      <c r="D1609" s="1"/>
      <c r="G1609" s="62"/>
    </row>
    <row r="1610" spans="2:7" x14ac:dyDescent="0.2">
      <c r="B1610" s="1"/>
      <c r="C1610" s="1"/>
      <c r="D1610" s="1"/>
      <c r="G1610" s="62"/>
    </row>
    <row r="1611" spans="2:7" x14ac:dyDescent="0.2">
      <c r="B1611" s="1"/>
      <c r="C1611" s="1"/>
      <c r="D1611" s="1"/>
      <c r="G1611" s="62"/>
    </row>
    <row r="1612" spans="2:7" x14ac:dyDescent="0.2">
      <c r="B1612" s="1"/>
      <c r="C1612" s="1"/>
      <c r="D1612" s="1"/>
      <c r="G1612" s="62"/>
    </row>
    <row r="1613" spans="2:7" x14ac:dyDescent="0.2">
      <c r="B1613" s="1"/>
      <c r="C1613" s="1"/>
      <c r="D1613" s="1"/>
      <c r="G1613" s="62"/>
    </row>
    <row r="1614" spans="2:7" x14ac:dyDescent="0.2">
      <c r="B1614" s="1"/>
      <c r="C1614" s="1"/>
      <c r="D1614" s="1"/>
      <c r="G1614" s="62"/>
    </row>
    <row r="1615" spans="2:7" x14ac:dyDescent="0.2">
      <c r="B1615" s="1"/>
      <c r="C1615" s="1"/>
      <c r="D1615" s="1"/>
      <c r="G1615" s="62"/>
    </row>
    <row r="1616" spans="2:7" x14ac:dyDescent="0.2">
      <c r="B1616" s="1"/>
      <c r="C1616" s="1"/>
      <c r="D1616" s="1"/>
      <c r="G1616" s="62"/>
    </row>
    <row r="1617" spans="2:7" x14ac:dyDescent="0.2">
      <c r="B1617" s="1"/>
      <c r="C1617" s="1"/>
      <c r="D1617" s="1"/>
      <c r="G1617" s="62"/>
    </row>
    <row r="1618" spans="2:7" x14ac:dyDescent="0.2">
      <c r="B1618" s="1"/>
      <c r="C1618" s="1"/>
      <c r="D1618" s="1"/>
      <c r="G1618" s="62"/>
    </row>
    <row r="1619" spans="2:7" x14ac:dyDescent="0.2">
      <c r="B1619" s="1"/>
      <c r="C1619" s="1"/>
      <c r="D1619" s="1"/>
      <c r="G1619" s="62"/>
    </row>
    <row r="1620" spans="2:7" x14ac:dyDescent="0.2">
      <c r="B1620" s="1"/>
      <c r="C1620" s="1"/>
      <c r="D1620" s="1"/>
      <c r="G1620" s="62"/>
    </row>
    <row r="1621" spans="2:7" x14ac:dyDescent="0.2">
      <c r="B1621" s="1"/>
      <c r="C1621" s="1"/>
      <c r="D1621" s="1"/>
      <c r="G1621" s="62"/>
    </row>
    <row r="1622" spans="2:7" x14ac:dyDescent="0.2">
      <c r="B1622" s="1"/>
      <c r="C1622" s="1"/>
      <c r="D1622" s="1"/>
      <c r="G1622" s="62"/>
    </row>
    <row r="1623" spans="2:7" x14ac:dyDescent="0.2">
      <c r="B1623" s="1"/>
      <c r="C1623" s="1"/>
      <c r="D1623" s="1"/>
      <c r="G1623" s="62"/>
    </row>
    <row r="1624" spans="2:7" x14ac:dyDescent="0.2">
      <c r="B1624" s="1"/>
      <c r="C1624" s="1"/>
      <c r="D1624" s="1"/>
      <c r="G1624" s="62"/>
    </row>
    <row r="1625" spans="2:7" x14ac:dyDescent="0.2">
      <c r="B1625" s="1"/>
      <c r="C1625" s="1"/>
      <c r="D1625" s="1"/>
      <c r="G1625" s="62"/>
    </row>
    <row r="1626" spans="2:7" x14ac:dyDescent="0.2">
      <c r="B1626" s="1"/>
      <c r="C1626" s="1"/>
      <c r="D1626" s="1"/>
      <c r="G1626" s="62"/>
    </row>
    <row r="1627" spans="2:7" x14ac:dyDescent="0.2">
      <c r="B1627" s="1"/>
      <c r="C1627" s="1"/>
      <c r="D1627" s="1"/>
      <c r="G1627" s="62"/>
    </row>
    <row r="1628" spans="2:7" x14ac:dyDescent="0.2">
      <c r="B1628" s="1"/>
      <c r="C1628" s="1"/>
      <c r="D1628" s="1"/>
      <c r="G1628" s="62"/>
    </row>
    <row r="1629" spans="2:7" x14ac:dyDescent="0.2">
      <c r="B1629" s="1"/>
      <c r="C1629" s="1"/>
      <c r="D1629" s="1"/>
      <c r="G1629" s="62"/>
    </row>
    <row r="1630" spans="2:7" x14ac:dyDescent="0.2">
      <c r="B1630" s="1"/>
      <c r="C1630" s="1"/>
      <c r="D1630" s="1"/>
      <c r="G1630" s="62"/>
    </row>
    <row r="1631" spans="2:7" x14ac:dyDescent="0.2">
      <c r="B1631" s="1"/>
      <c r="C1631" s="1"/>
      <c r="D1631" s="1"/>
      <c r="G1631" s="62"/>
    </row>
    <row r="1632" spans="2:7" x14ac:dyDescent="0.2">
      <c r="B1632" s="1"/>
      <c r="C1632" s="1"/>
      <c r="D1632" s="1"/>
      <c r="G1632" s="62"/>
    </row>
    <row r="1633" spans="2:7" x14ac:dyDescent="0.2">
      <c r="B1633" s="1"/>
      <c r="C1633" s="1"/>
      <c r="D1633" s="1"/>
      <c r="G1633" s="62"/>
    </row>
    <row r="1634" spans="2:7" x14ac:dyDescent="0.2">
      <c r="B1634" s="1"/>
      <c r="C1634" s="1"/>
      <c r="D1634" s="1"/>
      <c r="G1634" s="62"/>
    </row>
    <row r="1635" spans="2:7" x14ac:dyDescent="0.2">
      <c r="B1635" s="1"/>
      <c r="C1635" s="1"/>
      <c r="D1635" s="1"/>
      <c r="G1635" s="62"/>
    </row>
    <row r="1636" spans="2:7" x14ac:dyDescent="0.2">
      <c r="B1636" s="1"/>
      <c r="C1636" s="1"/>
      <c r="D1636" s="1"/>
      <c r="G1636" s="62"/>
    </row>
    <row r="1637" spans="2:7" x14ac:dyDescent="0.2">
      <c r="B1637" s="1"/>
      <c r="C1637" s="1"/>
      <c r="D1637" s="1"/>
      <c r="G1637" s="62"/>
    </row>
    <row r="1638" spans="2:7" x14ac:dyDescent="0.2">
      <c r="B1638" s="1"/>
      <c r="C1638" s="1"/>
      <c r="D1638" s="1"/>
      <c r="G1638" s="62"/>
    </row>
    <row r="1639" spans="2:7" x14ac:dyDescent="0.2">
      <c r="B1639" s="1"/>
      <c r="C1639" s="1"/>
      <c r="D1639" s="1"/>
      <c r="G1639" s="62"/>
    </row>
    <row r="1640" spans="2:7" x14ac:dyDescent="0.2">
      <c r="B1640" s="1"/>
      <c r="C1640" s="1"/>
      <c r="D1640" s="1"/>
      <c r="G1640" s="62"/>
    </row>
  </sheetData>
  <mergeCells count="24">
    <mergeCell ref="G210:H210"/>
    <mergeCell ref="A25:I26"/>
    <mergeCell ref="I32:I34"/>
    <mergeCell ref="H21:I21"/>
    <mergeCell ref="H16:I16"/>
    <mergeCell ref="H17:I17"/>
    <mergeCell ref="H18:I18"/>
    <mergeCell ref="H19:I19"/>
    <mergeCell ref="H20:I20"/>
    <mergeCell ref="I51:I53"/>
    <mergeCell ref="I115:I117"/>
    <mergeCell ref="F32:F34"/>
    <mergeCell ref="H22:I22"/>
    <mergeCell ref="B27:E27"/>
    <mergeCell ref="B28:C28"/>
    <mergeCell ref="B29:E29"/>
    <mergeCell ref="B30:E30"/>
    <mergeCell ref="A32:A34"/>
    <mergeCell ref="B32:B34"/>
    <mergeCell ref="C32:C34"/>
    <mergeCell ref="D32:D34"/>
    <mergeCell ref="E32:E34"/>
    <mergeCell ref="G32:G34"/>
    <mergeCell ref="H32:H34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40"/>
  <sheetViews>
    <sheetView view="pageBreakPreview" topLeftCell="A44" zoomScale="110" zoomScaleNormal="120" zoomScaleSheetLayoutView="110" workbookViewId="0">
      <selection activeCell="G75" sqref="G75"/>
    </sheetView>
  </sheetViews>
  <sheetFormatPr defaultColWidth="10.42578125" defaultRowHeight="12" outlineLevelRow="1" x14ac:dyDescent="0.2"/>
  <cols>
    <col min="1" max="1" width="5.85546875" style="1" customWidth="1"/>
    <col min="2" max="2" width="34.140625" style="2" customWidth="1"/>
    <col min="3" max="3" width="11.5703125" style="2" customWidth="1"/>
    <col min="4" max="4" width="14" style="3" hidden="1" customWidth="1"/>
    <col min="5" max="5" width="15.7109375" style="1" customWidth="1"/>
    <col min="6" max="6" width="18.85546875" style="1" hidden="1" customWidth="1"/>
    <col min="7" max="7" width="14.85546875" style="51" customWidth="1"/>
    <col min="8" max="8" width="9.42578125" style="1" customWidth="1"/>
    <col min="9" max="9" width="28.85546875" style="1" customWidth="1"/>
    <col min="10" max="10" width="0.140625" style="1" hidden="1" customWidth="1"/>
    <col min="11" max="11" width="10.42578125" style="1" hidden="1" customWidth="1"/>
    <col min="12" max="12" width="11.5703125" style="1" bestFit="1" customWidth="1"/>
    <col min="13" max="13" width="10.42578125" style="1"/>
    <col min="14" max="14" width="11.85546875" style="1" bestFit="1" customWidth="1"/>
    <col min="15" max="16384" width="10.42578125" style="1"/>
  </cols>
  <sheetData>
    <row r="1" spans="1:9" ht="12" hidden="1" customHeight="1" x14ac:dyDescent="0.2"/>
    <row r="2" spans="1:9" ht="12" hidden="1" customHeight="1" x14ac:dyDescent="0.2"/>
    <row r="3" spans="1:9" ht="12" hidden="1" customHeight="1" x14ac:dyDescent="0.2"/>
    <row r="4" spans="1:9" hidden="1" x14ac:dyDescent="0.2"/>
    <row r="5" spans="1:9" hidden="1" x14ac:dyDescent="0.2"/>
    <row r="6" spans="1:9" hidden="1" x14ac:dyDescent="0.2"/>
    <row r="7" spans="1:9" ht="15.75" hidden="1" x14ac:dyDescent="0.25">
      <c r="A7" s="4"/>
      <c r="B7" s="4"/>
      <c r="C7" s="4"/>
      <c r="D7" s="5"/>
    </row>
    <row r="8" spans="1:9" ht="15.75" hidden="1" x14ac:dyDescent="0.25">
      <c r="A8" s="4"/>
      <c r="B8" s="4"/>
      <c r="C8" s="4"/>
      <c r="D8" s="5"/>
    </row>
    <row r="9" spans="1:9" ht="15.75" hidden="1" x14ac:dyDescent="0.25">
      <c r="A9" s="4"/>
      <c r="B9" s="4"/>
      <c r="C9" s="4"/>
      <c r="D9" s="5"/>
    </row>
    <row r="10" spans="1:9" ht="15.75" hidden="1" x14ac:dyDescent="0.25">
      <c r="A10" s="4"/>
      <c r="B10" s="4"/>
      <c r="C10" s="7"/>
      <c r="D10" s="6"/>
    </row>
    <row r="11" spans="1:9" ht="15.75" hidden="1" x14ac:dyDescent="0.25">
      <c r="A11" s="4"/>
      <c r="B11" s="4"/>
      <c r="C11" s="4"/>
      <c r="D11" s="5"/>
    </row>
    <row r="12" spans="1:9" ht="15.75" hidden="1" x14ac:dyDescent="0.25">
      <c r="A12" s="8"/>
      <c r="B12" s="4"/>
      <c r="C12" s="4"/>
      <c r="D12" s="5"/>
    </row>
    <row r="13" spans="1:9" ht="15.75" hidden="1" x14ac:dyDescent="0.25">
      <c r="A13" s="4"/>
      <c r="B13" s="4"/>
      <c r="C13" s="4"/>
      <c r="D13" s="5"/>
    </row>
    <row r="14" spans="1:9" ht="15.75" hidden="1" x14ac:dyDescent="0.25">
      <c r="A14" s="4"/>
      <c r="B14" s="4"/>
      <c r="C14" s="4"/>
      <c r="D14" s="5"/>
    </row>
    <row r="15" spans="1:9" hidden="1" x14ac:dyDescent="0.2">
      <c r="A15" s="9"/>
      <c r="B15" s="9"/>
      <c r="C15" s="9"/>
      <c r="G15" s="61"/>
    </row>
    <row r="16" spans="1:9" ht="15" customHeight="1" x14ac:dyDescent="0.2">
      <c r="A16" s="9"/>
      <c r="B16" s="9"/>
      <c r="C16" s="9"/>
      <c r="G16" s="62"/>
      <c r="H16" s="162" t="s">
        <v>159</v>
      </c>
      <c r="I16" s="162"/>
    </row>
    <row r="17" spans="1:9" x14ac:dyDescent="0.2">
      <c r="A17" s="9"/>
      <c r="B17" s="9"/>
      <c r="C17" s="9"/>
      <c r="G17" s="62"/>
      <c r="H17" s="162" t="s">
        <v>160</v>
      </c>
      <c r="I17" s="162"/>
    </row>
    <row r="18" spans="1:9" x14ac:dyDescent="0.2">
      <c r="A18" s="9"/>
      <c r="B18" s="9"/>
      <c r="C18" s="9"/>
      <c r="G18" s="62"/>
      <c r="H18" s="162" t="s">
        <v>161</v>
      </c>
      <c r="I18" s="162"/>
    </row>
    <row r="19" spans="1:9" x14ac:dyDescent="0.2">
      <c r="A19" s="9"/>
      <c r="B19" s="9"/>
      <c r="C19" s="9"/>
      <c r="G19" s="62"/>
      <c r="H19" s="162" t="s">
        <v>162</v>
      </c>
      <c r="I19" s="162"/>
    </row>
    <row r="20" spans="1:9" x14ac:dyDescent="0.2">
      <c r="A20" s="9"/>
      <c r="B20" s="9"/>
      <c r="C20" s="9"/>
      <c r="G20" s="62"/>
      <c r="H20" s="162" t="s">
        <v>163</v>
      </c>
      <c r="I20" s="162"/>
    </row>
    <row r="21" spans="1:9" x14ac:dyDescent="0.2">
      <c r="A21" s="9"/>
      <c r="B21" s="9"/>
      <c r="C21" s="9"/>
      <c r="G21" s="62"/>
      <c r="H21" s="162" t="s">
        <v>164</v>
      </c>
      <c r="I21" s="162"/>
    </row>
    <row r="22" spans="1:9" x14ac:dyDescent="0.2">
      <c r="A22" s="9"/>
      <c r="B22" s="9"/>
      <c r="C22" s="9"/>
      <c r="G22" s="62"/>
      <c r="H22" s="162" t="s">
        <v>165</v>
      </c>
      <c r="I22" s="162"/>
    </row>
    <row r="23" spans="1:9" x14ac:dyDescent="0.2">
      <c r="A23" s="9"/>
      <c r="B23" s="9"/>
      <c r="C23" s="9"/>
      <c r="G23" s="62"/>
      <c r="I23" s="86" t="s">
        <v>166</v>
      </c>
    </row>
    <row r="24" spans="1:9" ht="12.75" customHeight="1" x14ac:dyDescent="0.2">
      <c r="A24" s="163" t="s">
        <v>155</v>
      </c>
      <c r="B24" s="163"/>
      <c r="C24" s="163"/>
      <c r="D24" s="163"/>
      <c r="E24" s="163"/>
      <c r="F24" s="163"/>
      <c r="G24" s="163"/>
    </row>
    <row r="25" spans="1:9" x14ac:dyDescent="0.2">
      <c r="A25" s="163"/>
      <c r="B25" s="163"/>
      <c r="C25" s="163"/>
      <c r="D25" s="163"/>
      <c r="E25" s="163"/>
      <c r="F25" s="163"/>
      <c r="G25" s="163"/>
    </row>
    <row r="26" spans="1:9" ht="15.75" x14ac:dyDescent="0.2">
      <c r="A26" s="64"/>
      <c r="B26" s="164" t="s">
        <v>222</v>
      </c>
      <c r="C26" s="164"/>
      <c r="D26" s="164"/>
      <c r="E26" s="164"/>
      <c r="G26" s="62"/>
    </row>
    <row r="27" spans="1:9" ht="15.75" x14ac:dyDescent="0.2">
      <c r="A27" s="75"/>
      <c r="B27" s="165" t="s">
        <v>156</v>
      </c>
      <c r="C27" s="165"/>
      <c r="D27" s="85"/>
      <c r="E27" s="85"/>
      <c r="G27" s="62"/>
    </row>
    <row r="28" spans="1:9" ht="15.75" x14ac:dyDescent="0.2">
      <c r="A28" s="75"/>
      <c r="B28" s="166" t="s">
        <v>157</v>
      </c>
      <c r="C28" s="166"/>
      <c r="D28" s="166"/>
      <c r="E28" s="166"/>
      <c r="G28" s="62"/>
    </row>
    <row r="29" spans="1:9" ht="9.75" customHeight="1" x14ac:dyDescent="0.2">
      <c r="A29" s="75"/>
      <c r="B29" s="167" t="s">
        <v>158</v>
      </c>
      <c r="C29" s="167"/>
      <c r="D29" s="167"/>
      <c r="E29" s="167"/>
      <c r="G29" s="62"/>
    </row>
    <row r="30" spans="1:9" x14ac:dyDescent="0.2">
      <c r="A30" s="10"/>
      <c r="B30" s="11"/>
      <c r="C30" s="11"/>
      <c r="D30" s="12"/>
      <c r="E30" s="62"/>
      <c r="G30" s="62"/>
    </row>
    <row r="31" spans="1:9" ht="12.75" customHeight="1" x14ac:dyDescent="0.2">
      <c r="A31" s="168" t="s">
        <v>0</v>
      </c>
      <c r="B31" s="169" t="s">
        <v>1</v>
      </c>
      <c r="C31" s="172" t="s">
        <v>2</v>
      </c>
      <c r="D31" s="175" t="s">
        <v>3</v>
      </c>
      <c r="E31" s="178" t="s">
        <v>151</v>
      </c>
      <c r="F31" s="161" t="s">
        <v>144</v>
      </c>
      <c r="G31" s="172" t="s">
        <v>306</v>
      </c>
      <c r="H31" s="181" t="s">
        <v>152</v>
      </c>
      <c r="I31" s="182" t="s">
        <v>153</v>
      </c>
    </row>
    <row r="32" spans="1:9" x14ac:dyDescent="0.2">
      <c r="A32" s="168"/>
      <c r="B32" s="170"/>
      <c r="C32" s="173"/>
      <c r="D32" s="176"/>
      <c r="E32" s="179"/>
      <c r="F32" s="161"/>
      <c r="G32" s="173"/>
      <c r="H32" s="181"/>
      <c r="I32" s="182"/>
    </row>
    <row r="33" spans="1:14" ht="54" customHeight="1" x14ac:dyDescent="0.2">
      <c r="A33" s="168"/>
      <c r="B33" s="171"/>
      <c r="C33" s="174"/>
      <c r="D33" s="177"/>
      <c r="E33" s="180"/>
      <c r="F33" s="161"/>
      <c r="G33" s="174"/>
      <c r="H33" s="181"/>
      <c r="I33" s="182"/>
    </row>
    <row r="34" spans="1:14" s="18" customFormat="1" ht="30.75" customHeight="1" x14ac:dyDescent="0.2">
      <c r="A34" s="14" t="s">
        <v>4</v>
      </c>
      <c r="B34" s="15" t="s">
        <v>5</v>
      </c>
      <c r="C34" s="16" t="s">
        <v>6</v>
      </c>
      <c r="D34" s="17">
        <f>D35+D42+D46+D47+D48+D49+D50+D51+D52+D60+D61+D62+D63+D64+D65+D66+D69+D70+D71</f>
        <v>564403.78000000014</v>
      </c>
      <c r="E34" s="77">
        <f>E35+E42+E46+E47+E48+E49+E50+E51+E52+E60+E61+E62+E63+E64+E65+E66+E69+E70+E71</f>
        <v>369809.05</v>
      </c>
      <c r="F34" s="77" t="e">
        <f>F35+F42+F46+F47+F48+F49+F50+F51+F52+F60+F61+F62+F63+F64+F65+F66+F69+F70+F71</f>
        <v>#VALUE!</v>
      </c>
      <c r="G34" s="77">
        <f>G35+G42+G46+G47+G48+G49+G50+G51+G52+G60+G61+G62+G63+G64+G65+G66+G69+G70+G71+G59+G72+G73+G74+G75+G76+G78+G77+G79+G80+G81+G82+G83+G84+G85+G86+G88+G67+G68+G87+G89+G90+G91+G92+G93+G94+G95+G96+G97+G98+G99+G100+G101+G102+G103+G104+G105</f>
        <v>3692472.2480000006</v>
      </c>
      <c r="H34" s="90">
        <f>G34/E34*100</f>
        <v>998.48076946737797</v>
      </c>
      <c r="I34" s="50"/>
      <c r="L34" s="97"/>
      <c r="N34" s="97"/>
    </row>
    <row r="35" spans="1:14" ht="41.25" customHeight="1" x14ac:dyDescent="0.2">
      <c r="A35" s="19" t="s">
        <v>7</v>
      </c>
      <c r="B35" s="15" t="s">
        <v>8</v>
      </c>
      <c r="C35" s="16" t="s">
        <v>6</v>
      </c>
      <c r="D35" s="17">
        <f>D36+D41+D43+D44</f>
        <v>109022</v>
      </c>
      <c r="E35" s="78">
        <f>E36+E41+E43+E44</f>
        <v>111483.734</v>
      </c>
      <c r="F35" s="78" t="e">
        <f t="shared" ref="F35" si="0">F36+F41+F43+F44</f>
        <v>#VALUE!</v>
      </c>
      <c r="G35" s="78">
        <f>G36+G41+G43+G44</f>
        <v>2338939.605</v>
      </c>
      <c r="H35" s="90">
        <f t="shared" ref="H35:H51" si="1">G35/E35*100</f>
        <v>2098.0097464263263</v>
      </c>
      <c r="I35" s="51"/>
      <c r="N35" s="97"/>
    </row>
    <row r="36" spans="1:14" ht="12" customHeight="1" x14ac:dyDescent="0.2">
      <c r="A36" s="20" t="s">
        <v>9</v>
      </c>
      <c r="B36" s="21" t="s">
        <v>10</v>
      </c>
      <c r="C36" s="32" t="s">
        <v>6</v>
      </c>
      <c r="D36" s="22">
        <f>SUM(D37:D39)</f>
        <v>58673.500000000007</v>
      </c>
      <c r="E36" s="80">
        <f>SUM(E37:E39)</f>
        <v>55661.908000000003</v>
      </c>
      <c r="F36" s="80">
        <f t="shared" ref="F36" si="2">SUM(F37:F39)</f>
        <v>55661.908000000003</v>
      </c>
      <c r="G36" s="80">
        <f>SUM(G37:G39)</f>
        <v>677191.86300000001</v>
      </c>
      <c r="H36" s="90">
        <f t="shared" si="1"/>
        <v>1216.6163312260155</v>
      </c>
      <c r="I36" s="51"/>
      <c r="M36" s="12"/>
      <c r="N36" s="12"/>
    </row>
    <row r="37" spans="1:14" s="26" customFormat="1" ht="48" x14ac:dyDescent="0.2">
      <c r="A37" s="138"/>
      <c r="B37" s="24" t="s">
        <v>11</v>
      </c>
      <c r="C37" s="32" t="s">
        <v>6</v>
      </c>
      <c r="D37" s="25">
        <v>15592.2</v>
      </c>
      <c r="E37" s="79">
        <v>15198.508</v>
      </c>
      <c r="F37" s="79">
        <v>15198.508</v>
      </c>
      <c r="G37" s="79">
        <v>39803.826000000001</v>
      </c>
      <c r="H37" s="90">
        <f t="shared" si="1"/>
        <v>261.89298317966478</v>
      </c>
      <c r="I37" s="53" t="s">
        <v>221</v>
      </c>
      <c r="N37" s="12"/>
    </row>
    <row r="38" spans="1:14" s="26" customFormat="1" ht="12.75" x14ac:dyDescent="0.2">
      <c r="A38" s="138"/>
      <c r="B38" s="24" t="s">
        <v>12</v>
      </c>
      <c r="C38" s="32" t="s">
        <v>6</v>
      </c>
      <c r="D38" s="27">
        <v>25648.9</v>
      </c>
      <c r="E38" s="79">
        <v>23163.4</v>
      </c>
      <c r="F38" s="79">
        <v>23163.4</v>
      </c>
      <c r="G38" s="79">
        <v>515181.03700000001</v>
      </c>
      <c r="H38" s="90">
        <f t="shared" si="1"/>
        <v>2224.1166538591051</v>
      </c>
      <c r="I38" s="55" t="s">
        <v>309</v>
      </c>
      <c r="N38" s="12"/>
    </row>
    <row r="39" spans="1:14" s="26" customFormat="1" ht="12.75" x14ac:dyDescent="0.2">
      <c r="A39" s="138"/>
      <c r="B39" s="24" t="s">
        <v>13</v>
      </c>
      <c r="C39" s="32" t="s">
        <v>6</v>
      </c>
      <c r="D39" s="25">
        <v>17432.400000000001</v>
      </c>
      <c r="E39" s="79">
        <v>17300</v>
      </c>
      <c r="F39" s="79">
        <v>17300</v>
      </c>
      <c r="G39" s="79">
        <v>122207</v>
      </c>
      <c r="H39" s="90">
        <f t="shared" si="1"/>
        <v>706.39884393063585</v>
      </c>
      <c r="I39" s="55" t="s">
        <v>309</v>
      </c>
      <c r="N39" s="12"/>
    </row>
    <row r="40" spans="1:14" s="26" customFormat="1" ht="12.75" hidden="1" x14ac:dyDescent="0.2">
      <c r="A40" s="138"/>
      <c r="B40" s="24" t="s">
        <v>14</v>
      </c>
      <c r="C40" s="32" t="s">
        <v>6</v>
      </c>
      <c r="D40" s="25"/>
      <c r="E40" s="120"/>
      <c r="F40" s="121"/>
      <c r="G40" s="122"/>
      <c r="H40" s="90" t="e">
        <f t="shared" si="1"/>
        <v>#DIV/0!</v>
      </c>
      <c r="I40" s="55" t="s">
        <v>309</v>
      </c>
      <c r="N40" s="12"/>
    </row>
    <row r="41" spans="1:14" ht="15" customHeight="1" x14ac:dyDescent="0.2">
      <c r="A41" s="139" t="s">
        <v>15</v>
      </c>
      <c r="B41" s="28" t="s">
        <v>16</v>
      </c>
      <c r="C41" s="32" t="s">
        <v>6</v>
      </c>
      <c r="D41" s="22">
        <v>47888</v>
      </c>
      <c r="E41" s="80">
        <v>53665.48</v>
      </c>
      <c r="F41" s="123" t="s">
        <v>147</v>
      </c>
      <c r="G41" s="124">
        <v>1598835.9040000001</v>
      </c>
      <c r="H41" s="90">
        <f t="shared" si="1"/>
        <v>2979.2632135219883</v>
      </c>
      <c r="I41" s="55" t="s">
        <v>309</v>
      </c>
      <c r="N41" s="12"/>
    </row>
    <row r="42" spans="1:14" ht="25.5" hidden="1" x14ac:dyDescent="0.2">
      <c r="A42" s="139" t="s">
        <v>17</v>
      </c>
      <c r="B42" s="28" t="s">
        <v>18</v>
      </c>
      <c r="C42" s="32" t="s">
        <v>6</v>
      </c>
      <c r="D42" s="22">
        <v>1784.5</v>
      </c>
      <c r="E42" s="80">
        <v>0</v>
      </c>
      <c r="F42" s="125"/>
      <c r="G42" s="126"/>
      <c r="H42" s="90"/>
      <c r="I42" s="55" t="s">
        <v>309</v>
      </c>
      <c r="N42" s="12"/>
    </row>
    <row r="43" spans="1:14" ht="12.75" x14ac:dyDescent="0.2">
      <c r="A43" s="139" t="s">
        <v>17</v>
      </c>
      <c r="B43" s="28" t="s">
        <v>20</v>
      </c>
      <c r="C43" s="32" t="s">
        <v>6</v>
      </c>
      <c r="D43" s="22">
        <v>917.3</v>
      </c>
      <c r="E43" s="80">
        <v>810.61199999999997</v>
      </c>
      <c r="F43" s="80">
        <v>810.61199999999997</v>
      </c>
      <c r="G43" s="80">
        <v>5410.3289999999997</v>
      </c>
      <c r="H43" s="90">
        <f t="shared" si="1"/>
        <v>667.43756569110747</v>
      </c>
      <c r="I43" s="55" t="s">
        <v>309</v>
      </c>
      <c r="N43" s="12"/>
    </row>
    <row r="44" spans="1:14" ht="24" x14ac:dyDescent="0.2">
      <c r="A44" s="139" t="s">
        <v>19</v>
      </c>
      <c r="B44" s="28" t="s">
        <v>22</v>
      </c>
      <c r="C44" s="32" t="s">
        <v>6</v>
      </c>
      <c r="D44" s="22">
        <v>1543.2</v>
      </c>
      <c r="E44" s="80">
        <v>1345.7339999999999</v>
      </c>
      <c r="F44" s="80">
        <v>1345.7339999999999</v>
      </c>
      <c r="G44" s="80">
        <v>57501.508999999998</v>
      </c>
      <c r="H44" s="90">
        <f t="shared" si="1"/>
        <v>4272.8733167178652</v>
      </c>
      <c r="I44" s="53" t="s">
        <v>219</v>
      </c>
      <c r="N44" s="12"/>
    </row>
    <row r="45" spans="1:14" ht="12.75" hidden="1" customHeight="1" x14ac:dyDescent="0.2">
      <c r="A45" s="139" t="s">
        <v>23</v>
      </c>
      <c r="B45" s="28" t="s">
        <v>24</v>
      </c>
      <c r="C45" s="32" t="s">
        <v>6</v>
      </c>
      <c r="D45" s="22"/>
      <c r="E45" s="127"/>
      <c r="F45" s="128"/>
      <c r="G45" s="126"/>
      <c r="H45" s="90" t="e">
        <f t="shared" si="1"/>
        <v>#DIV/0!</v>
      </c>
      <c r="I45" s="51"/>
      <c r="N45" s="12"/>
    </row>
    <row r="46" spans="1:14" ht="26.25" customHeight="1" x14ac:dyDescent="0.2">
      <c r="A46" s="140" t="s">
        <v>21</v>
      </c>
      <c r="B46" s="29" t="s">
        <v>25</v>
      </c>
      <c r="C46" s="91" t="s">
        <v>6</v>
      </c>
      <c r="D46" s="30">
        <v>1200</v>
      </c>
      <c r="E46" s="129">
        <v>0</v>
      </c>
      <c r="F46" s="129">
        <v>0</v>
      </c>
      <c r="G46" s="129">
        <v>3512.2900000000004</v>
      </c>
      <c r="H46" s="92">
        <v>100</v>
      </c>
      <c r="I46" s="93" t="s">
        <v>218</v>
      </c>
      <c r="N46" s="12"/>
    </row>
    <row r="47" spans="1:14" ht="27" customHeight="1" x14ac:dyDescent="0.2">
      <c r="A47" s="140" t="s">
        <v>23</v>
      </c>
      <c r="B47" s="29" t="s">
        <v>26</v>
      </c>
      <c r="C47" s="32" t="s">
        <v>6</v>
      </c>
      <c r="D47" s="30">
        <v>4168.1000000000004</v>
      </c>
      <c r="E47" s="129">
        <v>0</v>
      </c>
      <c r="F47" s="129">
        <v>0</v>
      </c>
      <c r="G47" s="129">
        <v>3693.7280000000001</v>
      </c>
      <c r="H47" s="90">
        <v>100</v>
      </c>
      <c r="I47" s="53" t="s">
        <v>218</v>
      </c>
      <c r="N47" s="12"/>
    </row>
    <row r="48" spans="1:14" s="18" customFormat="1" ht="12.75" x14ac:dyDescent="0.2">
      <c r="A48" s="19" t="s">
        <v>27</v>
      </c>
      <c r="B48" s="31" t="s">
        <v>28</v>
      </c>
      <c r="C48" s="16" t="s">
        <v>6</v>
      </c>
      <c r="D48" s="17">
        <v>197169.48</v>
      </c>
      <c r="E48" s="130">
        <v>31451.688999999998</v>
      </c>
      <c r="F48" s="130">
        <v>31451.688999999998</v>
      </c>
      <c r="G48" s="130">
        <v>377242.8</v>
      </c>
      <c r="H48" s="90">
        <f t="shared" si="1"/>
        <v>1199.4357441344405</v>
      </c>
      <c r="I48" s="53" t="s">
        <v>309</v>
      </c>
      <c r="M48" s="110"/>
      <c r="N48" s="12"/>
    </row>
    <row r="49" spans="1:14" s="18" customFormat="1" ht="12.75" x14ac:dyDescent="0.2">
      <c r="A49" s="19" t="s">
        <v>29</v>
      </c>
      <c r="B49" s="31" t="s">
        <v>137</v>
      </c>
      <c r="C49" s="16" t="s">
        <v>6</v>
      </c>
      <c r="D49" s="17">
        <v>183600</v>
      </c>
      <c r="E49" s="130">
        <f>170000*E197*12/1000</f>
        <v>183600</v>
      </c>
      <c r="F49" s="130">
        <f>170000*F197*12/1000</f>
        <v>183600</v>
      </c>
      <c r="G49" s="130">
        <v>729218.31599999999</v>
      </c>
      <c r="H49" s="90">
        <f t="shared" si="1"/>
        <v>397.17773202614376</v>
      </c>
      <c r="I49" s="53" t="s">
        <v>310</v>
      </c>
      <c r="N49" s="12"/>
    </row>
    <row r="50" spans="1:14" ht="24" customHeight="1" x14ac:dyDescent="0.2">
      <c r="A50" s="20"/>
      <c r="B50" s="28" t="s">
        <v>30</v>
      </c>
      <c r="C50" s="32" t="s">
        <v>6</v>
      </c>
      <c r="D50" s="22">
        <v>9914.4</v>
      </c>
      <c r="E50" s="80">
        <v>9616.9699999999993</v>
      </c>
      <c r="F50" s="80">
        <v>9616.9699999999993</v>
      </c>
      <c r="G50" s="80">
        <v>39827.826000000001</v>
      </c>
      <c r="H50" s="90">
        <f t="shared" si="1"/>
        <v>414.14110681430844</v>
      </c>
      <c r="I50" s="158" t="s">
        <v>311</v>
      </c>
      <c r="N50" s="12"/>
    </row>
    <row r="51" spans="1:14" ht="12.75" x14ac:dyDescent="0.2">
      <c r="A51" s="20"/>
      <c r="B51" s="28" t="s">
        <v>31</v>
      </c>
      <c r="C51" s="32" t="s">
        <v>6</v>
      </c>
      <c r="D51" s="22">
        <v>5783.4</v>
      </c>
      <c r="E51" s="80">
        <v>5609.9</v>
      </c>
      <c r="F51" s="80">
        <v>5609.9</v>
      </c>
      <c r="G51" s="80">
        <v>30542.03</v>
      </c>
      <c r="H51" s="90">
        <f t="shared" si="1"/>
        <v>544.43091677213499</v>
      </c>
      <c r="I51" s="159"/>
      <c r="N51" s="12"/>
    </row>
    <row r="52" spans="1:14" ht="12.75" x14ac:dyDescent="0.2">
      <c r="A52" s="20"/>
      <c r="B52" s="28" t="s">
        <v>32</v>
      </c>
      <c r="C52" s="32" t="s">
        <v>6</v>
      </c>
      <c r="D52" s="22">
        <v>3672</v>
      </c>
      <c r="E52" s="80">
        <f>D52</f>
        <v>3672</v>
      </c>
      <c r="F52" s="80">
        <f t="shared" ref="F52" si="3">E52</f>
        <v>3672</v>
      </c>
      <c r="G52" s="80">
        <v>20040.633999999998</v>
      </c>
      <c r="H52" s="90">
        <f>G52/E52*100</f>
        <v>545.76889978213501</v>
      </c>
      <c r="I52" s="160"/>
      <c r="N52" s="12"/>
    </row>
    <row r="53" spans="1:14" s="26" customFormat="1" ht="12.75" hidden="1" x14ac:dyDescent="0.2">
      <c r="A53" s="23"/>
      <c r="B53" s="24" t="s">
        <v>33</v>
      </c>
      <c r="C53" s="32" t="s">
        <v>6</v>
      </c>
      <c r="D53" s="25"/>
      <c r="E53" s="131"/>
      <c r="F53" s="121"/>
      <c r="G53" s="122"/>
      <c r="H53" s="90" t="e">
        <f t="shared" ref="H53:H135" si="4">G53/E53*100</f>
        <v>#DIV/0!</v>
      </c>
      <c r="I53" s="52"/>
      <c r="N53" s="12"/>
    </row>
    <row r="54" spans="1:14" s="26" customFormat="1" ht="12.75" hidden="1" x14ac:dyDescent="0.2">
      <c r="A54" s="23"/>
      <c r="B54" s="24" t="s">
        <v>34</v>
      </c>
      <c r="C54" s="32" t="s">
        <v>6</v>
      </c>
      <c r="D54" s="25"/>
      <c r="E54" s="131"/>
      <c r="F54" s="121"/>
      <c r="G54" s="122"/>
      <c r="H54" s="90" t="e">
        <f t="shared" si="4"/>
        <v>#DIV/0!</v>
      </c>
      <c r="I54" s="52"/>
      <c r="N54" s="12"/>
    </row>
    <row r="55" spans="1:14" s="26" customFormat="1" ht="12.75" hidden="1" x14ac:dyDescent="0.2">
      <c r="A55" s="23"/>
      <c r="B55" s="24" t="s">
        <v>35</v>
      </c>
      <c r="C55" s="32" t="s">
        <v>6</v>
      </c>
      <c r="D55" s="25"/>
      <c r="E55" s="131"/>
      <c r="F55" s="121"/>
      <c r="G55" s="122"/>
      <c r="H55" s="90" t="e">
        <f t="shared" si="4"/>
        <v>#DIV/0!</v>
      </c>
      <c r="I55" s="52"/>
      <c r="N55" s="12"/>
    </row>
    <row r="56" spans="1:14" ht="12.75" hidden="1" x14ac:dyDescent="0.2">
      <c r="A56" s="20"/>
      <c r="B56" s="28" t="s">
        <v>36</v>
      </c>
      <c r="C56" s="32" t="s">
        <v>6</v>
      </c>
      <c r="D56" s="22"/>
      <c r="E56" s="132"/>
      <c r="F56" s="128"/>
      <c r="G56" s="126"/>
      <c r="H56" s="90" t="e">
        <f t="shared" si="4"/>
        <v>#DIV/0!</v>
      </c>
      <c r="I56" s="51"/>
      <c r="N56" s="12"/>
    </row>
    <row r="57" spans="1:14" ht="12.75" hidden="1" x14ac:dyDescent="0.2">
      <c r="A57" s="20"/>
      <c r="B57" s="28" t="s">
        <v>37</v>
      </c>
      <c r="C57" s="32" t="s">
        <v>6</v>
      </c>
      <c r="D57" s="22"/>
      <c r="E57" s="132"/>
      <c r="F57" s="128"/>
      <c r="G57" s="126"/>
      <c r="H57" s="90" t="e">
        <f t="shared" si="4"/>
        <v>#DIV/0!</v>
      </c>
      <c r="I57" s="51"/>
      <c r="N57" s="12"/>
    </row>
    <row r="58" spans="1:14" s="18" customFormat="1" ht="25.5" hidden="1" x14ac:dyDescent="0.2">
      <c r="A58" s="19" t="s">
        <v>38</v>
      </c>
      <c r="B58" s="28" t="s">
        <v>39</v>
      </c>
      <c r="C58" s="32" t="s">
        <v>6</v>
      </c>
      <c r="D58" s="17"/>
      <c r="E58" s="133"/>
      <c r="F58" s="134"/>
      <c r="G58" s="135"/>
      <c r="H58" s="90" t="e">
        <f t="shared" si="4"/>
        <v>#DIV/0!</v>
      </c>
      <c r="I58" s="50"/>
      <c r="N58" s="12"/>
    </row>
    <row r="59" spans="1:14" s="18" customFormat="1" ht="25.5" x14ac:dyDescent="0.2">
      <c r="A59" s="76"/>
      <c r="B59" s="28" t="s">
        <v>167</v>
      </c>
      <c r="C59" s="32" t="s">
        <v>6</v>
      </c>
      <c r="D59" s="17"/>
      <c r="E59" s="136">
        <v>0</v>
      </c>
      <c r="F59" s="137"/>
      <c r="G59" s="124">
        <v>14048.391999999998</v>
      </c>
      <c r="H59" s="90">
        <v>100</v>
      </c>
      <c r="I59" s="53" t="s">
        <v>218</v>
      </c>
      <c r="N59" s="12"/>
    </row>
    <row r="60" spans="1:14" s="18" customFormat="1" ht="15.75" customHeight="1" x14ac:dyDescent="0.2">
      <c r="A60" s="141" t="s">
        <v>40</v>
      </c>
      <c r="B60" s="29" t="s">
        <v>41</v>
      </c>
      <c r="C60" s="142" t="s">
        <v>6</v>
      </c>
      <c r="D60" s="143">
        <v>2215.1999999999998</v>
      </c>
      <c r="E60" s="80">
        <v>2161.5770000000002</v>
      </c>
      <c r="F60" s="80">
        <v>2161.5770000000002</v>
      </c>
      <c r="G60" s="80">
        <v>3579.7489999999998</v>
      </c>
      <c r="H60" s="90">
        <f t="shared" si="4"/>
        <v>165.60821104221591</v>
      </c>
      <c r="I60" s="55" t="s">
        <v>309</v>
      </c>
      <c r="N60" s="12"/>
    </row>
    <row r="61" spans="1:14" s="18" customFormat="1" ht="12.75" x14ac:dyDescent="0.2">
      <c r="A61" s="141" t="s">
        <v>42</v>
      </c>
      <c r="B61" s="33" t="s">
        <v>43</v>
      </c>
      <c r="C61" s="142" t="s">
        <v>6</v>
      </c>
      <c r="D61" s="143">
        <v>1694</v>
      </c>
      <c r="E61" s="80">
        <v>0</v>
      </c>
      <c r="F61" s="80">
        <v>0</v>
      </c>
      <c r="G61" s="80"/>
      <c r="H61" s="90">
        <v>100</v>
      </c>
      <c r="I61" s="55" t="s">
        <v>309</v>
      </c>
      <c r="M61" s="56"/>
      <c r="N61" s="12"/>
    </row>
    <row r="62" spans="1:14" s="18" customFormat="1" ht="12.75" x14ac:dyDescent="0.2">
      <c r="A62" s="141" t="s">
        <v>44</v>
      </c>
      <c r="B62" s="34" t="s">
        <v>45</v>
      </c>
      <c r="C62" s="142" t="s">
        <v>6</v>
      </c>
      <c r="D62" s="143">
        <v>11636.3</v>
      </c>
      <c r="E62" s="80">
        <v>8378.02</v>
      </c>
      <c r="F62" s="80">
        <v>8378.02</v>
      </c>
      <c r="G62" s="80">
        <v>15351.319</v>
      </c>
      <c r="H62" s="90">
        <f t="shared" si="4"/>
        <v>183.23325797742186</v>
      </c>
      <c r="I62" s="55" t="s">
        <v>309</v>
      </c>
      <c r="N62" s="12"/>
    </row>
    <row r="63" spans="1:14" ht="12.75" x14ac:dyDescent="0.2">
      <c r="A63" s="141" t="s">
        <v>46</v>
      </c>
      <c r="B63" s="28" t="s">
        <v>47</v>
      </c>
      <c r="C63" s="142" t="s">
        <v>6</v>
      </c>
      <c r="D63" s="143">
        <v>3200</v>
      </c>
      <c r="E63" s="80">
        <v>2100</v>
      </c>
      <c r="F63" s="80">
        <v>2100</v>
      </c>
      <c r="G63" s="80">
        <f>4000+458.35</f>
        <v>4458.3500000000004</v>
      </c>
      <c r="H63" s="90">
        <f t="shared" si="4"/>
        <v>212.30238095238096</v>
      </c>
      <c r="I63" s="55" t="s">
        <v>309</v>
      </c>
      <c r="N63" s="12"/>
    </row>
    <row r="64" spans="1:14" ht="12.75" x14ac:dyDescent="0.2">
      <c r="A64" s="141" t="s">
        <v>48</v>
      </c>
      <c r="B64" s="28" t="s">
        <v>49</v>
      </c>
      <c r="C64" s="142" t="s">
        <v>6</v>
      </c>
      <c r="D64" s="143">
        <v>9845</v>
      </c>
      <c r="E64" s="80">
        <v>8504.16</v>
      </c>
      <c r="F64" s="80">
        <v>8504.16</v>
      </c>
      <c r="G64" s="80">
        <v>19570.098999999998</v>
      </c>
      <c r="H64" s="90">
        <f t="shared" si="4"/>
        <v>230.12383351206935</v>
      </c>
      <c r="I64" s="55" t="s">
        <v>309</v>
      </c>
      <c r="N64" s="12"/>
    </row>
    <row r="65" spans="1:14" ht="51" outlineLevel="1" x14ac:dyDescent="0.2">
      <c r="A65" s="141" t="s">
        <v>50</v>
      </c>
      <c r="B65" s="28" t="s">
        <v>259</v>
      </c>
      <c r="C65" s="142" t="s">
        <v>6</v>
      </c>
      <c r="D65" s="143">
        <v>618</v>
      </c>
      <c r="E65" s="80">
        <v>0</v>
      </c>
      <c r="F65" s="80">
        <v>0</v>
      </c>
      <c r="G65" s="80">
        <v>163.358</v>
      </c>
      <c r="H65" s="90">
        <v>100</v>
      </c>
      <c r="I65" s="117" t="s">
        <v>218</v>
      </c>
      <c r="N65" s="12"/>
    </row>
    <row r="66" spans="1:14" ht="16.5" customHeight="1" outlineLevel="1" x14ac:dyDescent="0.2">
      <c r="A66" s="141" t="s">
        <v>51</v>
      </c>
      <c r="B66" s="28" t="s">
        <v>52</v>
      </c>
      <c r="C66" s="142" t="s">
        <v>6</v>
      </c>
      <c r="D66" s="143">
        <v>17170</v>
      </c>
      <c r="E66" s="80">
        <v>3231</v>
      </c>
      <c r="F66" s="80">
        <v>3231</v>
      </c>
      <c r="G66" s="80">
        <v>15961.158000000001</v>
      </c>
      <c r="H66" s="90">
        <f t="shared" si="4"/>
        <v>494.00055710306407</v>
      </c>
      <c r="I66" s="55" t="s">
        <v>309</v>
      </c>
      <c r="N66" s="12"/>
    </row>
    <row r="67" spans="1:14" ht="25.5" hidden="1" outlineLevel="1" x14ac:dyDescent="0.2">
      <c r="A67" s="141" t="s">
        <v>53</v>
      </c>
      <c r="B67" s="28" t="s">
        <v>169</v>
      </c>
      <c r="C67" s="142" t="s">
        <v>6</v>
      </c>
      <c r="D67" s="143"/>
      <c r="E67" s="80">
        <v>0</v>
      </c>
      <c r="F67" s="80">
        <v>0</v>
      </c>
      <c r="G67" s="80"/>
      <c r="H67" s="90">
        <v>100</v>
      </c>
      <c r="I67" s="53" t="s">
        <v>218</v>
      </c>
      <c r="N67" s="12"/>
    </row>
    <row r="68" spans="1:14" ht="24" outlineLevel="1" x14ac:dyDescent="0.2">
      <c r="A68" s="141" t="s">
        <v>54</v>
      </c>
      <c r="B68" s="28" t="s">
        <v>170</v>
      </c>
      <c r="C68" s="142" t="s">
        <v>6</v>
      </c>
      <c r="D68" s="143"/>
      <c r="E68" s="80">
        <v>0</v>
      </c>
      <c r="F68" s="128"/>
      <c r="G68" s="126">
        <v>6137.183</v>
      </c>
      <c r="H68" s="90">
        <v>100</v>
      </c>
      <c r="I68" s="53" t="s">
        <v>218</v>
      </c>
      <c r="N68" s="12"/>
    </row>
    <row r="69" spans="1:14" ht="24" x14ac:dyDescent="0.2">
      <c r="A69" s="141" t="s">
        <v>54</v>
      </c>
      <c r="B69" s="34" t="s">
        <v>172</v>
      </c>
      <c r="C69" s="142" t="s">
        <v>6</v>
      </c>
      <c r="D69" s="143">
        <v>704</v>
      </c>
      <c r="E69" s="80">
        <v>0</v>
      </c>
      <c r="F69" s="80">
        <v>0</v>
      </c>
      <c r="G69" s="80">
        <v>108.967</v>
      </c>
      <c r="H69" s="90">
        <v>100</v>
      </c>
      <c r="I69" s="53" t="s">
        <v>218</v>
      </c>
      <c r="N69" s="12"/>
    </row>
    <row r="70" spans="1:14" ht="15.75" customHeight="1" x14ac:dyDescent="0.2">
      <c r="A70" s="141" t="s">
        <v>55</v>
      </c>
      <c r="B70" s="34" t="s">
        <v>168</v>
      </c>
      <c r="C70" s="142" t="s">
        <v>6</v>
      </c>
      <c r="D70" s="143">
        <v>240</v>
      </c>
      <c r="E70" s="80">
        <v>0</v>
      </c>
      <c r="F70" s="80">
        <v>0</v>
      </c>
      <c r="G70" s="80">
        <v>559.24800000000005</v>
      </c>
      <c r="H70" s="90">
        <v>100</v>
      </c>
      <c r="I70" s="53" t="s">
        <v>218</v>
      </c>
      <c r="N70" s="12"/>
    </row>
    <row r="71" spans="1:14" ht="24" x14ac:dyDescent="0.2">
      <c r="A71" s="141" t="s">
        <v>56</v>
      </c>
      <c r="B71" s="34" t="s">
        <v>57</v>
      </c>
      <c r="C71" s="142" t="s">
        <v>6</v>
      </c>
      <c r="D71" s="143">
        <v>767.4</v>
      </c>
      <c r="E71" s="80">
        <v>0</v>
      </c>
      <c r="F71" s="80">
        <v>0</v>
      </c>
      <c r="G71" s="80">
        <v>7556.165</v>
      </c>
      <c r="H71" s="90">
        <v>100</v>
      </c>
      <c r="I71" s="53" t="s">
        <v>218</v>
      </c>
      <c r="N71" s="12"/>
    </row>
    <row r="72" spans="1:14" ht="25.5" hidden="1" x14ac:dyDescent="0.2">
      <c r="A72" s="141" t="s">
        <v>58</v>
      </c>
      <c r="B72" s="34" t="s">
        <v>171</v>
      </c>
      <c r="C72" s="142" t="s">
        <v>6</v>
      </c>
      <c r="D72" s="143"/>
      <c r="E72" s="80">
        <v>0</v>
      </c>
      <c r="F72" s="128"/>
      <c r="G72" s="124"/>
      <c r="H72" s="90">
        <v>100</v>
      </c>
      <c r="I72" s="53" t="s">
        <v>218</v>
      </c>
      <c r="N72" s="12"/>
    </row>
    <row r="73" spans="1:14" s="18" customFormat="1" ht="24" x14ac:dyDescent="0.2">
      <c r="A73" s="141" t="s">
        <v>59</v>
      </c>
      <c r="B73" s="34" t="s">
        <v>60</v>
      </c>
      <c r="C73" s="142" t="s">
        <v>6</v>
      </c>
      <c r="D73" s="59"/>
      <c r="E73" s="80">
        <v>0</v>
      </c>
      <c r="F73" s="134"/>
      <c r="G73" s="126">
        <v>11990.672</v>
      </c>
      <c r="H73" s="90">
        <v>100</v>
      </c>
      <c r="I73" s="53" t="s">
        <v>218</v>
      </c>
      <c r="N73" s="12"/>
    </row>
    <row r="74" spans="1:14" s="18" customFormat="1" ht="25.5" x14ac:dyDescent="0.2">
      <c r="A74" s="141" t="s">
        <v>173</v>
      </c>
      <c r="B74" s="28" t="s">
        <v>177</v>
      </c>
      <c r="C74" s="142" t="s">
        <v>6</v>
      </c>
      <c r="D74" s="59"/>
      <c r="E74" s="80">
        <v>0</v>
      </c>
      <c r="F74" s="134"/>
      <c r="G74" s="126">
        <f>2098.896+246.557</f>
        <v>2345.453</v>
      </c>
      <c r="H74" s="90">
        <v>100</v>
      </c>
      <c r="I74" s="53" t="s">
        <v>218</v>
      </c>
      <c r="N74" s="12"/>
    </row>
    <row r="75" spans="1:14" s="18" customFormat="1" ht="24" x14ac:dyDescent="0.2">
      <c r="A75" s="141" t="s">
        <v>174</v>
      </c>
      <c r="B75" s="28" t="s">
        <v>178</v>
      </c>
      <c r="C75" s="142" t="s">
        <v>6</v>
      </c>
      <c r="D75" s="59"/>
      <c r="E75" s="80">
        <v>0</v>
      </c>
      <c r="F75" s="134"/>
      <c r="G75" s="126">
        <v>1526.489</v>
      </c>
      <c r="H75" s="90">
        <v>100</v>
      </c>
      <c r="I75" s="53" t="s">
        <v>218</v>
      </c>
      <c r="N75" s="12"/>
    </row>
    <row r="76" spans="1:14" s="18" customFormat="1" ht="24" x14ac:dyDescent="0.2">
      <c r="A76" s="141" t="s">
        <v>175</v>
      </c>
      <c r="B76" s="28" t="s">
        <v>179</v>
      </c>
      <c r="C76" s="142" t="s">
        <v>6</v>
      </c>
      <c r="D76" s="59"/>
      <c r="E76" s="80">
        <v>0</v>
      </c>
      <c r="F76" s="134"/>
      <c r="G76" s="126">
        <v>4428.28</v>
      </c>
      <c r="H76" s="90">
        <v>100</v>
      </c>
      <c r="I76" s="53" t="s">
        <v>218</v>
      </c>
      <c r="N76" s="12"/>
    </row>
    <row r="77" spans="1:14" s="18" customFormat="1" ht="25.5" x14ac:dyDescent="0.2">
      <c r="A77" s="141" t="s">
        <v>176</v>
      </c>
      <c r="B77" s="28" t="s">
        <v>183</v>
      </c>
      <c r="C77" s="142" t="s">
        <v>6</v>
      </c>
      <c r="D77" s="59"/>
      <c r="E77" s="80">
        <v>0</v>
      </c>
      <c r="F77" s="134"/>
      <c r="G77" s="126">
        <v>1254.7850000000001</v>
      </c>
      <c r="H77" s="90">
        <v>100</v>
      </c>
      <c r="I77" s="53" t="s">
        <v>218</v>
      </c>
      <c r="N77" s="12"/>
    </row>
    <row r="78" spans="1:14" s="18" customFormat="1" ht="24" hidden="1" x14ac:dyDescent="0.2">
      <c r="A78" s="141" t="s">
        <v>180</v>
      </c>
      <c r="B78" s="28" t="s">
        <v>184</v>
      </c>
      <c r="C78" s="142" t="s">
        <v>6</v>
      </c>
      <c r="D78" s="59"/>
      <c r="E78" s="80">
        <v>0</v>
      </c>
      <c r="F78" s="134"/>
      <c r="G78" s="144"/>
      <c r="H78" s="90">
        <v>100</v>
      </c>
      <c r="I78" s="53" t="s">
        <v>218</v>
      </c>
      <c r="N78" s="12"/>
    </row>
    <row r="79" spans="1:14" s="18" customFormat="1" ht="24" x14ac:dyDescent="0.2">
      <c r="A79" s="141" t="s">
        <v>181</v>
      </c>
      <c r="B79" s="28" t="s">
        <v>185</v>
      </c>
      <c r="C79" s="142" t="s">
        <v>6</v>
      </c>
      <c r="D79" s="59"/>
      <c r="E79" s="80">
        <v>0</v>
      </c>
      <c r="F79" s="134"/>
      <c r="G79" s="126">
        <v>624.93000000000006</v>
      </c>
      <c r="H79" s="90">
        <v>100</v>
      </c>
      <c r="I79" s="53" t="s">
        <v>218</v>
      </c>
      <c r="N79" s="12"/>
    </row>
    <row r="80" spans="1:14" s="18" customFormat="1" ht="25.5" x14ac:dyDescent="0.2">
      <c r="A80" s="141" t="s">
        <v>182</v>
      </c>
      <c r="B80" s="28" t="s">
        <v>186</v>
      </c>
      <c r="C80" s="142" t="s">
        <v>6</v>
      </c>
      <c r="D80" s="59"/>
      <c r="E80" s="80">
        <v>0</v>
      </c>
      <c r="F80" s="134"/>
      <c r="G80" s="124">
        <v>540</v>
      </c>
      <c r="H80" s="90">
        <v>100</v>
      </c>
      <c r="I80" s="53" t="s">
        <v>218</v>
      </c>
      <c r="N80" s="12"/>
    </row>
    <row r="81" spans="1:14" s="18" customFormat="1" ht="24" hidden="1" x14ac:dyDescent="0.2">
      <c r="A81" s="141" t="s">
        <v>260</v>
      </c>
      <c r="B81" s="114" t="s">
        <v>256</v>
      </c>
      <c r="C81" s="142"/>
      <c r="D81" s="59"/>
      <c r="E81" s="80"/>
      <c r="F81" s="134"/>
      <c r="G81" s="124"/>
      <c r="H81" s="90"/>
      <c r="I81" s="53" t="s">
        <v>218</v>
      </c>
      <c r="L81" s="18">
        <v>621.12</v>
      </c>
      <c r="N81" s="12"/>
    </row>
    <row r="82" spans="1:14" s="18" customFormat="1" ht="24" hidden="1" x14ac:dyDescent="0.2">
      <c r="A82" s="141" t="s">
        <v>261</v>
      </c>
      <c r="B82" s="145" t="s">
        <v>257</v>
      </c>
      <c r="C82" s="142"/>
      <c r="D82" s="59"/>
      <c r="E82" s="80">
        <v>0</v>
      </c>
      <c r="F82" s="134"/>
      <c r="G82" s="124">
        <v>2106.0909999999999</v>
      </c>
      <c r="H82" s="90"/>
      <c r="I82" s="53" t="s">
        <v>218</v>
      </c>
      <c r="N82" s="12"/>
    </row>
    <row r="83" spans="1:14" s="18" customFormat="1" ht="15" hidden="1" x14ac:dyDescent="0.2">
      <c r="A83" s="141" t="s">
        <v>262</v>
      </c>
      <c r="B83" s="114" t="s">
        <v>253</v>
      </c>
      <c r="C83" s="142"/>
      <c r="D83" s="59"/>
      <c r="E83" s="80"/>
      <c r="F83" s="134"/>
      <c r="G83" s="124">
        <v>0</v>
      </c>
      <c r="H83" s="90"/>
      <c r="I83" s="53"/>
      <c r="L83" s="18">
        <v>1063.03</v>
      </c>
      <c r="N83" s="12"/>
    </row>
    <row r="84" spans="1:14" s="18" customFormat="1" ht="12.75" hidden="1" x14ac:dyDescent="0.2">
      <c r="A84" s="141" t="s">
        <v>263</v>
      </c>
      <c r="B84" s="28" t="s">
        <v>254</v>
      </c>
      <c r="C84" s="142"/>
      <c r="D84" s="59"/>
      <c r="E84" s="80"/>
      <c r="F84" s="134"/>
      <c r="G84" s="124">
        <v>0</v>
      </c>
      <c r="H84" s="90"/>
      <c r="I84" s="53"/>
      <c r="L84" s="18">
        <v>9243.5400000000009</v>
      </c>
      <c r="N84" s="12"/>
    </row>
    <row r="85" spans="1:14" s="18" customFormat="1" ht="25.5" hidden="1" x14ac:dyDescent="0.2">
      <c r="A85" s="141" t="s">
        <v>264</v>
      </c>
      <c r="B85" s="28" t="s">
        <v>169</v>
      </c>
      <c r="C85" s="142"/>
      <c r="D85" s="59"/>
      <c r="E85" s="80"/>
      <c r="F85" s="134"/>
      <c r="G85" s="124">
        <v>0</v>
      </c>
      <c r="H85" s="90"/>
      <c r="I85" s="53"/>
      <c r="L85" s="18">
        <v>774.31</v>
      </c>
      <c r="N85" s="12"/>
    </row>
    <row r="86" spans="1:14" s="18" customFormat="1" ht="12.75" hidden="1" x14ac:dyDescent="0.2">
      <c r="A86" s="141" t="s">
        <v>265</v>
      </c>
      <c r="B86" s="28" t="s">
        <v>255</v>
      </c>
      <c r="C86" s="142"/>
      <c r="D86" s="59"/>
      <c r="E86" s="80"/>
      <c r="F86" s="134"/>
      <c r="G86" s="124">
        <v>0</v>
      </c>
      <c r="H86" s="90"/>
      <c r="I86" s="53"/>
      <c r="L86" s="18">
        <v>117.22</v>
      </c>
      <c r="N86" s="12"/>
    </row>
    <row r="87" spans="1:14" s="18" customFormat="1" ht="25.5" hidden="1" x14ac:dyDescent="0.2">
      <c r="A87" s="141" t="s">
        <v>266</v>
      </c>
      <c r="B87" s="28" t="s">
        <v>223</v>
      </c>
      <c r="C87" s="142" t="s">
        <v>6</v>
      </c>
      <c r="D87" s="59"/>
      <c r="E87" s="80">
        <v>0</v>
      </c>
      <c r="F87" s="134"/>
      <c r="G87" s="124">
        <v>0</v>
      </c>
      <c r="H87" s="90">
        <v>100</v>
      </c>
      <c r="I87" s="53" t="s">
        <v>218</v>
      </c>
      <c r="L87" s="18">
        <v>290.27</v>
      </c>
      <c r="N87" s="12"/>
    </row>
    <row r="88" spans="1:14" s="18" customFormat="1" ht="25.5" x14ac:dyDescent="0.2">
      <c r="A88" s="141" t="s">
        <v>267</v>
      </c>
      <c r="B88" s="28" t="s">
        <v>224</v>
      </c>
      <c r="C88" s="142" t="s">
        <v>6</v>
      </c>
      <c r="D88" s="59"/>
      <c r="E88" s="80">
        <v>0</v>
      </c>
      <c r="F88" s="134"/>
      <c r="G88" s="124">
        <v>21777.776999999998</v>
      </c>
      <c r="H88" s="90">
        <v>100</v>
      </c>
      <c r="I88" s="53" t="s">
        <v>218</v>
      </c>
      <c r="N88" s="12"/>
    </row>
    <row r="89" spans="1:14" s="18" customFormat="1" ht="24" x14ac:dyDescent="0.2">
      <c r="A89" s="141" t="s">
        <v>268</v>
      </c>
      <c r="B89" s="28" t="s">
        <v>225</v>
      </c>
      <c r="C89" s="142" t="s">
        <v>6</v>
      </c>
      <c r="D89" s="59"/>
      <c r="E89" s="80">
        <v>0</v>
      </c>
      <c r="F89" s="134"/>
      <c r="G89" s="124">
        <v>400</v>
      </c>
      <c r="H89" s="90">
        <v>100</v>
      </c>
      <c r="I89" s="53" t="s">
        <v>218</v>
      </c>
      <c r="N89" s="12"/>
    </row>
    <row r="90" spans="1:14" s="18" customFormat="1" ht="25.5" x14ac:dyDescent="0.2">
      <c r="A90" s="141" t="s">
        <v>269</v>
      </c>
      <c r="B90" s="28" t="s">
        <v>226</v>
      </c>
      <c r="C90" s="142" t="s">
        <v>6</v>
      </c>
      <c r="D90" s="59"/>
      <c r="E90" s="80">
        <v>0</v>
      </c>
      <c r="F90" s="134"/>
      <c r="G90" s="124">
        <v>188.815</v>
      </c>
      <c r="H90" s="90">
        <v>100</v>
      </c>
      <c r="I90" s="53" t="s">
        <v>218</v>
      </c>
      <c r="N90" s="12"/>
    </row>
    <row r="91" spans="1:14" s="18" customFormat="1" ht="24" x14ac:dyDescent="0.2">
      <c r="A91" s="116" t="s">
        <v>270</v>
      </c>
      <c r="B91" s="28" t="s">
        <v>227</v>
      </c>
      <c r="C91" s="32" t="s">
        <v>6</v>
      </c>
      <c r="D91" s="17"/>
      <c r="E91" s="57">
        <v>0</v>
      </c>
      <c r="F91" s="84"/>
      <c r="G91" s="124">
        <v>880.255</v>
      </c>
      <c r="H91" s="90">
        <v>100</v>
      </c>
      <c r="I91" s="53" t="s">
        <v>218</v>
      </c>
      <c r="N91" s="12"/>
    </row>
    <row r="92" spans="1:14" s="18" customFormat="1" ht="24" hidden="1" x14ac:dyDescent="0.2">
      <c r="A92" s="116" t="s">
        <v>271</v>
      </c>
      <c r="B92" s="113" t="s">
        <v>228</v>
      </c>
      <c r="C92" s="32" t="s">
        <v>6</v>
      </c>
      <c r="D92" s="17"/>
      <c r="E92" s="57">
        <v>0</v>
      </c>
      <c r="F92" s="84"/>
      <c r="G92" s="146">
        <v>0</v>
      </c>
      <c r="H92" s="90">
        <v>100</v>
      </c>
      <c r="I92" s="53" t="s">
        <v>218</v>
      </c>
      <c r="N92" s="12"/>
    </row>
    <row r="93" spans="1:14" s="18" customFormat="1" ht="24" x14ac:dyDescent="0.2">
      <c r="A93" s="116" t="s">
        <v>272</v>
      </c>
      <c r="B93" s="95" t="s">
        <v>229</v>
      </c>
      <c r="C93" s="32" t="s">
        <v>6</v>
      </c>
      <c r="D93" s="17"/>
      <c r="E93" s="57">
        <v>0</v>
      </c>
      <c r="F93" s="84"/>
      <c r="G93" s="124">
        <v>540</v>
      </c>
      <c r="H93" s="90">
        <v>100</v>
      </c>
      <c r="I93" s="53" t="s">
        <v>218</v>
      </c>
      <c r="N93" s="12"/>
    </row>
    <row r="94" spans="1:14" s="18" customFormat="1" ht="24" x14ac:dyDescent="0.2">
      <c r="A94" s="116" t="s">
        <v>273</v>
      </c>
      <c r="B94" s="28" t="s">
        <v>230</v>
      </c>
      <c r="C94" s="32" t="s">
        <v>6</v>
      </c>
      <c r="D94" s="17"/>
      <c r="E94" s="57">
        <v>0</v>
      </c>
      <c r="F94" s="84"/>
      <c r="G94" s="124">
        <v>147.9</v>
      </c>
      <c r="H94" s="90">
        <v>100</v>
      </c>
      <c r="I94" s="53" t="s">
        <v>218</v>
      </c>
      <c r="N94" s="12"/>
    </row>
    <row r="95" spans="1:14" s="18" customFormat="1" ht="24" x14ac:dyDescent="0.2">
      <c r="A95" s="116" t="s">
        <v>274</v>
      </c>
      <c r="B95" s="94" t="s">
        <v>231</v>
      </c>
      <c r="C95" s="32" t="s">
        <v>6</v>
      </c>
      <c r="D95" s="17"/>
      <c r="E95" s="57">
        <v>0</v>
      </c>
      <c r="F95" s="84"/>
      <c r="G95" s="124">
        <v>14.731</v>
      </c>
      <c r="H95" s="90">
        <v>100</v>
      </c>
      <c r="I95" s="53" t="s">
        <v>218</v>
      </c>
      <c r="N95" s="12"/>
    </row>
    <row r="96" spans="1:14" s="18" customFormat="1" ht="25.5" x14ac:dyDescent="0.2">
      <c r="A96" s="116" t="s">
        <v>275</v>
      </c>
      <c r="B96" s="28" t="s">
        <v>232</v>
      </c>
      <c r="C96" s="32" t="s">
        <v>6</v>
      </c>
      <c r="D96" s="17"/>
      <c r="E96" s="57">
        <v>0</v>
      </c>
      <c r="F96" s="84"/>
      <c r="G96" s="124">
        <v>823.44600000000003</v>
      </c>
      <c r="H96" s="90">
        <v>100</v>
      </c>
      <c r="I96" s="53" t="s">
        <v>218</v>
      </c>
      <c r="N96" s="12"/>
    </row>
    <row r="97" spans="1:16" s="18" customFormat="1" ht="24" hidden="1" x14ac:dyDescent="0.2">
      <c r="A97" s="116" t="s">
        <v>276</v>
      </c>
      <c r="B97" s="112" t="s">
        <v>233</v>
      </c>
      <c r="C97" s="32" t="s">
        <v>6</v>
      </c>
      <c r="D97" s="17"/>
      <c r="E97" s="57">
        <v>0</v>
      </c>
      <c r="F97" s="84"/>
      <c r="G97" s="146">
        <v>0</v>
      </c>
      <c r="H97" s="90">
        <v>100</v>
      </c>
      <c r="I97" s="53" t="s">
        <v>218</v>
      </c>
      <c r="N97" s="12"/>
    </row>
    <row r="98" spans="1:16" s="18" customFormat="1" ht="24" x14ac:dyDescent="0.2">
      <c r="A98" s="116" t="s">
        <v>277</v>
      </c>
      <c r="B98" s="96" t="s">
        <v>234</v>
      </c>
      <c r="C98" s="32" t="s">
        <v>6</v>
      </c>
      <c r="D98" s="17"/>
      <c r="E98" s="57">
        <v>0</v>
      </c>
      <c r="F98" s="84"/>
      <c r="G98" s="124">
        <v>1100</v>
      </c>
      <c r="H98" s="90">
        <v>100</v>
      </c>
      <c r="I98" s="53" t="s">
        <v>218</v>
      </c>
      <c r="N98" s="12"/>
    </row>
    <row r="99" spans="1:16" s="18" customFormat="1" ht="38.25" x14ac:dyDescent="0.2">
      <c r="A99" s="116" t="s">
        <v>278</v>
      </c>
      <c r="B99" s="96" t="s">
        <v>285</v>
      </c>
      <c r="C99" s="32" t="s">
        <v>6</v>
      </c>
      <c r="D99" s="17"/>
      <c r="E99" s="57">
        <v>0</v>
      </c>
      <c r="F99" s="84"/>
      <c r="G99" s="124">
        <v>797.23099999999999</v>
      </c>
      <c r="H99" s="90">
        <v>100</v>
      </c>
      <c r="I99" s="117" t="s">
        <v>218</v>
      </c>
      <c r="N99" s="12"/>
    </row>
    <row r="100" spans="1:16" s="18" customFormat="1" ht="24" x14ac:dyDescent="0.2">
      <c r="A100" s="116" t="s">
        <v>279</v>
      </c>
      <c r="B100" s="96" t="s">
        <v>235</v>
      </c>
      <c r="C100" s="32" t="s">
        <v>6</v>
      </c>
      <c r="D100" s="17"/>
      <c r="E100" s="57">
        <v>0</v>
      </c>
      <c r="F100" s="84"/>
      <c r="G100" s="124">
        <v>1645.9349999999999</v>
      </c>
      <c r="H100" s="90">
        <v>100</v>
      </c>
      <c r="I100" s="53" t="s">
        <v>218</v>
      </c>
      <c r="N100" s="12"/>
    </row>
    <row r="101" spans="1:16" s="18" customFormat="1" ht="24" x14ac:dyDescent="0.2">
      <c r="A101" s="116" t="s">
        <v>280</v>
      </c>
      <c r="B101" s="96" t="s">
        <v>236</v>
      </c>
      <c r="C101" s="32" t="s">
        <v>6</v>
      </c>
      <c r="D101" s="17"/>
      <c r="E101" s="57">
        <v>0</v>
      </c>
      <c r="F101" s="84"/>
      <c r="G101" s="124">
        <v>93.75</v>
      </c>
      <c r="H101" s="90">
        <v>100</v>
      </c>
      <c r="I101" s="53" t="s">
        <v>218</v>
      </c>
      <c r="N101" s="12"/>
    </row>
    <row r="102" spans="1:16" s="18" customFormat="1" ht="25.5" x14ac:dyDescent="0.2">
      <c r="A102" s="116" t="s">
        <v>281</v>
      </c>
      <c r="B102" s="96" t="s">
        <v>237</v>
      </c>
      <c r="C102" s="32" t="s">
        <v>6</v>
      </c>
      <c r="D102" s="17"/>
      <c r="E102" s="57">
        <v>0</v>
      </c>
      <c r="F102" s="84"/>
      <c r="G102" s="124">
        <v>6694</v>
      </c>
      <c r="H102" s="90">
        <v>100</v>
      </c>
      <c r="I102" s="53" t="s">
        <v>218</v>
      </c>
      <c r="N102" s="12"/>
    </row>
    <row r="103" spans="1:16" s="18" customFormat="1" ht="24" x14ac:dyDescent="0.2">
      <c r="A103" s="116" t="s">
        <v>282</v>
      </c>
      <c r="B103" s="94" t="s">
        <v>238</v>
      </c>
      <c r="C103" s="32" t="s">
        <v>6</v>
      </c>
      <c r="D103" s="17"/>
      <c r="E103" s="57">
        <v>0</v>
      </c>
      <c r="G103" s="144">
        <v>153.34800000000001</v>
      </c>
      <c r="H103" s="90">
        <v>100</v>
      </c>
      <c r="I103" s="53" t="s">
        <v>218</v>
      </c>
      <c r="N103" s="12"/>
    </row>
    <row r="104" spans="1:16" s="18" customFormat="1" ht="24" x14ac:dyDescent="0.2">
      <c r="A104" s="116" t="s">
        <v>283</v>
      </c>
      <c r="B104" s="94" t="s">
        <v>239</v>
      </c>
      <c r="C104" s="32" t="s">
        <v>6</v>
      </c>
      <c r="D104" s="17"/>
      <c r="E104" s="57">
        <v>0</v>
      </c>
      <c r="F104" s="84"/>
      <c r="G104" s="124">
        <v>1607.143</v>
      </c>
      <c r="H104" s="90">
        <v>100</v>
      </c>
      <c r="I104" s="53" t="s">
        <v>218</v>
      </c>
      <c r="N104" s="12"/>
    </row>
    <row r="105" spans="1:16" s="18" customFormat="1" ht="24" x14ac:dyDescent="0.2">
      <c r="A105" s="116" t="s">
        <v>284</v>
      </c>
      <c r="B105" s="98" t="s">
        <v>258</v>
      </c>
      <c r="C105" s="32"/>
      <c r="D105" s="17"/>
      <c r="E105" s="57">
        <v>0</v>
      </c>
      <c r="F105" s="84"/>
      <c r="G105" s="124">
        <v>280</v>
      </c>
      <c r="H105" s="90">
        <v>100</v>
      </c>
      <c r="I105" s="53" t="s">
        <v>218</v>
      </c>
      <c r="N105" s="12"/>
    </row>
    <row r="106" spans="1:16" s="108" customFormat="1" ht="12.75" x14ac:dyDescent="0.2">
      <c r="A106" s="101" t="s">
        <v>128</v>
      </c>
      <c r="B106" s="102" t="s">
        <v>138</v>
      </c>
      <c r="C106" s="103"/>
      <c r="D106" s="104" t="e">
        <f>D107</f>
        <v>#REF!</v>
      </c>
      <c r="E106" s="105">
        <f>E107</f>
        <v>39325.356</v>
      </c>
      <c r="F106" s="105" t="e">
        <f t="shared" ref="F106" si="5">F107</f>
        <v>#VALUE!</v>
      </c>
      <c r="G106" s="105">
        <f>G107</f>
        <v>326093.08</v>
      </c>
      <c r="H106" s="106">
        <f t="shared" si="4"/>
        <v>829.21838012095816</v>
      </c>
      <c r="I106" s="107"/>
    </row>
    <row r="107" spans="1:16" s="18" customFormat="1" ht="12.75" x14ac:dyDescent="0.2">
      <c r="A107" s="19" t="s">
        <v>141</v>
      </c>
      <c r="B107" s="49" t="s">
        <v>139</v>
      </c>
      <c r="C107" s="32" t="s">
        <v>6</v>
      </c>
      <c r="D107" s="17" t="e">
        <f>D113+D114+D115+D116+D118+D119+D120+D122+#REF!+D134+D152+D175</f>
        <v>#REF!</v>
      </c>
      <c r="E107" s="78">
        <f>E113+E114+E115+E116+E118+E119+E120+E122+E134+E152+E175</f>
        <v>39325.356</v>
      </c>
      <c r="F107" s="78" t="e">
        <f t="shared" ref="F107" si="6">F113+F114+F115+F116+F118+F119+F120+F122+F134+F152+F175</f>
        <v>#VALUE!</v>
      </c>
      <c r="G107" s="78">
        <f>G113+G114+G115+G116+G118+G119+G120+G122+G134+G152+G175+G136+G137+G138+G139+G140+G144+G117+G145+G146+G147+G148+G160+G161+G162+G163+G164+G165+G166+G168+G169+G170+G171</f>
        <v>326093.08</v>
      </c>
      <c r="H107" s="90">
        <f t="shared" si="4"/>
        <v>829.21838012095816</v>
      </c>
      <c r="I107" s="50"/>
      <c r="L107" s="97"/>
      <c r="M107" s="97"/>
      <c r="N107" s="111"/>
    </row>
    <row r="108" spans="1:16" s="26" customFormat="1" ht="12.75" x14ac:dyDescent="0.2">
      <c r="A108" s="23"/>
      <c r="B108" s="24" t="s">
        <v>140</v>
      </c>
      <c r="C108" s="32" t="s">
        <v>6</v>
      </c>
      <c r="D108" s="25"/>
      <c r="E108" s="131" t="s">
        <v>148</v>
      </c>
      <c r="F108" s="121"/>
      <c r="G108" s="122"/>
      <c r="H108" s="90"/>
      <c r="I108" s="52"/>
      <c r="L108" s="100"/>
      <c r="O108" s="18"/>
      <c r="P108" s="18"/>
    </row>
    <row r="109" spans="1:16" s="26" customFormat="1" ht="12.75" hidden="1" x14ac:dyDescent="0.2">
      <c r="A109" s="23"/>
      <c r="B109" s="24" t="s">
        <v>33</v>
      </c>
      <c r="C109" s="32" t="s">
        <v>6</v>
      </c>
      <c r="D109" s="25"/>
      <c r="E109" s="131"/>
      <c r="F109" s="121"/>
      <c r="G109" s="122"/>
      <c r="H109" s="90" t="e">
        <f t="shared" si="4"/>
        <v>#DIV/0!</v>
      </c>
      <c r="I109" s="52"/>
      <c r="O109" s="18"/>
      <c r="P109" s="18"/>
    </row>
    <row r="110" spans="1:16" s="26" customFormat="1" ht="12.75" hidden="1" x14ac:dyDescent="0.2">
      <c r="A110" s="23"/>
      <c r="B110" s="24" t="s">
        <v>62</v>
      </c>
      <c r="C110" s="32" t="s">
        <v>6</v>
      </c>
      <c r="D110" s="25"/>
      <c r="E110" s="131"/>
      <c r="F110" s="121"/>
      <c r="G110" s="122"/>
      <c r="H110" s="90" t="e">
        <f t="shared" si="4"/>
        <v>#DIV/0!</v>
      </c>
      <c r="I110" s="52"/>
      <c r="O110" s="18"/>
      <c r="P110" s="18"/>
    </row>
    <row r="111" spans="1:16" ht="12.75" hidden="1" x14ac:dyDescent="0.2">
      <c r="A111" s="20"/>
      <c r="B111" s="28" t="s">
        <v>36</v>
      </c>
      <c r="C111" s="32" t="s">
        <v>6</v>
      </c>
      <c r="D111" s="22"/>
      <c r="E111" s="132"/>
      <c r="F111" s="128"/>
      <c r="G111" s="126"/>
      <c r="H111" s="90" t="e">
        <f t="shared" si="4"/>
        <v>#DIV/0!</v>
      </c>
      <c r="I111" s="51"/>
      <c r="O111" s="18"/>
      <c r="P111" s="18"/>
    </row>
    <row r="112" spans="1:16" ht="12.75" hidden="1" x14ac:dyDescent="0.2">
      <c r="A112" s="20"/>
      <c r="B112" s="28" t="s">
        <v>63</v>
      </c>
      <c r="C112" s="32" t="s">
        <v>6</v>
      </c>
      <c r="D112" s="22"/>
      <c r="E112" s="132"/>
      <c r="F112" s="128"/>
      <c r="G112" s="126"/>
      <c r="H112" s="90" t="e">
        <f t="shared" si="4"/>
        <v>#DIV/0!</v>
      </c>
      <c r="I112" s="51"/>
      <c r="O112" s="18"/>
      <c r="P112" s="18"/>
    </row>
    <row r="113" spans="1:16" s="18" customFormat="1" ht="25.5" x14ac:dyDescent="0.2">
      <c r="A113" s="20" t="s">
        <v>61</v>
      </c>
      <c r="B113" s="28" t="s">
        <v>142</v>
      </c>
      <c r="C113" s="32" t="s">
        <v>6</v>
      </c>
      <c r="D113" s="22">
        <v>32640</v>
      </c>
      <c r="E113" s="80">
        <v>32640</v>
      </c>
      <c r="F113" s="80">
        <v>32640</v>
      </c>
      <c r="G113" s="80">
        <v>191308.11299999998</v>
      </c>
      <c r="H113" s="90">
        <f t="shared" si="4"/>
        <v>586.11554227941167</v>
      </c>
      <c r="I113" s="117" t="s">
        <v>310</v>
      </c>
      <c r="M113" s="97"/>
    </row>
    <row r="114" spans="1:16" s="26" customFormat="1" ht="12.75" customHeight="1" x14ac:dyDescent="0.2">
      <c r="A114" s="23"/>
      <c r="B114" s="24" t="s">
        <v>30</v>
      </c>
      <c r="C114" s="32" t="s">
        <v>6</v>
      </c>
      <c r="D114" s="25">
        <v>1762.6</v>
      </c>
      <c r="E114" s="79">
        <v>1709.68</v>
      </c>
      <c r="F114" s="79">
        <v>1709.68</v>
      </c>
      <c r="G114" s="79">
        <v>11980.942000000001</v>
      </c>
      <c r="H114" s="90">
        <f t="shared" si="4"/>
        <v>700.77102147770347</v>
      </c>
      <c r="I114" s="158" t="s">
        <v>311</v>
      </c>
      <c r="M114" s="97"/>
      <c r="O114" s="18"/>
      <c r="P114" s="18"/>
    </row>
    <row r="115" spans="1:16" s="26" customFormat="1" ht="12.75" x14ac:dyDescent="0.2">
      <c r="A115" s="23"/>
      <c r="B115" s="24" t="s">
        <v>31</v>
      </c>
      <c r="C115" s="32" t="s">
        <v>6</v>
      </c>
      <c r="D115" s="25">
        <v>1028.2</v>
      </c>
      <c r="E115" s="79">
        <v>997.32</v>
      </c>
      <c r="F115" s="79">
        <v>997.32</v>
      </c>
      <c r="G115" s="79">
        <v>6539.195999999999</v>
      </c>
      <c r="H115" s="90">
        <f t="shared" si="4"/>
        <v>655.67681386114782</v>
      </c>
      <c r="I115" s="159"/>
      <c r="L115" s="100"/>
      <c r="M115" s="97"/>
      <c r="O115" s="18"/>
      <c r="P115" s="18"/>
    </row>
    <row r="116" spans="1:16" s="26" customFormat="1" ht="12.75" x14ac:dyDescent="0.2">
      <c r="A116" s="23"/>
      <c r="B116" s="24" t="s">
        <v>32</v>
      </c>
      <c r="C116" s="32" t="s">
        <v>6</v>
      </c>
      <c r="D116" s="25">
        <v>652.79999999999995</v>
      </c>
      <c r="E116" s="79">
        <f>D116</f>
        <v>652.79999999999995</v>
      </c>
      <c r="F116" s="79">
        <f t="shared" ref="F116" si="7">E116</f>
        <v>652.79999999999995</v>
      </c>
      <c r="G116" s="79">
        <v>4459.701</v>
      </c>
      <c r="H116" s="90">
        <f t="shared" si="4"/>
        <v>683.16498161764707</v>
      </c>
      <c r="I116" s="160"/>
      <c r="M116" s="97"/>
      <c r="O116" s="18"/>
      <c r="P116" s="18"/>
    </row>
    <row r="117" spans="1:16" s="26" customFormat="1" ht="25.5" x14ac:dyDescent="0.2">
      <c r="A117" s="23"/>
      <c r="B117" s="24" t="s">
        <v>187</v>
      </c>
      <c r="C117" s="32" t="s">
        <v>6</v>
      </c>
      <c r="D117" s="25"/>
      <c r="E117" s="79">
        <v>0</v>
      </c>
      <c r="F117" s="147"/>
      <c r="G117" s="79">
        <v>3659.3090000000007</v>
      </c>
      <c r="H117" s="90">
        <v>100</v>
      </c>
      <c r="I117" s="53" t="s">
        <v>218</v>
      </c>
      <c r="M117" s="97"/>
      <c r="O117" s="18"/>
      <c r="P117" s="18"/>
    </row>
    <row r="118" spans="1:16" s="18" customFormat="1" ht="23.25" customHeight="1" x14ac:dyDescent="0.2">
      <c r="A118" s="20" t="s">
        <v>64</v>
      </c>
      <c r="B118" s="28" t="s">
        <v>66</v>
      </c>
      <c r="C118" s="32" t="s">
        <v>6</v>
      </c>
      <c r="D118" s="22">
        <v>256.3</v>
      </c>
      <c r="E118" s="80">
        <v>0</v>
      </c>
      <c r="F118" s="123" t="s">
        <v>145</v>
      </c>
      <c r="G118" s="124">
        <v>8839.5889999999999</v>
      </c>
      <c r="H118" s="90">
        <v>100</v>
      </c>
      <c r="I118" s="53" t="s">
        <v>218</v>
      </c>
      <c r="M118" s="97"/>
    </row>
    <row r="119" spans="1:16" s="18" customFormat="1" ht="12.75" x14ac:dyDescent="0.2">
      <c r="A119" s="20" t="s">
        <v>65</v>
      </c>
      <c r="B119" s="28" t="s">
        <v>68</v>
      </c>
      <c r="C119" s="32" t="s">
        <v>6</v>
      </c>
      <c r="D119" s="22">
        <v>977.8</v>
      </c>
      <c r="E119" s="80">
        <v>800</v>
      </c>
      <c r="F119" s="80">
        <v>800</v>
      </c>
      <c r="G119" s="80">
        <v>13345.978999999999</v>
      </c>
      <c r="H119" s="90">
        <f t="shared" si="4"/>
        <v>1668.2473749999999</v>
      </c>
      <c r="I119" s="53" t="s">
        <v>309</v>
      </c>
      <c r="M119" s="97"/>
    </row>
    <row r="120" spans="1:16" s="18" customFormat="1" ht="12.75" x14ac:dyDescent="0.2">
      <c r="A120" s="20" t="s">
        <v>67</v>
      </c>
      <c r="B120" s="28" t="s">
        <v>70</v>
      </c>
      <c r="C120" s="32" t="s">
        <v>6</v>
      </c>
      <c r="D120" s="22">
        <v>1450.2</v>
      </c>
      <c r="E120" s="80">
        <v>956.75900000000001</v>
      </c>
      <c r="F120" s="80">
        <v>956.75900000000001</v>
      </c>
      <c r="G120" s="80">
        <v>4155.3419999999996</v>
      </c>
      <c r="H120" s="90">
        <f t="shared" si="4"/>
        <v>434.31438847191401</v>
      </c>
      <c r="I120" s="53" t="s">
        <v>309</v>
      </c>
      <c r="M120" s="97"/>
    </row>
    <row r="121" spans="1:16" s="18" customFormat="1" ht="12.75" hidden="1" x14ac:dyDescent="0.2">
      <c r="A121" s="20" t="s">
        <v>69</v>
      </c>
      <c r="B121" s="28" t="s">
        <v>71</v>
      </c>
      <c r="C121" s="32" t="s">
        <v>6</v>
      </c>
      <c r="D121" s="22"/>
      <c r="E121" s="148"/>
      <c r="F121" s="134"/>
      <c r="G121" s="135"/>
      <c r="H121" s="90" t="e">
        <f t="shared" si="4"/>
        <v>#DIV/0!</v>
      </c>
      <c r="I121" s="53" t="s">
        <v>309</v>
      </c>
      <c r="M121" s="97"/>
    </row>
    <row r="122" spans="1:16" s="18" customFormat="1" ht="12.75" x14ac:dyDescent="0.2">
      <c r="A122" s="20" t="s">
        <v>69</v>
      </c>
      <c r="B122" s="28" t="s">
        <v>73</v>
      </c>
      <c r="C122" s="32" t="s">
        <v>6</v>
      </c>
      <c r="D122" s="22">
        <v>380</v>
      </c>
      <c r="E122" s="80">
        <v>352</v>
      </c>
      <c r="F122" s="80">
        <v>352</v>
      </c>
      <c r="G122" s="80">
        <v>825.10199999999998</v>
      </c>
      <c r="H122" s="90">
        <f t="shared" si="4"/>
        <v>234.40397727272727</v>
      </c>
      <c r="I122" s="53" t="s">
        <v>309</v>
      </c>
      <c r="M122" s="97"/>
    </row>
    <row r="123" spans="1:16" s="18" customFormat="1" ht="12.75" hidden="1" x14ac:dyDescent="0.2">
      <c r="A123" s="20" t="s">
        <v>72</v>
      </c>
      <c r="B123" s="28" t="s">
        <v>75</v>
      </c>
      <c r="C123" s="32" t="s">
        <v>6</v>
      </c>
      <c r="D123" s="22"/>
      <c r="E123" s="148"/>
      <c r="F123" s="134"/>
      <c r="G123" s="135"/>
      <c r="H123" s="90" t="e">
        <f t="shared" si="4"/>
        <v>#DIV/0!</v>
      </c>
      <c r="I123" s="50"/>
      <c r="M123" s="97"/>
    </row>
    <row r="124" spans="1:16" ht="12.75" hidden="1" x14ac:dyDescent="0.2">
      <c r="A124" s="20" t="s">
        <v>74</v>
      </c>
      <c r="B124" s="28" t="s">
        <v>77</v>
      </c>
      <c r="C124" s="32" t="s">
        <v>6</v>
      </c>
      <c r="D124" s="22"/>
      <c r="E124" s="127"/>
      <c r="F124" s="128"/>
      <c r="G124" s="126"/>
      <c r="H124" s="90" t="e">
        <f t="shared" si="4"/>
        <v>#DIV/0!</v>
      </c>
      <c r="I124" s="51"/>
      <c r="M124" s="97"/>
      <c r="O124" s="18"/>
      <c r="P124" s="18"/>
    </row>
    <row r="125" spans="1:16" ht="12.75" hidden="1" x14ac:dyDescent="0.2">
      <c r="A125" s="20" t="s">
        <v>76</v>
      </c>
      <c r="B125" s="28" t="s">
        <v>78</v>
      </c>
      <c r="C125" s="32" t="s">
        <v>6</v>
      </c>
      <c r="D125" s="22"/>
      <c r="E125" s="127"/>
      <c r="F125" s="128"/>
      <c r="G125" s="126"/>
      <c r="H125" s="90" t="e">
        <f t="shared" si="4"/>
        <v>#DIV/0!</v>
      </c>
      <c r="I125" s="51"/>
      <c r="M125" s="97"/>
      <c r="O125" s="18"/>
      <c r="P125" s="18"/>
    </row>
    <row r="126" spans="1:16" s="18" customFormat="1" ht="25.5" hidden="1" x14ac:dyDescent="0.2">
      <c r="A126" s="20" t="s">
        <v>79</v>
      </c>
      <c r="B126" s="28" t="s">
        <v>81</v>
      </c>
      <c r="C126" s="32" t="s">
        <v>6</v>
      </c>
      <c r="D126" s="22"/>
      <c r="E126" s="148"/>
      <c r="F126" s="134"/>
      <c r="G126" s="135"/>
      <c r="H126" s="90" t="e">
        <f t="shared" si="4"/>
        <v>#DIV/0!</v>
      </c>
      <c r="I126" s="50"/>
      <c r="M126" s="97"/>
    </row>
    <row r="127" spans="1:16" ht="25.5" hidden="1" x14ac:dyDescent="0.2">
      <c r="A127" s="20" t="s">
        <v>80</v>
      </c>
      <c r="B127" s="28" t="s">
        <v>83</v>
      </c>
      <c r="C127" s="32" t="s">
        <v>6</v>
      </c>
      <c r="D127" s="22"/>
      <c r="E127" s="127"/>
      <c r="F127" s="128"/>
      <c r="G127" s="126"/>
      <c r="H127" s="90" t="e">
        <f t="shared" si="4"/>
        <v>#DIV/0!</v>
      </c>
      <c r="I127" s="51"/>
      <c r="M127" s="97"/>
      <c r="O127" s="18"/>
      <c r="P127" s="18"/>
    </row>
    <row r="128" spans="1:16" ht="25.5" hidden="1" x14ac:dyDescent="0.2">
      <c r="A128" s="20" t="s">
        <v>82</v>
      </c>
      <c r="B128" s="28" t="s">
        <v>85</v>
      </c>
      <c r="C128" s="32" t="s">
        <v>6</v>
      </c>
      <c r="D128" s="22"/>
      <c r="E128" s="127"/>
      <c r="F128" s="128"/>
      <c r="G128" s="126"/>
      <c r="H128" s="90" t="e">
        <f t="shared" si="4"/>
        <v>#DIV/0!</v>
      </c>
      <c r="I128" s="51"/>
      <c r="M128" s="97"/>
      <c r="O128" s="18"/>
      <c r="P128" s="18"/>
    </row>
    <row r="129" spans="1:16" ht="38.25" hidden="1" x14ac:dyDescent="0.2">
      <c r="A129" s="20" t="s">
        <v>84</v>
      </c>
      <c r="B129" s="28" t="s">
        <v>87</v>
      </c>
      <c r="C129" s="32" t="s">
        <v>6</v>
      </c>
      <c r="D129" s="22"/>
      <c r="E129" s="127"/>
      <c r="F129" s="128"/>
      <c r="G129" s="126"/>
      <c r="H129" s="90" t="e">
        <f t="shared" si="4"/>
        <v>#DIV/0!</v>
      </c>
      <c r="I129" s="51"/>
      <c r="M129" s="97"/>
      <c r="O129" s="18"/>
      <c r="P129" s="18"/>
    </row>
    <row r="130" spans="1:16" ht="12.75" hidden="1" x14ac:dyDescent="0.2">
      <c r="A130" s="20" t="s">
        <v>86</v>
      </c>
      <c r="B130" s="28" t="s">
        <v>89</v>
      </c>
      <c r="C130" s="32" t="s">
        <v>6</v>
      </c>
      <c r="D130" s="22"/>
      <c r="E130" s="127"/>
      <c r="F130" s="128"/>
      <c r="G130" s="126"/>
      <c r="H130" s="90" t="e">
        <f t="shared" si="4"/>
        <v>#DIV/0!</v>
      </c>
      <c r="I130" s="51"/>
      <c r="M130" s="97"/>
      <c r="O130" s="18"/>
      <c r="P130" s="18"/>
    </row>
    <row r="131" spans="1:16" s="18" customFormat="1" ht="12.75" hidden="1" x14ac:dyDescent="0.2">
      <c r="A131" s="20" t="s">
        <v>88</v>
      </c>
      <c r="B131" s="28" t="s">
        <v>90</v>
      </c>
      <c r="C131" s="32" t="s">
        <v>6</v>
      </c>
      <c r="D131" s="22"/>
      <c r="E131" s="148"/>
      <c r="F131" s="134"/>
      <c r="G131" s="135"/>
      <c r="H131" s="90" t="e">
        <f t="shared" si="4"/>
        <v>#DIV/0!</v>
      </c>
      <c r="I131" s="50"/>
      <c r="M131" s="97"/>
    </row>
    <row r="132" spans="1:16" s="18" customFormat="1" ht="25.5" hidden="1" x14ac:dyDescent="0.2">
      <c r="A132" s="20" t="s">
        <v>109</v>
      </c>
      <c r="B132" s="28" t="s">
        <v>92</v>
      </c>
      <c r="C132" s="32" t="s">
        <v>6</v>
      </c>
      <c r="D132" s="22"/>
      <c r="E132" s="148"/>
      <c r="F132" s="134"/>
      <c r="G132" s="135"/>
      <c r="H132" s="90" t="e">
        <f t="shared" si="4"/>
        <v>#DIV/0!</v>
      </c>
      <c r="I132" s="50"/>
      <c r="M132" s="97"/>
    </row>
    <row r="133" spans="1:16" s="18" customFormat="1" ht="12.75" hidden="1" x14ac:dyDescent="0.2">
      <c r="A133" s="20" t="s">
        <v>91</v>
      </c>
      <c r="B133" s="28" t="s">
        <v>93</v>
      </c>
      <c r="C133" s="32" t="s">
        <v>6</v>
      </c>
      <c r="D133" s="22"/>
      <c r="E133" s="148"/>
      <c r="F133" s="134"/>
      <c r="G133" s="135"/>
      <c r="H133" s="90" t="e">
        <f t="shared" si="4"/>
        <v>#DIV/0!</v>
      </c>
      <c r="I133" s="50"/>
      <c r="M133" s="97"/>
    </row>
    <row r="134" spans="1:16" s="18" customFormat="1" ht="12.75" hidden="1" x14ac:dyDescent="0.2">
      <c r="A134" s="20" t="s">
        <v>72</v>
      </c>
      <c r="B134" s="34" t="s">
        <v>94</v>
      </c>
      <c r="C134" s="32" t="s">
        <v>6</v>
      </c>
      <c r="D134" s="22">
        <v>465.5</v>
      </c>
      <c r="E134" s="80">
        <v>0</v>
      </c>
      <c r="F134" s="149"/>
      <c r="G134" s="135"/>
      <c r="H134" s="90"/>
      <c r="I134" s="50"/>
      <c r="M134" s="97"/>
    </row>
    <row r="135" spans="1:16" s="18" customFormat="1" ht="12.75" hidden="1" customHeight="1" x14ac:dyDescent="0.2">
      <c r="A135" s="20" t="s">
        <v>143</v>
      </c>
      <c r="B135" s="34" t="s">
        <v>95</v>
      </c>
      <c r="C135" s="32" t="s">
        <v>6</v>
      </c>
      <c r="D135" s="22"/>
      <c r="E135" s="133"/>
      <c r="F135" s="134"/>
      <c r="G135" s="135"/>
      <c r="H135" s="90" t="e">
        <f t="shared" si="4"/>
        <v>#DIV/0!</v>
      </c>
      <c r="I135" s="50"/>
      <c r="M135" s="97"/>
    </row>
    <row r="136" spans="1:16" s="18" customFormat="1" ht="24.75" hidden="1" customHeight="1" x14ac:dyDescent="0.2">
      <c r="A136" s="20" t="s">
        <v>74</v>
      </c>
      <c r="B136" s="28" t="s">
        <v>188</v>
      </c>
      <c r="C136" s="32" t="s">
        <v>6</v>
      </c>
      <c r="D136" s="22"/>
      <c r="E136" s="136">
        <v>0</v>
      </c>
      <c r="F136" s="134"/>
      <c r="G136" s="124">
        <v>0</v>
      </c>
      <c r="H136" s="90">
        <v>100</v>
      </c>
      <c r="I136" s="53" t="s">
        <v>218</v>
      </c>
      <c r="M136" s="97"/>
    </row>
    <row r="137" spans="1:16" s="18" customFormat="1" ht="24" x14ac:dyDescent="0.2">
      <c r="A137" s="20" t="s">
        <v>76</v>
      </c>
      <c r="B137" s="28" t="s">
        <v>189</v>
      </c>
      <c r="C137" s="32" t="s">
        <v>6</v>
      </c>
      <c r="D137" s="22"/>
      <c r="E137" s="136">
        <v>0</v>
      </c>
      <c r="F137" s="134"/>
      <c r="G137" s="124">
        <v>398</v>
      </c>
      <c r="H137" s="90">
        <v>100</v>
      </c>
      <c r="I137" s="53" t="s">
        <v>218</v>
      </c>
      <c r="M137" s="97"/>
    </row>
    <row r="138" spans="1:16" s="18" customFormat="1" ht="24" x14ac:dyDescent="0.2">
      <c r="A138" s="20" t="s">
        <v>206</v>
      </c>
      <c r="B138" s="28" t="s">
        <v>190</v>
      </c>
      <c r="C138" s="32" t="s">
        <v>6</v>
      </c>
      <c r="D138" s="22"/>
      <c r="E138" s="136">
        <v>0</v>
      </c>
      <c r="F138" s="134"/>
      <c r="G138" s="124">
        <v>239.90899999999999</v>
      </c>
      <c r="H138" s="90">
        <v>100</v>
      </c>
      <c r="I138" s="53" t="s">
        <v>218</v>
      </c>
      <c r="M138" s="97"/>
    </row>
    <row r="139" spans="1:16" s="18" customFormat="1" ht="38.25" x14ac:dyDescent="0.2">
      <c r="A139" s="20" t="s">
        <v>79</v>
      </c>
      <c r="B139" s="28" t="s">
        <v>193</v>
      </c>
      <c r="C139" s="32" t="s">
        <v>6</v>
      </c>
      <c r="D139" s="22"/>
      <c r="E139" s="136">
        <v>0</v>
      </c>
      <c r="F139" s="134"/>
      <c r="G139" s="124">
        <v>957.54399999999998</v>
      </c>
      <c r="H139" s="90">
        <v>100</v>
      </c>
      <c r="I139" s="117" t="s">
        <v>218</v>
      </c>
      <c r="M139" s="97"/>
    </row>
    <row r="140" spans="1:16" s="18" customFormat="1" ht="24" x14ac:dyDescent="0.2">
      <c r="A140" s="20" t="s">
        <v>80</v>
      </c>
      <c r="B140" s="28" t="s">
        <v>194</v>
      </c>
      <c r="C140" s="32" t="s">
        <v>6</v>
      </c>
      <c r="D140" s="22"/>
      <c r="E140" s="136">
        <v>0</v>
      </c>
      <c r="F140" s="134"/>
      <c r="G140" s="124">
        <v>1717.672</v>
      </c>
      <c r="H140" s="90">
        <v>100</v>
      </c>
      <c r="I140" s="53" t="s">
        <v>218</v>
      </c>
      <c r="M140" s="97"/>
    </row>
    <row r="141" spans="1:16" s="18" customFormat="1" ht="24" hidden="1" x14ac:dyDescent="0.2">
      <c r="A141" s="20" t="s">
        <v>82</v>
      </c>
      <c r="B141" s="28" t="s">
        <v>195</v>
      </c>
      <c r="C141" s="32" t="s">
        <v>6</v>
      </c>
      <c r="D141" s="22"/>
      <c r="E141" s="136">
        <v>0</v>
      </c>
      <c r="F141" s="134"/>
      <c r="G141" s="124"/>
      <c r="H141" s="90">
        <v>100</v>
      </c>
      <c r="I141" s="53" t="s">
        <v>218</v>
      </c>
      <c r="M141" s="97"/>
    </row>
    <row r="142" spans="1:16" s="18" customFormat="1" ht="24" hidden="1" x14ac:dyDescent="0.2">
      <c r="A142" s="20" t="s">
        <v>84</v>
      </c>
      <c r="B142" s="112" t="s">
        <v>196</v>
      </c>
      <c r="C142" s="32" t="s">
        <v>6</v>
      </c>
      <c r="D142" s="22"/>
      <c r="E142" s="136">
        <v>0</v>
      </c>
      <c r="F142" s="134"/>
      <c r="G142" s="146">
        <v>0</v>
      </c>
      <c r="H142" s="90">
        <v>100</v>
      </c>
      <c r="I142" s="53" t="s">
        <v>218</v>
      </c>
      <c r="M142" s="97"/>
    </row>
    <row r="143" spans="1:16" s="18" customFormat="1" ht="25.5" hidden="1" x14ac:dyDescent="0.2">
      <c r="A143" s="20" t="s">
        <v>86</v>
      </c>
      <c r="B143" s="28" t="s">
        <v>197</v>
      </c>
      <c r="C143" s="32" t="s">
        <v>6</v>
      </c>
      <c r="D143" s="22"/>
      <c r="E143" s="136">
        <v>0</v>
      </c>
      <c r="F143" s="134"/>
      <c r="G143" s="124"/>
      <c r="H143" s="90">
        <v>100</v>
      </c>
      <c r="I143" s="53" t="s">
        <v>218</v>
      </c>
      <c r="M143" s="97"/>
    </row>
    <row r="144" spans="1:16" s="18" customFormat="1" ht="24" x14ac:dyDescent="0.2">
      <c r="A144" s="20" t="s">
        <v>88</v>
      </c>
      <c r="B144" s="28" t="s">
        <v>198</v>
      </c>
      <c r="C144" s="32" t="s">
        <v>6</v>
      </c>
      <c r="D144" s="22"/>
      <c r="E144" s="136">
        <v>0</v>
      </c>
      <c r="F144" s="134"/>
      <c r="G144" s="124">
        <v>62.077999999999996</v>
      </c>
      <c r="H144" s="90">
        <v>100</v>
      </c>
      <c r="I144" s="53" t="s">
        <v>218</v>
      </c>
      <c r="M144" s="97"/>
    </row>
    <row r="145" spans="1:16" s="18" customFormat="1" ht="24" x14ac:dyDescent="0.2">
      <c r="A145" s="20" t="s">
        <v>109</v>
      </c>
      <c r="B145" s="28" t="s">
        <v>199</v>
      </c>
      <c r="C145" s="32" t="s">
        <v>6</v>
      </c>
      <c r="D145" s="22"/>
      <c r="E145" s="136">
        <v>0</v>
      </c>
      <c r="F145" s="134"/>
      <c r="G145" s="124">
        <v>742</v>
      </c>
      <c r="H145" s="90">
        <v>100</v>
      </c>
      <c r="I145" s="53" t="s">
        <v>218</v>
      </c>
      <c r="M145" s="97"/>
    </row>
    <row r="146" spans="1:16" s="18" customFormat="1" ht="25.5" x14ac:dyDescent="0.2">
      <c r="A146" s="20" t="s">
        <v>91</v>
      </c>
      <c r="B146" s="28" t="s">
        <v>200</v>
      </c>
      <c r="C146" s="32" t="s">
        <v>6</v>
      </c>
      <c r="D146" s="22"/>
      <c r="E146" s="136">
        <v>0</v>
      </c>
      <c r="F146" s="134"/>
      <c r="G146" s="124">
        <v>300</v>
      </c>
      <c r="H146" s="90">
        <v>100</v>
      </c>
      <c r="I146" s="53" t="s">
        <v>218</v>
      </c>
      <c r="M146" s="97"/>
    </row>
    <row r="147" spans="1:16" s="18" customFormat="1" ht="24" x14ac:dyDescent="0.2">
      <c r="A147" s="20" t="s">
        <v>207</v>
      </c>
      <c r="B147" s="28" t="s">
        <v>201</v>
      </c>
      <c r="C147" s="32" t="s">
        <v>6</v>
      </c>
      <c r="D147" s="22"/>
      <c r="E147" s="136">
        <v>0</v>
      </c>
      <c r="F147" s="134"/>
      <c r="G147" s="124">
        <v>471.8</v>
      </c>
      <c r="H147" s="90">
        <v>100</v>
      </c>
      <c r="I147" s="53" t="s">
        <v>218</v>
      </c>
      <c r="M147" s="97"/>
    </row>
    <row r="148" spans="1:16" s="18" customFormat="1" ht="24" x14ac:dyDescent="0.2">
      <c r="A148" s="20" t="s">
        <v>143</v>
      </c>
      <c r="B148" s="28" t="s">
        <v>202</v>
      </c>
      <c r="C148" s="32" t="s">
        <v>6</v>
      </c>
      <c r="D148" s="22"/>
      <c r="E148" s="136">
        <v>0</v>
      </c>
      <c r="F148" s="134"/>
      <c r="G148" s="124">
        <v>54.688000000000002</v>
      </c>
      <c r="H148" s="90">
        <v>100</v>
      </c>
      <c r="I148" s="53" t="s">
        <v>218</v>
      </c>
      <c r="M148" s="97"/>
    </row>
    <row r="149" spans="1:16" s="18" customFormat="1" ht="24" hidden="1" x14ac:dyDescent="0.2">
      <c r="A149" s="20" t="s">
        <v>208</v>
      </c>
      <c r="B149" s="28" t="s">
        <v>203</v>
      </c>
      <c r="C149" s="32" t="s">
        <v>6</v>
      </c>
      <c r="D149" s="22"/>
      <c r="E149" s="136">
        <v>0</v>
      </c>
      <c r="F149" s="134"/>
      <c r="G149" s="124"/>
      <c r="H149" s="90">
        <v>100</v>
      </c>
      <c r="I149" s="53" t="s">
        <v>218</v>
      </c>
      <c r="M149" s="97"/>
    </row>
    <row r="150" spans="1:16" s="18" customFormat="1" ht="24" x14ac:dyDescent="0.2">
      <c r="A150" s="20" t="s">
        <v>209</v>
      </c>
      <c r="B150" s="28" t="s">
        <v>204</v>
      </c>
      <c r="C150" s="32" t="s">
        <v>6</v>
      </c>
      <c r="D150" s="22"/>
      <c r="E150" s="136">
        <v>0</v>
      </c>
      <c r="F150" s="134"/>
      <c r="G150" s="124">
        <v>600</v>
      </c>
      <c r="H150" s="90">
        <v>100</v>
      </c>
      <c r="I150" s="53" t="s">
        <v>218</v>
      </c>
      <c r="M150" s="97"/>
    </row>
    <row r="151" spans="1:16" s="18" customFormat="1" ht="24" hidden="1" x14ac:dyDescent="0.2">
      <c r="A151" s="20" t="s">
        <v>210</v>
      </c>
      <c r="B151" s="28" t="s">
        <v>205</v>
      </c>
      <c r="C151" s="32"/>
      <c r="D151" s="22"/>
      <c r="E151" s="88">
        <v>0</v>
      </c>
      <c r="F151" s="84"/>
      <c r="G151" s="109"/>
      <c r="H151" s="90">
        <v>100</v>
      </c>
      <c r="I151" s="53" t="s">
        <v>218</v>
      </c>
      <c r="M151" s="97"/>
    </row>
    <row r="152" spans="1:16" s="18" customFormat="1" ht="25.5" x14ac:dyDescent="0.2">
      <c r="A152" s="20" t="s">
        <v>210</v>
      </c>
      <c r="B152" s="28" t="s">
        <v>96</v>
      </c>
      <c r="C152" s="16" t="s">
        <v>6</v>
      </c>
      <c r="D152" s="22">
        <f>D153+D154+D155+D156</f>
        <v>16127.7</v>
      </c>
      <c r="E152" s="80">
        <f>E153+E154+E155+E156</f>
        <v>0</v>
      </c>
      <c r="F152" s="80">
        <f t="shared" ref="F152" si="8">F153+F154+F155+F156</f>
        <v>0</v>
      </c>
      <c r="G152" s="80">
        <f>G153+G154+G155+G156+G157</f>
        <v>64442.410999999993</v>
      </c>
      <c r="H152" s="90">
        <v>100</v>
      </c>
      <c r="I152" s="53" t="s">
        <v>218</v>
      </c>
      <c r="M152" s="97"/>
    </row>
    <row r="153" spans="1:16" ht="25.5" x14ac:dyDescent="0.2">
      <c r="A153" s="20" t="s">
        <v>297</v>
      </c>
      <c r="B153" s="28" t="s">
        <v>97</v>
      </c>
      <c r="C153" s="32" t="s">
        <v>6</v>
      </c>
      <c r="D153" s="22">
        <v>3952</v>
      </c>
      <c r="E153" s="80">
        <v>0</v>
      </c>
      <c r="F153" s="150"/>
      <c r="G153" s="124">
        <v>8268.9110000000001</v>
      </c>
      <c r="H153" s="90">
        <v>100</v>
      </c>
      <c r="I153" s="53" t="s">
        <v>218</v>
      </c>
      <c r="M153" s="97"/>
      <c r="O153" s="18"/>
      <c r="P153" s="18"/>
    </row>
    <row r="154" spans="1:16" ht="24" x14ac:dyDescent="0.2">
      <c r="A154" s="20" t="s">
        <v>298</v>
      </c>
      <c r="B154" s="28" t="s">
        <v>98</v>
      </c>
      <c r="C154" s="32" t="s">
        <v>6</v>
      </c>
      <c r="D154" s="22">
        <v>11059.7</v>
      </c>
      <c r="E154" s="80">
        <v>0</v>
      </c>
      <c r="F154" s="150"/>
      <c r="G154" s="124">
        <v>54243.536999999997</v>
      </c>
      <c r="H154" s="90">
        <v>100</v>
      </c>
      <c r="I154" s="53" t="s">
        <v>218</v>
      </c>
      <c r="M154" s="97"/>
      <c r="O154" s="18"/>
      <c r="P154" s="18"/>
    </row>
    <row r="155" spans="1:16" ht="24" x14ac:dyDescent="0.2">
      <c r="A155" s="20" t="s">
        <v>299</v>
      </c>
      <c r="B155" s="28" t="s">
        <v>99</v>
      </c>
      <c r="C155" s="32" t="s">
        <v>6</v>
      </c>
      <c r="D155" s="22">
        <v>1038.4000000000001</v>
      </c>
      <c r="E155" s="80">
        <v>0</v>
      </c>
      <c r="F155" s="150"/>
      <c r="G155" s="126">
        <v>1038.433</v>
      </c>
      <c r="H155" s="90">
        <v>100</v>
      </c>
      <c r="I155" s="53" t="s">
        <v>218</v>
      </c>
      <c r="M155" s="97"/>
      <c r="O155" s="18"/>
      <c r="P155" s="18"/>
    </row>
    <row r="156" spans="1:16" ht="24" x14ac:dyDescent="0.2">
      <c r="A156" s="20" t="s">
        <v>300</v>
      </c>
      <c r="B156" s="28" t="s">
        <v>100</v>
      </c>
      <c r="C156" s="32" t="s">
        <v>6</v>
      </c>
      <c r="D156" s="22">
        <v>77.599999999999994</v>
      </c>
      <c r="E156" s="80">
        <v>0</v>
      </c>
      <c r="F156" s="150"/>
      <c r="G156" s="126">
        <f>+L86</f>
        <v>117.22</v>
      </c>
      <c r="H156" s="90">
        <v>100</v>
      </c>
      <c r="I156" s="53" t="s">
        <v>218</v>
      </c>
      <c r="M156" s="97"/>
      <c r="O156" s="18"/>
      <c r="P156" s="18"/>
    </row>
    <row r="157" spans="1:16" ht="25.5" x14ac:dyDescent="0.2">
      <c r="A157" s="20" t="s">
        <v>301</v>
      </c>
      <c r="B157" s="28" t="s">
        <v>169</v>
      </c>
      <c r="C157" s="32" t="s">
        <v>6</v>
      </c>
      <c r="D157" s="22"/>
      <c r="E157" s="80">
        <v>0</v>
      </c>
      <c r="F157" s="150"/>
      <c r="G157" s="126">
        <f>+L85</f>
        <v>774.31</v>
      </c>
      <c r="H157" s="90">
        <v>100</v>
      </c>
      <c r="I157" s="53" t="s">
        <v>218</v>
      </c>
      <c r="M157" s="97"/>
      <c r="O157" s="18"/>
      <c r="P157" s="18"/>
    </row>
    <row r="158" spans="1:16" ht="24" hidden="1" x14ac:dyDescent="0.2">
      <c r="A158" s="20" t="s">
        <v>217</v>
      </c>
      <c r="B158" s="28"/>
      <c r="C158" s="32" t="s">
        <v>6</v>
      </c>
      <c r="D158" s="22"/>
      <c r="E158" s="80">
        <v>0</v>
      </c>
      <c r="F158" s="150"/>
      <c r="G158" s="126"/>
      <c r="H158" s="90">
        <v>100</v>
      </c>
      <c r="I158" s="53" t="s">
        <v>218</v>
      </c>
      <c r="M158" s="97"/>
      <c r="O158" s="18"/>
      <c r="P158" s="18"/>
    </row>
    <row r="159" spans="1:16" ht="24" hidden="1" x14ac:dyDescent="0.2">
      <c r="A159" s="20"/>
      <c r="B159" s="113" t="s">
        <v>252</v>
      </c>
      <c r="C159" s="32" t="s">
        <v>6</v>
      </c>
      <c r="D159" s="22"/>
      <c r="E159" s="80">
        <v>0</v>
      </c>
      <c r="F159" s="150"/>
      <c r="G159" s="151"/>
      <c r="H159" s="90">
        <v>100</v>
      </c>
      <c r="I159" s="53" t="s">
        <v>218</v>
      </c>
      <c r="M159" s="97"/>
      <c r="O159" s="18"/>
      <c r="P159" s="18"/>
    </row>
    <row r="160" spans="1:16" ht="24" x14ac:dyDescent="0.2">
      <c r="A160" s="20" t="s">
        <v>211</v>
      </c>
      <c r="B160" s="99" t="s">
        <v>240</v>
      </c>
      <c r="C160" s="32" t="s">
        <v>6</v>
      </c>
      <c r="D160" s="22"/>
      <c r="E160" s="80">
        <v>0</v>
      </c>
      <c r="F160" s="150"/>
      <c r="G160" s="126">
        <v>3030.913</v>
      </c>
      <c r="H160" s="90">
        <v>100</v>
      </c>
      <c r="I160" s="53" t="s">
        <v>218</v>
      </c>
      <c r="M160" s="97"/>
      <c r="O160" s="18"/>
      <c r="P160" s="18"/>
    </row>
    <row r="161" spans="1:16" ht="24" x14ac:dyDescent="0.2">
      <c r="A161" s="20" t="s">
        <v>212</v>
      </c>
      <c r="B161" s="99" t="s">
        <v>241</v>
      </c>
      <c r="C161" s="32" t="s">
        <v>6</v>
      </c>
      <c r="D161" s="22"/>
      <c r="E161" s="80">
        <v>0</v>
      </c>
      <c r="F161" s="150"/>
      <c r="G161" s="126">
        <v>717.53</v>
      </c>
      <c r="H161" s="90">
        <v>100</v>
      </c>
      <c r="I161" s="53" t="s">
        <v>218</v>
      </c>
      <c r="M161" s="97"/>
      <c r="O161" s="18"/>
      <c r="P161" s="18"/>
    </row>
    <row r="162" spans="1:16" ht="25.5" hidden="1" x14ac:dyDescent="0.2">
      <c r="A162" s="20" t="s">
        <v>213</v>
      </c>
      <c r="B162" s="99" t="s">
        <v>242</v>
      </c>
      <c r="C162" s="32" t="s">
        <v>6</v>
      </c>
      <c r="D162" s="22"/>
      <c r="E162" s="80">
        <v>0</v>
      </c>
      <c r="F162" s="150"/>
      <c r="G162" s="151"/>
      <c r="H162" s="90">
        <v>100</v>
      </c>
      <c r="I162" s="53" t="s">
        <v>218</v>
      </c>
      <c r="M162" s="97"/>
      <c r="O162" s="18"/>
      <c r="P162" s="18"/>
    </row>
    <row r="163" spans="1:16" ht="24" x14ac:dyDescent="0.2">
      <c r="A163" s="20" t="s">
        <v>214</v>
      </c>
      <c r="B163" s="99" t="s">
        <v>243</v>
      </c>
      <c r="C163" s="32" t="s">
        <v>6</v>
      </c>
      <c r="D163" s="22"/>
      <c r="E163" s="80">
        <v>0</v>
      </c>
      <c r="F163" s="150"/>
      <c r="G163" s="126">
        <v>39.953000000000003</v>
      </c>
      <c r="H163" s="90">
        <v>100</v>
      </c>
      <c r="I163" s="53" t="s">
        <v>218</v>
      </c>
      <c r="M163" s="97"/>
      <c r="O163" s="18"/>
      <c r="P163" s="18"/>
    </row>
    <row r="164" spans="1:16" ht="24" x14ac:dyDescent="0.2">
      <c r="A164" s="20" t="s">
        <v>215</v>
      </c>
      <c r="B164" s="99" t="s">
        <v>244</v>
      </c>
      <c r="C164" s="32" t="s">
        <v>6</v>
      </c>
      <c r="D164" s="22"/>
      <c r="E164" s="80">
        <v>0</v>
      </c>
      <c r="F164" s="150"/>
      <c r="G164" s="126">
        <v>239.8</v>
      </c>
      <c r="H164" s="90">
        <v>100</v>
      </c>
      <c r="I164" s="53" t="s">
        <v>218</v>
      </c>
      <c r="M164" s="97"/>
      <c r="O164" s="18"/>
      <c r="P164" s="18"/>
    </row>
    <row r="165" spans="1:16" ht="24" x14ac:dyDescent="0.2">
      <c r="A165" s="20" t="s">
        <v>216</v>
      </c>
      <c r="B165" s="99" t="s">
        <v>245</v>
      </c>
      <c r="C165" s="32" t="s">
        <v>6</v>
      </c>
      <c r="D165" s="22"/>
      <c r="E165" s="80">
        <v>0</v>
      </c>
      <c r="F165" s="150"/>
      <c r="G165" s="126">
        <v>1002.679</v>
      </c>
      <c r="H165" s="90">
        <v>100</v>
      </c>
      <c r="I165" s="53" t="s">
        <v>218</v>
      </c>
      <c r="M165" s="97"/>
      <c r="O165" s="18"/>
      <c r="P165" s="18"/>
    </row>
    <row r="166" spans="1:16" ht="25.5" x14ac:dyDescent="0.2">
      <c r="A166" s="20" t="s">
        <v>217</v>
      </c>
      <c r="B166" s="99" t="s">
        <v>246</v>
      </c>
      <c r="C166" s="32" t="s">
        <v>6</v>
      </c>
      <c r="D166" s="22"/>
      <c r="E166" s="80">
        <v>0</v>
      </c>
      <c r="F166" s="150"/>
      <c r="G166" s="126">
        <v>2400</v>
      </c>
      <c r="H166" s="90">
        <v>100</v>
      </c>
      <c r="I166" s="53" t="s">
        <v>218</v>
      </c>
      <c r="M166" s="97"/>
      <c r="O166" s="18"/>
      <c r="P166" s="18"/>
    </row>
    <row r="167" spans="1:16" ht="24" hidden="1" x14ac:dyDescent="0.2">
      <c r="A167" s="20" t="s">
        <v>286</v>
      </c>
      <c r="B167" s="115" t="s">
        <v>247</v>
      </c>
      <c r="C167" s="32" t="s">
        <v>6</v>
      </c>
      <c r="D167" s="22"/>
      <c r="E167" s="80">
        <v>0</v>
      </c>
      <c r="F167" s="150"/>
      <c r="G167" s="151">
        <v>0</v>
      </c>
      <c r="H167" s="90">
        <v>100</v>
      </c>
      <c r="I167" s="53" t="s">
        <v>218</v>
      </c>
      <c r="M167" s="97"/>
      <c r="O167" s="18"/>
      <c r="P167" s="18"/>
    </row>
    <row r="168" spans="1:16" ht="25.5" x14ac:dyDescent="0.2">
      <c r="A168" s="20" t="s">
        <v>287</v>
      </c>
      <c r="B168" s="99" t="s">
        <v>248</v>
      </c>
      <c r="C168" s="32" t="s">
        <v>6</v>
      </c>
      <c r="D168" s="22"/>
      <c r="E168" s="80">
        <v>0</v>
      </c>
      <c r="F168" s="150"/>
      <c r="G168" s="126">
        <v>130.99</v>
      </c>
      <c r="H168" s="90">
        <v>100</v>
      </c>
      <c r="I168" s="53" t="s">
        <v>218</v>
      </c>
      <c r="M168" s="97"/>
      <c r="O168" s="18"/>
      <c r="P168" s="18"/>
    </row>
    <row r="169" spans="1:16" ht="24" x14ac:dyDescent="0.2">
      <c r="A169" s="20" t="s">
        <v>288</v>
      </c>
      <c r="B169" s="99" t="s">
        <v>249</v>
      </c>
      <c r="C169" s="32" t="s">
        <v>6</v>
      </c>
      <c r="D169" s="22"/>
      <c r="E169" s="80">
        <v>0</v>
      </c>
      <c r="F169" s="150"/>
      <c r="G169" s="126">
        <v>740.88499999999999</v>
      </c>
      <c r="H169" s="90">
        <v>100</v>
      </c>
      <c r="I169" s="53" t="s">
        <v>218</v>
      </c>
      <c r="M169" s="97"/>
      <c r="O169" s="18"/>
      <c r="P169" s="18"/>
    </row>
    <row r="170" spans="1:16" ht="12.75" hidden="1" x14ac:dyDescent="0.2">
      <c r="A170" s="20" t="s">
        <v>289</v>
      </c>
      <c r="B170" s="28" t="s">
        <v>250</v>
      </c>
      <c r="C170" s="32" t="s">
        <v>6</v>
      </c>
      <c r="D170" s="22"/>
      <c r="E170" s="80">
        <v>0</v>
      </c>
      <c r="F170" s="150"/>
      <c r="G170" s="126"/>
      <c r="H170" s="90">
        <v>100</v>
      </c>
      <c r="I170" s="51"/>
      <c r="M170" s="97"/>
      <c r="O170" s="18"/>
      <c r="P170" s="18"/>
    </row>
    <row r="171" spans="1:16" ht="12.75" hidden="1" x14ac:dyDescent="0.2">
      <c r="A171" s="20" t="s">
        <v>290</v>
      </c>
      <c r="B171" s="99" t="s">
        <v>251</v>
      </c>
      <c r="C171" s="32" t="s">
        <v>6</v>
      </c>
      <c r="D171" s="22"/>
      <c r="E171" s="80"/>
      <c r="F171" s="150"/>
      <c r="G171" s="126"/>
      <c r="H171" s="90">
        <v>100</v>
      </c>
      <c r="I171" s="51"/>
      <c r="M171" s="97"/>
      <c r="O171" s="18"/>
      <c r="P171" s="18"/>
    </row>
    <row r="172" spans="1:16" ht="12.75" hidden="1" x14ac:dyDescent="0.2">
      <c r="A172" s="20" t="s">
        <v>291</v>
      </c>
      <c r="B172" s="98"/>
      <c r="C172" s="32"/>
      <c r="D172" s="22"/>
      <c r="E172" s="80"/>
      <c r="F172" s="150"/>
      <c r="G172" s="126"/>
      <c r="H172" s="90"/>
      <c r="I172" s="51"/>
      <c r="M172" s="97"/>
      <c r="O172" s="18"/>
      <c r="P172" s="18"/>
    </row>
    <row r="173" spans="1:16" ht="12.75" hidden="1" x14ac:dyDescent="0.2">
      <c r="A173" s="20" t="s">
        <v>292</v>
      </c>
      <c r="B173" s="1"/>
      <c r="C173" s="32"/>
      <c r="D173" s="22"/>
      <c r="E173" s="80"/>
      <c r="F173" s="150"/>
      <c r="G173" s="126"/>
      <c r="H173" s="90"/>
      <c r="I173" s="51"/>
      <c r="M173" s="97"/>
      <c r="O173" s="18"/>
      <c r="P173" s="18"/>
    </row>
    <row r="174" spans="1:16" ht="12.75" hidden="1" x14ac:dyDescent="0.2">
      <c r="A174" s="20" t="s">
        <v>293</v>
      </c>
      <c r="B174" s="28"/>
      <c r="C174" s="32"/>
      <c r="D174" s="22"/>
      <c r="E174" s="80"/>
      <c r="F174" s="150"/>
      <c r="G174" s="126"/>
      <c r="H174" s="90"/>
      <c r="I174" s="51"/>
      <c r="M174" s="97"/>
      <c r="O174" s="18"/>
      <c r="P174" s="18"/>
    </row>
    <row r="175" spans="1:16" s="18" customFormat="1" ht="12.75" x14ac:dyDescent="0.2">
      <c r="A175" s="20" t="s">
        <v>294</v>
      </c>
      <c r="B175" s="35" t="s">
        <v>101</v>
      </c>
      <c r="C175" s="16" t="s">
        <v>6</v>
      </c>
      <c r="D175" s="17">
        <f>D176+D177+D178+D179+D182</f>
        <v>1521</v>
      </c>
      <c r="E175" s="130">
        <f>E176+E177+E178+E179+E182</f>
        <v>1216.797</v>
      </c>
      <c r="F175" s="130" t="e">
        <f t="shared" ref="F175" si="9">F176+F177+F178+F179+F182</f>
        <v>#VALUE!</v>
      </c>
      <c r="G175" s="130">
        <f>G176+G177+G178+G179+G182</f>
        <v>3290.9549999999999</v>
      </c>
      <c r="H175" s="90">
        <f t="shared" ref="H175:H192" si="10">G175/E175*100</f>
        <v>270.46047943905182</v>
      </c>
      <c r="I175" s="50"/>
      <c r="M175" s="97"/>
    </row>
    <row r="176" spans="1:16" s="26" customFormat="1" ht="25.5" x14ac:dyDescent="0.2">
      <c r="A176" s="20" t="s">
        <v>302</v>
      </c>
      <c r="B176" s="36" t="s">
        <v>102</v>
      </c>
      <c r="C176" s="32" t="s">
        <v>6</v>
      </c>
      <c r="D176" s="25">
        <v>412</v>
      </c>
      <c r="E176" s="79">
        <v>207</v>
      </c>
      <c r="F176" s="79">
        <v>207</v>
      </c>
      <c r="G176" s="79">
        <v>210.643</v>
      </c>
      <c r="H176" s="90">
        <f t="shared" si="10"/>
        <v>101.75990338164252</v>
      </c>
      <c r="I176" s="117" t="s">
        <v>309</v>
      </c>
      <c r="M176" s="100"/>
      <c r="O176" s="18"/>
      <c r="P176" s="18"/>
    </row>
    <row r="177" spans="1:16" s="26" customFormat="1" ht="12.75" x14ac:dyDescent="0.2">
      <c r="A177" s="20" t="s">
        <v>303</v>
      </c>
      <c r="B177" s="37" t="s">
        <v>146</v>
      </c>
      <c r="C177" s="32" t="s">
        <v>6</v>
      </c>
      <c r="D177" s="25">
        <v>49.1</v>
      </c>
      <c r="E177" s="79">
        <v>48.597000000000001</v>
      </c>
      <c r="F177" s="79">
        <v>48.597000000000001</v>
      </c>
      <c r="G177" s="79">
        <v>672.99</v>
      </c>
      <c r="H177" s="90">
        <f t="shared" si="10"/>
        <v>1384.8385702821161</v>
      </c>
      <c r="I177" s="53" t="s">
        <v>309</v>
      </c>
      <c r="O177" s="18"/>
      <c r="P177" s="18"/>
    </row>
    <row r="178" spans="1:16" s="26" customFormat="1" ht="25.5" hidden="1" customHeight="1" x14ac:dyDescent="0.2">
      <c r="A178" s="20" t="s">
        <v>304</v>
      </c>
      <c r="B178" s="89" t="s">
        <v>191</v>
      </c>
      <c r="C178" s="32" t="s">
        <v>6</v>
      </c>
      <c r="D178" s="25">
        <v>36.299999999999997</v>
      </c>
      <c r="E178" s="79">
        <v>0</v>
      </c>
      <c r="F178" s="123" t="s">
        <v>145</v>
      </c>
      <c r="G178" s="152"/>
      <c r="H178" s="90">
        <v>100</v>
      </c>
      <c r="I178" s="53" t="s">
        <v>218</v>
      </c>
      <c r="O178" s="18"/>
      <c r="P178" s="18"/>
    </row>
    <row r="179" spans="1:16" s="26" customFormat="1" ht="25.5" x14ac:dyDescent="0.2">
      <c r="A179" s="20" t="s">
        <v>304</v>
      </c>
      <c r="B179" s="36" t="s">
        <v>192</v>
      </c>
      <c r="C179" s="32" t="s">
        <v>6</v>
      </c>
      <c r="D179" s="25">
        <v>62.4</v>
      </c>
      <c r="E179" s="79">
        <v>0</v>
      </c>
      <c r="F179" s="121"/>
      <c r="G179" s="152">
        <f>1137.052+L87</f>
        <v>1427.3219999999999</v>
      </c>
      <c r="H179" s="90">
        <v>100</v>
      </c>
      <c r="I179" s="53" t="s">
        <v>218</v>
      </c>
      <c r="O179" s="18"/>
      <c r="P179" s="18"/>
    </row>
    <row r="180" spans="1:16" s="26" customFormat="1" ht="24" hidden="1" x14ac:dyDescent="0.2">
      <c r="A180" s="20" t="s">
        <v>295</v>
      </c>
      <c r="B180" s="36" t="s">
        <v>103</v>
      </c>
      <c r="C180" s="32" t="s">
        <v>6</v>
      </c>
      <c r="D180" s="25"/>
      <c r="E180" s="120"/>
      <c r="F180" s="121"/>
      <c r="G180" s="122"/>
      <c r="H180" s="90"/>
      <c r="I180" s="53" t="s">
        <v>218</v>
      </c>
      <c r="O180" s="18"/>
      <c r="P180" s="18"/>
    </row>
    <row r="181" spans="1:16" s="26" customFormat="1" ht="24" hidden="1" x14ac:dyDescent="0.2">
      <c r="A181" s="20" t="s">
        <v>296</v>
      </c>
      <c r="B181" s="36" t="s">
        <v>104</v>
      </c>
      <c r="C181" s="32" t="s">
        <v>6</v>
      </c>
      <c r="D181" s="25"/>
      <c r="E181" s="120"/>
      <c r="F181" s="121"/>
      <c r="G181" s="122"/>
      <c r="H181" s="90"/>
      <c r="I181" s="53" t="s">
        <v>218</v>
      </c>
      <c r="O181" s="18"/>
      <c r="P181" s="18"/>
    </row>
    <row r="182" spans="1:16" s="26" customFormat="1" ht="12.75" x14ac:dyDescent="0.2">
      <c r="A182" s="20" t="s">
        <v>305</v>
      </c>
      <c r="B182" s="36" t="s">
        <v>105</v>
      </c>
      <c r="C182" s="32" t="s">
        <v>6</v>
      </c>
      <c r="D182" s="25">
        <v>961.2</v>
      </c>
      <c r="E182" s="79">
        <v>961.2</v>
      </c>
      <c r="F182" s="79">
        <v>961.2</v>
      </c>
      <c r="G182" s="79">
        <v>980</v>
      </c>
      <c r="H182" s="90">
        <f t="shared" si="10"/>
        <v>101.9558884727424</v>
      </c>
      <c r="I182" s="53" t="s">
        <v>309</v>
      </c>
      <c r="O182" s="18"/>
      <c r="P182" s="18"/>
    </row>
    <row r="183" spans="1:16" s="26" customFormat="1" ht="24" hidden="1" collapsed="1" x14ac:dyDescent="0.2">
      <c r="A183" s="23"/>
      <c r="B183" s="36" t="s">
        <v>106</v>
      </c>
      <c r="C183" s="32" t="s">
        <v>6</v>
      </c>
      <c r="D183" s="25"/>
      <c r="E183" s="131"/>
      <c r="F183" s="121"/>
      <c r="G183" s="122"/>
      <c r="H183" s="90"/>
      <c r="I183" s="53" t="s">
        <v>218</v>
      </c>
    </row>
    <row r="184" spans="1:16" s="26" customFormat="1" ht="24" hidden="1" x14ac:dyDescent="0.2">
      <c r="A184" s="23"/>
      <c r="B184" s="36" t="s">
        <v>107</v>
      </c>
      <c r="C184" s="32" t="s">
        <v>6</v>
      </c>
      <c r="D184" s="25"/>
      <c r="E184" s="131"/>
      <c r="F184" s="121"/>
      <c r="G184" s="122"/>
      <c r="H184" s="90"/>
      <c r="I184" s="53" t="s">
        <v>218</v>
      </c>
    </row>
    <row r="185" spans="1:16" s="26" customFormat="1" ht="16.149999999999999" hidden="1" customHeight="1" x14ac:dyDescent="0.2">
      <c r="A185" s="38"/>
      <c r="B185" s="37" t="s">
        <v>11</v>
      </c>
      <c r="C185" s="32" t="s">
        <v>6</v>
      </c>
      <c r="D185" s="25"/>
      <c r="E185" s="131"/>
      <c r="F185" s="121"/>
      <c r="G185" s="122"/>
      <c r="H185" s="90"/>
      <c r="I185" s="53" t="s">
        <v>218</v>
      </c>
    </row>
    <row r="186" spans="1:16" s="26" customFormat="1" ht="16.149999999999999" hidden="1" customHeight="1" x14ac:dyDescent="0.2">
      <c r="A186" s="19" t="s">
        <v>88</v>
      </c>
      <c r="B186" s="37" t="s">
        <v>108</v>
      </c>
      <c r="C186" s="32" t="s">
        <v>6</v>
      </c>
      <c r="D186" s="25"/>
      <c r="E186" s="131"/>
      <c r="F186" s="121"/>
      <c r="G186" s="122"/>
      <c r="H186" s="90"/>
      <c r="I186" s="53" t="s">
        <v>218</v>
      </c>
    </row>
    <row r="187" spans="1:16" s="26" customFormat="1" ht="24" x14ac:dyDescent="0.2">
      <c r="A187" s="20" t="s">
        <v>308</v>
      </c>
      <c r="B187" s="37" t="s">
        <v>110</v>
      </c>
      <c r="C187" s="32" t="s">
        <v>6</v>
      </c>
      <c r="D187" s="25"/>
      <c r="E187" s="131">
        <v>0</v>
      </c>
      <c r="F187" s="121"/>
      <c r="G187" s="122">
        <v>1824.114</v>
      </c>
      <c r="H187" s="90"/>
      <c r="I187" s="53" t="s">
        <v>218</v>
      </c>
    </row>
    <row r="188" spans="1:16" s="26" customFormat="1" ht="24" x14ac:dyDescent="0.2">
      <c r="A188" s="20" t="s">
        <v>308</v>
      </c>
      <c r="B188" s="36" t="s">
        <v>307</v>
      </c>
      <c r="C188" s="32" t="s">
        <v>6</v>
      </c>
      <c r="D188" s="25"/>
      <c r="E188" s="153">
        <v>0</v>
      </c>
      <c r="F188" s="121"/>
      <c r="G188" s="152">
        <v>5532.99</v>
      </c>
      <c r="H188" s="90">
        <v>100</v>
      </c>
      <c r="I188" s="53" t="s">
        <v>218</v>
      </c>
    </row>
    <row r="189" spans="1:16" ht="12.75" x14ac:dyDescent="0.2">
      <c r="A189" s="47" t="s">
        <v>124</v>
      </c>
      <c r="B189" s="39" t="s">
        <v>111</v>
      </c>
      <c r="C189" s="16" t="s">
        <v>6</v>
      </c>
      <c r="D189" s="13" t="e">
        <f>D34+D106</f>
        <v>#REF!</v>
      </c>
      <c r="E189" s="43">
        <f>E34+E106</f>
        <v>409134.40599999996</v>
      </c>
      <c r="F189" s="43" t="e">
        <f>F34+F106</f>
        <v>#VALUE!</v>
      </c>
      <c r="G189" s="43">
        <f>G34+G106</f>
        <v>4018565.3280000007</v>
      </c>
      <c r="H189" s="90">
        <f t="shared" si="10"/>
        <v>982.21153466130181</v>
      </c>
      <c r="I189" s="51"/>
    </row>
    <row r="190" spans="1:16" ht="12.75" x14ac:dyDescent="0.2">
      <c r="A190" s="47" t="s">
        <v>125</v>
      </c>
      <c r="B190" s="41" t="s">
        <v>112</v>
      </c>
      <c r="C190" s="16" t="s">
        <v>6</v>
      </c>
      <c r="D190" s="13"/>
      <c r="E190" s="83"/>
      <c r="F190" s="82"/>
      <c r="G190" s="81"/>
      <c r="H190" s="90"/>
      <c r="I190" s="51"/>
    </row>
    <row r="191" spans="1:16" ht="12.75" x14ac:dyDescent="0.2">
      <c r="A191" s="47" t="s">
        <v>126</v>
      </c>
      <c r="B191" s="41" t="s">
        <v>113</v>
      </c>
      <c r="C191" s="16" t="s">
        <v>6</v>
      </c>
      <c r="D191" s="13" t="e">
        <f>D189+D190</f>
        <v>#REF!</v>
      </c>
      <c r="E191" s="43">
        <f>E189+E190</f>
        <v>409134.40599999996</v>
      </c>
      <c r="F191" s="43" t="e">
        <f t="shared" ref="F191" si="11">F189+F190</f>
        <v>#VALUE!</v>
      </c>
      <c r="G191" s="43">
        <f>G189+G190</f>
        <v>4018565.3280000007</v>
      </c>
      <c r="H191" s="90">
        <f t="shared" si="10"/>
        <v>982.21153466130181</v>
      </c>
      <c r="I191" s="51"/>
    </row>
    <row r="192" spans="1:16" ht="24.75" customHeight="1" x14ac:dyDescent="0.2">
      <c r="A192" s="47" t="s">
        <v>127</v>
      </c>
      <c r="B192" s="42" t="s">
        <v>114</v>
      </c>
      <c r="C192" s="40" t="s">
        <v>115</v>
      </c>
      <c r="D192" s="54">
        <v>488.5</v>
      </c>
      <c r="E192" s="58">
        <v>1020</v>
      </c>
      <c r="F192" s="58">
        <v>1020</v>
      </c>
      <c r="G192" s="87">
        <v>12723</v>
      </c>
      <c r="H192" s="90">
        <f t="shared" si="10"/>
        <v>1247.3529411764705</v>
      </c>
      <c r="I192" s="53" t="s">
        <v>220</v>
      </c>
    </row>
    <row r="193" spans="1:9" ht="12.75" x14ac:dyDescent="0.2">
      <c r="A193" s="47" t="s">
        <v>129</v>
      </c>
      <c r="B193" s="41" t="s">
        <v>116</v>
      </c>
      <c r="C193" s="40" t="s">
        <v>117</v>
      </c>
      <c r="D193" s="43" t="e">
        <f>D191/D192</f>
        <v>#REF!</v>
      </c>
      <c r="E193" s="43">
        <f>E191/E192</f>
        <v>401.11216274509798</v>
      </c>
      <c r="F193" s="43" t="e">
        <f t="shared" ref="F193" si="12">F191/F192</f>
        <v>#VALUE!</v>
      </c>
      <c r="G193" s="43">
        <v>401.11</v>
      </c>
      <c r="H193" s="51"/>
      <c r="I193" s="51"/>
    </row>
    <row r="194" spans="1:9" ht="12.75" hidden="1" x14ac:dyDescent="0.2">
      <c r="A194" s="46">
        <v>8</v>
      </c>
      <c r="B194" s="45" t="s">
        <v>118</v>
      </c>
      <c r="C194" s="40"/>
      <c r="D194" s="43"/>
      <c r="E194" s="51" t="s">
        <v>148</v>
      </c>
      <c r="F194" s="60"/>
      <c r="G194" s="46"/>
    </row>
    <row r="195" spans="1:9" ht="12.75" hidden="1" x14ac:dyDescent="0.2">
      <c r="A195" s="46"/>
      <c r="B195" s="45" t="s">
        <v>119</v>
      </c>
      <c r="C195" s="48" t="s">
        <v>135</v>
      </c>
      <c r="D195" s="13">
        <v>106</v>
      </c>
      <c r="E195" s="13">
        <v>106</v>
      </c>
      <c r="F195" s="13">
        <v>106</v>
      </c>
      <c r="G195" s="13">
        <v>106</v>
      </c>
    </row>
    <row r="196" spans="1:9" ht="12.75" hidden="1" x14ac:dyDescent="0.2">
      <c r="A196" s="46"/>
      <c r="B196" s="45" t="s">
        <v>120</v>
      </c>
      <c r="C196" s="40"/>
      <c r="D196" s="43"/>
      <c r="E196" s="51" t="s">
        <v>148</v>
      </c>
      <c r="F196" s="60"/>
      <c r="G196" s="46"/>
    </row>
    <row r="197" spans="1:9" ht="12.75" hidden="1" x14ac:dyDescent="0.2">
      <c r="A197" s="20" t="s">
        <v>130</v>
      </c>
      <c r="B197" s="45" t="s">
        <v>121</v>
      </c>
      <c r="C197" s="48" t="s">
        <v>135</v>
      </c>
      <c r="D197" s="13">
        <v>90</v>
      </c>
      <c r="E197" s="13">
        <v>90</v>
      </c>
      <c r="F197" s="13">
        <v>90</v>
      </c>
      <c r="G197" s="13">
        <v>90</v>
      </c>
    </row>
    <row r="198" spans="1:9" ht="12.75" hidden="1" x14ac:dyDescent="0.2">
      <c r="A198" s="20" t="s">
        <v>131</v>
      </c>
      <c r="B198" s="45" t="s">
        <v>122</v>
      </c>
      <c r="C198" s="48" t="s">
        <v>135</v>
      </c>
      <c r="D198" s="13">
        <v>16</v>
      </c>
      <c r="E198" s="13">
        <v>16</v>
      </c>
      <c r="F198" s="13">
        <v>16</v>
      </c>
      <c r="G198" s="13">
        <v>16</v>
      </c>
    </row>
    <row r="199" spans="1:9" ht="12.75" hidden="1" x14ac:dyDescent="0.2">
      <c r="A199" s="20" t="s">
        <v>132</v>
      </c>
      <c r="B199" s="45" t="s">
        <v>123</v>
      </c>
      <c r="C199" s="48" t="s">
        <v>136</v>
      </c>
      <c r="D199" s="43">
        <f>(D49+D113)/D195/12*1000</f>
        <v>170000</v>
      </c>
      <c r="E199" s="43">
        <f>(E49+E113)/E195/12*1000</f>
        <v>170000</v>
      </c>
      <c r="F199" s="43">
        <f>(F49+F113)/F195/12*1000</f>
        <v>170000</v>
      </c>
      <c r="G199" s="43">
        <f>(G49+G113)/G195/12*1000</f>
        <v>723684.29952830181</v>
      </c>
    </row>
    <row r="200" spans="1:9" ht="12.75" hidden="1" x14ac:dyDescent="0.2">
      <c r="A200" s="20"/>
      <c r="B200" s="45" t="s">
        <v>120</v>
      </c>
      <c r="C200" s="40"/>
      <c r="D200" s="43"/>
      <c r="E200" s="51"/>
      <c r="F200" s="60"/>
      <c r="G200" s="46"/>
    </row>
    <row r="201" spans="1:9" ht="12.75" hidden="1" x14ac:dyDescent="0.2">
      <c r="A201" s="20" t="s">
        <v>133</v>
      </c>
      <c r="B201" s="45" t="s">
        <v>121</v>
      </c>
      <c r="C201" s="48" t="s">
        <v>136</v>
      </c>
      <c r="D201" s="43">
        <f>D49/D197/12*1000</f>
        <v>170000</v>
      </c>
      <c r="E201" s="43">
        <f>E49/E197/12*1000</f>
        <v>170000</v>
      </c>
      <c r="F201" s="43">
        <f>F49/F197/12*1000</f>
        <v>170000</v>
      </c>
      <c r="G201" s="43">
        <f>G49/G197/12*1000</f>
        <v>675202.14444444445</v>
      </c>
    </row>
    <row r="202" spans="1:9" ht="12.75" hidden="1" x14ac:dyDescent="0.2">
      <c r="A202" s="65" t="s">
        <v>134</v>
      </c>
      <c r="B202" s="66" t="s">
        <v>122</v>
      </c>
      <c r="C202" s="67" t="s">
        <v>136</v>
      </c>
      <c r="D202" s="63">
        <f>D113/D198/12*1000</f>
        <v>170000</v>
      </c>
      <c r="E202" s="63">
        <f>E113/E198/12*1000</f>
        <v>170000</v>
      </c>
      <c r="F202" s="63">
        <f>F113/F198/12*1000</f>
        <v>170000</v>
      </c>
      <c r="G202" s="63">
        <f>G113/G198/12*1000</f>
        <v>996396.42187499988</v>
      </c>
    </row>
    <row r="203" spans="1:9" x14ac:dyDescent="0.2">
      <c r="A203" s="62"/>
      <c r="B203" s="72"/>
      <c r="C203" s="72"/>
      <c r="D203" s="73"/>
      <c r="E203" s="62"/>
      <c r="F203" s="62"/>
      <c r="G203" s="74"/>
    </row>
    <row r="204" spans="1:9" x14ac:dyDescent="0.2">
      <c r="A204" s="62"/>
      <c r="B204" s="72"/>
      <c r="C204" s="72"/>
      <c r="D204" s="73"/>
      <c r="E204" s="62"/>
      <c r="F204" s="62"/>
      <c r="G204" s="74"/>
    </row>
    <row r="205" spans="1:9" ht="15.75" x14ac:dyDescent="0.25">
      <c r="A205" s="62"/>
      <c r="B205" s="68"/>
      <c r="C205" s="68"/>
      <c r="D205" s="69"/>
      <c r="E205" s="62"/>
      <c r="F205" s="62"/>
      <c r="G205" s="62"/>
    </row>
    <row r="206" spans="1:9" ht="15.75" x14ac:dyDescent="0.25">
      <c r="A206" s="62"/>
      <c r="B206" s="68" t="s">
        <v>149</v>
      </c>
      <c r="C206" s="70"/>
      <c r="D206" s="71"/>
      <c r="E206" s="62"/>
      <c r="F206" s="62"/>
      <c r="G206" s="62"/>
    </row>
    <row r="207" spans="1:9" ht="15.75" hidden="1" x14ac:dyDescent="0.25">
      <c r="A207" s="62"/>
      <c r="B207" s="68"/>
      <c r="C207" s="68"/>
      <c r="D207" s="71"/>
      <c r="E207" s="62"/>
      <c r="F207" s="62"/>
      <c r="G207" s="62"/>
    </row>
    <row r="208" spans="1:9" ht="15.75" hidden="1" x14ac:dyDescent="0.25">
      <c r="A208" s="62"/>
      <c r="B208" s="70"/>
      <c r="C208" s="70"/>
      <c r="D208" s="71"/>
      <c r="E208" s="62"/>
      <c r="F208" s="62"/>
      <c r="G208" s="62"/>
    </row>
    <row r="209" spans="1:7" ht="15.75" hidden="1" x14ac:dyDescent="0.25">
      <c r="A209" s="62"/>
      <c r="B209" s="68"/>
      <c r="C209" s="68"/>
      <c r="D209" s="71"/>
      <c r="E209" s="62"/>
      <c r="F209" s="62"/>
      <c r="G209" s="62"/>
    </row>
    <row r="210" spans="1:7" ht="15.75" x14ac:dyDescent="0.25">
      <c r="A210" s="62"/>
      <c r="B210" s="68" t="s">
        <v>150</v>
      </c>
      <c r="C210" s="72"/>
      <c r="D210" s="71"/>
      <c r="E210" s="68"/>
      <c r="F210" s="68" t="s">
        <v>154</v>
      </c>
      <c r="G210" s="68" t="s">
        <v>154</v>
      </c>
    </row>
    <row r="211" spans="1:7" ht="15.75" x14ac:dyDescent="0.25">
      <c r="A211" s="62"/>
      <c r="B211" s="70"/>
      <c r="C211" s="70"/>
      <c r="D211" s="71"/>
      <c r="E211" s="62"/>
      <c r="F211" s="62"/>
      <c r="G211" s="62"/>
    </row>
    <row r="212" spans="1:7" ht="15.75" x14ac:dyDescent="0.25">
      <c r="A212" s="62"/>
      <c r="B212" s="70"/>
      <c r="C212" s="70"/>
      <c r="D212" s="71"/>
      <c r="E212" s="62"/>
      <c r="F212" s="62"/>
      <c r="G212" s="62"/>
    </row>
    <row r="213" spans="1:7" ht="15.75" x14ac:dyDescent="0.25">
      <c r="A213" s="62"/>
      <c r="B213" s="70"/>
      <c r="C213" s="70"/>
      <c r="D213" s="71"/>
      <c r="E213" s="62"/>
      <c r="F213" s="62"/>
      <c r="G213" s="62"/>
    </row>
    <row r="214" spans="1:7" ht="15.75" x14ac:dyDescent="0.25">
      <c r="B214" s="44"/>
      <c r="C214" s="44"/>
      <c r="D214" s="5"/>
      <c r="G214" s="62"/>
    </row>
    <row r="215" spans="1:7" x14ac:dyDescent="0.2">
      <c r="G215" s="62"/>
    </row>
    <row r="216" spans="1:7" x14ac:dyDescent="0.2">
      <c r="G216" s="62"/>
    </row>
    <row r="217" spans="1:7" x14ac:dyDescent="0.2">
      <c r="G217" s="62"/>
    </row>
    <row r="218" spans="1:7" x14ac:dyDescent="0.2">
      <c r="G218" s="62"/>
    </row>
    <row r="219" spans="1:7" x14ac:dyDescent="0.2">
      <c r="G219" s="62"/>
    </row>
    <row r="220" spans="1:7" x14ac:dyDescent="0.2">
      <c r="G220" s="62"/>
    </row>
    <row r="221" spans="1:7" x14ac:dyDescent="0.2">
      <c r="G221" s="62"/>
    </row>
    <row r="222" spans="1:7" x14ac:dyDescent="0.2">
      <c r="G222" s="62"/>
    </row>
    <row r="223" spans="1:7" x14ac:dyDescent="0.2">
      <c r="G223" s="62"/>
    </row>
    <row r="224" spans="1:7" x14ac:dyDescent="0.2">
      <c r="G224" s="62"/>
    </row>
    <row r="225" spans="7:7" s="1" customFormat="1" x14ac:dyDescent="0.2">
      <c r="G225" s="62"/>
    </row>
    <row r="226" spans="7:7" s="1" customFormat="1" x14ac:dyDescent="0.2">
      <c r="G226" s="62"/>
    </row>
    <row r="227" spans="7:7" s="1" customFormat="1" x14ac:dyDescent="0.2">
      <c r="G227" s="62"/>
    </row>
    <row r="228" spans="7:7" s="1" customFormat="1" x14ac:dyDescent="0.2">
      <c r="G228" s="62"/>
    </row>
    <row r="229" spans="7:7" s="1" customFormat="1" x14ac:dyDescent="0.2">
      <c r="G229" s="62"/>
    </row>
    <row r="230" spans="7:7" s="1" customFormat="1" x14ac:dyDescent="0.2">
      <c r="G230" s="62"/>
    </row>
    <row r="231" spans="7:7" s="1" customFormat="1" x14ac:dyDescent="0.2">
      <c r="G231" s="62"/>
    </row>
    <row r="232" spans="7:7" s="1" customFormat="1" x14ac:dyDescent="0.2">
      <c r="G232" s="62"/>
    </row>
    <row r="233" spans="7:7" s="1" customFormat="1" x14ac:dyDescent="0.2">
      <c r="G233" s="62"/>
    </row>
    <row r="234" spans="7:7" s="1" customFormat="1" x14ac:dyDescent="0.2">
      <c r="G234" s="62"/>
    </row>
    <row r="235" spans="7:7" s="1" customFormat="1" x14ac:dyDescent="0.2">
      <c r="G235" s="62"/>
    </row>
    <row r="236" spans="7:7" s="1" customFormat="1" x14ac:dyDescent="0.2">
      <c r="G236" s="62"/>
    </row>
    <row r="237" spans="7:7" s="1" customFormat="1" x14ac:dyDescent="0.2">
      <c r="G237" s="62"/>
    </row>
    <row r="238" spans="7:7" s="1" customFormat="1" x14ac:dyDescent="0.2">
      <c r="G238" s="62"/>
    </row>
    <row r="239" spans="7:7" s="1" customFormat="1" x14ac:dyDescent="0.2">
      <c r="G239" s="62"/>
    </row>
    <row r="240" spans="7:7" s="1" customFormat="1" x14ac:dyDescent="0.2">
      <c r="G240" s="62"/>
    </row>
    <row r="241" spans="7:7" s="1" customFormat="1" x14ac:dyDescent="0.2">
      <c r="G241" s="62"/>
    </row>
    <row r="242" spans="7:7" s="1" customFormat="1" x14ac:dyDescent="0.2">
      <c r="G242" s="62"/>
    </row>
    <row r="243" spans="7:7" s="1" customFormat="1" x14ac:dyDescent="0.2">
      <c r="G243" s="62"/>
    </row>
    <row r="244" spans="7:7" s="1" customFormat="1" x14ac:dyDescent="0.2">
      <c r="G244" s="62"/>
    </row>
    <row r="245" spans="7:7" s="1" customFormat="1" x14ac:dyDescent="0.2">
      <c r="G245" s="62"/>
    </row>
    <row r="246" spans="7:7" s="1" customFormat="1" x14ac:dyDescent="0.2">
      <c r="G246" s="62"/>
    </row>
    <row r="247" spans="7:7" s="1" customFormat="1" x14ac:dyDescent="0.2">
      <c r="G247" s="62"/>
    </row>
    <row r="248" spans="7:7" s="1" customFormat="1" x14ac:dyDescent="0.2">
      <c r="G248" s="62"/>
    </row>
    <row r="249" spans="7:7" s="1" customFormat="1" x14ac:dyDescent="0.2">
      <c r="G249" s="62"/>
    </row>
    <row r="250" spans="7:7" s="1" customFormat="1" x14ac:dyDescent="0.2">
      <c r="G250" s="62"/>
    </row>
    <row r="251" spans="7:7" s="1" customFormat="1" x14ac:dyDescent="0.2">
      <c r="G251" s="62"/>
    </row>
    <row r="252" spans="7:7" s="1" customFormat="1" x14ac:dyDescent="0.2">
      <c r="G252" s="62"/>
    </row>
    <row r="253" spans="7:7" s="1" customFormat="1" x14ac:dyDescent="0.2">
      <c r="G253" s="62"/>
    </row>
    <row r="254" spans="7:7" s="1" customFormat="1" x14ac:dyDescent="0.2">
      <c r="G254" s="62"/>
    </row>
    <row r="255" spans="7:7" s="1" customFormat="1" x14ac:dyDescent="0.2">
      <c r="G255" s="62"/>
    </row>
    <row r="256" spans="7:7" s="1" customFormat="1" x14ac:dyDescent="0.2">
      <c r="G256" s="62"/>
    </row>
    <row r="257" spans="7:7" s="1" customFormat="1" x14ac:dyDescent="0.2">
      <c r="G257" s="62"/>
    </row>
    <row r="258" spans="7:7" s="1" customFormat="1" x14ac:dyDescent="0.2">
      <c r="G258" s="62"/>
    </row>
    <row r="259" spans="7:7" s="1" customFormat="1" x14ac:dyDescent="0.2">
      <c r="G259" s="62"/>
    </row>
    <row r="260" spans="7:7" s="1" customFormat="1" x14ac:dyDescent="0.2">
      <c r="G260" s="62"/>
    </row>
    <row r="261" spans="7:7" s="1" customFormat="1" x14ac:dyDescent="0.2">
      <c r="G261" s="62"/>
    </row>
    <row r="262" spans="7:7" s="1" customFormat="1" x14ac:dyDescent="0.2">
      <c r="G262" s="62"/>
    </row>
    <row r="263" spans="7:7" s="1" customFormat="1" x14ac:dyDescent="0.2">
      <c r="G263" s="62"/>
    </row>
    <row r="264" spans="7:7" s="1" customFormat="1" x14ac:dyDescent="0.2">
      <c r="G264" s="62"/>
    </row>
    <row r="265" spans="7:7" s="1" customFormat="1" x14ac:dyDescent="0.2">
      <c r="G265" s="62"/>
    </row>
    <row r="266" spans="7:7" s="1" customFormat="1" x14ac:dyDescent="0.2">
      <c r="G266" s="62"/>
    </row>
    <row r="267" spans="7:7" s="1" customFormat="1" x14ac:dyDescent="0.2">
      <c r="G267" s="62"/>
    </row>
    <row r="268" spans="7:7" s="1" customFormat="1" x14ac:dyDescent="0.2">
      <c r="G268" s="62"/>
    </row>
    <row r="269" spans="7:7" s="1" customFormat="1" x14ac:dyDescent="0.2">
      <c r="G269" s="62"/>
    </row>
    <row r="270" spans="7:7" s="1" customFormat="1" x14ac:dyDescent="0.2">
      <c r="G270" s="62"/>
    </row>
    <row r="271" spans="7:7" s="1" customFormat="1" x14ac:dyDescent="0.2">
      <c r="G271" s="62"/>
    </row>
    <row r="272" spans="7:7" s="1" customFormat="1" x14ac:dyDescent="0.2">
      <c r="G272" s="62"/>
    </row>
    <row r="273" spans="7:7" s="1" customFormat="1" x14ac:dyDescent="0.2">
      <c r="G273" s="62"/>
    </row>
    <row r="274" spans="7:7" s="1" customFormat="1" x14ac:dyDescent="0.2">
      <c r="G274" s="62"/>
    </row>
    <row r="275" spans="7:7" s="1" customFormat="1" x14ac:dyDescent="0.2">
      <c r="G275" s="62"/>
    </row>
    <row r="276" spans="7:7" s="1" customFormat="1" x14ac:dyDescent="0.2">
      <c r="G276" s="62"/>
    </row>
    <row r="277" spans="7:7" s="1" customFormat="1" x14ac:dyDescent="0.2">
      <c r="G277" s="62"/>
    </row>
    <row r="278" spans="7:7" s="1" customFormat="1" x14ac:dyDescent="0.2">
      <c r="G278" s="62"/>
    </row>
    <row r="279" spans="7:7" s="1" customFormat="1" x14ac:dyDescent="0.2">
      <c r="G279" s="62"/>
    </row>
    <row r="280" spans="7:7" s="1" customFormat="1" x14ac:dyDescent="0.2">
      <c r="G280" s="62"/>
    </row>
    <row r="281" spans="7:7" s="1" customFormat="1" x14ac:dyDescent="0.2">
      <c r="G281" s="62"/>
    </row>
    <row r="282" spans="7:7" s="1" customFormat="1" x14ac:dyDescent="0.2">
      <c r="G282" s="62"/>
    </row>
    <row r="283" spans="7:7" s="1" customFormat="1" x14ac:dyDescent="0.2">
      <c r="G283" s="62"/>
    </row>
    <row r="284" spans="7:7" s="1" customFormat="1" x14ac:dyDescent="0.2">
      <c r="G284" s="62"/>
    </row>
    <row r="285" spans="7:7" s="1" customFormat="1" x14ac:dyDescent="0.2">
      <c r="G285" s="62"/>
    </row>
    <row r="286" spans="7:7" s="1" customFormat="1" x14ac:dyDescent="0.2">
      <c r="G286" s="62"/>
    </row>
    <row r="287" spans="7:7" s="1" customFormat="1" x14ac:dyDescent="0.2">
      <c r="G287" s="62"/>
    </row>
    <row r="288" spans="7:7" s="1" customFormat="1" x14ac:dyDescent="0.2">
      <c r="G288" s="62"/>
    </row>
    <row r="289" spans="7:7" s="1" customFormat="1" x14ac:dyDescent="0.2">
      <c r="G289" s="62"/>
    </row>
    <row r="290" spans="7:7" s="1" customFormat="1" x14ac:dyDescent="0.2">
      <c r="G290" s="62"/>
    </row>
    <row r="291" spans="7:7" s="1" customFormat="1" x14ac:dyDescent="0.2">
      <c r="G291" s="62"/>
    </row>
    <row r="292" spans="7:7" s="1" customFormat="1" x14ac:dyDescent="0.2">
      <c r="G292" s="62"/>
    </row>
    <row r="293" spans="7:7" s="1" customFormat="1" x14ac:dyDescent="0.2">
      <c r="G293" s="62"/>
    </row>
    <row r="294" spans="7:7" s="1" customFormat="1" x14ac:dyDescent="0.2">
      <c r="G294" s="62"/>
    </row>
    <row r="295" spans="7:7" s="1" customFormat="1" x14ac:dyDescent="0.2">
      <c r="G295" s="62"/>
    </row>
    <row r="296" spans="7:7" s="1" customFormat="1" x14ac:dyDescent="0.2">
      <c r="G296" s="62"/>
    </row>
    <row r="297" spans="7:7" s="1" customFormat="1" x14ac:dyDescent="0.2">
      <c r="G297" s="62"/>
    </row>
    <row r="298" spans="7:7" s="1" customFormat="1" x14ac:dyDescent="0.2">
      <c r="G298" s="62"/>
    </row>
    <row r="299" spans="7:7" s="1" customFormat="1" x14ac:dyDescent="0.2">
      <c r="G299" s="62"/>
    </row>
    <row r="300" spans="7:7" s="1" customFormat="1" x14ac:dyDescent="0.2">
      <c r="G300" s="62"/>
    </row>
    <row r="301" spans="7:7" s="1" customFormat="1" x14ac:dyDescent="0.2">
      <c r="G301" s="62"/>
    </row>
    <row r="302" spans="7:7" s="1" customFormat="1" x14ac:dyDescent="0.2">
      <c r="G302" s="62"/>
    </row>
    <row r="303" spans="7:7" s="1" customFormat="1" x14ac:dyDescent="0.2">
      <c r="G303" s="62"/>
    </row>
    <row r="304" spans="7:7" s="1" customFormat="1" x14ac:dyDescent="0.2">
      <c r="G304" s="62"/>
    </row>
    <row r="305" spans="7:7" s="1" customFormat="1" x14ac:dyDescent="0.2">
      <c r="G305" s="62"/>
    </row>
    <row r="306" spans="7:7" s="1" customFormat="1" x14ac:dyDescent="0.2">
      <c r="G306" s="62"/>
    </row>
    <row r="307" spans="7:7" s="1" customFormat="1" x14ac:dyDescent="0.2">
      <c r="G307" s="62"/>
    </row>
    <row r="308" spans="7:7" s="1" customFormat="1" x14ac:dyDescent="0.2">
      <c r="G308" s="62"/>
    </row>
    <row r="309" spans="7:7" s="1" customFormat="1" x14ac:dyDescent="0.2">
      <c r="G309" s="62"/>
    </row>
    <row r="310" spans="7:7" s="1" customFormat="1" x14ac:dyDescent="0.2">
      <c r="G310" s="62"/>
    </row>
    <row r="311" spans="7:7" s="1" customFormat="1" x14ac:dyDescent="0.2">
      <c r="G311" s="62"/>
    </row>
    <row r="312" spans="7:7" s="1" customFormat="1" x14ac:dyDescent="0.2">
      <c r="G312" s="62"/>
    </row>
    <row r="313" spans="7:7" s="1" customFormat="1" x14ac:dyDescent="0.2">
      <c r="G313" s="62"/>
    </row>
    <row r="314" spans="7:7" s="1" customFormat="1" x14ac:dyDescent="0.2">
      <c r="G314" s="62"/>
    </row>
    <row r="315" spans="7:7" s="1" customFormat="1" x14ac:dyDescent="0.2">
      <c r="G315" s="62"/>
    </row>
    <row r="316" spans="7:7" s="1" customFormat="1" x14ac:dyDescent="0.2">
      <c r="G316" s="62"/>
    </row>
    <row r="317" spans="7:7" s="1" customFormat="1" x14ac:dyDescent="0.2">
      <c r="G317" s="62"/>
    </row>
    <row r="318" spans="7:7" s="1" customFormat="1" x14ac:dyDescent="0.2">
      <c r="G318" s="62"/>
    </row>
    <row r="319" spans="7:7" s="1" customFormat="1" x14ac:dyDescent="0.2">
      <c r="G319" s="62"/>
    </row>
    <row r="320" spans="7:7" s="1" customFormat="1" x14ac:dyDescent="0.2">
      <c r="G320" s="62"/>
    </row>
    <row r="321" spans="7:7" s="1" customFormat="1" x14ac:dyDescent="0.2">
      <c r="G321" s="62"/>
    </row>
    <row r="322" spans="7:7" s="1" customFormat="1" x14ac:dyDescent="0.2">
      <c r="G322" s="62"/>
    </row>
    <row r="323" spans="7:7" s="1" customFormat="1" x14ac:dyDescent="0.2">
      <c r="G323" s="62"/>
    </row>
    <row r="324" spans="7:7" s="1" customFormat="1" x14ac:dyDescent="0.2">
      <c r="G324" s="62"/>
    </row>
    <row r="325" spans="7:7" s="1" customFormat="1" x14ac:dyDescent="0.2">
      <c r="G325" s="62"/>
    </row>
    <row r="326" spans="7:7" s="1" customFormat="1" x14ac:dyDescent="0.2">
      <c r="G326" s="62"/>
    </row>
    <row r="327" spans="7:7" s="1" customFormat="1" x14ac:dyDescent="0.2">
      <c r="G327" s="62"/>
    </row>
    <row r="328" spans="7:7" s="1" customFormat="1" x14ac:dyDescent="0.2">
      <c r="G328" s="62"/>
    </row>
    <row r="329" spans="7:7" s="1" customFormat="1" x14ac:dyDescent="0.2">
      <c r="G329" s="62"/>
    </row>
    <row r="330" spans="7:7" s="1" customFormat="1" x14ac:dyDescent="0.2">
      <c r="G330" s="62"/>
    </row>
    <row r="331" spans="7:7" s="1" customFormat="1" x14ac:dyDescent="0.2">
      <c r="G331" s="62"/>
    </row>
    <row r="332" spans="7:7" s="1" customFormat="1" x14ac:dyDescent="0.2">
      <c r="G332" s="62"/>
    </row>
    <row r="333" spans="7:7" s="1" customFormat="1" x14ac:dyDescent="0.2">
      <c r="G333" s="62"/>
    </row>
    <row r="334" spans="7:7" s="1" customFormat="1" x14ac:dyDescent="0.2">
      <c r="G334" s="62"/>
    </row>
    <row r="335" spans="7:7" s="1" customFormat="1" x14ac:dyDescent="0.2">
      <c r="G335" s="62"/>
    </row>
    <row r="336" spans="7:7" s="1" customFormat="1" x14ac:dyDescent="0.2">
      <c r="G336" s="62"/>
    </row>
    <row r="337" spans="7:7" s="1" customFormat="1" x14ac:dyDescent="0.2">
      <c r="G337" s="62"/>
    </row>
    <row r="338" spans="7:7" s="1" customFormat="1" x14ac:dyDescent="0.2">
      <c r="G338" s="62"/>
    </row>
    <row r="339" spans="7:7" s="1" customFormat="1" x14ac:dyDescent="0.2">
      <c r="G339" s="62"/>
    </row>
    <row r="340" spans="7:7" s="1" customFormat="1" x14ac:dyDescent="0.2">
      <c r="G340" s="62"/>
    </row>
    <row r="341" spans="7:7" s="1" customFormat="1" x14ac:dyDescent="0.2">
      <c r="G341" s="62"/>
    </row>
    <row r="342" spans="7:7" s="1" customFormat="1" x14ac:dyDescent="0.2">
      <c r="G342" s="62"/>
    </row>
    <row r="343" spans="7:7" s="1" customFormat="1" x14ac:dyDescent="0.2">
      <c r="G343" s="62"/>
    </row>
    <row r="344" spans="7:7" s="1" customFormat="1" x14ac:dyDescent="0.2">
      <c r="G344" s="62"/>
    </row>
    <row r="345" spans="7:7" s="1" customFormat="1" x14ac:dyDescent="0.2">
      <c r="G345" s="62"/>
    </row>
    <row r="346" spans="7:7" s="1" customFormat="1" x14ac:dyDescent="0.2">
      <c r="G346" s="62"/>
    </row>
    <row r="347" spans="7:7" s="1" customFormat="1" x14ac:dyDescent="0.2">
      <c r="G347" s="62"/>
    </row>
    <row r="348" spans="7:7" s="1" customFormat="1" x14ac:dyDescent="0.2">
      <c r="G348" s="62"/>
    </row>
    <row r="349" spans="7:7" s="1" customFormat="1" x14ac:dyDescent="0.2">
      <c r="G349" s="62"/>
    </row>
    <row r="350" spans="7:7" s="1" customFormat="1" x14ac:dyDescent="0.2">
      <c r="G350" s="62"/>
    </row>
    <row r="351" spans="7:7" s="1" customFormat="1" x14ac:dyDescent="0.2">
      <c r="G351" s="62"/>
    </row>
    <row r="352" spans="7:7" s="1" customFormat="1" x14ac:dyDescent="0.2">
      <c r="G352" s="62"/>
    </row>
    <row r="353" spans="7:7" s="1" customFormat="1" x14ac:dyDescent="0.2">
      <c r="G353" s="62"/>
    </row>
    <row r="354" spans="7:7" s="1" customFormat="1" x14ac:dyDescent="0.2">
      <c r="G354" s="62"/>
    </row>
    <row r="355" spans="7:7" s="1" customFormat="1" x14ac:dyDescent="0.2">
      <c r="G355" s="62"/>
    </row>
    <row r="356" spans="7:7" s="1" customFormat="1" x14ac:dyDescent="0.2">
      <c r="G356" s="62"/>
    </row>
    <row r="357" spans="7:7" s="1" customFormat="1" x14ac:dyDescent="0.2">
      <c r="G357" s="62"/>
    </row>
    <row r="358" spans="7:7" s="1" customFormat="1" x14ac:dyDescent="0.2">
      <c r="G358" s="62"/>
    </row>
    <row r="359" spans="7:7" s="1" customFormat="1" x14ac:dyDescent="0.2">
      <c r="G359" s="62"/>
    </row>
    <row r="360" spans="7:7" s="1" customFormat="1" x14ac:dyDescent="0.2">
      <c r="G360" s="62"/>
    </row>
    <row r="361" spans="7:7" s="1" customFormat="1" x14ac:dyDescent="0.2">
      <c r="G361" s="62"/>
    </row>
    <row r="362" spans="7:7" s="1" customFormat="1" x14ac:dyDescent="0.2">
      <c r="G362" s="62"/>
    </row>
    <row r="363" spans="7:7" s="1" customFormat="1" x14ac:dyDescent="0.2">
      <c r="G363" s="62"/>
    </row>
    <row r="364" spans="7:7" s="1" customFormat="1" x14ac:dyDescent="0.2">
      <c r="G364" s="62"/>
    </row>
    <row r="365" spans="7:7" s="1" customFormat="1" x14ac:dyDescent="0.2">
      <c r="G365" s="62"/>
    </row>
    <row r="366" spans="7:7" s="1" customFormat="1" x14ac:dyDescent="0.2">
      <c r="G366" s="62"/>
    </row>
    <row r="367" spans="7:7" s="1" customFormat="1" x14ac:dyDescent="0.2">
      <c r="G367" s="62"/>
    </row>
    <row r="368" spans="7:7" s="1" customFormat="1" x14ac:dyDescent="0.2">
      <c r="G368" s="62"/>
    </row>
    <row r="369" spans="7:7" s="1" customFormat="1" x14ac:dyDescent="0.2">
      <c r="G369" s="62"/>
    </row>
    <row r="370" spans="7:7" s="1" customFormat="1" x14ac:dyDescent="0.2">
      <c r="G370" s="62"/>
    </row>
    <row r="371" spans="7:7" s="1" customFormat="1" x14ac:dyDescent="0.2">
      <c r="G371" s="62"/>
    </row>
    <row r="372" spans="7:7" s="1" customFormat="1" x14ac:dyDescent="0.2">
      <c r="G372" s="62"/>
    </row>
    <row r="373" spans="7:7" s="1" customFormat="1" x14ac:dyDescent="0.2">
      <c r="G373" s="62"/>
    </row>
    <row r="374" spans="7:7" s="1" customFormat="1" x14ac:dyDescent="0.2">
      <c r="G374" s="62"/>
    </row>
    <row r="375" spans="7:7" s="1" customFormat="1" x14ac:dyDescent="0.2">
      <c r="G375" s="62"/>
    </row>
    <row r="376" spans="7:7" s="1" customFormat="1" x14ac:dyDescent="0.2">
      <c r="G376" s="62"/>
    </row>
    <row r="377" spans="7:7" s="1" customFormat="1" x14ac:dyDescent="0.2">
      <c r="G377" s="62"/>
    </row>
    <row r="378" spans="7:7" s="1" customFormat="1" x14ac:dyDescent="0.2">
      <c r="G378" s="62"/>
    </row>
    <row r="379" spans="7:7" s="1" customFormat="1" x14ac:dyDescent="0.2">
      <c r="G379" s="62"/>
    </row>
    <row r="380" spans="7:7" s="1" customFormat="1" x14ac:dyDescent="0.2">
      <c r="G380" s="62"/>
    </row>
    <row r="381" spans="7:7" s="1" customFormat="1" x14ac:dyDescent="0.2">
      <c r="G381" s="62"/>
    </row>
    <row r="382" spans="7:7" s="1" customFormat="1" x14ac:dyDescent="0.2">
      <c r="G382" s="62"/>
    </row>
    <row r="383" spans="7:7" s="1" customFormat="1" x14ac:dyDescent="0.2">
      <c r="G383" s="62"/>
    </row>
    <row r="384" spans="7:7" s="1" customFormat="1" x14ac:dyDescent="0.2">
      <c r="G384" s="62"/>
    </row>
    <row r="385" spans="7:7" s="1" customFormat="1" x14ac:dyDescent="0.2">
      <c r="G385" s="62"/>
    </row>
    <row r="386" spans="7:7" s="1" customFormat="1" x14ac:dyDescent="0.2">
      <c r="G386" s="62"/>
    </row>
    <row r="387" spans="7:7" s="1" customFormat="1" x14ac:dyDescent="0.2">
      <c r="G387" s="62"/>
    </row>
    <row r="388" spans="7:7" s="1" customFormat="1" x14ac:dyDescent="0.2">
      <c r="G388" s="62"/>
    </row>
    <row r="389" spans="7:7" s="1" customFormat="1" x14ac:dyDescent="0.2">
      <c r="G389" s="62"/>
    </row>
    <row r="390" spans="7:7" s="1" customFormat="1" x14ac:dyDescent="0.2">
      <c r="G390" s="62"/>
    </row>
    <row r="391" spans="7:7" s="1" customFormat="1" x14ac:dyDescent="0.2">
      <c r="G391" s="62"/>
    </row>
    <row r="392" spans="7:7" s="1" customFormat="1" x14ac:dyDescent="0.2">
      <c r="G392" s="62"/>
    </row>
    <row r="393" spans="7:7" s="1" customFormat="1" x14ac:dyDescent="0.2">
      <c r="G393" s="62"/>
    </row>
    <row r="394" spans="7:7" s="1" customFormat="1" x14ac:dyDescent="0.2">
      <c r="G394" s="62"/>
    </row>
    <row r="395" spans="7:7" s="1" customFormat="1" x14ac:dyDescent="0.2">
      <c r="G395" s="62"/>
    </row>
    <row r="396" spans="7:7" s="1" customFormat="1" x14ac:dyDescent="0.2">
      <c r="G396" s="62"/>
    </row>
    <row r="397" spans="7:7" s="1" customFormat="1" x14ac:dyDescent="0.2">
      <c r="G397" s="62"/>
    </row>
    <row r="398" spans="7:7" s="1" customFormat="1" x14ac:dyDescent="0.2">
      <c r="G398" s="62"/>
    </row>
    <row r="399" spans="7:7" s="1" customFormat="1" x14ac:dyDescent="0.2">
      <c r="G399" s="62"/>
    </row>
    <row r="400" spans="7:7" s="1" customFormat="1" x14ac:dyDescent="0.2">
      <c r="G400" s="62"/>
    </row>
    <row r="401" spans="7:7" s="1" customFormat="1" x14ac:dyDescent="0.2">
      <c r="G401" s="62"/>
    </row>
    <row r="402" spans="7:7" s="1" customFormat="1" x14ac:dyDescent="0.2">
      <c r="G402" s="62"/>
    </row>
    <row r="403" spans="7:7" s="1" customFormat="1" x14ac:dyDescent="0.2">
      <c r="G403" s="62"/>
    </row>
    <row r="404" spans="7:7" s="1" customFormat="1" x14ac:dyDescent="0.2">
      <c r="G404" s="62"/>
    </row>
    <row r="405" spans="7:7" s="1" customFormat="1" x14ac:dyDescent="0.2">
      <c r="G405" s="62"/>
    </row>
    <row r="406" spans="7:7" s="1" customFormat="1" x14ac:dyDescent="0.2">
      <c r="G406" s="62"/>
    </row>
    <row r="407" spans="7:7" s="1" customFormat="1" x14ac:dyDescent="0.2">
      <c r="G407" s="62"/>
    </row>
    <row r="408" spans="7:7" s="1" customFormat="1" x14ac:dyDescent="0.2">
      <c r="G408" s="62"/>
    </row>
    <row r="409" spans="7:7" s="1" customFormat="1" x14ac:dyDescent="0.2">
      <c r="G409" s="62"/>
    </row>
    <row r="410" spans="7:7" s="1" customFormat="1" x14ac:dyDescent="0.2">
      <c r="G410" s="62"/>
    </row>
    <row r="411" spans="7:7" s="1" customFormat="1" x14ac:dyDescent="0.2">
      <c r="G411" s="62"/>
    </row>
    <row r="412" spans="7:7" s="1" customFormat="1" x14ac:dyDescent="0.2">
      <c r="G412" s="62"/>
    </row>
    <row r="413" spans="7:7" s="1" customFormat="1" x14ac:dyDescent="0.2">
      <c r="G413" s="62"/>
    </row>
    <row r="414" spans="7:7" s="1" customFormat="1" x14ac:dyDescent="0.2">
      <c r="G414" s="62"/>
    </row>
    <row r="415" spans="7:7" s="1" customFormat="1" x14ac:dyDescent="0.2">
      <c r="G415" s="62"/>
    </row>
    <row r="416" spans="7:7" s="1" customFormat="1" x14ac:dyDescent="0.2">
      <c r="G416" s="62"/>
    </row>
    <row r="417" spans="7:7" s="1" customFormat="1" x14ac:dyDescent="0.2">
      <c r="G417" s="62"/>
    </row>
    <row r="418" spans="7:7" s="1" customFormat="1" x14ac:dyDescent="0.2">
      <c r="G418" s="62"/>
    </row>
    <row r="419" spans="7:7" s="1" customFormat="1" x14ac:dyDescent="0.2">
      <c r="G419" s="62"/>
    </row>
    <row r="420" spans="7:7" s="1" customFormat="1" x14ac:dyDescent="0.2">
      <c r="G420" s="62"/>
    </row>
    <row r="421" spans="7:7" s="1" customFormat="1" x14ac:dyDescent="0.2">
      <c r="G421" s="62"/>
    </row>
    <row r="422" spans="7:7" s="1" customFormat="1" x14ac:dyDescent="0.2">
      <c r="G422" s="62"/>
    </row>
    <row r="423" spans="7:7" s="1" customFormat="1" x14ac:dyDescent="0.2">
      <c r="G423" s="62"/>
    </row>
    <row r="424" spans="7:7" s="1" customFormat="1" x14ac:dyDescent="0.2">
      <c r="G424" s="62"/>
    </row>
    <row r="425" spans="7:7" s="1" customFormat="1" x14ac:dyDescent="0.2">
      <c r="G425" s="62"/>
    </row>
    <row r="426" spans="7:7" s="1" customFormat="1" x14ac:dyDescent="0.2">
      <c r="G426" s="62"/>
    </row>
    <row r="427" spans="7:7" s="1" customFormat="1" x14ac:dyDescent="0.2">
      <c r="G427" s="62"/>
    </row>
    <row r="428" spans="7:7" s="1" customFormat="1" x14ac:dyDescent="0.2">
      <c r="G428" s="62"/>
    </row>
    <row r="429" spans="7:7" s="1" customFormat="1" x14ac:dyDescent="0.2">
      <c r="G429" s="62"/>
    </row>
    <row r="430" spans="7:7" s="1" customFormat="1" x14ac:dyDescent="0.2">
      <c r="G430" s="62"/>
    </row>
    <row r="431" spans="7:7" s="1" customFormat="1" x14ac:dyDescent="0.2">
      <c r="G431" s="62"/>
    </row>
    <row r="432" spans="7:7" s="1" customFormat="1" x14ac:dyDescent="0.2">
      <c r="G432" s="62"/>
    </row>
    <row r="433" spans="7:7" s="1" customFormat="1" x14ac:dyDescent="0.2">
      <c r="G433" s="62"/>
    </row>
    <row r="434" spans="7:7" s="1" customFormat="1" x14ac:dyDescent="0.2">
      <c r="G434" s="62"/>
    </row>
    <row r="435" spans="7:7" s="1" customFormat="1" x14ac:dyDescent="0.2">
      <c r="G435" s="62"/>
    </row>
    <row r="436" spans="7:7" s="1" customFormat="1" x14ac:dyDescent="0.2">
      <c r="G436" s="62"/>
    </row>
    <row r="437" spans="7:7" s="1" customFormat="1" x14ac:dyDescent="0.2">
      <c r="G437" s="62"/>
    </row>
    <row r="438" spans="7:7" s="1" customFormat="1" x14ac:dyDescent="0.2">
      <c r="G438" s="62"/>
    </row>
    <row r="439" spans="7:7" s="1" customFormat="1" x14ac:dyDescent="0.2">
      <c r="G439" s="62"/>
    </row>
    <row r="440" spans="7:7" s="1" customFormat="1" x14ac:dyDescent="0.2">
      <c r="G440" s="62"/>
    </row>
    <row r="441" spans="7:7" s="1" customFormat="1" x14ac:dyDescent="0.2">
      <c r="G441" s="62"/>
    </row>
    <row r="442" spans="7:7" s="1" customFormat="1" x14ac:dyDescent="0.2">
      <c r="G442" s="62"/>
    </row>
    <row r="443" spans="7:7" s="1" customFormat="1" x14ac:dyDescent="0.2">
      <c r="G443" s="62"/>
    </row>
    <row r="444" spans="7:7" s="1" customFormat="1" x14ac:dyDescent="0.2">
      <c r="G444" s="62"/>
    </row>
    <row r="445" spans="7:7" s="1" customFormat="1" x14ac:dyDescent="0.2">
      <c r="G445" s="62"/>
    </row>
    <row r="446" spans="7:7" s="1" customFormat="1" x14ac:dyDescent="0.2">
      <c r="G446" s="62"/>
    </row>
    <row r="447" spans="7:7" s="1" customFormat="1" x14ac:dyDescent="0.2">
      <c r="G447" s="62"/>
    </row>
    <row r="448" spans="7:7" s="1" customFormat="1" x14ac:dyDescent="0.2">
      <c r="G448" s="62"/>
    </row>
    <row r="449" spans="7:7" s="1" customFormat="1" x14ac:dyDescent="0.2">
      <c r="G449" s="62"/>
    </row>
    <row r="450" spans="7:7" s="1" customFormat="1" x14ac:dyDescent="0.2">
      <c r="G450" s="62"/>
    </row>
    <row r="451" spans="7:7" s="1" customFormat="1" x14ac:dyDescent="0.2">
      <c r="G451" s="62"/>
    </row>
    <row r="452" spans="7:7" s="1" customFormat="1" x14ac:dyDescent="0.2">
      <c r="G452" s="62"/>
    </row>
    <row r="453" spans="7:7" s="1" customFormat="1" x14ac:dyDescent="0.2">
      <c r="G453" s="62"/>
    </row>
    <row r="454" spans="7:7" s="1" customFormat="1" x14ac:dyDescent="0.2">
      <c r="G454" s="62"/>
    </row>
    <row r="455" spans="7:7" s="1" customFormat="1" x14ac:dyDescent="0.2">
      <c r="G455" s="62"/>
    </row>
    <row r="456" spans="7:7" s="1" customFormat="1" x14ac:dyDescent="0.2">
      <c r="G456" s="62"/>
    </row>
    <row r="457" spans="7:7" s="1" customFormat="1" x14ac:dyDescent="0.2">
      <c r="G457" s="62"/>
    </row>
    <row r="458" spans="7:7" s="1" customFormat="1" x14ac:dyDescent="0.2">
      <c r="G458" s="62"/>
    </row>
    <row r="459" spans="7:7" s="1" customFormat="1" x14ac:dyDescent="0.2">
      <c r="G459" s="62"/>
    </row>
    <row r="460" spans="7:7" s="1" customFormat="1" x14ac:dyDescent="0.2">
      <c r="G460" s="62"/>
    </row>
    <row r="461" spans="7:7" s="1" customFormat="1" x14ac:dyDescent="0.2">
      <c r="G461" s="62"/>
    </row>
    <row r="462" spans="7:7" s="1" customFormat="1" x14ac:dyDescent="0.2">
      <c r="G462" s="62"/>
    </row>
    <row r="463" spans="7:7" s="1" customFormat="1" x14ac:dyDescent="0.2">
      <c r="G463" s="62"/>
    </row>
    <row r="464" spans="7:7" s="1" customFormat="1" x14ac:dyDescent="0.2">
      <c r="G464" s="62"/>
    </row>
    <row r="465" spans="7:7" s="1" customFormat="1" x14ac:dyDescent="0.2">
      <c r="G465" s="62"/>
    </row>
    <row r="466" spans="7:7" s="1" customFormat="1" x14ac:dyDescent="0.2">
      <c r="G466" s="62"/>
    </row>
    <row r="467" spans="7:7" s="1" customFormat="1" x14ac:dyDescent="0.2">
      <c r="G467" s="62"/>
    </row>
    <row r="468" spans="7:7" s="1" customFormat="1" x14ac:dyDescent="0.2">
      <c r="G468" s="62"/>
    </row>
    <row r="469" spans="7:7" s="1" customFormat="1" x14ac:dyDescent="0.2">
      <c r="G469" s="62"/>
    </row>
    <row r="470" spans="7:7" s="1" customFormat="1" x14ac:dyDescent="0.2">
      <c r="G470" s="62"/>
    </row>
    <row r="471" spans="7:7" s="1" customFormat="1" x14ac:dyDescent="0.2">
      <c r="G471" s="62"/>
    </row>
    <row r="472" spans="7:7" s="1" customFormat="1" x14ac:dyDescent="0.2">
      <c r="G472" s="62"/>
    </row>
    <row r="473" spans="7:7" s="1" customFormat="1" x14ac:dyDescent="0.2">
      <c r="G473" s="62"/>
    </row>
    <row r="474" spans="7:7" s="1" customFormat="1" x14ac:dyDescent="0.2">
      <c r="G474" s="62"/>
    </row>
    <row r="475" spans="7:7" s="1" customFormat="1" x14ac:dyDescent="0.2">
      <c r="G475" s="62"/>
    </row>
    <row r="476" spans="7:7" s="1" customFormat="1" x14ac:dyDescent="0.2">
      <c r="G476" s="62"/>
    </row>
    <row r="477" spans="7:7" s="1" customFormat="1" x14ac:dyDescent="0.2">
      <c r="G477" s="62"/>
    </row>
    <row r="478" spans="7:7" s="1" customFormat="1" x14ac:dyDescent="0.2">
      <c r="G478" s="62"/>
    </row>
    <row r="479" spans="7:7" s="1" customFormat="1" x14ac:dyDescent="0.2">
      <c r="G479" s="62"/>
    </row>
    <row r="480" spans="7:7" s="1" customFormat="1" x14ac:dyDescent="0.2">
      <c r="G480" s="62"/>
    </row>
    <row r="481" spans="7:7" s="1" customFormat="1" x14ac:dyDescent="0.2">
      <c r="G481" s="62"/>
    </row>
    <row r="482" spans="7:7" s="1" customFormat="1" x14ac:dyDescent="0.2">
      <c r="G482" s="62"/>
    </row>
    <row r="483" spans="7:7" s="1" customFormat="1" x14ac:dyDescent="0.2">
      <c r="G483" s="62"/>
    </row>
    <row r="484" spans="7:7" s="1" customFormat="1" x14ac:dyDescent="0.2">
      <c r="G484" s="62"/>
    </row>
    <row r="485" spans="7:7" s="1" customFormat="1" x14ac:dyDescent="0.2">
      <c r="G485" s="62"/>
    </row>
    <row r="486" spans="7:7" s="1" customFormat="1" x14ac:dyDescent="0.2">
      <c r="G486" s="62"/>
    </row>
    <row r="487" spans="7:7" s="1" customFormat="1" x14ac:dyDescent="0.2">
      <c r="G487" s="62"/>
    </row>
    <row r="488" spans="7:7" s="1" customFormat="1" x14ac:dyDescent="0.2">
      <c r="G488" s="62"/>
    </row>
    <row r="489" spans="7:7" s="1" customFormat="1" x14ac:dyDescent="0.2">
      <c r="G489" s="62"/>
    </row>
    <row r="490" spans="7:7" s="1" customFormat="1" x14ac:dyDescent="0.2">
      <c r="G490" s="62"/>
    </row>
    <row r="491" spans="7:7" s="1" customFormat="1" x14ac:dyDescent="0.2">
      <c r="G491" s="62"/>
    </row>
    <row r="492" spans="7:7" s="1" customFormat="1" x14ac:dyDescent="0.2">
      <c r="G492" s="62"/>
    </row>
    <row r="493" spans="7:7" s="1" customFormat="1" x14ac:dyDescent="0.2">
      <c r="G493" s="62"/>
    </row>
    <row r="494" spans="7:7" s="1" customFormat="1" x14ac:dyDescent="0.2">
      <c r="G494" s="62"/>
    </row>
    <row r="495" spans="7:7" s="1" customFormat="1" x14ac:dyDescent="0.2">
      <c r="G495" s="62"/>
    </row>
    <row r="496" spans="7:7" s="1" customFormat="1" x14ac:dyDescent="0.2">
      <c r="G496" s="62"/>
    </row>
    <row r="497" spans="7:7" s="1" customFormat="1" x14ac:dyDescent="0.2">
      <c r="G497" s="62"/>
    </row>
    <row r="498" spans="7:7" s="1" customFormat="1" x14ac:dyDescent="0.2">
      <c r="G498" s="62"/>
    </row>
    <row r="499" spans="7:7" s="1" customFormat="1" x14ac:dyDescent="0.2">
      <c r="G499" s="62"/>
    </row>
    <row r="500" spans="7:7" s="1" customFormat="1" x14ac:dyDescent="0.2">
      <c r="G500" s="62"/>
    </row>
    <row r="501" spans="7:7" s="1" customFormat="1" x14ac:dyDescent="0.2">
      <c r="G501" s="62"/>
    </row>
    <row r="502" spans="7:7" s="1" customFormat="1" x14ac:dyDescent="0.2">
      <c r="G502" s="62"/>
    </row>
    <row r="503" spans="7:7" s="1" customFormat="1" x14ac:dyDescent="0.2">
      <c r="G503" s="62"/>
    </row>
    <row r="504" spans="7:7" s="1" customFormat="1" x14ac:dyDescent="0.2">
      <c r="G504" s="62"/>
    </row>
    <row r="505" spans="7:7" s="1" customFormat="1" x14ac:dyDescent="0.2">
      <c r="G505" s="62"/>
    </row>
    <row r="506" spans="7:7" s="1" customFormat="1" x14ac:dyDescent="0.2">
      <c r="G506" s="62"/>
    </row>
    <row r="507" spans="7:7" s="1" customFormat="1" x14ac:dyDescent="0.2">
      <c r="G507" s="62"/>
    </row>
    <row r="508" spans="7:7" s="1" customFormat="1" x14ac:dyDescent="0.2">
      <c r="G508" s="62"/>
    </row>
    <row r="509" spans="7:7" s="1" customFormat="1" x14ac:dyDescent="0.2">
      <c r="G509" s="62"/>
    </row>
    <row r="510" spans="7:7" s="1" customFormat="1" x14ac:dyDescent="0.2">
      <c r="G510" s="62"/>
    </row>
    <row r="511" spans="7:7" s="1" customFormat="1" x14ac:dyDescent="0.2">
      <c r="G511" s="62"/>
    </row>
    <row r="512" spans="7:7" s="1" customFormat="1" x14ac:dyDescent="0.2">
      <c r="G512" s="62"/>
    </row>
    <row r="513" spans="7:7" s="1" customFormat="1" x14ac:dyDescent="0.2">
      <c r="G513" s="62"/>
    </row>
    <row r="514" spans="7:7" s="1" customFormat="1" x14ac:dyDescent="0.2">
      <c r="G514" s="62"/>
    </row>
    <row r="515" spans="7:7" s="1" customFormat="1" x14ac:dyDescent="0.2">
      <c r="G515" s="62"/>
    </row>
    <row r="516" spans="7:7" s="1" customFormat="1" x14ac:dyDescent="0.2">
      <c r="G516" s="62"/>
    </row>
    <row r="517" spans="7:7" s="1" customFormat="1" x14ac:dyDescent="0.2">
      <c r="G517" s="62"/>
    </row>
    <row r="518" spans="7:7" s="1" customFormat="1" x14ac:dyDescent="0.2">
      <c r="G518" s="62"/>
    </row>
    <row r="519" spans="7:7" s="1" customFormat="1" x14ac:dyDescent="0.2">
      <c r="G519" s="62"/>
    </row>
    <row r="520" spans="7:7" s="1" customFormat="1" x14ac:dyDescent="0.2">
      <c r="G520" s="62"/>
    </row>
    <row r="521" spans="7:7" s="1" customFormat="1" x14ac:dyDescent="0.2">
      <c r="G521" s="62"/>
    </row>
    <row r="522" spans="7:7" s="1" customFormat="1" x14ac:dyDescent="0.2">
      <c r="G522" s="62"/>
    </row>
    <row r="523" spans="7:7" s="1" customFormat="1" x14ac:dyDescent="0.2">
      <c r="G523" s="62"/>
    </row>
    <row r="524" spans="7:7" s="1" customFormat="1" x14ac:dyDescent="0.2">
      <c r="G524" s="62"/>
    </row>
    <row r="525" spans="7:7" s="1" customFormat="1" x14ac:dyDescent="0.2">
      <c r="G525" s="62"/>
    </row>
    <row r="526" spans="7:7" s="1" customFormat="1" x14ac:dyDescent="0.2">
      <c r="G526" s="62"/>
    </row>
    <row r="527" spans="7:7" s="1" customFormat="1" x14ac:dyDescent="0.2">
      <c r="G527" s="62"/>
    </row>
    <row r="528" spans="7:7" s="1" customFormat="1" x14ac:dyDescent="0.2">
      <c r="G528" s="62"/>
    </row>
    <row r="529" spans="7:7" s="1" customFormat="1" x14ac:dyDescent="0.2">
      <c r="G529" s="62"/>
    </row>
    <row r="530" spans="7:7" s="1" customFormat="1" x14ac:dyDescent="0.2">
      <c r="G530" s="62"/>
    </row>
    <row r="531" spans="7:7" s="1" customFormat="1" x14ac:dyDescent="0.2">
      <c r="G531" s="62"/>
    </row>
    <row r="532" spans="7:7" s="1" customFormat="1" x14ac:dyDescent="0.2">
      <c r="G532" s="62"/>
    </row>
    <row r="533" spans="7:7" s="1" customFormat="1" x14ac:dyDescent="0.2">
      <c r="G533" s="62"/>
    </row>
    <row r="534" spans="7:7" s="1" customFormat="1" x14ac:dyDescent="0.2">
      <c r="G534" s="62"/>
    </row>
    <row r="535" spans="7:7" s="1" customFormat="1" x14ac:dyDescent="0.2">
      <c r="G535" s="62"/>
    </row>
    <row r="536" spans="7:7" s="1" customFormat="1" x14ac:dyDescent="0.2">
      <c r="G536" s="62"/>
    </row>
    <row r="537" spans="7:7" s="1" customFormat="1" x14ac:dyDescent="0.2">
      <c r="G537" s="62"/>
    </row>
    <row r="538" spans="7:7" s="1" customFormat="1" x14ac:dyDescent="0.2">
      <c r="G538" s="62"/>
    </row>
    <row r="539" spans="7:7" s="1" customFormat="1" x14ac:dyDescent="0.2">
      <c r="G539" s="62"/>
    </row>
    <row r="540" spans="7:7" s="1" customFormat="1" x14ac:dyDescent="0.2">
      <c r="G540" s="62"/>
    </row>
    <row r="541" spans="7:7" s="1" customFormat="1" x14ac:dyDescent="0.2">
      <c r="G541" s="62"/>
    </row>
    <row r="542" spans="7:7" s="1" customFormat="1" x14ac:dyDescent="0.2">
      <c r="G542" s="62"/>
    </row>
    <row r="543" spans="7:7" s="1" customFormat="1" x14ac:dyDescent="0.2">
      <c r="G543" s="62"/>
    </row>
    <row r="544" spans="7:7" s="1" customFormat="1" x14ac:dyDescent="0.2">
      <c r="G544" s="62"/>
    </row>
    <row r="545" spans="7:7" s="1" customFormat="1" x14ac:dyDescent="0.2">
      <c r="G545" s="62"/>
    </row>
    <row r="546" spans="7:7" s="1" customFormat="1" x14ac:dyDescent="0.2">
      <c r="G546" s="62"/>
    </row>
    <row r="547" spans="7:7" s="1" customFormat="1" x14ac:dyDescent="0.2">
      <c r="G547" s="62"/>
    </row>
    <row r="548" spans="7:7" s="1" customFormat="1" x14ac:dyDescent="0.2">
      <c r="G548" s="62"/>
    </row>
    <row r="549" spans="7:7" s="1" customFormat="1" x14ac:dyDescent="0.2">
      <c r="G549" s="62"/>
    </row>
    <row r="550" spans="7:7" s="1" customFormat="1" x14ac:dyDescent="0.2">
      <c r="G550" s="62"/>
    </row>
    <row r="551" spans="7:7" s="1" customFormat="1" x14ac:dyDescent="0.2">
      <c r="G551" s="62"/>
    </row>
    <row r="552" spans="7:7" s="1" customFormat="1" x14ac:dyDescent="0.2">
      <c r="G552" s="62"/>
    </row>
    <row r="553" spans="7:7" s="1" customFormat="1" x14ac:dyDescent="0.2">
      <c r="G553" s="62"/>
    </row>
    <row r="554" spans="7:7" s="1" customFormat="1" x14ac:dyDescent="0.2">
      <c r="G554" s="62"/>
    </row>
    <row r="555" spans="7:7" s="1" customFormat="1" x14ac:dyDescent="0.2">
      <c r="G555" s="62"/>
    </row>
    <row r="556" spans="7:7" s="1" customFormat="1" x14ac:dyDescent="0.2">
      <c r="G556" s="62"/>
    </row>
    <row r="557" spans="7:7" s="1" customFormat="1" x14ac:dyDescent="0.2">
      <c r="G557" s="62"/>
    </row>
    <row r="558" spans="7:7" s="1" customFormat="1" x14ac:dyDescent="0.2">
      <c r="G558" s="62"/>
    </row>
    <row r="559" spans="7:7" s="1" customFormat="1" x14ac:dyDescent="0.2">
      <c r="G559" s="62"/>
    </row>
    <row r="560" spans="7:7" s="1" customFormat="1" x14ac:dyDescent="0.2">
      <c r="G560" s="62"/>
    </row>
    <row r="561" spans="7:7" s="1" customFormat="1" x14ac:dyDescent="0.2">
      <c r="G561" s="62"/>
    </row>
    <row r="562" spans="7:7" s="1" customFormat="1" x14ac:dyDescent="0.2">
      <c r="G562" s="62"/>
    </row>
    <row r="563" spans="7:7" s="1" customFormat="1" x14ac:dyDescent="0.2">
      <c r="G563" s="62"/>
    </row>
    <row r="564" spans="7:7" s="1" customFormat="1" x14ac:dyDescent="0.2">
      <c r="G564" s="62"/>
    </row>
    <row r="565" spans="7:7" s="1" customFormat="1" x14ac:dyDescent="0.2">
      <c r="G565" s="62"/>
    </row>
    <row r="566" spans="7:7" s="1" customFormat="1" x14ac:dyDescent="0.2">
      <c r="G566" s="62"/>
    </row>
    <row r="567" spans="7:7" s="1" customFormat="1" x14ac:dyDescent="0.2">
      <c r="G567" s="62"/>
    </row>
    <row r="568" spans="7:7" s="1" customFormat="1" x14ac:dyDescent="0.2">
      <c r="G568" s="62"/>
    </row>
    <row r="569" spans="7:7" s="1" customFormat="1" x14ac:dyDescent="0.2">
      <c r="G569" s="62"/>
    </row>
    <row r="570" spans="7:7" s="1" customFormat="1" x14ac:dyDescent="0.2">
      <c r="G570" s="62"/>
    </row>
    <row r="571" spans="7:7" s="1" customFormat="1" x14ac:dyDescent="0.2">
      <c r="G571" s="62"/>
    </row>
    <row r="572" spans="7:7" s="1" customFormat="1" x14ac:dyDescent="0.2">
      <c r="G572" s="62"/>
    </row>
    <row r="573" spans="7:7" s="1" customFormat="1" x14ac:dyDescent="0.2">
      <c r="G573" s="62"/>
    </row>
    <row r="574" spans="7:7" s="1" customFormat="1" x14ac:dyDescent="0.2">
      <c r="G574" s="62"/>
    </row>
    <row r="575" spans="7:7" s="1" customFormat="1" x14ac:dyDescent="0.2">
      <c r="G575" s="62"/>
    </row>
    <row r="576" spans="7:7" s="1" customFormat="1" x14ac:dyDescent="0.2">
      <c r="G576" s="62"/>
    </row>
    <row r="577" spans="7:7" s="1" customFormat="1" x14ac:dyDescent="0.2">
      <c r="G577" s="62"/>
    </row>
    <row r="578" spans="7:7" s="1" customFormat="1" x14ac:dyDescent="0.2">
      <c r="G578" s="62"/>
    </row>
    <row r="579" spans="7:7" s="1" customFormat="1" x14ac:dyDescent="0.2">
      <c r="G579" s="62"/>
    </row>
    <row r="580" spans="7:7" s="1" customFormat="1" x14ac:dyDescent="0.2">
      <c r="G580" s="62"/>
    </row>
    <row r="581" spans="7:7" s="1" customFormat="1" x14ac:dyDescent="0.2">
      <c r="G581" s="62"/>
    </row>
    <row r="582" spans="7:7" s="1" customFormat="1" x14ac:dyDescent="0.2">
      <c r="G582" s="62"/>
    </row>
    <row r="583" spans="7:7" s="1" customFormat="1" x14ac:dyDescent="0.2">
      <c r="G583" s="62"/>
    </row>
    <row r="584" spans="7:7" s="1" customFormat="1" x14ac:dyDescent="0.2">
      <c r="G584" s="62"/>
    </row>
    <row r="585" spans="7:7" s="1" customFormat="1" x14ac:dyDescent="0.2">
      <c r="G585" s="62"/>
    </row>
    <row r="586" spans="7:7" s="1" customFormat="1" x14ac:dyDescent="0.2">
      <c r="G586" s="62"/>
    </row>
    <row r="587" spans="7:7" s="1" customFormat="1" x14ac:dyDescent="0.2">
      <c r="G587" s="62"/>
    </row>
    <row r="588" spans="7:7" s="1" customFormat="1" x14ac:dyDescent="0.2">
      <c r="G588" s="62"/>
    </row>
    <row r="589" spans="7:7" s="1" customFormat="1" x14ac:dyDescent="0.2">
      <c r="G589" s="62"/>
    </row>
    <row r="590" spans="7:7" s="1" customFormat="1" x14ac:dyDescent="0.2">
      <c r="G590" s="62"/>
    </row>
    <row r="591" spans="7:7" s="1" customFormat="1" x14ac:dyDescent="0.2">
      <c r="G591" s="62"/>
    </row>
    <row r="592" spans="7:7" s="1" customFormat="1" x14ac:dyDescent="0.2">
      <c r="G592" s="62"/>
    </row>
    <row r="593" spans="7:7" s="1" customFormat="1" x14ac:dyDescent="0.2">
      <c r="G593" s="62"/>
    </row>
    <row r="594" spans="7:7" s="1" customFormat="1" x14ac:dyDescent="0.2">
      <c r="G594" s="62"/>
    </row>
    <row r="595" spans="7:7" s="1" customFormat="1" x14ac:dyDescent="0.2">
      <c r="G595" s="62"/>
    </row>
    <row r="596" spans="7:7" s="1" customFormat="1" x14ac:dyDescent="0.2">
      <c r="G596" s="62"/>
    </row>
    <row r="597" spans="7:7" s="1" customFormat="1" x14ac:dyDescent="0.2">
      <c r="G597" s="62"/>
    </row>
    <row r="598" spans="7:7" s="1" customFormat="1" x14ac:dyDescent="0.2">
      <c r="G598" s="62"/>
    </row>
    <row r="599" spans="7:7" s="1" customFormat="1" x14ac:dyDescent="0.2">
      <c r="G599" s="62"/>
    </row>
    <row r="600" spans="7:7" s="1" customFormat="1" x14ac:dyDescent="0.2">
      <c r="G600" s="62"/>
    </row>
    <row r="601" spans="7:7" s="1" customFormat="1" x14ac:dyDescent="0.2">
      <c r="G601" s="62"/>
    </row>
    <row r="602" spans="7:7" s="1" customFormat="1" x14ac:dyDescent="0.2">
      <c r="G602" s="62"/>
    </row>
    <row r="603" spans="7:7" s="1" customFormat="1" x14ac:dyDescent="0.2">
      <c r="G603" s="62"/>
    </row>
    <row r="604" spans="7:7" s="1" customFormat="1" x14ac:dyDescent="0.2">
      <c r="G604" s="62"/>
    </row>
    <row r="605" spans="7:7" s="1" customFormat="1" x14ac:dyDescent="0.2">
      <c r="G605" s="62"/>
    </row>
    <row r="606" spans="7:7" s="1" customFormat="1" x14ac:dyDescent="0.2">
      <c r="G606" s="62"/>
    </row>
    <row r="607" spans="7:7" s="1" customFormat="1" x14ac:dyDescent="0.2">
      <c r="G607" s="62"/>
    </row>
    <row r="608" spans="7:7" s="1" customFormat="1" x14ac:dyDescent="0.2">
      <c r="G608" s="62"/>
    </row>
    <row r="609" spans="7:7" s="1" customFormat="1" x14ac:dyDescent="0.2">
      <c r="G609" s="62"/>
    </row>
    <row r="610" spans="7:7" s="1" customFormat="1" x14ac:dyDescent="0.2">
      <c r="G610" s="62"/>
    </row>
    <row r="611" spans="7:7" s="1" customFormat="1" x14ac:dyDescent="0.2">
      <c r="G611" s="62"/>
    </row>
    <row r="612" spans="7:7" s="1" customFormat="1" x14ac:dyDescent="0.2">
      <c r="G612" s="62"/>
    </row>
    <row r="613" spans="7:7" s="1" customFormat="1" x14ac:dyDescent="0.2">
      <c r="G613" s="62"/>
    </row>
    <row r="614" spans="7:7" s="1" customFormat="1" x14ac:dyDescent="0.2">
      <c r="G614" s="62"/>
    </row>
    <row r="615" spans="7:7" s="1" customFormat="1" x14ac:dyDescent="0.2">
      <c r="G615" s="62"/>
    </row>
    <row r="616" spans="7:7" s="1" customFormat="1" x14ac:dyDescent="0.2">
      <c r="G616" s="62"/>
    </row>
    <row r="617" spans="7:7" s="1" customFormat="1" x14ac:dyDescent="0.2">
      <c r="G617" s="62"/>
    </row>
    <row r="618" spans="7:7" s="1" customFormat="1" x14ac:dyDescent="0.2">
      <c r="G618" s="62"/>
    </row>
    <row r="619" spans="7:7" s="1" customFormat="1" x14ac:dyDescent="0.2">
      <c r="G619" s="62"/>
    </row>
    <row r="620" spans="7:7" s="1" customFormat="1" x14ac:dyDescent="0.2">
      <c r="G620" s="62"/>
    </row>
    <row r="621" spans="7:7" s="1" customFormat="1" x14ac:dyDescent="0.2">
      <c r="G621" s="62"/>
    </row>
    <row r="622" spans="7:7" s="1" customFormat="1" x14ac:dyDescent="0.2">
      <c r="G622" s="62"/>
    </row>
    <row r="623" spans="7:7" s="1" customFormat="1" x14ac:dyDescent="0.2">
      <c r="G623" s="62"/>
    </row>
    <row r="624" spans="7:7" s="1" customFormat="1" x14ac:dyDescent="0.2">
      <c r="G624" s="62"/>
    </row>
    <row r="625" spans="7:7" s="1" customFormat="1" x14ac:dyDescent="0.2">
      <c r="G625" s="62"/>
    </row>
    <row r="626" spans="7:7" s="1" customFormat="1" x14ac:dyDescent="0.2">
      <c r="G626" s="62"/>
    </row>
    <row r="627" spans="7:7" s="1" customFormat="1" x14ac:dyDescent="0.2">
      <c r="G627" s="62"/>
    </row>
    <row r="628" spans="7:7" s="1" customFormat="1" x14ac:dyDescent="0.2">
      <c r="G628" s="62"/>
    </row>
    <row r="629" spans="7:7" s="1" customFormat="1" x14ac:dyDescent="0.2">
      <c r="G629" s="62"/>
    </row>
    <row r="630" spans="7:7" s="1" customFormat="1" x14ac:dyDescent="0.2">
      <c r="G630" s="62"/>
    </row>
    <row r="631" spans="7:7" s="1" customFormat="1" x14ac:dyDescent="0.2">
      <c r="G631" s="62"/>
    </row>
    <row r="632" spans="7:7" s="1" customFormat="1" x14ac:dyDescent="0.2">
      <c r="G632" s="62"/>
    </row>
    <row r="633" spans="7:7" s="1" customFormat="1" x14ac:dyDescent="0.2">
      <c r="G633" s="62"/>
    </row>
    <row r="634" spans="7:7" s="1" customFormat="1" x14ac:dyDescent="0.2">
      <c r="G634" s="62"/>
    </row>
    <row r="635" spans="7:7" s="1" customFormat="1" x14ac:dyDescent="0.2">
      <c r="G635" s="62"/>
    </row>
    <row r="636" spans="7:7" s="1" customFormat="1" x14ac:dyDescent="0.2">
      <c r="G636" s="62"/>
    </row>
    <row r="637" spans="7:7" s="1" customFormat="1" x14ac:dyDescent="0.2">
      <c r="G637" s="62"/>
    </row>
    <row r="638" spans="7:7" s="1" customFormat="1" x14ac:dyDescent="0.2">
      <c r="G638" s="62"/>
    </row>
    <row r="639" spans="7:7" s="1" customFormat="1" x14ac:dyDescent="0.2">
      <c r="G639" s="62"/>
    </row>
    <row r="640" spans="7:7" s="1" customFormat="1" x14ac:dyDescent="0.2">
      <c r="G640" s="62"/>
    </row>
    <row r="641" spans="7:7" s="1" customFormat="1" x14ac:dyDescent="0.2">
      <c r="G641" s="62"/>
    </row>
    <row r="642" spans="7:7" s="1" customFormat="1" x14ac:dyDescent="0.2">
      <c r="G642" s="62"/>
    </row>
    <row r="643" spans="7:7" s="1" customFormat="1" x14ac:dyDescent="0.2">
      <c r="G643" s="62"/>
    </row>
    <row r="644" spans="7:7" s="1" customFormat="1" x14ac:dyDescent="0.2">
      <c r="G644" s="62"/>
    </row>
    <row r="645" spans="7:7" s="1" customFormat="1" x14ac:dyDescent="0.2">
      <c r="G645" s="62"/>
    </row>
    <row r="646" spans="7:7" s="1" customFormat="1" x14ac:dyDescent="0.2">
      <c r="G646" s="62"/>
    </row>
    <row r="647" spans="7:7" s="1" customFormat="1" x14ac:dyDescent="0.2">
      <c r="G647" s="62"/>
    </row>
    <row r="648" spans="7:7" s="1" customFormat="1" x14ac:dyDescent="0.2">
      <c r="G648" s="62"/>
    </row>
    <row r="649" spans="7:7" s="1" customFormat="1" x14ac:dyDescent="0.2">
      <c r="G649" s="62"/>
    </row>
    <row r="650" spans="7:7" s="1" customFormat="1" x14ac:dyDescent="0.2">
      <c r="G650" s="62"/>
    </row>
    <row r="651" spans="7:7" s="1" customFormat="1" x14ac:dyDescent="0.2">
      <c r="G651" s="62"/>
    </row>
    <row r="652" spans="7:7" s="1" customFormat="1" x14ac:dyDescent="0.2">
      <c r="G652" s="62"/>
    </row>
    <row r="653" spans="7:7" s="1" customFormat="1" x14ac:dyDescent="0.2">
      <c r="G653" s="62"/>
    </row>
    <row r="654" spans="7:7" s="1" customFormat="1" x14ac:dyDescent="0.2">
      <c r="G654" s="62"/>
    </row>
    <row r="655" spans="7:7" s="1" customFormat="1" x14ac:dyDescent="0.2">
      <c r="G655" s="62"/>
    </row>
    <row r="656" spans="7:7" s="1" customFormat="1" x14ac:dyDescent="0.2">
      <c r="G656" s="62"/>
    </row>
    <row r="657" spans="7:7" s="1" customFormat="1" x14ac:dyDescent="0.2">
      <c r="G657" s="62"/>
    </row>
    <row r="658" spans="7:7" s="1" customFormat="1" x14ac:dyDescent="0.2">
      <c r="G658" s="62"/>
    </row>
    <row r="659" spans="7:7" s="1" customFormat="1" x14ac:dyDescent="0.2">
      <c r="G659" s="62"/>
    </row>
    <row r="660" spans="7:7" s="1" customFormat="1" x14ac:dyDescent="0.2">
      <c r="G660" s="62"/>
    </row>
    <row r="661" spans="7:7" s="1" customFormat="1" x14ac:dyDescent="0.2">
      <c r="G661" s="62"/>
    </row>
    <row r="662" spans="7:7" s="1" customFormat="1" x14ac:dyDescent="0.2">
      <c r="G662" s="62"/>
    </row>
    <row r="663" spans="7:7" s="1" customFormat="1" x14ac:dyDescent="0.2">
      <c r="G663" s="62"/>
    </row>
    <row r="664" spans="7:7" s="1" customFormat="1" x14ac:dyDescent="0.2">
      <c r="G664" s="62"/>
    </row>
    <row r="665" spans="7:7" s="1" customFormat="1" x14ac:dyDescent="0.2">
      <c r="G665" s="62"/>
    </row>
    <row r="666" spans="7:7" s="1" customFormat="1" x14ac:dyDescent="0.2">
      <c r="G666" s="62"/>
    </row>
    <row r="667" spans="7:7" s="1" customFormat="1" x14ac:dyDescent="0.2">
      <c r="G667" s="62"/>
    </row>
    <row r="668" spans="7:7" s="1" customFormat="1" x14ac:dyDescent="0.2">
      <c r="G668" s="62"/>
    </row>
    <row r="669" spans="7:7" s="1" customFormat="1" x14ac:dyDescent="0.2">
      <c r="G669" s="62"/>
    </row>
    <row r="670" spans="7:7" s="1" customFormat="1" x14ac:dyDescent="0.2">
      <c r="G670" s="62"/>
    </row>
    <row r="671" spans="7:7" s="1" customFormat="1" x14ac:dyDescent="0.2">
      <c r="G671" s="62"/>
    </row>
    <row r="672" spans="7:7" s="1" customFormat="1" x14ac:dyDescent="0.2">
      <c r="G672" s="62"/>
    </row>
    <row r="673" spans="7:7" s="1" customFormat="1" x14ac:dyDescent="0.2">
      <c r="G673" s="62"/>
    </row>
    <row r="674" spans="7:7" s="1" customFormat="1" x14ac:dyDescent="0.2">
      <c r="G674" s="62"/>
    </row>
    <row r="675" spans="7:7" s="1" customFormat="1" x14ac:dyDescent="0.2">
      <c r="G675" s="62"/>
    </row>
    <row r="676" spans="7:7" s="1" customFormat="1" x14ac:dyDescent="0.2">
      <c r="G676" s="62"/>
    </row>
    <row r="677" spans="7:7" s="1" customFormat="1" x14ac:dyDescent="0.2">
      <c r="G677" s="62"/>
    </row>
    <row r="678" spans="7:7" s="1" customFormat="1" x14ac:dyDescent="0.2">
      <c r="G678" s="62"/>
    </row>
    <row r="679" spans="7:7" s="1" customFormat="1" x14ac:dyDescent="0.2">
      <c r="G679" s="62"/>
    </row>
    <row r="680" spans="7:7" s="1" customFormat="1" x14ac:dyDescent="0.2">
      <c r="G680" s="62"/>
    </row>
    <row r="681" spans="7:7" s="1" customFormat="1" x14ac:dyDescent="0.2">
      <c r="G681" s="62"/>
    </row>
    <row r="682" spans="7:7" s="1" customFormat="1" x14ac:dyDescent="0.2">
      <c r="G682" s="62"/>
    </row>
    <row r="683" spans="7:7" s="1" customFormat="1" x14ac:dyDescent="0.2">
      <c r="G683" s="62"/>
    </row>
    <row r="684" spans="7:7" s="1" customFormat="1" x14ac:dyDescent="0.2">
      <c r="G684" s="62"/>
    </row>
    <row r="685" spans="7:7" s="1" customFormat="1" x14ac:dyDescent="0.2">
      <c r="G685" s="62"/>
    </row>
    <row r="686" spans="7:7" s="1" customFormat="1" x14ac:dyDescent="0.2">
      <c r="G686" s="62"/>
    </row>
    <row r="687" spans="7:7" s="1" customFormat="1" x14ac:dyDescent="0.2">
      <c r="G687" s="62"/>
    </row>
    <row r="688" spans="7:7" s="1" customFormat="1" x14ac:dyDescent="0.2">
      <c r="G688" s="62"/>
    </row>
    <row r="689" spans="7:7" s="1" customFormat="1" x14ac:dyDescent="0.2">
      <c r="G689" s="62"/>
    </row>
    <row r="690" spans="7:7" s="1" customFormat="1" x14ac:dyDescent="0.2">
      <c r="G690" s="62"/>
    </row>
    <row r="691" spans="7:7" s="1" customFormat="1" x14ac:dyDescent="0.2">
      <c r="G691" s="62"/>
    </row>
    <row r="692" spans="7:7" s="1" customFormat="1" x14ac:dyDescent="0.2">
      <c r="G692" s="62"/>
    </row>
    <row r="693" spans="7:7" s="1" customFormat="1" x14ac:dyDescent="0.2">
      <c r="G693" s="62"/>
    </row>
    <row r="694" spans="7:7" s="1" customFormat="1" x14ac:dyDescent="0.2">
      <c r="G694" s="62"/>
    </row>
    <row r="695" spans="7:7" s="1" customFormat="1" x14ac:dyDescent="0.2">
      <c r="G695" s="62"/>
    </row>
    <row r="696" spans="7:7" s="1" customFormat="1" x14ac:dyDescent="0.2">
      <c r="G696" s="62"/>
    </row>
    <row r="697" spans="7:7" s="1" customFormat="1" x14ac:dyDescent="0.2">
      <c r="G697" s="62"/>
    </row>
    <row r="698" spans="7:7" s="1" customFormat="1" x14ac:dyDescent="0.2">
      <c r="G698" s="62"/>
    </row>
    <row r="699" spans="7:7" s="1" customFormat="1" x14ac:dyDescent="0.2">
      <c r="G699" s="62"/>
    </row>
    <row r="700" spans="7:7" s="1" customFormat="1" x14ac:dyDescent="0.2">
      <c r="G700" s="62"/>
    </row>
    <row r="701" spans="7:7" s="1" customFormat="1" x14ac:dyDescent="0.2">
      <c r="G701" s="62"/>
    </row>
    <row r="702" spans="7:7" s="1" customFormat="1" x14ac:dyDescent="0.2">
      <c r="G702" s="62"/>
    </row>
    <row r="703" spans="7:7" s="1" customFormat="1" x14ac:dyDescent="0.2">
      <c r="G703" s="62"/>
    </row>
    <row r="704" spans="7:7" s="1" customFormat="1" x14ac:dyDescent="0.2">
      <c r="G704" s="62"/>
    </row>
    <row r="705" spans="7:7" s="1" customFormat="1" x14ac:dyDescent="0.2">
      <c r="G705" s="62"/>
    </row>
    <row r="706" spans="7:7" s="1" customFormat="1" x14ac:dyDescent="0.2">
      <c r="G706" s="62"/>
    </row>
    <row r="707" spans="7:7" s="1" customFormat="1" x14ac:dyDescent="0.2">
      <c r="G707" s="62"/>
    </row>
    <row r="708" spans="7:7" s="1" customFormat="1" x14ac:dyDescent="0.2">
      <c r="G708" s="62"/>
    </row>
    <row r="709" spans="7:7" s="1" customFormat="1" x14ac:dyDescent="0.2">
      <c r="G709" s="62"/>
    </row>
    <row r="710" spans="7:7" s="1" customFormat="1" x14ac:dyDescent="0.2">
      <c r="G710" s="62"/>
    </row>
    <row r="711" spans="7:7" s="1" customFormat="1" x14ac:dyDescent="0.2">
      <c r="G711" s="62"/>
    </row>
    <row r="712" spans="7:7" s="1" customFormat="1" x14ac:dyDescent="0.2">
      <c r="G712" s="62"/>
    </row>
    <row r="713" spans="7:7" s="1" customFormat="1" x14ac:dyDescent="0.2">
      <c r="G713" s="62"/>
    </row>
    <row r="714" spans="7:7" s="1" customFormat="1" x14ac:dyDescent="0.2">
      <c r="G714" s="62"/>
    </row>
    <row r="715" spans="7:7" s="1" customFormat="1" x14ac:dyDescent="0.2">
      <c r="G715" s="62"/>
    </row>
    <row r="716" spans="7:7" s="1" customFormat="1" x14ac:dyDescent="0.2">
      <c r="G716" s="62"/>
    </row>
    <row r="717" spans="7:7" s="1" customFormat="1" x14ac:dyDescent="0.2">
      <c r="G717" s="62"/>
    </row>
    <row r="718" spans="7:7" s="1" customFormat="1" x14ac:dyDescent="0.2">
      <c r="G718" s="62"/>
    </row>
    <row r="719" spans="7:7" s="1" customFormat="1" x14ac:dyDescent="0.2">
      <c r="G719" s="62"/>
    </row>
    <row r="720" spans="7:7" s="1" customFormat="1" x14ac:dyDescent="0.2">
      <c r="G720" s="62"/>
    </row>
    <row r="721" spans="7:7" s="1" customFormat="1" x14ac:dyDescent="0.2">
      <c r="G721" s="62"/>
    </row>
    <row r="722" spans="7:7" s="1" customFormat="1" x14ac:dyDescent="0.2">
      <c r="G722" s="62"/>
    </row>
    <row r="723" spans="7:7" s="1" customFormat="1" x14ac:dyDescent="0.2">
      <c r="G723" s="62"/>
    </row>
    <row r="724" spans="7:7" s="1" customFormat="1" x14ac:dyDescent="0.2">
      <c r="G724" s="62"/>
    </row>
    <row r="725" spans="7:7" s="1" customFormat="1" x14ac:dyDescent="0.2">
      <c r="G725" s="62"/>
    </row>
    <row r="726" spans="7:7" s="1" customFormat="1" x14ac:dyDescent="0.2">
      <c r="G726" s="62"/>
    </row>
    <row r="727" spans="7:7" s="1" customFormat="1" x14ac:dyDescent="0.2">
      <c r="G727" s="62"/>
    </row>
    <row r="728" spans="7:7" s="1" customFormat="1" x14ac:dyDescent="0.2">
      <c r="G728" s="62"/>
    </row>
    <row r="729" spans="7:7" s="1" customFormat="1" x14ac:dyDescent="0.2">
      <c r="G729" s="62"/>
    </row>
    <row r="730" spans="7:7" s="1" customFormat="1" x14ac:dyDescent="0.2">
      <c r="G730" s="62"/>
    </row>
    <row r="731" spans="7:7" s="1" customFormat="1" x14ac:dyDescent="0.2">
      <c r="G731" s="62"/>
    </row>
    <row r="732" spans="7:7" s="1" customFormat="1" x14ac:dyDescent="0.2">
      <c r="G732" s="62"/>
    </row>
    <row r="733" spans="7:7" s="1" customFormat="1" x14ac:dyDescent="0.2">
      <c r="G733" s="62"/>
    </row>
    <row r="734" spans="7:7" s="1" customFormat="1" x14ac:dyDescent="0.2">
      <c r="G734" s="62"/>
    </row>
    <row r="735" spans="7:7" s="1" customFormat="1" x14ac:dyDescent="0.2">
      <c r="G735" s="62"/>
    </row>
    <row r="736" spans="7:7" s="1" customFormat="1" x14ac:dyDescent="0.2">
      <c r="G736" s="62"/>
    </row>
    <row r="737" spans="7:7" s="1" customFormat="1" x14ac:dyDescent="0.2">
      <c r="G737" s="62"/>
    </row>
    <row r="738" spans="7:7" s="1" customFormat="1" x14ac:dyDescent="0.2">
      <c r="G738" s="62"/>
    </row>
    <row r="739" spans="7:7" s="1" customFormat="1" x14ac:dyDescent="0.2">
      <c r="G739" s="62"/>
    </row>
    <row r="740" spans="7:7" s="1" customFormat="1" x14ac:dyDescent="0.2">
      <c r="G740" s="62"/>
    </row>
    <row r="741" spans="7:7" s="1" customFormat="1" x14ac:dyDescent="0.2">
      <c r="G741" s="62"/>
    </row>
    <row r="742" spans="7:7" s="1" customFormat="1" x14ac:dyDescent="0.2">
      <c r="G742" s="62"/>
    </row>
    <row r="743" spans="7:7" s="1" customFormat="1" x14ac:dyDescent="0.2">
      <c r="G743" s="62"/>
    </row>
    <row r="744" spans="7:7" s="1" customFormat="1" x14ac:dyDescent="0.2">
      <c r="G744" s="62"/>
    </row>
    <row r="745" spans="7:7" s="1" customFormat="1" x14ac:dyDescent="0.2">
      <c r="G745" s="62"/>
    </row>
    <row r="746" spans="7:7" s="1" customFormat="1" x14ac:dyDescent="0.2">
      <c r="G746" s="62"/>
    </row>
    <row r="747" spans="7:7" s="1" customFormat="1" x14ac:dyDescent="0.2">
      <c r="G747" s="62"/>
    </row>
    <row r="748" spans="7:7" s="1" customFormat="1" x14ac:dyDescent="0.2">
      <c r="G748" s="62"/>
    </row>
    <row r="749" spans="7:7" s="1" customFormat="1" x14ac:dyDescent="0.2">
      <c r="G749" s="62"/>
    </row>
    <row r="750" spans="7:7" s="1" customFormat="1" x14ac:dyDescent="0.2">
      <c r="G750" s="62"/>
    </row>
    <row r="751" spans="7:7" s="1" customFormat="1" x14ac:dyDescent="0.2">
      <c r="G751" s="62"/>
    </row>
    <row r="752" spans="7:7" s="1" customFormat="1" x14ac:dyDescent="0.2">
      <c r="G752" s="62"/>
    </row>
    <row r="753" spans="7:7" s="1" customFormat="1" x14ac:dyDescent="0.2">
      <c r="G753" s="62"/>
    </row>
    <row r="754" spans="7:7" s="1" customFormat="1" x14ac:dyDescent="0.2">
      <c r="G754" s="62"/>
    </row>
    <row r="755" spans="7:7" s="1" customFormat="1" x14ac:dyDescent="0.2">
      <c r="G755" s="62"/>
    </row>
    <row r="756" spans="7:7" s="1" customFormat="1" x14ac:dyDescent="0.2">
      <c r="G756" s="62"/>
    </row>
    <row r="757" spans="7:7" s="1" customFormat="1" x14ac:dyDescent="0.2">
      <c r="G757" s="62"/>
    </row>
    <row r="758" spans="7:7" s="1" customFormat="1" x14ac:dyDescent="0.2">
      <c r="G758" s="62"/>
    </row>
    <row r="759" spans="7:7" s="1" customFormat="1" x14ac:dyDescent="0.2">
      <c r="G759" s="62"/>
    </row>
    <row r="760" spans="7:7" s="1" customFormat="1" x14ac:dyDescent="0.2">
      <c r="G760" s="62"/>
    </row>
    <row r="761" spans="7:7" s="1" customFormat="1" x14ac:dyDescent="0.2">
      <c r="G761" s="62"/>
    </row>
    <row r="762" spans="7:7" s="1" customFormat="1" x14ac:dyDescent="0.2">
      <c r="G762" s="62"/>
    </row>
    <row r="763" spans="7:7" s="1" customFormat="1" x14ac:dyDescent="0.2">
      <c r="G763" s="62"/>
    </row>
    <row r="764" spans="7:7" s="1" customFormat="1" x14ac:dyDescent="0.2">
      <c r="G764" s="62"/>
    </row>
    <row r="765" spans="7:7" s="1" customFormat="1" x14ac:dyDescent="0.2">
      <c r="G765" s="62"/>
    </row>
    <row r="766" spans="7:7" s="1" customFormat="1" x14ac:dyDescent="0.2">
      <c r="G766" s="62"/>
    </row>
    <row r="767" spans="7:7" s="1" customFormat="1" x14ac:dyDescent="0.2">
      <c r="G767" s="62"/>
    </row>
    <row r="768" spans="7:7" s="1" customFormat="1" x14ac:dyDescent="0.2">
      <c r="G768" s="62"/>
    </row>
    <row r="769" spans="7:7" s="1" customFormat="1" x14ac:dyDescent="0.2">
      <c r="G769" s="62"/>
    </row>
    <row r="770" spans="7:7" s="1" customFormat="1" x14ac:dyDescent="0.2">
      <c r="G770" s="62"/>
    </row>
    <row r="771" spans="7:7" s="1" customFormat="1" x14ac:dyDescent="0.2">
      <c r="G771" s="62"/>
    </row>
    <row r="772" spans="7:7" s="1" customFormat="1" x14ac:dyDescent="0.2">
      <c r="G772" s="62"/>
    </row>
    <row r="773" spans="7:7" s="1" customFormat="1" x14ac:dyDescent="0.2">
      <c r="G773" s="62"/>
    </row>
    <row r="774" spans="7:7" s="1" customFormat="1" x14ac:dyDescent="0.2">
      <c r="G774" s="62"/>
    </row>
    <row r="775" spans="7:7" s="1" customFormat="1" x14ac:dyDescent="0.2">
      <c r="G775" s="62"/>
    </row>
    <row r="776" spans="7:7" s="1" customFormat="1" x14ac:dyDescent="0.2">
      <c r="G776" s="62"/>
    </row>
    <row r="777" spans="7:7" s="1" customFormat="1" x14ac:dyDescent="0.2">
      <c r="G777" s="62"/>
    </row>
    <row r="778" spans="7:7" s="1" customFormat="1" x14ac:dyDescent="0.2">
      <c r="G778" s="62"/>
    </row>
    <row r="779" spans="7:7" s="1" customFormat="1" x14ac:dyDescent="0.2">
      <c r="G779" s="62"/>
    </row>
    <row r="780" spans="7:7" s="1" customFormat="1" x14ac:dyDescent="0.2">
      <c r="G780" s="62"/>
    </row>
    <row r="781" spans="7:7" s="1" customFormat="1" x14ac:dyDescent="0.2">
      <c r="G781" s="62"/>
    </row>
    <row r="782" spans="7:7" s="1" customFormat="1" x14ac:dyDescent="0.2">
      <c r="G782" s="62"/>
    </row>
    <row r="783" spans="7:7" s="1" customFormat="1" x14ac:dyDescent="0.2">
      <c r="G783" s="62"/>
    </row>
    <row r="784" spans="7:7" s="1" customFormat="1" x14ac:dyDescent="0.2">
      <c r="G784" s="62"/>
    </row>
    <row r="785" spans="7:7" s="1" customFormat="1" x14ac:dyDescent="0.2">
      <c r="G785" s="62"/>
    </row>
    <row r="786" spans="7:7" s="1" customFormat="1" x14ac:dyDescent="0.2">
      <c r="G786" s="62"/>
    </row>
    <row r="787" spans="7:7" s="1" customFormat="1" x14ac:dyDescent="0.2">
      <c r="G787" s="62"/>
    </row>
    <row r="788" spans="7:7" s="1" customFormat="1" x14ac:dyDescent="0.2">
      <c r="G788" s="62"/>
    </row>
    <row r="789" spans="7:7" s="1" customFormat="1" x14ac:dyDescent="0.2">
      <c r="G789" s="62"/>
    </row>
    <row r="790" spans="7:7" s="1" customFormat="1" x14ac:dyDescent="0.2">
      <c r="G790" s="62"/>
    </row>
    <row r="791" spans="7:7" s="1" customFormat="1" x14ac:dyDescent="0.2">
      <c r="G791" s="62"/>
    </row>
    <row r="792" spans="7:7" s="1" customFormat="1" x14ac:dyDescent="0.2">
      <c r="G792" s="62"/>
    </row>
    <row r="793" spans="7:7" s="1" customFormat="1" x14ac:dyDescent="0.2">
      <c r="G793" s="62"/>
    </row>
    <row r="794" spans="7:7" s="1" customFormat="1" x14ac:dyDescent="0.2">
      <c r="G794" s="62"/>
    </row>
    <row r="795" spans="7:7" s="1" customFormat="1" x14ac:dyDescent="0.2">
      <c r="G795" s="62"/>
    </row>
    <row r="796" spans="7:7" s="1" customFormat="1" x14ac:dyDescent="0.2">
      <c r="G796" s="62"/>
    </row>
    <row r="797" spans="7:7" s="1" customFormat="1" x14ac:dyDescent="0.2">
      <c r="G797" s="62"/>
    </row>
    <row r="798" spans="7:7" s="1" customFormat="1" x14ac:dyDescent="0.2">
      <c r="G798" s="62"/>
    </row>
    <row r="799" spans="7:7" s="1" customFormat="1" x14ac:dyDescent="0.2">
      <c r="G799" s="62"/>
    </row>
    <row r="800" spans="7:7" s="1" customFormat="1" x14ac:dyDescent="0.2">
      <c r="G800" s="62"/>
    </row>
    <row r="801" spans="7:7" s="1" customFormat="1" x14ac:dyDescent="0.2">
      <c r="G801" s="62"/>
    </row>
    <row r="802" spans="7:7" s="1" customFormat="1" x14ac:dyDescent="0.2">
      <c r="G802" s="62"/>
    </row>
    <row r="803" spans="7:7" s="1" customFormat="1" x14ac:dyDescent="0.2">
      <c r="G803" s="62"/>
    </row>
    <row r="804" spans="7:7" s="1" customFormat="1" x14ac:dyDescent="0.2">
      <c r="G804" s="62"/>
    </row>
    <row r="805" spans="7:7" s="1" customFormat="1" x14ac:dyDescent="0.2">
      <c r="G805" s="62"/>
    </row>
    <row r="806" spans="7:7" s="1" customFormat="1" x14ac:dyDescent="0.2">
      <c r="G806" s="62"/>
    </row>
    <row r="807" spans="7:7" s="1" customFormat="1" x14ac:dyDescent="0.2">
      <c r="G807" s="62"/>
    </row>
    <row r="808" spans="7:7" s="1" customFormat="1" x14ac:dyDescent="0.2">
      <c r="G808" s="62"/>
    </row>
    <row r="809" spans="7:7" s="1" customFormat="1" x14ac:dyDescent="0.2">
      <c r="G809" s="62"/>
    </row>
    <row r="810" spans="7:7" s="1" customFormat="1" x14ac:dyDescent="0.2">
      <c r="G810" s="62"/>
    </row>
    <row r="811" spans="7:7" s="1" customFormat="1" x14ac:dyDescent="0.2">
      <c r="G811" s="62"/>
    </row>
    <row r="812" spans="7:7" s="1" customFormat="1" x14ac:dyDescent="0.2">
      <c r="G812" s="62"/>
    </row>
    <row r="813" spans="7:7" s="1" customFormat="1" x14ac:dyDescent="0.2">
      <c r="G813" s="62"/>
    </row>
    <row r="814" spans="7:7" s="1" customFormat="1" x14ac:dyDescent="0.2">
      <c r="G814" s="62"/>
    </row>
    <row r="815" spans="7:7" s="1" customFormat="1" x14ac:dyDescent="0.2">
      <c r="G815" s="62"/>
    </row>
    <row r="816" spans="7:7" s="1" customFormat="1" x14ac:dyDescent="0.2">
      <c r="G816" s="62"/>
    </row>
    <row r="817" spans="7:7" s="1" customFormat="1" x14ac:dyDescent="0.2">
      <c r="G817" s="62"/>
    </row>
    <row r="818" spans="7:7" s="1" customFormat="1" x14ac:dyDescent="0.2">
      <c r="G818" s="62"/>
    </row>
    <row r="819" spans="7:7" s="1" customFormat="1" x14ac:dyDescent="0.2">
      <c r="G819" s="62"/>
    </row>
    <row r="820" spans="7:7" s="1" customFormat="1" x14ac:dyDescent="0.2">
      <c r="G820" s="62"/>
    </row>
    <row r="821" spans="7:7" s="1" customFormat="1" x14ac:dyDescent="0.2">
      <c r="G821" s="62"/>
    </row>
    <row r="822" spans="7:7" s="1" customFormat="1" x14ac:dyDescent="0.2">
      <c r="G822" s="62"/>
    </row>
    <row r="823" spans="7:7" s="1" customFormat="1" x14ac:dyDescent="0.2">
      <c r="G823" s="62"/>
    </row>
    <row r="824" spans="7:7" s="1" customFormat="1" x14ac:dyDescent="0.2">
      <c r="G824" s="62"/>
    </row>
    <row r="825" spans="7:7" s="1" customFormat="1" x14ac:dyDescent="0.2">
      <c r="G825" s="62"/>
    </row>
    <row r="826" spans="7:7" s="1" customFormat="1" x14ac:dyDescent="0.2">
      <c r="G826" s="62"/>
    </row>
    <row r="827" spans="7:7" s="1" customFormat="1" x14ac:dyDescent="0.2">
      <c r="G827" s="62"/>
    </row>
    <row r="828" spans="7:7" s="1" customFormat="1" x14ac:dyDescent="0.2">
      <c r="G828" s="62"/>
    </row>
    <row r="829" spans="7:7" s="1" customFormat="1" x14ac:dyDescent="0.2">
      <c r="G829" s="62"/>
    </row>
    <row r="830" spans="7:7" s="1" customFormat="1" x14ac:dyDescent="0.2">
      <c r="G830" s="62"/>
    </row>
    <row r="831" spans="7:7" s="1" customFormat="1" x14ac:dyDescent="0.2">
      <c r="G831" s="62"/>
    </row>
    <row r="832" spans="7:7" s="1" customFormat="1" x14ac:dyDescent="0.2">
      <c r="G832" s="62"/>
    </row>
    <row r="833" spans="7:7" s="1" customFormat="1" x14ac:dyDescent="0.2">
      <c r="G833" s="62"/>
    </row>
    <row r="834" spans="7:7" s="1" customFormat="1" x14ac:dyDescent="0.2">
      <c r="G834" s="62"/>
    </row>
    <row r="835" spans="7:7" s="1" customFormat="1" x14ac:dyDescent="0.2">
      <c r="G835" s="62"/>
    </row>
    <row r="836" spans="7:7" s="1" customFormat="1" x14ac:dyDescent="0.2">
      <c r="G836" s="62"/>
    </row>
    <row r="837" spans="7:7" s="1" customFormat="1" x14ac:dyDescent="0.2">
      <c r="G837" s="62"/>
    </row>
    <row r="838" spans="7:7" s="1" customFormat="1" x14ac:dyDescent="0.2">
      <c r="G838" s="62"/>
    </row>
    <row r="839" spans="7:7" s="1" customFormat="1" x14ac:dyDescent="0.2">
      <c r="G839" s="62"/>
    </row>
    <row r="840" spans="7:7" s="1" customFormat="1" x14ac:dyDescent="0.2">
      <c r="G840" s="62"/>
    </row>
    <row r="841" spans="7:7" s="1" customFormat="1" x14ac:dyDescent="0.2">
      <c r="G841" s="62"/>
    </row>
    <row r="842" spans="7:7" s="1" customFormat="1" x14ac:dyDescent="0.2">
      <c r="G842" s="62"/>
    </row>
    <row r="843" spans="7:7" s="1" customFormat="1" x14ac:dyDescent="0.2">
      <c r="G843" s="62"/>
    </row>
    <row r="844" spans="7:7" s="1" customFormat="1" x14ac:dyDescent="0.2">
      <c r="G844" s="62"/>
    </row>
    <row r="845" spans="7:7" s="1" customFormat="1" x14ac:dyDescent="0.2">
      <c r="G845" s="62"/>
    </row>
    <row r="846" spans="7:7" s="1" customFormat="1" x14ac:dyDescent="0.2">
      <c r="G846" s="62"/>
    </row>
    <row r="847" spans="7:7" s="1" customFormat="1" x14ac:dyDescent="0.2">
      <c r="G847" s="62"/>
    </row>
    <row r="848" spans="7:7" s="1" customFormat="1" x14ac:dyDescent="0.2">
      <c r="G848" s="62"/>
    </row>
    <row r="849" spans="7:7" s="1" customFormat="1" x14ac:dyDescent="0.2">
      <c r="G849" s="62"/>
    </row>
    <row r="850" spans="7:7" s="1" customFormat="1" x14ac:dyDescent="0.2">
      <c r="G850" s="62"/>
    </row>
    <row r="851" spans="7:7" s="1" customFormat="1" x14ac:dyDescent="0.2">
      <c r="G851" s="62"/>
    </row>
    <row r="852" spans="7:7" s="1" customFormat="1" x14ac:dyDescent="0.2">
      <c r="G852" s="62"/>
    </row>
    <row r="853" spans="7:7" s="1" customFormat="1" x14ac:dyDescent="0.2">
      <c r="G853" s="62"/>
    </row>
    <row r="854" spans="7:7" s="1" customFormat="1" x14ac:dyDescent="0.2">
      <c r="G854" s="62"/>
    </row>
    <row r="855" spans="7:7" s="1" customFormat="1" x14ac:dyDescent="0.2">
      <c r="G855" s="62"/>
    </row>
    <row r="856" spans="7:7" s="1" customFormat="1" x14ac:dyDescent="0.2">
      <c r="G856" s="62"/>
    </row>
    <row r="857" spans="7:7" s="1" customFormat="1" x14ac:dyDescent="0.2">
      <c r="G857" s="62"/>
    </row>
    <row r="858" spans="7:7" s="1" customFormat="1" x14ac:dyDescent="0.2">
      <c r="G858" s="62"/>
    </row>
    <row r="859" spans="7:7" s="1" customFormat="1" x14ac:dyDescent="0.2">
      <c r="G859" s="62"/>
    </row>
    <row r="860" spans="7:7" s="1" customFormat="1" x14ac:dyDescent="0.2">
      <c r="G860" s="62"/>
    </row>
    <row r="861" spans="7:7" s="1" customFormat="1" x14ac:dyDescent="0.2">
      <c r="G861" s="62"/>
    </row>
    <row r="862" spans="7:7" s="1" customFormat="1" x14ac:dyDescent="0.2">
      <c r="G862" s="62"/>
    </row>
    <row r="863" spans="7:7" s="1" customFormat="1" x14ac:dyDescent="0.2">
      <c r="G863" s="62"/>
    </row>
    <row r="864" spans="7:7" s="1" customFormat="1" x14ac:dyDescent="0.2">
      <c r="G864" s="62"/>
    </row>
    <row r="865" spans="7:7" s="1" customFormat="1" x14ac:dyDescent="0.2">
      <c r="G865" s="62"/>
    </row>
    <row r="866" spans="7:7" s="1" customFormat="1" x14ac:dyDescent="0.2">
      <c r="G866" s="62"/>
    </row>
    <row r="867" spans="7:7" s="1" customFormat="1" x14ac:dyDescent="0.2">
      <c r="G867" s="62"/>
    </row>
    <row r="868" spans="7:7" s="1" customFormat="1" x14ac:dyDescent="0.2">
      <c r="G868" s="62"/>
    </row>
    <row r="869" spans="7:7" s="1" customFormat="1" x14ac:dyDescent="0.2">
      <c r="G869" s="62"/>
    </row>
    <row r="870" spans="7:7" s="1" customFormat="1" x14ac:dyDescent="0.2">
      <c r="G870" s="62"/>
    </row>
    <row r="871" spans="7:7" s="1" customFormat="1" x14ac:dyDescent="0.2">
      <c r="G871" s="62"/>
    </row>
    <row r="872" spans="7:7" s="1" customFormat="1" x14ac:dyDescent="0.2">
      <c r="G872" s="62"/>
    </row>
    <row r="873" spans="7:7" s="1" customFormat="1" x14ac:dyDescent="0.2">
      <c r="G873" s="62"/>
    </row>
    <row r="874" spans="7:7" s="1" customFormat="1" x14ac:dyDescent="0.2">
      <c r="G874" s="62"/>
    </row>
    <row r="875" spans="7:7" s="1" customFormat="1" x14ac:dyDescent="0.2">
      <c r="G875" s="62"/>
    </row>
    <row r="876" spans="7:7" s="1" customFormat="1" x14ac:dyDescent="0.2">
      <c r="G876" s="62"/>
    </row>
    <row r="877" spans="7:7" s="1" customFormat="1" x14ac:dyDescent="0.2">
      <c r="G877" s="62"/>
    </row>
    <row r="878" spans="7:7" s="1" customFormat="1" x14ac:dyDescent="0.2">
      <c r="G878" s="62"/>
    </row>
    <row r="879" spans="7:7" s="1" customFormat="1" x14ac:dyDescent="0.2">
      <c r="G879" s="62"/>
    </row>
    <row r="880" spans="7:7" s="1" customFormat="1" x14ac:dyDescent="0.2">
      <c r="G880" s="62"/>
    </row>
    <row r="881" spans="7:7" s="1" customFormat="1" x14ac:dyDescent="0.2">
      <c r="G881" s="62"/>
    </row>
    <row r="882" spans="7:7" s="1" customFormat="1" x14ac:dyDescent="0.2">
      <c r="G882" s="62"/>
    </row>
    <row r="883" spans="7:7" s="1" customFormat="1" x14ac:dyDescent="0.2">
      <c r="G883" s="62"/>
    </row>
    <row r="884" spans="7:7" s="1" customFormat="1" x14ac:dyDescent="0.2">
      <c r="G884" s="62"/>
    </row>
    <row r="885" spans="7:7" s="1" customFormat="1" x14ac:dyDescent="0.2">
      <c r="G885" s="62"/>
    </row>
    <row r="886" spans="7:7" s="1" customFormat="1" x14ac:dyDescent="0.2">
      <c r="G886" s="62"/>
    </row>
    <row r="887" spans="7:7" s="1" customFormat="1" x14ac:dyDescent="0.2">
      <c r="G887" s="62"/>
    </row>
    <row r="888" spans="7:7" s="1" customFormat="1" x14ac:dyDescent="0.2">
      <c r="G888" s="62"/>
    </row>
    <row r="889" spans="7:7" s="1" customFormat="1" x14ac:dyDescent="0.2">
      <c r="G889" s="62"/>
    </row>
    <row r="890" spans="7:7" s="1" customFormat="1" x14ac:dyDescent="0.2">
      <c r="G890" s="62"/>
    </row>
    <row r="891" spans="7:7" s="1" customFormat="1" x14ac:dyDescent="0.2">
      <c r="G891" s="62"/>
    </row>
    <row r="892" spans="7:7" s="1" customFormat="1" x14ac:dyDescent="0.2">
      <c r="G892" s="62"/>
    </row>
    <row r="893" spans="7:7" s="1" customFormat="1" x14ac:dyDescent="0.2">
      <c r="G893" s="62"/>
    </row>
    <row r="894" spans="7:7" s="1" customFormat="1" x14ac:dyDescent="0.2">
      <c r="G894" s="62"/>
    </row>
    <row r="895" spans="7:7" s="1" customFormat="1" x14ac:dyDescent="0.2">
      <c r="G895" s="62"/>
    </row>
    <row r="896" spans="7:7" s="1" customFormat="1" x14ac:dyDescent="0.2">
      <c r="G896" s="62"/>
    </row>
    <row r="897" spans="7:7" s="1" customFormat="1" x14ac:dyDescent="0.2">
      <c r="G897" s="62"/>
    </row>
    <row r="898" spans="7:7" s="1" customFormat="1" x14ac:dyDescent="0.2">
      <c r="G898" s="62"/>
    </row>
    <row r="899" spans="7:7" s="1" customFormat="1" x14ac:dyDescent="0.2">
      <c r="G899" s="62"/>
    </row>
    <row r="900" spans="7:7" s="1" customFormat="1" x14ac:dyDescent="0.2">
      <c r="G900" s="62"/>
    </row>
    <row r="901" spans="7:7" s="1" customFormat="1" x14ac:dyDescent="0.2">
      <c r="G901" s="62"/>
    </row>
    <row r="902" spans="7:7" s="1" customFormat="1" x14ac:dyDescent="0.2">
      <c r="G902" s="62"/>
    </row>
    <row r="903" spans="7:7" s="1" customFormat="1" x14ac:dyDescent="0.2">
      <c r="G903" s="62"/>
    </row>
    <row r="904" spans="7:7" s="1" customFormat="1" x14ac:dyDescent="0.2">
      <c r="G904" s="62"/>
    </row>
    <row r="905" spans="7:7" s="1" customFormat="1" x14ac:dyDescent="0.2">
      <c r="G905" s="62"/>
    </row>
    <row r="906" spans="7:7" s="1" customFormat="1" x14ac:dyDescent="0.2">
      <c r="G906" s="62"/>
    </row>
    <row r="907" spans="7:7" s="1" customFormat="1" x14ac:dyDescent="0.2">
      <c r="G907" s="62"/>
    </row>
    <row r="908" spans="7:7" s="1" customFormat="1" x14ac:dyDescent="0.2">
      <c r="G908" s="62"/>
    </row>
    <row r="909" spans="7:7" s="1" customFormat="1" x14ac:dyDescent="0.2">
      <c r="G909" s="62"/>
    </row>
    <row r="910" spans="7:7" s="1" customFormat="1" x14ac:dyDescent="0.2">
      <c r="G910" s="62"/>
    </row>
    <row r="911" spans="7:7" s="1" customFormat="1" x14ac:dyDescent="0.2">
      <c r="G911" s="62"/>
    </row>
    <row r="912" spans="7:7" s="1" customFormat="1" x14ac:dyDescent="0.2">
      <c r="G912" s="62"/>
    </row>
    <row r="913" spans="7:7" s="1" customFormat="1" x14ac:dyDescent="0.2">
      <c r="G913" s="62"/>
    </row>
    <row r="914" spans="7:7" s="1" customFormat="1" x14ac:dyDescent="0.2">
      <c r="G914" s="62"/>
    </row>
    <row r="915" spans="7:7" s="1" customFormat="1" x14ac:dyDescent="0.2">
      <c r="G915" s="62"/>
    </row>
    <row r="916" spans="7:7" s="1" customFormat="1" x14ac:dyDescent="0.2">
      <c r="G916" s="62"/>
    </row>
    <row r="917" spans="7:7" s="1" customFormat="1" x14ac:dyDescent="0.2">
      <c r="G917" s="62"/>
    </row>
    <row r="918" spans="7:7" s="1" customFormat="1" x14ac:dyDescent="0.2">
      <c r="G918" s="62"/>
    </row>
    <row r="919" spans="7:7" s="1" customFormat="1" x14ac:dyDescent="0.2">
      <c r="G919" s="62"/>
    </row>
    <row r="920" spans="7:7" s="1" customFormat="1" x14ac:dyDescent="0.2">
      <c r="G920" s="62"/>
    </row>
    <row r="921" spans="7:7" s="1" customFormat="1" x14ac:dyDescent="0.2">
      <c r="G921" s="62"/>
    </row>
    <row r="922" spans="7:7" s="1" customFormat="1" x14ac:dyDescent="0.2">
      <c r="G922" s="62"/>
    </row>
    <row r="923" spans="7:7" s="1" customFormat="1" x14ac:dyDescent="0.2">
      <c r="G923" s="62"/>
    </row>
    <row r="924" spans="7:7" s="1" customFormat="1" x14ac:dyDescent="0.2">
      <c r="G924" s="62"/>
    </row>
    <row r="925" spans="7:7" s="1" customFormat="1" x14ac:dyDescent="0.2">
      <c r="G925" s="62"/>
    </row>
    <row r="926" spans="7:7" s="1" customFormat="1" x14ac:dyDescent="0.2">
      <c r="G926" s="62"/>
    </row>
    <row r="927" spans="7:7" s="1" customFormat="1" x14ac:dyDescent="0.2">
      <c r="G927" s="62"/>
    </row>
    <row r="928" spans="7:7" s="1" customFormat="1" x14ac:dyDescent="0.2">
      <c r="G928" s="62"/>
    </row>
    <row r="929" spans="7:7" s="1" customFormat="1" x14ac:dyDescent="0.2">
      <c r="G929" s="62"/>
    </row>
    <row r="930" spans="7:7" s="1" customFormat="1" x14ac:dyDescent="0.2">
      <c r="G930" s="62"/>
    </row>
    <row r="931" spans="7:7" s="1" customFormat="1" x14ac:dyDescent="0.2">
      <c r="G931" s="62"/>
    </row>
    <row r="932" spans="7:7" s="1" customFormat="1" x14ac:dyDescent="0.2">
      <c r="G932" s="62"/>
    </row>
    <row r="933" spans="7:7" s="1" customFormat="1" x14ac:dyDescent="0.2">
      <c r="G933" s="62"/>
    </row>
    <row r="934" spans="7:7" s="1" customFormat="1" x14ac:dyDescent="0.2">
      <c r="G934" s="62"/>
    </row>
    <row r="935" spans="7:7" s="1" customFormat="1" x14ac:dyDescent="0.2">
      <c r="G935" s="62"/>
    </row>
    <row r="936" spans="7:7" s="1" customFormat="1" x14ac:dyDescent="0.2">
      <c r="G936" s="62"/>
    </row>
    <row r="937" spans="7:7" s="1" customFormat="1" x14ac:dyDescent="0.2">
      <c r="G937" s="62"/>
    </row>
    <row r="938" spans="7:7" s="1" customFormat="1" x14ac:dyDescent="0.2">
      <c r="G938" s="62"/>
    </row>
    <row r="939" spans="7:7" s="1" customFormat="1" x14ac:dyDescent="0.2">
      <c r="G939" s="62"/>
    </row>
    <row r="940" spans="7:7" s="1" customFormat="1" x14ac:dyDescent="0.2">
      <c r="G940" s="62"/>
    </row>
    <row r="941" spans="7:7" s="1" customFormat="1" x14ac:dyDescent="0.2">
      <c r="G941" s="62"/>
    </row>
    <row r="942" spans="7:7" s="1" customFormat="1" x14ac:dyDescent="0.2">
      <c r="G942" s="62"/>
    </row>
    <row r="943" spans="7:7" s="1" customFormat="1" x14ac:dyDescent="0.2">
      <c r="G943" s="62"/>
    </row>
    <row r="944" spans="7:7" s="1" customFormat="1" x14ac:dyDescent="0.2">
      <c r="G944" s="62"/>
    </row>
    <row r="945" spans="7:7" s="1" customFormat="1" x14ac:dyDescent="0.2">
      <c r="G945" s="62"/>
    </row>
    <row r="946" spans="7:7" s="1" customFormat="1" x14ac:dyDescent="0.2">
      <c r="G946" s="62"/>
    </row>
    <row r="947" spans="7:7" s="1" customFormat="1" x14ac:dyDescent="0.2">
      <c r="G947" s="62"/>
    </row>
    <row r="948" spans="7:7" s="1" customFormat="1" x14ac:dyDescent="0.2">
      <c r="G948" s="62"/>
    </row>
    <row r="949" spans="7:7" s="1" customFormat="1" x14ac:dyDescent="0.2">
      <c r="G949" s="62"/>
    </row>
    <row r="950" spans="7:7" s="1" customFormat="1" x14ac:dyDescent="0.2">
      <c r="G950" s="62"/>
    </row>
    <row r="951" spans="7:7" s="1" customFormat="1" x14ac:dyDescent="0.2">
      <c r="G951" s="62"/>
    </row>
    <row r="952" spans="7:7" s="1" customFormat="1" x14ac:dyDescent="0.2">
      <c r="G952" s="62"/>
    </row>
    <row r="953" spans="7:7" s="1" customFormat="1" x14ac:dyDescent="0.2">
      <c r="G953" s="62"/>
    </row>
    <row r="954" spans="7:7" s="1" customFormat="1" x14ac:dyDescent="0.2">
      <c r="G954" s="62"/>
    </row>
    <row r="955" spans="7:7" s="1" customFormat="1" x14ac:dyDescent="0.2">
      <c r="G955" s="62"/>
    </row>
    <row r="956" spans="7:7" s="1" customFormat="1" x14ac:dyDescent="0.2">
      <c r="G956" s="62"/>
    </row>
    <row r="957" spans="7:7" s="1" customFormat="1" x14ac:dyDescent="0.2">
      <c r="G957" s="62"/>
    </row>
    <row r="958" spans="7:7" s="1" customFormat="1" x14ac:dyDescent="0.2">
      <c r="G958" s="62"/>
    </row>
    <row r="959" spans="7:7" s="1" customFormat="1" x14ac:dyDescent="0.2">
      <c r="G959" s="62"/>
    </row>
    <row r="960" spans="7:7" s="1" customFormat="1" x14ac:dyDescent="0.2">
      <c r="G960" s="62"/>
    </row>
    <row r="961" spans="7:7" s="1" customFormat="1" x14ac:dyDescent="0.2">
      <c r="G961" s="62"/>
    </row>
    <row r="962" spans="7:7" s="1" customFormat="1" x14ac:dyDescent="0.2">
      <c r="G962" s="62"/>
    </row>
    <row r="963" spans="7:7" s="1" customFormat="1" x14ac:dyDescent="0.2">
      <c r="G963" s="62"/>
    </row>
    <row r="964" spans="7:7" s="1" customFormat="1" x14ac:dyDescent="0.2">
      <c r="G964" s="62"/>
    </row>
    <row r="965" spans="7:7" s="1" customFormat="1" x14ac:dyDescent="0.2">
      <c r="G965" s="62"/>
    </row>
    <row r="966" spans="7:7" s="1" customFormat="1" x14ac:dyDescent="0.2">
      <c r="G966" s="62"/>
    </row>
    <row r="967" spans="7:7" s="1" customFormat="1" x14ac:dyDescent="0.2">
      <c r="G967" s="62"/>
    </row>
    <row r="968" spans="7:7" s="1" customFormat="1" x14ac:dyDescent="0.2">
      <c r="G968" s="62"/>
    </row>
    <row r="969" spans="7:7" s="1" customFormat="1" x14ac:dyDescent="0.2">
      <c r="G969" s="62"/>
    </row>
    <row r="970" spans="7:7" s="1" customFormat="1" x14ac:dyDescent="0.2">
      <c r="G970" s="62"/>
    </row>
    <row r="971" spans="7:7" s="1" customFormat="1" x14ac:dyDescent="0.2">
      <c r="G971" s="62"/>
    </row>
    <row r="972" spans="7:7" s="1" customFormat="1" x14ac:dyDescent="0.2">
      <c r="G972" s="62"/>
    </row>
    <row r="973" spans="7:7" s="1" customFormat="1" x14ac:dyDescent="0.2">
      <c r="G973" s="62"/>
    </row>
    <row r="974" spans="7:7" s="1" customFormat="1" x14ac:dyDescent="0.2">
      <c r="G974" s="62"/>
    </row>
    <row r="975" spans="7:7" s="1" customFormat="1" x14ac:dyDescent="0.2">
      <c r="G975" s="62"/>
    </row>
    <row r="976" spans="7:7" s="1" customFormat="1" x14ac:dyDescent="0.2">
      <c r="G976" s="62"/>
    </row>
    <row r="977" spans="7:7" s="1" customFormat="1" x14ac:dyDescent="0.2">
      <c r="G977" s="62"/>
    </row>
    <row r="978" spans="7:7" s="1" customFormat="1" x14ac:dyDescent="0.2">
      <c r="G978" s="62"/>
    </row>
    <row r="979" spans="7:7" s="1" customFormat="1" x14ac:dyDescent="0.2">
      <c r="G979" s="62"/>
    </row>
    <row r="980" spans="7:7" s="1" customFormat="1" x14ac:dyDescent="0.2">
      <c r="G980" s="62"/>
    </row>
    <row r="981" spans="7:7" s="1" customFormat="1" x14ac:dyDescent="0.2">
      <c r="G981" s="62"/>
    </row>
    <row r="982" spans="7:7" s="1" customFormat="1" x14ac:dyDescent="0.2">
      <c r="G982" s="62"/>
    </row>
    <row r="983" spans="7:7" s="1" customFormat="1" x14ac:dyDescent="0.2">
      <c r="G983" s="62"/>
    </row>
    <row r="984" spans="7:7" s="1" customFormat="1" x14ac:dyDescent="0.2">
      <c r="G984" s="62"/>
    </row>
    <row r="985" spans="7:7" s="1" customFormat="1" x14ac:dyDescent="0.2">
      <c r="G985" s="62"/>
    </row>
    <row r="986" spans="7:7" s="1" customFormat="1" x14ac:dyDescent="0.2">
      <c r="G986" s="62"/>
    </row>
    <row r="987" spans="7:7" s="1" customFormat="1" x14ac:dyDescent="0.2">
      <c r="G987" s="62"/>
    </row>
    <row r="988" spans="7:7" s="1" customFormat="1" x14ac:dyDescent="0.2">
      <c r="G988" s="62"/>
    </row>
    <row r="989" spans="7:7" s="1" customFormat="1" x14ac:dyDescent="0.2">
      <c r="G989" s="62"/>
    </row>
    <row r="990" spans="7:7" s="1" customFormat="1" x14ac:dyDescent="0.2">
      <c r="G990" s="62"/>
    </row>
    <row r="991" spans="7:7" s="1" customFormat="1" x14ac:dyDescent="0.2">
      <c r="G991" s="62"/>
    </row>
    <row r="992" spans="7:7" s="1" customFormat="1" x14ac:dyDescent="0.2">
      <c r="G992" s="62"/>
    </row>
    <row r="993" spans="7:7" s="1" customFormat="1" x14ac:dyDescent="0.2">
      <c r="G993" s="62"/>
    </row>
    <row r="994" spans="7:7" s="1" customFormat="1" x14ac:dyDescent="0.2">
      <c r="G994" s="62"/>
    </row>
    <row r="995" spans="7:7" s="1" customFormat="1" x14ac:dyDescent="0.2">
      <c r="G995" s="62"/>
    </row>
    <row r="996" spans="7:7" s="1" customFormat="1" x14ac:dyDescent="0.2">
      <c r="G996" s="62"/>
    </row>
    <row r="997" spans="7:7" s="1" customFormat="1" x14ac:dyDescent="0.2">
      <c r="G997" s="62"/>
    </row>
    <row r="998" spans="7:7" s="1" customFormat="1" x14ac:dyDescent="0.2">
      <c r="G998" s="62"/>
    </row>
    <row r="999" spans="7:7" s="1" customFormat="1" x14ac:dyDescent="0.2">
      <c r="G999" s="62"/>
    </row>
    <row r="1000" spans="7:7" s="1" customFormat="1" x14ac:dyDescent="0.2">
      <c r="G1000" s="62"/>
    </row>
    <row r="1001" spans="7:7" s="1" customFormat="1" x14ac:dyDescent="0.2">
      <c r="G1001" s="62"/>
    </row>
    <row r="1002" spans="7:7" s="1" customFormat="1" x14ac:dyDescent="0.2">
      <c r="G1002" s="62"/>
    </row>
    <row r="1003" spans="7:7" s="1" customFormat="1" x14ac:dyDescent="0.2">
      <c r="G1003" s="62"/>
    </row>
    <row r="1004" spans="7:7" s="1" customFormat="1" x14ac:dyDescent="0.2">
      <c r="G1004" s="62"/>
    </row>
    <row r="1005" spans="7:7" s="1" customFormat="1" x14ac:dyDescent="0.2">
      <c r="G1005" s="62"/>
    </row>
    <row r="1006" spans="7:7" s="1" customFormat="1" x14ac:dyDescent="0.2">
      <c r="G1006" s="62"/>
    </row>
    <row r="1007" spans="7:7" s="1" customFormat="1" x14ac:dyDescent="0.2">
      <c r="G1007" s="62"/>
    </row>
    <row r="1008" spans="7:7" s="1" customFormat="1" x14ac:dyDescent="0.2">
      <c r="G1008" s="62"/>
    </row>
    <row r="1009" spans="7:7" s="1" customFormat="1" x14ac:dyDescent="0.2">
      <c r="G1009" s="62"/>
    </row>
    <row r="1010" spans="7:7" s="1" customFormat="1" x14ac:dyDescent="0.2">
      <c r="G1010" s="62"/>
    </row>
    <row r="1011" spans="7:7" s="1" customFormat="1" x14ac:dyDescent="0.2">
      <c r="G1011" s="62"/>
    </row>
    <row r="1012" spans="7:7" s="1" customFormat="1" x14ac:dyDescent="0.2">
      <c r="G1012" s="62"/>
    </row>
    <row r="1013" spans="7:7" s="1" customFormat="1" x14ac:dyDescent="0.2">
      <c r="G1013" s="62"/>
    </row>
    <row r="1014" spans="7:7" s="1" customFormat="1" x14ac:dyDescent="0.2">
      <c r="G1014" s="62"/>
    </row>
    <row r="1015" spans="7:7" s="1" customFormat="1" x14ac:dyDescent="0.2">
      <c r="G1015" s="62"/>
    </row>
    <row r="1016" spans="7:7" s="1" customFormat="1" x14ac:dyDescent="0.2">
      <c r="G1016" s="62"/>
    </row>
    <row r="1017" spans="7:7" s="1" customFormat="1" x14ac:dyDescent="0.2">
      <c r="G1017" s="62"/>
    </row>
    <row r="1018" spans="7:7" s="1" customFormat="1" x14ac:dyDescent="0.2">
      <c r="G1018" s="62"/>
    </row>
    <row r="1019" spans="7:7" s="1" customFormat="1" x14ac:dyDescent="0.2">
      <c r="G1019" s="62"/>
    </row>
    <row r="1020" spans="7:7" s="1" customFormat="1" x14ac:dyDescent="0.2">
      <c r="G1020" s="62"/>
    </row>
    <row r="1021" spans="7:7" s="1" customFormat="1" x14ac:dyDescent="0.2">
      <c r="G1021" s="62"/>
    </row>
    <row r="1022" spans="7:7" s="1" customFormat="1" x14ac:dyDescent="0.2">
      <c r="G1022" s="62"/>
    </row>
    <row r="1023" spans="7:7" s="1" customFormat="1" x14ac:dyDescent="0.2">
      <c r="G1023" s="62"/>
    </row>
    <row r="1024" spans="7:7" s="1" customFormat="1" x14ac:dyDescent="0.2">
      <c r="G1024" s="62"/>
    </row>
    <row r="1025" spans="7:7" s="1" customFormat="1" x14ac:dyDescent="0.2">
      <c r="G1025" s="62"/>
    </row>
    <row r="1026" spans="7:7" s="1" customFormat="1" x14ac:dyDescent="0.2">
      <c r="G1026" s="62"/>
    </row>
    <row r="1027" spans="7:7" s="1" customFormat="1" x14ac:dyDescent="0.2">
      <c r="G1027" s="62"/>
    </row>
    <row r="1028" spans="7:7" s="1" customFormat="1" x14ac:dyDescent="0.2">
      <c r="G1028" s="62"/>
    </row>
    <row r="1029" spans="7:7" s="1" customFormat="1" x14ac:dyDescent="0.2">
      <c r="G1029" s="62"/>
    </row>
    <row r="1030" spans="7:7" s="1" customFormat="1" x14ac:dyDescent="0.2">
      <c r="G1030" s="62"/>
    </row>
    <row r="1031" spans="7:7" s="1" customFormat="1" x14ac:dyDescent="0.2">
      <c r="G1031" s="62"/>
    </row>
    <row r="1032" spans="7:7" s="1" customFormat="1" x14ac:dyDescent="0.2">
      <c r="G1032" s="62"/>
    </row>
    <row r="1033" spans="7:7" s="1" customFormat="1" x14ac:dyDescent="0.2">
      <c r="G1033" s="62"/>
    </row>
    <row r="1034" spans="7:7" s="1" customFormat="1" x14ac:dyDescent="0.2">
      <c r="G1034" s="62"/>
    </row>
    <row r="1035" spans="7:7" s="1" customFormat="1" x14ac:dyDescent="0.2">
      <c r="G1035" s="62"/>
    </row>
    <row r="1036" spans="7:7" s="1" customFormat="1" x14ac:dyDescent="0.2">
      <c r="G1036" s="62"/>
    </row>
    <row r="1037" spans="7:7" s="1" customFormat="1" x14ac:dyDescent="0.2">
      <c r="G1037" s="62"/>
    </row>
    <row r="1038" spans="7:7" s="1" customFormat="1" x14ac:dyDescent="0.2">
      <c r="G1038" s="62"/>
    </row>
    <row r="1039" spans="7:7" s="1" customFormat="1" x14ac:dyDescent="0.2">
      <c r="G1039" s="62"/>
    </row>
    <row r="1040" spans="7:7" s="1" customFormat="1" x14ac:dyDescent="0.2">
      <c r="G1040" s="62"/>
    </row>
    <row r="1041" spans="7:7" s="1" customFormat="1" x14ac:dyDescent="0.2">
      <c r="G1041" s="62"/>
    </row>
    <row r="1042" spans="7:7" s="1" customFormat="1" x14ac:dyDescent="0.2">
      <c r="G1042" s="62"/>
    </row>
    <row r="1043" spans="7:7" s="1" customFormat="1" x14ac:dyDescent="0.2">
      <c r="G1043" s="62"/>
    </row>
    <row r="1044" spans="7:7" s="1" customFormat="1" x14ac:dyDescent="0.2">
      <c r="G1044" s="62"/>
    </row>
    <row r="1045" spans="7:7" s="1" customFormat="1" x14ac:dyDescent="0.2">
      <c r="G1045" s="62"/>
    </row>
    <row r="1046" spans="7:7" s="1" customFormat="1" x14ac:dyDescent="0.2">
      <c r="G1046" s="62"/>
    </row>
    <row r="1047" spans="7:7" s="1" customFormat="1" x14ac:dyDescent="0.2">
      <c r="G1047" s="62"/>
    </row>
    <row r="1048" spans="7:7" s="1" customFormat="1" x14ac:dyDescent="0.2">
      <c r="G1048" s="62"/>
    </row>
    <row r="1049" spans="7:7" s="1" customFormat="1" x14ac:dyDescent="0.2">
      <c r="G1049" s="62"/>
    </row>
    <row r="1050" spans="7:7" s="1" customFormat="1" x14ac:dyDescent="0.2">
      <c r="G1050" s="62"/>
    </row>
    <row r="1051" spans="7:7" s="1" customFormat="1" x14ac:dyDescent="0.2">
      <c r="G1051" s="62"/>
    </row>
    <row r="1052" spans="7:7" s="1" customFormat="1" x14ac:dyDescent="0.2">
      <c r="G1052" s="62"/>
    </row>
    <row r="1053" spans="7:7" s="1" customFormat="1" x14ac:dyDescent="0.2">
      <c r="G1053" s="62"/>
    </row>
    <row r="1054" spans="7:7" s="1" customFormat="1" x14ac:dyDescent="0.2">
      <c r="G1054" s="62"/>
    </row>
    <row r="1055" spans="7:7" s="1" customFormat="1" x14ac:dyDescent="0.2">
      <c r="G1055" s="62"/>
    </row>
    <row r="1056" spans="7:7" s="1" customFormat="1" x14ac:dyDescent="0.2">
      <c r="G1056" s="62"/>
    </row>
    <row r="1057" spans="7:7" s="1" customFormat="1" x14ac:dyDescent="0.2">
      <c r="G1057" s="62"/>
    </row>
    <row r="1058" spans="7:7" s="1" customFormat="1" x14ac:dyDescent="0.2">
      <c r="G1058" s="62"/>
    </row>
    <row r="1059" spans="7:7" s="1" customFormat="1" x14ac:dyDescent="0.2">
      <c r="G1059" s="62"/>
    </row>
    <row r="1060" spans="7:7" s="1" customFormat="1" x14ac:dyDescent="0.2">
      <c r="G1060" s="62"/>
    </row>
    <row r="1061" spans="7:7" s="1" customFormat="1" x14ac:dyDescent="0.2">
      <c r="G1061" s="62"/>
    </row>
    <row r="1062" spans="7:7" s="1" customFormat="1" x14ac:dyDescent="0.2">
      <c r="G1062" s="62"/>
    </row>
    <row r="1063" spans="7:7" s="1" customFormat="1" x14ac:dyDescent="0.2">
      <c r="G1063" s="62"/>
    </row>
    <row r="1064" spans="7:7" s="1" customFormat="1" x14ac:dyDescent="0.2">
      <c r="G1064" s="62"/>
    </row>
    <row r="1065" spans="7:7" s="1" customFormat="1" x14ac:dyDescent="0.2">
      <c r="G1065" s="62"/>
    </row>
    <row r="1066" spans="7:7" s="1" customFormat="1" x14ac:dyDescent="0.2">
      <c r="G1066" s="62"/>
    </row>
    <row r="1067" spans="7:7" s="1" customFormat="1" x14ac:dyDescent="0.2">
      <c r="G1067" s="62"/>
    </row>
    <row r="1068" spans="7:7" s="1" customFormat="1" x14ac:dyDescent="0.2">
      <c r="G1068" s="62"/>
    </row>
    <row r="1069" spans="7:7" s="1" customFormat="1" x14ac:dyDescent="0.2">
      <c r="G1069" s="62"/>
    </row>
    <row r="1070" spans="7:7" s="1" customFormat="1" x14ac:dyDescent="0.2">
      <c r="G1070" s="62"/>
    </row>
    <row r="1071" spans="7:7" s="1" customFormat="1" x14ac:dyDescent="0.2">
      <c r="G1071" s="62"/>
    </row>
    <row r="1072" spans="7:7" s="1" customFormat="1" x14ac:dyDescent="0.2">
      <c r="G1072" s="62"/>
    </row>
    <row r="1073" spans="7:7" s="1" customFormat="1" x14ac:dyDescent="0.2">
      <c r="G1073" s="62"/>
    </row>
    <row r="1074" spans="7:7" s="1" customFormat="1" x14ac:dyDescent="0.2">
      <c r="G1074" s="62"/>
    </row>
    <row r="1075" spans="7:7" s="1" customFormat="1" x14ac:dyDescent="0.2">
      <c r="G1075" s="62"/>
    </row>
    <row r="1076" spans="7:7" s="1" customFormat="1" x14ac:dyDescent="0.2">
      <c r="G1076" s="62"/>
    </row>
    <row r="1077" spans="7:7" s="1" customFormat="1" x14ac:dyDescent="0.2">
      <c r="G1077" s="62"/>
    </row>
    <row r="1078" spans="7:7" s="1" customFormat="1" x14ac:dyDescent="0.2">
      <c r="G1078" s="62"/>
    </row>
    <row r="1079" spans="7:7" s="1" customFormat="1" x14ac:dyDescent="0.2">
      <c r="G1079" s="62"/>
    </row>
    <row r="1080" spans="7:7" s="1" customFormat="1" x14ac:dyDescent="0.2">
      <c r="G1080" s="62"/>
    </row>
    <row r="1081" spans="7:7" s="1" customFormat="1" x14ac:dyDescent="0.2">
      <c r="G1081" s="62"/>
    </row>
    <row r="1082" spans="7:7" s="1" customFormat="1" x14ac:dyDescent="0.2">
      <c r="G1082" s="62"/>
    </row>
    <row r="1083" spans="7:7" s="1" customFormat="1" x14ac:dyDescent="0.2">
      <c r="G1083" s="62"/>
    </row>
    <row r="1084" spans="7:7" s="1" customFormat="1" x14ac:dyDescent="0.2">
      <c r="G1084" s="62"/>
    </row>
    <row r="1085" spans="7:7" s="1" customFormat="1" x14ac:dyDescent="0.2">
      <c r="G1085" s="62"/>
    </row>
    <row r="1086" spans="7:7" s="1" customFormat="1" x14ac:dyDescent="0.2">
      <c r="G1086" s="62"/>
    </row>
    <row r="1087" spans="7:7" s="1" customFormat="1" x14ac:dyDescent="0.2">
      <c r="G1087" s="62"/>
    </row>
    <row r="1088" spans="7:7" s="1" customFormat="1" x14ac:dyDescent="0.2">
      <c r="G1088" s="62"/>
    </row>
    <row r="1089" spans="7:7" s="1" customFormat="1" x14ac:dyDescent="0.2">
      <c r="G1089" s="62"/>
    </row>
    <row r="1090" spans="7:7" s="1" customFormat="1" x14ac:dyDescent="0.2">
      <c r="G1090" s="62"/>
    </row>
    <row r="1091" spans="7:7" s="1" customFormat="1" x14ac:dyDescent="0.2">
      <c r="G1091" s="62"/>
    </row>
    <row r="1092" spans="7:7" s="1" customFormat="1" x14ac:dyDescent="0.2">
      <c r="G1092" s="62"/>
    </row>
    <row r="1093" spans="7:7" s="1" customFormat="1" x14ac:dyDescent="0.2">
      <c r="G1093" s="62"/>
    </row>
    <row r="1094" spans="7:7" s="1" customFormat="1" x14ac:dyDescent="0.2">
      <c r="G1094" s="62"/>
    </row>
    <row r="1095" spans="7:7" s="1" customFormat="1" x14ac:dyDescent="0.2">
      <c r="G1095" s="62"/>
    </row>
    <row r="1096" spans="7:7" s="1" customFormat="1" x14ac:dyDescent="0.2">
      <c r="G1096" s="62"/>
    </row>
    <row r="1097" spans="7:7" s="1" customFormat="1" x14ac:dyDescent="0.2">
      <c r="G1097" s="62"/>
    </row>
    <row r="1098" spans="7:7" s="1" customFormat="1" x14ac:dyDescent="0.2">
      <c r="G1098" s="62"/>
    </row>
    <row r="1099" spans="7:7" s="1" customFormat="1" x14ac:dyDescent="0.2">
      <c r="G1099" s="62"/>
    </row>
    <row r="1100" spans="7:7" s="1" customFormat="1" x14ac:dyDescent="0.2">
      <c r="G1100" s="62"/>
    </row>
    <row r="1101" spans="7:7" s="1" customFormat="1" x14ac:dyDescent="0.2">
      <c r="G1101" s="62"/>
    </row>
    <row r="1102" spans="7:7" s="1" customFormat="1" x14ac:dyDescent="0.2">
      <c r="G1102" s="62"/>
    </row>
    <row r="1103" spans="7:7" s="1" customFormat="1" x14ac:dyDescent="0.2">
      <c r="G1103" s="62"/>
    </row>
    <row r="1104" spans="7:7" s="1" customFormat="1" x14ac:dyDescent="0.2">
      <c r="G1104" s="62"/>
    </row>
    <row r="1105" spans="7:7" s="1" customFormat="1" x14ac:dyDescent="0.2">
      <c r="G1105" s="62"/>
    </row>
    <row r="1106" spans="7:7" s="1" customFormat="1" x14ac:dyDescent="0.2">
      <c r="G1106" s="62"/>
    </row>
    <row r="1107" spans="7:7" s="1" customFormat="1" x14ac:dyDescent="0.2">
      <c r="G1107" s="62"/>
    </row>
    <row r="1108" spans="7:7" s="1" customFormat="1" x14ac:dyDescent="0.2">
      <c r="G1108" s="62"/>
    </row>
    <row r="1109" spans="7:7" s="1" customFormat="1" x14ac:dyDescent="0.2">
      <c r="G1109" s="62"/>
    </row>
    <row r="1110" spans="7:7" s="1" customFormat="1" x14ac:dyDescent="0.2">
      <c r="G1110" s="62"/>
    </row>
    <row r="1111" spans="7:7" s="1" customFormat="1" x14ac:dyDescent="0.2">
      <c r="G1111" s="62"/>
    </row>
    <row r="1112" spans="7:7" s="1" customFormat="1" x14ac:dyDescent="0.2">
      <c r="G1112" s="62"/>
    </row>
    <row r="1113" spans="7:7" s="1" customFormat="1" x14ac:dyDescent="0.2">
      <c r="G1113" s="62"/>
    </row>
    <row r="1114" spans="7:7" s="1" customFormat="1" x14ac:dyDescent="0.2">
      <c r="G1114" s="62"/>
    </row>
    <row r="1115" spans="7:7" s="1" customFormat="1" x14ac:dyDescent="0.2">
      <c r="G1115" s="62"/>
    </row>
    <row r="1116" spans="7:7" s="1" customFormat="1" x14ac:dyDescent="0.2">
      <c r="G1116" s="62"/>
    </row>
    <row r="1117" spans="7:7" s="1" customFormat="1" x14ac:dyDescent="0.2">
      <c r="G1117" s="62"/>
    </row>
    <row r="1118" spans="7:7" s="1" customFormat="1" x14ac:dyDescent="0.2">
      <c r="G1118" s="62"/>
    </row>
    <row r="1119" spans="7:7" s="1" customFormat="1" x14ac:dyDescent="0.2">
      <c r="G1119" s="62"/>
    </row>
    <row r="1120" spans="7:7" s="1" customFormat="1" x14ac:dyDescent="0.2">
      <c r="G1120" s="62"/>
    </row>
    <row r="1121" spans="7:7" s="1" customFormat="1" x14ac:dyDescent="0.2">
      <c r="G1121" s="62"/>
    </row>
    <row r="1122" spans="7:7" s="1" customFormat="1" x14ac:dyDescent="0.2">
      <c r="G1122" s="62"/>
    </row>
    <row r="1123" spans="7:7" s="1" customFormat="1" x14ac:dyDescent="0.2">
      <c r="G1123" s="62"/>
    </row>
    <row r="1124" spans="7:7" s="1" customFormat="1" x14ac:dyDescent="0.2">
      <c r="G1124" s="62"/>
    </row>
    <row r="1125" spans="7:7" s="1" customFormat="1" x14ac:dyDescent="0.2">
      <c r="G1125" s="62"/>
    </row>
    <row r="1126" spans="7:7" s="1" customFormat="1" x14ac:dyDescent="0.2">
      <c r="G1126" s="62"/>
    </row>
    <row r="1127" spans="7:7" s="1" customFormat="1" x14ac:dyDescent="0.2">
      <c r="G1127" s="62"/>
    </row>
    <row r="1128" spans="7:7" s="1" customFormat="1" x14ac:dyDescent="0.2">
      <c r="G1128" s="62"/>
    </row>
    <row r="1129" spans="7:7" s="1" customFormat="1" x14ac:dyDescent="0.2">
      <c r="G1129" s="62"/>
    </row>
    <row r="1130" spans="7:7" s="1" customFormat="1" x14ac:dyDescent="0.2">
      <c r="G1130" s="62"/>
    </row>
    <row r="1131" spans="7:7" s="1" customFormat="1" x14ac:dyDescent="0.2">
      <c r="G1131" s="62"/>
    </row>
    <row r="1132" spans="7:7" s="1" customFormat="1" x14ac:dyDescent="0.2">
      <c r="G1132" s="62"/>
    </row>
    <row r="1133" spans="7:7" s="1" customFormat="1" x14ac:dyDescent="0.2">
      <c r="G1133" s="62"/>
    </row>
    <row r="1134" spans="7:7" s="1" customFormat="1" x14ac:dyDescent="0.2">
      <c r="G1134" s="62"/>
    </row>
    <row r="1135" spans="7:7" s="1" customFormat="1" x14ac:dyDescent="0.2">
      <c r="G1135" s="62"/>
    </row>
    <row r="1136" spans="7:7" s="1" customFormat="1" x14ac:dyDescent="0.2">
      <c r="G1136" s="62"/>
    </row>
    <row r="1137" spans="7:7" s="1" customFormat="1" x14ac:dyDescent="0.2">
      <c r="G1137" s="62"/>
    </row>
    <row r="1138" spans="7:7" s="1" customFormat="1" x14ac:dyDescent="0.2">
      <c r="G1138" s="62"/>
    </row>
    <row r="1139" spans="7:7" s="1" customFormat="1" x14ac:dyDescent="0.2">
      <c r="G1139" s="62"/>
    </row>
    <row r="1140" spans="7:7" s="1" customFormat="1" x14ac:dyDescent="0.2">
      <c r="G1140" s="62"/>
    </row>
    <row r="1141" spans="7:7" s="1" customFormat="1" x14ac:dyDescent="0.2">
      <c r="G1141" s="62"/>
    </row>
    <row r="1142" spans="7:7" s="1" customFormat="1" x14ac:dyDescent="0.2">
      <c r="G1142" s="62"/>
    </row>
    <row r="1143" spans="7:7" s="1" customFormat="1" x14ac:dyDescent="0.2">
      <c r="G1143" s="62"/>
    </row>
    <row r="1144" spans="7:7" s="1" customFormat="1" x14ac:dyDescent="0.2">
      <c r="G1144" s="62"/>
    </row>
    <row r="1145" spans="7:7" s="1" customFormat="1" x14ac:dyDescent="0.2">
      <c r="G1145" s="62"/>
    </row>
    <row r="1146" spans="7:7" s="1" customFormat="1" x14ac:dyDescent="0.2">
      <c r="G1146" s="62"/>
    </row>
    <row r="1147" spans="7:7" s="1" customFormat="1" x14ac:dyDescent="0.2">
      <c r="G1147" s="62"/>
    </row>
    <row r="1148" spans="7:7" s="1" customFormat="1" x14ac:dyDescent="0.2">
      <c r="G1148" s="62"/>
    </row>
    <row r="1149" spans="7:7" s="1" customFormat="1" x14ac:dyDescent="0.2">
      <c r="G1149" s="62"/>
    </row>
    <row r="1150" spans="7:7" s="1" customFormat="1" x14ac:dyDescent="0.2">
      <c r="G1150" s="62"/>
    </row>
    <row r="1151" spans="7:7" s="1" customFormat="1" x14ac:dyDescent="0.2">
      <c r="G1151" s="62"/>
    </row>
    <row r="1152" spans="7:7" s="1" customFormat="1" x14ac:dyDescent="0.2">
      <c r="G1152" s="62"/>
    </row>
    <row r="1153" spans="7:7" s="1" customFormat="1" x14ac:dyDescent="0.2">
      <c r="G1153" s="62"/>
    </row>
    <row r="1154" spans="7:7" s="1" customFormat="1" x14ac:dyDescent="0.2">
      <c r="G1154" s="62"/>
    </row>
    <row r="1155" spans="7:7" s="1" customFormat="1" x14ac:dyDescent="0.2">
      <c r="G1155" s="62"/>
    </row>
    <row r="1156" spans="7:7" s="1" customFormat="1" x14ac:dyDescent="0.2">
      <c r="G1156" s="62"/>
    </row>
    <row r="1157" spans="7:7" s="1" customFormat="1" x14ac:dyDescent="0.2">
      <c r="G1157" s="62"/>
    </row>
    <row r="1158" spans="7:7" s="1" customFormat="1" x14ac:dyDescent="0.2">
      <c r="G1158" s="62"/>
    </row>
    <row r="1159" spans="7:7" s="1" customFormat="1" x14ac:dyDescent="0.2">
      <c r="G1159" s="62"/>
    </row>
    <row r="1160" spans="7:7" s="1" customFormat="1" x14ac:dyDescent="0.2">
      <c r="G1160" s="62"/>
    </row>
    <row r="1161" spans="7:7" s="1" customFormat="1" x14ac:dyDescent="0.2">
      <c r="G1161" s="62"/>
    </row>
    <row r="1162" spans="7:7" s="1" customFormat="1" x14ac:dyDescent="0.2">
      <c r="G1162" s="62"/>
    </row>
    <row r="1163" spans="7:7" s="1" customFormat="1" x14ac:dyDescent="0.2">
      <c r="G1163" s="62"/>
    </row>
    <row r="1164" spans="7:7" s="1" customFormat="1" x14ac:dyDescent="0.2">
      <c r="G1164" s="62"/>
    </row>
    <row r="1165" spans="7:7" s="1" customFormat="1" x14ac:dyDescent="0.2">
      <c r="G1165" s="62"/>
    </row>
    <row r="1166" spans="7:7" s="1" customFormat="1" x14ac:dyDescent="0.2">
      <c r="G1166" s="62"/>
    </row>
    <row r="1167" spans="7:7" s="1" customFormat="1" x14ac:dyDescent="0.2">
      <c r="G1167" s="62"/>
    </row>
    <row r="1168" spans="7:7" s="1" customFormat="1" x14ac:dyDescent="0.2">
      <c r="G1168" s="62"/>
    </row>
    <row r="1169" spans="7:7" s="1" customFormat="1" x14ac:dyDescent="0.2">
      <c r="G1169" s="62"/>
    </row>
    <row r="1170" spans="7:7" s="1" customFormat="1" x14ac:dyDescent="0.2">
      <c r="G1170" s="62"/>
    </row>
    <row r="1171" spans="7:7" s="1" customFormat="1" x14ac:dyDescent="0.2">
      <c r="G1171" s="62"/>
    </row>
    <row r="1172" spans="7:7" s="1" customFormat="1" x14ac:dyDescent="0.2">
      <c r="G1172" s="62"/>
    </row>
    <row r="1173" spans="7:7" s="1" customFormat="1" x14ac:dyDescent="0.2">
      <c r="G1173" s="62"/>
    </row>
    <row r="1174" spans="7:7" s="1" customFormat="1" x14ac:dyDescent="0.2">
      <c r="G1174" s="62"/>
    </row>
    <row r="1175" spans="7:7" s="1" customFormat="1" x14ac:dyDescent="0.2">
      <c r="G1175" s="62"/>
    </row>
    <row r="1176" spans="7:7" s="1" customFormat="1" x14ac:dyDescent="0.2">
      <c r="G1176" s="62"/>
    </row>
    <row r="1177" spans="7:7" s="1" customFormat="1" x14ac:dyDescent="0.2">
      <c r="G1177" s="62"/>
    </row>
    <row r="1178" spans="7:7" s="1" customFormat="1" x14ac:dyDescent="0.2">
      <c r="G1178" s="62"/>
    </row>
    <row r="1179" spans="7:7" s="1" customFormat="1" x14ac:dyDescent="0.2">
      <c r="G1179" s="62"/>
    </row>
    <row r="1180" spans="7:7" s="1" customFormat="1" x14ac:dyDescent="0.2">
      <c r="G1180" s="62"/>
    </row>
    <row r="1181" spans="7:7" s="1" customFormat="1" x14ac:dyDescent="0.2">
      <c r="G1181" s="62"/>
    </row>
    <row r="1182" spans="7:7" s="1" customFormat="1" x14ac:dyDescent="0.2">
      <c r="G1182" s="62"/>
    </row>
    <row r="1183" spans="7:7" s="1" customFormat="1" x14ac:dyDescent="0.2">
      <c r="G1183" s="62"/>
    </row>
    <row r="1184" spans="7:7" s="1" customFormat="1" x14ac:dyDescent="0.2">
      <c r="G1184" s="62"/>
    </row>
    <row r="1185" spans="7:7" s="1" customFormat="1" x14ac:dyDescent="0.2">
      <c r="G1185" s="62"/>
    </row>
    <row r="1186" spans="7:7" s="1" customFormat="1" x14ac:dyDescent="0.2">
      <c r="G1186" s="62"/>
    </row>
    <row r="1187" spans="7:7" s="1" customFormat="1" x14ac:dyDescent="0.2">
      <c r="G1187" s="62"/>
    </row>
    <row r="1188" spans="7:7" s="1" customFormat="1" x14ac:dyDescent="0.2">
      <c r="G1188" s="62"/>
    </row>
    <row r="1189" spans="7:7" s="1" customFormat="1" x14ac:dyDescent="0.2">
      <c r="G1189" s="62"/>
    </row>
    <row r="1190" spans="7:7" s="1" customFormat="1" x14ac:dyDescent="0.2">
      <c r="G1190" s="62"/>
    </row>
    <row r="1191" spans="7:7" s="1" customFormat="1" x14ac:dyDescent="0.2">
      <c r="G1191" s="62"/>
    </row>
    <row r="1192" spans="7:7" s="1" customFormat="1" x14ac:dyDescent="0.2">
      <c r="G1192" s="62"/>
    </row>
    <row r="1193" spans="7:7" s="1" customFormat="1" x14ac:dyDescent="0.2">
      <c r="G1193" s="62"/>
    </row>
    <row r="1194" spans="7:7" s="1" customFormat="1" x14ac:dyDescent="0.2">
      <c r="G1194" s="62"/>
    </row>
    <row r="1195" spans="7:7" s="1" customFormat="1" x14ac:dyDescent="0.2">
      <c r="G1195" s="62"/>
    </row>
    <row r="1196" spans="7:7" s="1" customFormat="1" x14ac:dyDescent="0.2">
      <c r="G1196" s="62"/>
    </row>
    <row r="1197" spans="7:7" s="1" customFormat="1" x14ac:dyDescent="0.2">
      <c r="G1197" s="62"/>
    </row>
    <row r="1198" spans="7:7" s="1" customFormat="1" x14ac:dyDescent="0.2">
      <c r="G1198" s="62"/>
    </row>
    <row r="1199" spans="7:7" s="1" customFormat="1" x14ac:dyDescent="0.2">
      <c r="G1199" s="62"/>
    </row>
    <row r="1200" spans="7:7" s="1" customFormat="1" x14ac:dyDescent="0.2">
      <c r="G1200" s="62"/>
    </row>
    <row r="1201" spans="7:7" s="1" customFormat="1" x14ac:dyDescent="0.2">
      <c r="G1201" s="62"/>
    </row>
    <row r="1202" spans="7:7" s="1" customFormat="1" x14ac:dyDescent="0.2">
      <c r="G1202" s="62"/>
    </row>
    <row r="1203" spans="7:7" s="1" customFormat="1" x14ac:dyDescent="0.2">
      <c r="G1203" s="62"/>
    </row>
    <row r="1204" spans="7:7" s="1" customFormat="1" x14ac:dyDescent="0.2">
      <c r="G1204" s="62"/>
    </row>
    <row r="1205" spans="7:7" s="1" customFormat="1" x14ac:dyDescent="0.2">
      <c r="G1205" s="62"/>
    </row>
    <row r="1206" spans="7:7" s="1" customFormat="1" x14ac:dyDescent="0.2">
      <c r="G1206" s="62"/>
    </row>
    <row r="1207" spans="7:7" s="1" customFormat="1" x14ac:dyDescent="0.2">
      <c r="G1207" s="62"/>
    </row>
    <row r="1208" spans="7:7" s="1" customFormat="1" x14ac:dyDescent="0.2">
      <c r="G1208" s="62"/>
    </row>
    <row r="1209" spans="7:7" s="1" customFormat="1" x14ac:dyDescent="0.2">
      <c r="G1209" s="62"/>
    </row>
    <row r="1210" spans="7:7" s="1" customFormat="1" x14ac:dyDescent="0.2">
      <c r="G1210" s="62"/>
    </row>
    <row r="1211" spans="7:7" s="1" customFormat="1" x14ac:dyDescent="0.2">
      <c r="G1211" s="62"/>
    </row>
    <row r="1212" spans="7:7" s="1" customFormat="1" x14ac:dyDescent="0.2">
      <c r="G1212" s="62"/>
    </row>
    <row r="1213" spans="7:7" s="1" customFormat="1" x14ac:dyDescent="0.2">
      <c r="G1213" s="62"/>
    </row>
    <row r="1214" spans="7:7" s="1" customFormat="1" x14ac:dyDescent="0.2">
      <c r="G1214" s="62"/>
    </row>
    <row r="1215" spans="7:7" s="1" customFormat="1" x14ac:dyDescent="0.2">
      <c r="G1215" s="62"/>
    </row>
    <row r="1216" spans="7:7" s="1" customFormat="1" x14ac:dyDescent="0.2">
      <c r="G1216" s="62"/>
    </row>
    <row r="1217" spans="7:7" s="1" customFormat="1" x14ac:dyDescent="0.2">
      <c r="G1217" s="62"/>
    </row>
    <row r="1218" spans="7:7" s="1" customFormat="1" x14ac:dyDescent="0.2">
      <c r="G1218" s="62"/>
    </row>
    <row r="1219" spans="7:7" s="1" customFormat="1" x14ac:dyDescent="0.2">
      <c r="G1219" s="62"/>
    </row>
    <row r="1220" spans="7:7" s="1" customFormat="1" x14ac:dyDescent="0.2">
      <c r="G1220" s="62"/>
    </row>
    <row r="1221" spans="7:7" s="1" customFormat="1" x14ac:dyDescent="0.2">
      <c r="G1221" s="62"/>
    </row>
    <row r="1222" spans="7:7" s="1" customFormat="1" x14ac:dyDescent="0.2">
      <c r="G1222" s="62"/>
    </row>
    <row r="1223" spans="7:7" s="1" customFormat="1" x14ac:dyDescent="0.2">
      <c r="G1223" s="62"/>
    </row>
    <row r="1224" spans="7:7" s="1" customFormat="1" x14ac:dyDescent="0.2">
      <c r="G1224" s="62"/>
    </row>
    <row r="1225" spans="7:7" s="1" customFormat="1" x14ac:dyDescent="0.2">
      <c r="G1225" s="62"/>
    </row>
    <row r="1226" spans="7:7" s="1" customFormat="1" x14ac:dyDescent="0.2">
      <c r="G1226" s="62"/>
    </row>
    <row r="1227" spans="7:7" s="1" customFormat="1" x14ac:dyDescent="0.2">
      <c r="G1227" s="62"/>
    </row>
    <row r="1228" spans="7:7" s="1" customFormat="1" x14ac:dyDescent="0.2">
      <c r="G1228" s="62"/>
    </row>
    <row r="1229" spans="7:7" s="1" customFormat="1" x14ac:dyDescent="0.2">
      <c r="G1229" s="62"/>
    </row>
    <row r="1230" spans="7:7" s="1" customFormat="1" x14ac:dyDescent="0.2">
      <c r="G1230" s="62"/>
    </row>
    <row r="1231" spans="7:7" s="1" customFormat="1" x14ac:dyDescent="0.2">
      <c r="G1231" s="62"/>
    </row>
    <row r="1232" spans="7:7" s="1" customFormat="1" x14ac:dyDescent="0.2">
      <c r="G1232" s="62"/>
    </row>
    <row r="1233" spans="7:7" s="1" customFormat="1" x14ac:dyDescent="0.2">
      <c r="G1233" s="62"/>
    </row>
    <row r="1234" spans="7:7" s="1" customFormat="1" x14ac:dyDescent="0.2">
      <c r="G1234" s="62"/>
    </row>
    <row r="1235" spans="7:7" s="1" customFormat="1" x14ac:dyDescent="0.2">
      <c r="G1235" s="62"/>
    </row>
    <row r="1236" spans="7:7" s="1" customFormat="1" x14ac:dyDescent="0.2">
      <c r="G1236" s="62"/>
    </row>
    <row r="1237" spans="7:7" s="1" customFormat="1" x14ac:dyDescent="0.2">
      <c r="G1237" s="62"/>
    </row>
    <row r="1238" spans="7:7" s="1" customFormat="1" x14ac:dyDescent="0.2">
      <c r="G1238" s="62"/>
    </row>
    <row r="1239" spans="7:7" s="1" customFormat="1" x14ac:dyDescent="0.2">
      <c r="G1239" s="62"/>
    </row>
    <row r="1240" spans="7:7" s="1" customFormat="1" x14ac:dyDescent="0.2">
      <c r="G1240" s="62"/>
    </row>
    <row r="1241" spans="7:7" s="1" customFormat="1" x14ac:dyDescent="0.2">
      <c r="G1241" s="62"/>
    </row>
    <row r="1242" spans="7:7" s="1" customFormat="1" x14ac:dyDescent="0.2">
      <c r="G1242" s="62"/>
    </row>
    <row r="1243" spans="7:7" s="1" customFormat="1" x14ac:dyDescent="0.2">
      <c r="G1243" s="62"/>
    </row>
    <row r="1244" spans="7:7" s="1" customFormat="1" x14ac:dyDescent="0.2">
      <c r="G1244" s="62"/>
    </row>
    <row r="1245" spans="7:7" s="1" customFormat="1" x14ac:dyDescent="0.2">
      <c r="G1245" s="62"/>
    </row>
    <row r="1246" spans="7:7" s="1" customFormat="1" x14ac:dyDescent="0.2">
      <c r="G1246" s="62"/>
    </row>
    <row r="1247" spans="7:7" s="1" customFormat="1" x14ac:dyDescent="0.2">
      <c r="G1247" s="62"/>
    </row>
    <row r="1248" spans="7:7" s="1" customFormat="1" x14ac:dyDescent="0.2">
      <c r="G1248" s="62"/>
    </row>
    <row r="1249" spans="7:7" s="1" customFormat="1" x14ac:dyDescent="0.2">
      <c r="G1249" s="62"/>
    </row>
    <row r="1250" spans="7:7" s="1" customFormat="1" x14ac:dyDescent="0.2">
      <c r="G1250" s="62"/>
    </row>
    <row r="1251" spans="7:7" s="1" customFormat="1" x14ac:dyDescent="0.2">
      <c r="G1251" s="62"/>
    </row>
    <row r="1252" spans="7:7" s="1" customFormat="1" x14ac:dyDescent="0.2">
      <c r="G1252" s="62"/>
    </row>
    <row r="1253" spans="7:7" s="1" customFormat="1" x14ac:dyDescent="0.2">
      <c r="G1253" s="62"/>
    </row>
    <row r="1254" spans="7:7" s="1" customFormat="1" x14ac:dyDescent="0.2">
      <c r="G1254" s="62"/>
    </row>
    <row r="1255" spans="7:7" s="1" customFormat="1" x14ac:dyDescent="0.2">
      <c r="G1255" s="62"/>
    </row>
    <row r="1256" spans="7:7" s="1" customFormat="1" x14ac:dyDescent="0.2">
      <c r="G1256" s="62"/>
    </row>
    <row r="1257" spans="7:7" s="1" customFormat="1" x14ac:dyDescent="0.2">
      <c r="G1257" s="62"/>
    </row>
    <row r="1258" spans="7:7" s="1" customFormat="1" x14ac:dyDescent="0.2">
      <c r="G1258" s="62"/>
    </row>
    <row r="1259" spans="7:7" s="1" customFormat="1" x14ac:dyDescent="0.2">
      <c r="G1259" s="62"/>
    </row>
    <row r="1260" spans="7:7" s="1" customFormat="1" x14ac:dyDescent="0.2">
      <c r="G1260" s="62"/>
    </row>
    <row r="1261" spans="7:7" s="1" customFormat="1" x14ac:dyDescent="0.2">
      <c r="G1261" s="62"/>
    </row>
    <row r="1262" spans="7:7" s="1" customFormat="1" x14ac:dyDescent="0.2">
      <c r="G1262" s="62"/>
    </row>
    <row r="1263" spans="7:7" s="1" customFormat="1" x14ac:dyDescent="0.2">
      <c r="G1263" s="62"/>
    </row>
    <row r="1264" spans="7:7" s="1" customFormat="1" x14ac:dyDescent="0.2">
      <c r="G1264" s="62"/>
    </row>
    <row r="1265" spans="7:7" s="1" customFormat="1" x14ac:dyDescent="0.2">
      <c r="G1265" s="62"/>
    </row>
    <row r="1266" spans="7:7" s="1" customFormat="1" x14ac:dyDescent="0.2">
      <c r="G1266" s="62"/>
    </row>
    <row r="1267" spans="7:7" s="1" customFormat="1" x14ac:dyDescent="0.2">
      <c r="G1267" s="62"/>
    </row>
    <row r="1268" spans="7:7" s="1" customFormat="1" x14ac:dyDescent="0.2">
      <c r="G1268" s="62"/>
    </row>
    <row r="1269" spans="7:7" s="1" customFormat="1" x14ac:dyDescent="0.2">
      <c r="G1269" s="62"/>
    </row>
    <row r="1270" spans="7:7" s="1" customFormat="1" x14ac:dyDescent="0.2">
      <c r="G1270" s="62"/>
    </row>
    <row r="1271" spans="7:7" s="1" customFormat="1" x14ac:dyDescent="0.2">
      <c r="G1271" s="62"/>
    </row>
    <row r="1272" spans="7:7" s="1" customFormat="1" x14ac:dyDescent="0.2">
      <c r="G1272" s="62"/>
    </row>
    <row r="1273" spans="7:7" s="1" customFormat="1" x14ac:dyDescent="0.2">
      <c r="G1273" s="62"/>
    </row>
    <row r="1274" spans="7:7" s="1" customFormat="1" x14ac:dyDescent="0.2">
      <c r="G1274" s="62"/>
    </row>
    <row r="1275" spans="7:7" s="1" customFormat="1" x14ac:dyDescent="0.2">
      <c r="G1275" s="62"/>
    </row>
    <row r="1276" spans="7:7" s="1" customFormat="1" x14ac:dyDescent="0.2">
      <c r="G1276" s="62"/>
    </row>
    <row r="1277" spans="7:7" s="1" customFormat="1" x14ac:dyDescent="0.2">
      <c r="G1277" s="62"/>
    </row>
    <row r="1278" spans="7:7" s="1" customFormat="1" x14ac:dyDescent="0.2">
      <c r="G1278" s="62"/>
    </row>
    <row r="1279" spans="7:7" s="1" customFormat="1" x14ac:dyDescent="0.2">
      <c r="G1279" s="62"/>
    </row>
    <row r="1280" spans="7:7" s="1" customFormat="1" x14ac:dyDescent="0.2">
      <c r="G1280" s="62"/>
    </row>
    <row r="1281" spans="7:7" s="1" customFormat="1" x14ac:dyDescent="0.2">
      <c r="G1281" s="62"/>
    </row>
    <row r="1282" spans="7:7" s="1" customFormat="1" x14ac:dyDescent="0.2">
      <c r="G1282" s="62"/>
    </row>
    <row r="1283" spans="7:7" s="1" customFormat="1" x14ac:dyDescent="0.2">
      <c r="G1283" s="62"/>
    </row>
    <row r="1284" spans="7:7" s="1" customFormat="1" x14ac:dyDescent="0.2">
      <c r="G1284" s="62"/>
    </row>
    <row r="1285" spans="7:7" s="1" customFormat="1" x14ac:dyDescent="0.2">
      <c r="G1285" s="62"/>
    </row>
    <row r="1286" spans="7:7" s="1" customFormat="1" x14ac:dyDescent="0.2">
      <c r="G1286" s="62"/>
    </row>
    <row r="1287" spans="7:7" s="1" customFormat="1" x14ac:dyDescent="0.2">
      <c r="G1287" s="62"/>
    </row>
    <row r="1288" spans="7:7" s="1" customFormat="1" x14ac:dyDescent="0.2">
      <c r="G1288" s="62"/>
    </row>
    <row r="1289" spans="7:7" s="1" customFormat="1" x14ac:dyDescent="0.2">
      <c r="G1289" s="62"/>
    </row>
    <row r="1290" spans="7:7" s="1" customFormat="1" x14ac:dyDescent="0.2">
      <c r="G1290" s="62"/>
    </row>
    <row r="1291" spans="7:7" s="1" customFormat="1" x14ac:dyDescent="0.2">
      <c r="G1291" s="62"/>
    </row>
    <row r="1292" spans="7:7" s="1" customFormat="1" x14ac:dyDescent="0.2">
      <c r="G1292" s="62"/>
    </row>
    <row r="1293" spans="7:7" s="1" customFormat="1" x14ac:dyDescent="0.2">
      <c r="G1293" s="62"/>
    </row>
    <row r="1294" spans="7:7" s="1" customFormat="1" x14ac:dyDescent="0.2">
      <c r="G1294" s="62"/>
    </row>
    <row r="1295" spans="7:7" s="1" customFormat="1" x14ac:dyDescent="0.2">
      <c r="G1295" s="62"/>
    </row>
    <row r="1296" spans="7:7" s="1" customFormat="1" x14ac:dyDescent="0.2">
      <c r="G1296" s="62"/>
    </row>
    <row r="1297" spans="7:7" s="1" customFormat="1" x14ac:dyDescent="0.2">
      <c r="G1297" s="62"/>
    </row>
    <row r="1298" spans="7:7" s="1" customFormat="1" x14ac:dyDescent="0.2">
      <c r="G1298" s="62"/>
    </row>
    <row r="1299" spans="7:7" s="1" customFormat="1" x14ac:dyDescent="0.2">
      <c r="G1299" s="62"/>
    </row>
    <row r="1300" spans="7:7" s="1" customFormat="1" x14ac:dyDescent="0.2">
      <c r="G1300" s="62"/>
    </row>
    <row r="1301" spans="7:7" s="1" customFormat="1" x14ac:dyDescent="0.2">
      <c r="G1301" s="62"/>
    </row>
    <row r="1302" spans="7:7" s="1" customFormat="1" x14ac:dyDescent="0.2">
      <c r="G1302" s="62"/>
    </row>
    <row r="1303" spans="7:7" s="1" customFormat="1" x14ac:dyDescent="0.2">
      <c r="G1303" s="62"/>
    </row>
    <row r="1304" spans="7:7" s="1" customFormat="1" x14ac:dyDescent="0.2">
      <c r="G1304" s="62"/>
    </row>
    <row r="1305" spans="7:7" s="1" customFormat="1" x14ac:dyDescent="0.2">
      <c r="G1305" s="62"/>
    </row>
    <row r="1306" spans="7:7" s="1" customFormat="1" x14ac:dyDescent="0.2">
      <c r="G1306" s="62"/>
    </row>
    <row r="1307" spans="7:7" s="1" customFormat="1" x14ac:dyDescent="0.2">
      <c r="G1307" s="62"/>
    </row>
    <row r="1308" spans="7:7" s="1" customFormat="1" x14ac:dyDescent="0.2">
      <c r="G1308" s="62"/>
    </row>
    <row r="1309" spans="7:7" s="1" customFormat="1" x14ac:dyDescent="0.2">
      <c r="G1309" s="62"/>
    </row>
    <row r="1310" spans="7:7" s="1" customFormat="1" x14ac:dyDescent="0.2">
      <c r="G1310" s="62"/>
    </row>
    <row r="1311" spans="7:7" s="1" customFormat="1" x14ac:dyDescent="0.2">
      <c r="G1311" s="62"/>
    </row>
    <row r="1312" spans="7:7" s="1" customFormat="1" x14ac:dyDescent="0.2">
      <c r="G1312" s="62"/>
    </row>
    <row r="1313" spans="7:7" s="1" customFormat="1" x14ac:dyDescent="0.2">
      <c r="G1313" s="62"/>
    </row>
    <row r="1314" spans="7:7" s="1" customFormat="1" x14ac:dyDescent="0.2">
      <c r="G1314" s="62"/>
    </row>
    <row r="1315" spans="7:7" s="1" customFormat="1" x14ac:dyDescent="0.2">
      <c r="G1315" s="62"/>
    </row>
    <row r="1316" spans="7:7" s="1" customFormat="1" x14ac:dyDescent="0.2">
      <c r="G1316" s="62"/>
    </row>
    <row r="1317" spans="7:7" s="1" customFormat="1" x14ac:dyDescent="0.2">
      <c r="G1317" s="62"/>
    </row>
    <row r="1318" spans="7:7" s="1" customFormat="1" x14ac:dyDescent="0.2">
      <c r="G1318" s="62"/>
    </row>
    <row r="1319" spans="7:7" s="1" customFormat="1" x14ac:dyDescent="0.2">
      <c r="G1319" s="62"/>
    </row>
    <row r="1320" spans="7:7" s="1" customFormat="1" x14ac:dyDescent="0.2">
      <c r="G1320" s="62"/>
    </row>
    <row r="1321" spans="7:7" s="1" customFormat="1" x14ac:dyDescent="0.2">
      <c r="G1321" s="62"/>
    </row>
    <row r="1322" spans="7:7" s="1" customFormat="1" x14ac:dyDescent="0.2">
      <c r="G1322" s="62"/>
    </row>
    <row r="1323" spans="7:7" s="1" customFormat="1" x14ac:dyDescent="0.2">
      <c r="G1323" s="62"/>
    </row>
    <row r="1324" spans="7:7" s="1" customFormat="1" x14ac:dyDescent="0.2">
      <c r="G1324" s="62"/>
    </row>
    <row r="1325" spans="7:7" s="1" customFormat="1" x14ac:dyDescent="0.2">
      <c r="G1325" s="62"/>
    </row>
    <row r="1326" spans="7:7" s="1" customFormat="1" x14ac:dyDescent="0.2">
      <c r="G1326" s="62"/>
    </row>
    <row r="1327" spans="7:7" s="1" customFormat="1" x14ac:dyDescent="0.2">
      <c r="G1327" s="62"/>
    </row>
    <row r="1328" spans="7:7" s="1" customFormat="1" x14ac:dyDescent="0.2">
      <c r="G1328" s="62"/>
    </row>
    <row r="1329" spans="7:7" s="1" customFormat="1" x14ac:dyDescent="0.2">
      <c r="G1329" s="62"/>
    </row>
    <row r="1330" spans="7:7" s="1" customFormat="1" x14ac:dyDescent="0.2">
      <c r="G1330" s="62"/>
    </row>
    <row r="1331" spans="7:7" s="1" customFormat="1" x14ac:dyDescent="0.2">
      <c r="G1331" s="62"/>
    </row>
    <row r="1332" spans="7:7" s="1" customFormat="1" x14ac:dyDescent="0.2">
      <c r="G1332" s="62"/>
    </row>
    <row r="1333" spans="7:7" s="1" customFormat="1" x14ac:dyDescent="0.2">
      <c r="G1333" s="62"/>
    </row>
    <row r="1334" spans="7:7" s="1" customFormat="1" x14ac:dyDescent="0.2">
      <c r="G1334" s="62"/>
    </row>
    <row r="1335" spans="7:7" s="1" customFormat="1" x14ac:dyDescent="0.2">
      <c r="G1335" s="62"/>
    </row>
    <row r="1336" spans="7:7" s="1" customFormat="1" x14ac:dyDescent="0.2">
      <c r="G1336" s="62"/>
    </row>
    <row r="1337" spans="7:7" s="1" customFormat="1" x14ac:dyDescent="0.2">
      <c r="G1337" s="62"/>
    </row>
    <row r="1338" spans="7:7" s="1" customFormat="1" x14ac:dyDescent="0.2">
      <c r="G1338" s="62"/>
    </row>
    <row r="1339" spans="7:7" s="1" customFormat="1" x14ac:dyDescent="0.2">
      <c r="G1339" s="62"/>
    </row>
    <row r="1340" spans="7:7" s="1" customFormat="1" x14ac:dyDescent="0.2">
      <c r="G1340" s="62"/>
    </row>
    <row r="1341" spans="7:7" s="1" customFormat="1" x14ac:dyDescent="0.2">
      <c r="G1341" s="62"/>
    </row>
    <row r="1342" spans="7:7" s="1" customFormat="1" x14ac:dyDescent="0.2">
      <c r="G1342" s="62"/>
    </row>
    <row r="1343" spans="7:7" s="1" customFormat="1" x14ac:dyDescent="0.2">
      <c r="G1343" s="62"/>
    </row>
    <row r="1344" spans="7:7" s="1" customFormat="1" x14ac:dyDescent="0.2">
      <c r="G1344" s="62"/>
    </row>
    <row r="1345" spans="7:7" s="1" customFormat="1" x14ac:dyDescent="0.2">
      <c r="G1345" s="62"/>
    </row>
    <row r="1346" spans="7:7" s="1" customFormat="1" x14ac:dyDescent="0.2">
      <c r="G1346" s="62"/>
    </row>
    <row r="1347" spans="7:7" s="1" customFormat="1" x14ac:dyDescent="0.2">
      <c r="G1347" s="62"/>
    </row>
    <row r="1348" spans="7:7" s="1" customFormat="1" x14ac:dyDescent="0.2">
      <c r="G1348" s="62"/>
    </row>
    <row r="1349" spans="7:7" s="1" customFormat="1" x14ac:dyDescent="0.2">
      <c r="G1349" s="62"/>
    </row>
    <row r="1350" spans="7:7" s="1" customFormat="1" x14ac:dyDescent="0.2">
      <c r="G1350" s="62"/>
    </row>
    <row r="1351" spans="7:7" s="1" customFormat="1" x14ac:dyDescent="0.2">
      <c r="G1351" s="62"/>
    </row>
    <row r="1352" spans="7:7" s="1" customFormat="1" x14ac:dyDescent="0.2">
      <c r="G1352" s="62"/>
    </row>
    <row r="1353" spans="7:7" s="1" customFormat="1" x14ac:dyDescent="0.2">
      <c r="G1353" s="62"/>
    </row>
    <row r="1354" spans="7:7" s="1" customFormat="1" x14ac:dyDescent="0.2">
      <c r="G1354" s="62"/>
    </row>
    <row r="1355" spans="7:7" s="1" customFormat="1" x14ac:dyDescent="0.2">
      <c r="G1355" s="62"/>
    </row>
    <row r="1356" spans="7:7" s="1" customFormat="1" x14ac:dyDescent="0.2">
      <c r="G1356" s="62"/>
    </row>
    <row r="1357" spans="7:7" s="1" customFormat="1" x14ac:dyDescent="0.2">
      <c r="G1357" s="62"/>
    </row>
    <row r="1358" spans="7:7" s="1" customFormat="1" x14ac:dyDescent="0.2">
      <c r="G1358" s="62"/>
    </row>
    <row r="1359" spans="7:7" s="1" customFormat="1" x14ac:dyDescent="0.2">
      <c r="G1359" s="62"/>
    </row>
    <row r="1360" spans="7:7" s="1" customFormat="1" x14ac:dyDescent="0.2">
      <c r="G1360" s="62"/>
    </row>
    <row r="1361" spans="7:7" s="1" customFormat="1" x14ac:dyDescent="0.2">
      <c r="G1361" s="62"/>
    </row>
    <row r="1362" spans="7:7" s="1" customFormat="1" x14ac:dyDescent="0.2">
      <c r="G1362" s="62"/>
    </row>
    <row r="1363" spans="7:7" s="1" customFormat="1" x14ac:dyDescent="0.2">
      <c r="G1363" s="62"/>
    </row>
    <row r="1364" spans="7:7" s="1" customFormat="1" x14ac:dyDescent="0.2">
      <c r="G1364" s="62"/>
    </row>
    <row r="1365" spans="7:7" s="1" customFormat="1" x14ac:dyDescent="0.2">
      <c r="G1365" s="62"/>
    </row>
    <row r="1366" spans="7:7" s="1" customFormat="1" x14ac:dyDescent="0.2">
      <c r="G1366" s="62"/>
    </row>
    <row r="1367" spans="7:7" s="1" customFormat="1" x14ac:dyDescent="0.2">
      <c r="G1367" s="62"/>
    </row>
    <row r="1368" spans="7:7" s="1" customFormat="1" x14ac:dyDescent="0.2">
      <c r="G1368" s="62"/>
    </row>
    <row r="1369" spans="7:7" s="1" customFormat="1" x14ac:dyDescent="0.2">
      <c r="G1369" s="62"/>
    </row>
    <row r="1370" spans="7:7" s="1" customFormat="1" x14ac:dyDescent="0.2">
      <c r="G1370" s="62"/>
    </row>
    <row r="1371" spans="7:7" s="1" customFormat="1" x14ac:dyDescent="0.2">
      <c r="G1371" s="62"/>
    </row>
    <row r="1372" spans="7:7" s="1" customFormat="1" x14ac:dyDescent="0.2">
      <c r="G1372" s="62"/>
    </row>
    <row r="1373" spans="7:7" s="1" customFormat="1" x14ac:dyDescent="0.2">
      <c r="G1373" s="62"/>
    </row>
    <row r="1374" spans="7:7" s="1" customFormat="1" x14ac:dyDescent="0.2">
      <c r="G1374" s="62"/>
    </row>
    <row r="1375" spans="7:7" s="1" customFormat="1" x14ac:dyDescent="0.2">
      <c r="G1375" s="62"/>
    </row>
    <row r="1376" spans="7:7" s="1" customFormat="1" x14ac:dyDescent="0.2">
      <c r="G1376" s="62"/>
    </row>
    <row r="1377" spans="7:7" s="1" customFormat="1" x14ac:dyDescent="0.2">
      <c r="G1377" s="62"/>
    </row>
    <row r="1378" spans="7:7" s="1" customFormat="1" x14ac:dyDescent="0.2">
      <c r="G1378" s="62"/>
    </row>
    <row r="1379" spans="7:7" s="1" customFormat="1" x14ac:dyDescent="0.2">
      <c r="G1379" s="62"/>
    </row>
    <row r="1380" spans="7:7" s="1" customFormat="1" x14ac:dyDescent="0.2">
      <c r="G1380" s="62"/>
    </row>
    <row r="1381" spans="7:7" s="1" customFormat="1" x14ac:dyDescent="0.2">
      <c r="G1381" s="62"/>
    </row>
    <row r="1382" spans="7:7" s="1" customFormat="1" x14ac:dyDescent="0.2">
      <c r="G1382" s="62"/>
    </row>
    <row r="1383" spans="7:7" s="1" customFormat="1" x14ac:dyDescent="0.2">
      <c r="G1383" s="62"/>
    </row>
    <row r="1384" spans="7:7" s="1" customFormat="1" x14ac:dyDescent="0.2">
      <c r="G1384" s="62"/>
    </row>
    <row r="1385" spans="7:7" s="1" customFormat="1" x14ac:dyDescent="0.2">
      <c r="G1385" s="62"/>
    </row>
    <row r="1386" spans="7:7" s="1" customFormat="1" x14ac:dyDescent="0.2">
      <c r="G1386" s="62"/>
    </row>
    <row r="1387" spans="7:7" s="1" customFormat="1" x14ac:dyDescent="0.2">
      <c r="G1387" s="62"/>
    </row>
    <row r="1388" spans="7:7" s="1" customFormat="1" x14ac:dyDescent="0.2">
      <c r="G1388" s="62"/>
    </row>
    <row r="1389" spans="7:7" s="1" customFormat="1" x14ac:dyDescent="0.2">
      <c r="G1389" s="62"/>
    </row>
    <row r="1390" spans="7:7" s="1" customFormat="1" x14ac:dyDescent="0.2">
      <c r="G1390" s="62"/>
    </row>
    <row r="1391" spans="7:7" s="1" customFormat="1" x14ac:dyDescent="0.2">
      <c r="G1391" s="62"/>
    </row>
    <row r="1392" spans="7:7" s="1" customFormat="1" x14ac:dyDescent="0.2">
      <c r="G1392" s="62"/>
    </row>
    <row r="1393" spans="7:7" s="1" customFormat="1" x14ac:dyDescent="0.2">
      <c r="G1393" s="62"/>
    </row>
    <row r="1394" spans="7:7" s="1" customFormat="1" x14ac:dyDescent="0.2">
      <c r="G1394" s="62"/>
    </row>
    <row r="1395" spans="7:7" s="1" customFormat="1" x14ac:dyDescent="0.2">
      <c r="G1395" s="62"/>
    </row>
    <row r="1396" spans="7:7" s="1" customFormat="1" x14ac:dyDescent="0.2">
      <c r="G1396" s="62"/>
    </row>
    <row r="1397" spans="7:7" s="1" customFormat="1" x14ac:dyDescent="0.2">
      <c r="G1397" s="62"/>
    </row>
    <row r="1398" spans="7:7" s="1" customFormat="1" x14ac:dyDescent="0.2">
      <c r="G1398" s="62"/>
    </row>
    <row r="1399" spans="7:7" s="1" customFormat="1" x14ac:dyDescent="0.2">
      <c r="G1399" s="62"/>
    </row>
    <row r="1400" spans="7:7" s="1" customFormat="1" x14ac:dyDescent="0.2">
      <c r="G1400" s="62"/>
    </row>
    <row r="1401" spans="7:7" s="1" customFormat="1" x14ac:dyDescent="0.2">
      <c r="G1401" s="62"/>
    </row>
    <row r="1402" spans="7:7" s="1" customFormat="1" x14ac:dyDescent="0.2">
      <c r="G1402" s="62"/>
    </row>
    <row r="1403" spans="7:7" s="1" customFormat="1" x14ac:dyDescent="0.2">
      <c r="G1403" s="62"/>
    </row>
    <row r="1404" spans="7:7" s="1" customFormat="1" x14ac:dyDescent="0.2">
      <c r="G1404" s="62"/>
    </row>
    <row r="1405" spans="7:7" s="1" customFormat="1" x14ac:dyDescent="0.2">
      <c r="G1405" s="62"/>
    </row>
    <row r="1406" spans="7:7" s="1" customFormat="1" x14ac:dyDescent="0.2">
      <c r="G1406" s="62"/>
    </row>
    <row r="1407" spans="7:7" s="1" customFormat="1" x14ac:dyDescent="0.2">
      <c r="G1407" s="62"/>
    </row>
    <row r="1408" spans="7:7" s="1" customFormat="1" x14ac:dyDescent="0.2">
      <c r="G1408" s="62"/>
    </row>
    <row r="1409" spans="7:7" s="1" customFormat="1" x14ac:dyDescent="0.2">
      <c r="G1409" s="62"/>
    </row>
    <row r="1410" spans="7:7" s="1" customFormat="1" x14ac:dyDescent="0.2">
      <c r="G1410" s="62"/>
    </row>
    <row r="1411" spans="7:7" s="1" customFormat="1" x14ac:dyDescent="0.2">
      <c r="G1411" s="62"/>
    </row>
    <row r="1412" spans="7:7" s="1" customFormat="1" x14ac:dyDescent="0.2">
      <c r="G1412" s="62"/>
    </row>
    <row r="1413" spans="7:7" s="1" customFormat="1" x14ac:dyDescent="0.2">
      <c r="G1413" s="62"/>
    </row>
    <row r="1414" spans="7:7" s="1" customFormat="1" x14ac:dyDescent="0.2">
      <c r="G1414" s="62"/>
    </row>
    <row r="1415" spans="7:7" s="1" customFormat="1" x14ac:dyDescent="0.2">
      <c r="G1415" s="62"/>
    </row>
    <row r="1416" spans="7:7" s="1" customFormat="1" x14ac:dyDescent="0.2">
      <c r="G1416" s="62"/>
    </row>
    <row r="1417" spans="7:7" s="1" customFormat="1" x14ac:dyDescent="0.2">
      <c r="G1417" s="62"/>
    </row>
    <row r="1418" spans="7:7" s="1" customFormat="1" x14ac:dyDescent="0.2">
      <c r="G1418" s="62"/>
    </row>
    <row r="1419" spans="7:7" s="1" customFormat="1" x14ac:dyDescent="0.2">
      <c r="G1419" s="62"/>
    </row>
    <row r="1420" spans="7:7" s="1" customFormat="1" x14ac:dyDescent="0.2">
      <c r="G1420" s="62"/>
    </row>
    <row r="1421" spans="7:7" s="1" customFormat="1" x14ac:dyDescent="0.2">
      <c r="G1421" s="62"/>
    </row>
    <row r="1422" spans="7:7" s="1" customFormat="1" x14ac:dyDescent="0.2">
      <c r="G1422" s="62"/>
    </row>
    <row r="1423" spans="7:7" s="1" customFormat="1" x14ac:dyDescent="0.2">
      <c r="G1423" s="62"/>
    </row>
    <row r="1424" spans="7:7" s="1" customFormat="1" x14ac:dyDescent="0.2">
      <c r="G1424" s="62"/>
    </row>
    <row r="1425" spans="7:7" s="1" customFormat="1" x14ac:dyDescent="0.2">
      <c r="G1425" s="62"/>
    </row>
    <row r="1426" spans="7:7" s="1" customFormat="1" x14ac:dyDescent="0.2">
      <c r="G1426" s="62"/>
    </row>
    <row r="1427" spans="7:7" s="1" customFormat="1" x14ac:dyDescent="0.2">
      <c r="G1427" s="62"/>
    </row>
    <row r="1428" spans="7:7" s="1" customFormat="1" x14ac:dyDescent="0.2">
      <c r="G1428" s="62"/>
    </row>
    <row r="1429" spans="7:7" s="1" customFormat="1" x14ac:dyDescent="0.2">
      <c r="G1429" s="62"/>
    </row>
    <row r="1430" spans="7:7" s="1" customFormat="1" x14ac:dyDescent="0.2">
      <c r="G1430" s="62"/>
    </row>
    <row r="1431" spans="7:7" s="1" customFormat="1" x14ac:dyDescent="0.2">
      <c r="G1431" s="62"/>
    </row>
    <row r="1432" spans="7:7" s="1" customFormat="1" x14ac:dyDescent="0.2">
      <c r="G1432" s="62"/>
    </row>
    <row r="1433" spans="7:7" s="1" customFormat="1" x14ac:dyDescent="0.2">
      <c r="G1433" s="62"/>
    </row>
    <row r="1434" spans="7:7" s="1" customFormat="1" x14ac:dyDescent="0.2">
      <c r="G1434" s="62"/>
    </row>
    <row r="1435" spans="7:7" s="1" customFormat="1" x14ac:dyDescent="0.2">
      <c r="G1435" s="62"/>
    </row>
    <row r="1436" spans="7:7" s="1" customFormat="1" x14ac:dyDescent="0.2">
      <c r="G1436" s="62"/>
    </row>
    <row r="1437" spans="7:7" s="1" customFormat="1" x14ac:dyDescent="0.2">
      <c r="G1437" s="62"/>
    </row>
    <row r="1438" spans="7:7" s="1" customFormat="1" x14ac:dyDescent="0.2">
      <c r="G1438" s="62"/>
    </row>
    <row r="1439" spans="7:7" s="1" customFormat="1" x14ac:dyDescent="0.2">
      <c r="G1439" s="62"/>
    </row>
    <row r="1440" spans="7:7" s="1" customFormat="1" x14ac:dyDescent="0.2">
      <c r="G1440" s="62"/>
    </row>
    <row r="1441" spans="7:7" s="1" customFormat="1" x14ac:dyDescent="0.2">
      <c r="G1441" s="62"/>
    </row>
    <row r="1442" spans="7:7" s="1" customFormat="1" x14ac:dyDescent="0.2">
      <c r="G1442" s="62"/>
    </row>
    <row r="1443" spans="7:7" s="1" customFormat="1" x14ac:dyDescent="0.2">
      <c r="G1443" s="62"/>
    </row>
    <row r="1444" spans="7:7" s="1" customFormat="1" x14ac:dyDescent="0.2">
      <c r="G1444" s="62"/>
    </row>
    <row r="1445" spans="7:7" s="1" customFormat="1" x14ac:dyDescent="0.2">
      <c r="G1445" s="62"/>
    </row>
    <row r="1446" spans="7:7" s="1" customFormat="1" x14ac:dyDescent="0.2">
      <c r="G1446" s="62"/>
    </row>
    <row r="1447" spans="7:7" s="1" customFormat="1" x14ac:dyDescent="0.2">
      <c r="G1447" s="62"/>
    </row>
    <row r="1448" spans="7:7" s="1" customFormat="1" x14ac:dyDescent="0.2">
      <c r="G1448" s="62"/>
    </row>
    <row r="1449" spans="7:7" s="1" customFormat="1" x14ac:dyDescent="0.2">
      <c r="G1449" s="62"/>
    </row>
    <row r="1450" spans="7:7" s="1" customFormat="1" x14ac:dyDescent="0.2">
      <c r="G1450" s="62"/>
    </row>
    <row r="1451" spans="7:7" s="1" customFormat="1" x14ac:dyDescent="0.2">
      <c r="G1451" s="62"/>
    </row>
    <row r="1452" spans="7:7" s="1" customFormat="1" x14ac:dyDescent="0.2">
      <c r="G1452" s="62"/>
    </row>
    <row r="1453" spans="7:7" s="1" customFormat="1" x14ac:dyDescent="0.2">
      <c r="G1453" s="62"/>
    </row>
    <row r="1454" spans="7:7" s="1" customFormat="1" x14ac:dyDescent="0.2">
      <c r="G1454" s="62"/>
    </row>
    <row r="1455" spans="7:7" s="1" customFormat="1" x14ac:dyDescent="0.2">
      <c r="G1455" s="62"/>
    </row>
    <row r="1456" spans="7:7" s="1" customFormat="1" x14ac:dyDescent="0.2">
      <c r="G1456" s="62"/>
    </row>
    <row r="1457" spans="7:7" s="1" customFormat="1" x14ac:dyDescent="0.2">
      <c r="G1457" s="62"/>
    </row>
    <row r="1458" spans="7:7" s="1" customFormat="1" x14ac:dyDescent="0.2">
      <c r="G1458" s="62"/>
    </row>
    <row r="1459" spans="7:7" s="1" customFormat="1" x14ac:dyDescent="0.2">
      <c r="G1459" s="62"/>
    </row>
    <row r="1460" spans="7:7" s="1" customFormat="1" x14ac:dyDescent="0.2">
      <c r="G1460" s="62"/>
    </row>
    <row r="1461" spans="7:7" s="1" customFormat="1" x14ac:dyDescent="0.2">
      <c r="G1461" s="62"/>
    </row>
    <row r="1462" spans="7:7" s="1" customFormat="1" x14ac:dyDescent="0.2">
      <c r="G1462" s="62"/>
    </row>
    <row r="1463" spans="7:7" s="1" customFormat="1" x14ac:dyDescent="0.2">
      <c r="G1463" s="62"/>
    </row>
    <row r="1464" spans="7:7" s="1" customFormat="1" x14ac:dyDescent="0.2">
      <c r="G1464" s="62"/>
    </row>
    <row r="1465" spans="7:7" s="1" customFormat="1" x14ac:dyDescent="0.2">
      <c r="G1465" s="62"/>
    </row>
    <row r="1466" spans="7:7" s="1" customFormat="1" x14ac:dyDescent="0.2">
      <c r="G1466" s="62"/>
    </row>
    <row r="1467" spans="7:7" s="1" customFormat="1" x14ac:dyDescent="0.2">
      <c r="G1467" s="62"/>
    </row>
    <row r="1468" spans="7:7" s="1" customFormat="1" x14ac:dyDescent="0.2">
      <c r="G1468" s="62"/>
    </row>
    <row r="1469" spans="7:7" s="1" customFormat="1" x14ac:dyDescent="0.2">
      <c r="G1469" s="62"/>
    </row>
    <row r="1470" spans="7:7" s="1" customFormat="1" x14ac:dyDescent="0.2">
      <c r="G1470" s="62"/>
    </row>
    <row r="1471" spans="7:7" s="1" customFormat="1" x14ac:dyDescent="0.2">
      <c r="G1471" s="62"/>
    </row>
    <row r="1472" spans="7:7" s="1" customFormat="1" x14ac:dyDescent="0.2">
      <c r="G1472" s="62"/>
    </row>
    <row r="1473" spans="7:7" s="1" customFormat="1" x14ac:dyDescent="0.2">
      <c r="G1473" s="62"/>
    </row>
    <row r="1474" spans="7:7" s="1" customFormat="1" x14ac:dyDescent="0.2">
      <c r="G1474" s="62"/>
    </row>
    <row r="1475" spans="7:7" s="1" customFormat="1" x14ac:dyDescent="0.2">
      <c r="G1475" s="62"/>
    </row>
    <row r="1476" spans="7:7" s="1" customFormat="1" x14ac:dyDescent="0.2">
      <c r="G1476" s="62"/>
    </row>
    <row r="1477" spans="7:7" s="1" customFormat="1" x14ac:dyDescent="0.2">
      <c r="G1477" s="62"/>
    </row>
    <row r="1478" spans="7:7" s="1" customFormat="1" x14ac:dyDescent="0.2">
      <c r="G1478" s="62"/>
    </row>
    <row r="1479" spans="7:7" s="1" customFormat="1" x14ac:dyDescent="0.2">
      <c r="G1479" s="62"/>
    </row>
    <row r="1480" spans="7:7" s="1" customFormat="1" x14ac:dyDescent="0.2">
      <c r="G1480" s="62"/>
    </row>
    <row r="1481" spans="7:7" s="1" customFormat="1" x14ac:dyDescent="0.2">
      <c r="G1481" s="62"/>
    </row>
    <row r="1482" spans="7:7" s="1" customFormat="1" x14ac:dyDescent="0.2">
      <c r="G1482" s="62"/>
    </row>
    <row r="1483" spans="7:7" s="1" customFormat="1" x14ac:dyDescent="0.2">
      <c r="G1483" s="62"/>
    </row>
    <row r="1484" spans="7:7" s="1" customFormat="1" x14ac:dyDescent="0.2">
      <c r="G1484" s="62"/>
    </row>
    <row r="1485" spans="7:7" s="1" customFormat="1" x14ac:dyDescent="0.2">
      <c r="G1485" s="62"/>
    </row>
    <row r="1486" spans="7:7" s="1" customFormat="1" x14ac:dyDescent="0.2">
      <c r="G1486" s="62"/>
    </row>
    <row r="1487" spans="7:7" s="1" customFormat="1" x14ac:dyDescent="0.2">
      <c r="G1487" s="62"/>
    </row>
    <row r="1488" spans="7:7" s="1" customFormat="1" x14ac:dyDescent="0.2">
      <c r="G1488" s="62"/>
    </row>
    <row r="1489" spans="7:7" s="1" customFormat="1" x14ac:dyDescent="0.2">
      <c r="G1489" s="62"/>
    </row>
    <row r="1490" spans="7:7" s="1" customFormat="1" x14ac:dyDescent="0.2">
      <c r="G1490" s="62"/>
    </row>
    <row r="1491" spans="7:7" s="1" customFormat="1" x14ac:dyDescent="0.2">
      <c r="G1491" s="62"/>
    </row>
    <row r="1492" spans="7:7" s="1" customFormat="1" x14ac:dyDescent="0.2">
      <c r="G1492" s="62"/>
    </row>
    <row r="1493" spans="7:7" s="1" customFormat="1" x14ac:dyDescent="0.2">
      <c r="G1493" s="62"/>
    </row>
    <row r="1494" spans="7:7" s="1" customFormat="1" x14ac:dyDescent="0.2">
      <c r="G1494" s="62"/>
    </row>
    <row r="1495" spans="7:7" s="1" customFormat="1" x14ac:dyDescent="0.2">
      <c r="G1495" s="62"/>
    </row>
    <row r="1496" spans="7:7" s="1" customFormat="1" x14ac:dyDescent="0.2">
      <c r="G1496" s="62"/>
    </row>
    <row r="1497" spans="7:7" s="1" customFormat="1" x14ac:dyDescent="0.2">
      <c r="G1497" s="62"/>
    </row>
    <row r="1498" spans="7:7" s="1" customFormat="1" x14ac:dyDescent="0.2">
      <c r="G1498" s="62"/>
    </row>
    <row r="1499" spans="7:7" s="1" customFormat="1" x14ac:dyDescent="0.2">
      <c r="G1499" s="62"/>
    </row>
    <row r="1500" spans="7:7" s="1" customFormat="1" x14ac:dyDescent="0.2">
      <c r="G1500" s="62"/>
    </row>
    <row r="1501" spans="7:7" s="1" customFormat="1" x14ac:dyDescent="0.2">
      <c r="G1501" s="62"/>
    </row>
    <row r="1502" spans="7:7" s="1" customFormat="1" x14ac:dyDescent="0.2">
      <c r="G1502" s="62"/>
    </row>
    <row r="1503" spans="7:7" s="1" customFormat="1" x14ac:dyDescent="0.2">
      <c r="G1503" s="62"/>
    </row>
    <row r="1504" spans="7:7" s="1" customFormat="1" x14ac:dyDescent="0.2">
      <c r="G1504" s="62"/>
    </row>
    <row r="1505" spans="7:7" s="1" customFormat="1" x14ac:dyDescent="0.2">
      <c r="G1505" s="62"/>
    </row>
    <row r="1506" spans="7:7" s="1" customFormat="1" x14ac:dyDescent="0.2">
      <c r="G1506" s="62"/>
    </row>
    <row r="1507" spans="7:7" s="1" customFormat="1" x14ac:dyDescent="0.2">
      <c r="G1507" s="62"/>
    </row>
    <row r="1508" spans="7:7" s="1" customFormat="1" x14ac:dyDescent="0.2">
      <c r="G1508" s="62"/>
    </row>
    <row r="1509" spans="7:7" s="1" customFormat="1" x14ac:dyDescent="0.2">
      <c r="G1509" s="62"/>
    </row>
    <row r="1510" spans="7:7" s="1" customFormat="1" x14ac:dyDescent="0.2">
      <c r="G1510" s="62"/>
    </row>
    <row r="1511" spans="7:7" s="1" customFormat="1" x14ac:dyDescent="0.2">
      <c r="G1511" s="62"/>
    </row>
    <row r="1512" spans="7:7" s="1" customFormat="1" x14ac:dyDescent="0.2">
      <c r="G1512" s="62"/>
    </row>
    <row r="1513" spans="7:7" s="1" customFormat="1" x14ac:dyDescent="0.2">
      <c r="G1513" s="62"/>
    </row>
    <row r="1514" spans="7:7" s="1" customFormat="1" x14ac:dyDescent="0.2">
      <c r="G1514" s="62"/>
    </row>
    <row r="1515" spans="7:7" s="1" customFormat="1" x14ac:dyDescent="0.2">
      <c r="G1515" s="62"/>
    </row>
    <row r="1516" spans="7:7" s="1" customFormat="1" x14ac:dyDescent="0.2">
      <c r="G1516" s="62"/>
    </row>
    <row r="1517" spans="7:7" s="1" customFormat="1" x14ac:dyDescent="0.2">
      <c r="G1517" s="62"/>
    </row>
    <row r="1518" spans="7:7" s="1" customFormat="1" x14ac:dyDescent="0.2">
      <c r="G1518" s="62"/>
    </row>
    <row r="1519" spans="7:7" s="1" customFormat="1" x14ac:dyDescent="0.2">
      <c r="G1519" s="62"/>
    </row>
    <row r="1520" spans="7:7" s="1" customFormat="1" x14ac:dyDescent="0.2">
      <c r="G1520" s="62"/>
    </row>
    <row r="1521" spans="7:7" s="1" customFormat="1" x14ac:dyDescent="0.2">
      <c r="G1521" s="62"/>
    </row>
    <row r="1522" spans="7:7" s="1" customFormat="1" x14ac:dyDescent="0.2">
      <c r="G1522" s="62"/>
    </row>
    <row r="1523" spans="7:7" s="1" customFormat="1" x14ac:dyDescent="0.2">
      <c r="G1523" s="62"/>
    </row>
    <row r="1524" spans="7:7" s="1" customFormat="1" x14ac:dyDescent="0.2">
      <c r="G1524" s="62"/>
    </row>
    <row r="1525" spans="7:7" s="1" customFormat="1" x14ac:dyDescent="0.2">
      <c r="G1525" s="62"/>
    </row>
    <row r="1526" spans="7:7" s="1" customFormat="1" x14ac:dyDescent="0.2">
      <c r="G1526" s="62"/>
    </row>
    <row r="1527" spans="7:7" s="1" customFormat="1" x14ac:dyDescent="0.2">
      <c r="G1527" s="62"/>
    </row>
    <row r="1528" spans="7:7" s="1" customFormat="1" x14ac:dyDescent="0.2">
      <c r="G1528" s="62"/>
    </row>
    <row r="1529" spans="7:7" s="1" customFormat="1" x14ac:dyDescent="0.2">
      <c r="G1529" s="62"/>
    </row>
    <row r="1530" spans="7:7" s="1" customFormat="1" x14ac:dyDescent="0.2">
      <c r="G1530" s="62"/>
    </row>
    <row r="1531" spans="7:7" s="1" customFormat="1" x14ac:dyDescent="0.2">
      <c r="G1531" s="62"/>
    </row>
    <row r="1532" spans="7:7" s="1" customFormat="1" x14ac:dyDescent="0.2">
      <c r="G1532" s="62"/>
    </row>
    <row r="1533" spans="7:7" s="1" customFormat="1" x14ac:dyDescent="0.2">
      <c r="G1533" s="62"/>
    </row>
    <row r="1534" spans="7:7" s="1" customFormat="1" x14ac:dyDescent="0.2">
      <c r="G1534" s="62"/>
    </row>
    <row r="1535" spans="7:7" s="1" customFormat="1" x14ac:dyDescent="0.2">
      <c r="G1535" s="62"/>
    </row>
    <row r="1536" spans="7:7" s="1" customFormat="1" x14ac:dyDescent="0.2">
      <c r="G1536" s="62"/>
    </row>
    <row r="1537" spans="7:7" s="1" customFormat="1" x14ac:dyDescent="0.2">
      <c r="G1537" s="62"/>
    </row>
    <row r="1538" spans="7:7" s="1" customFormat="1" x14ac:dyDescent="0.2">
      <c r="G1538" s="62"/>
    </row>
    <row r="1539" spans="7:7" s="1" customFormat="1" x14ac:dyDescent="0.2">
      <c r="G1539" s="62"/>
    </row>
    <row r="1540" spans="7:7" s="1" customFormat="1" x14ac:dyDescent="0.2">
      <c r="G1540" s="62"/>
    </row>
    <row r="1541" spans="7:7" s="1" customFormat="1" x14ac:dyDescent="0.2">
      <c r="G1541" s="62"/>
    </row>
    <row r="1542" spans="7:7" s="1" customFormat="1" x14ac:dyDescent="0.2">
      <c r="G1542" s="62"/>
    </row>
    <row r="1543" spans="7:7" s="1" customFormat="1" x14ac:dyDescent="0.2">
      <c r="G1543" s="62"/>
    </row>
    <row r="1544" spans="7:7" s="1" customFormat="1" x14ac:dyDescent="0.2">
      <c r="G1544" s="62"/>
    </row>
    <row r="1545" spans="7:7" s="1" customFormat="1" x14ac:dyDescent="0.2">
      <c r="G1545" s="62"/>
    </row>
    <row r="1546" spans="7:7" s="1" customFormat="1" x14ac:dyDescent="0.2">
      <c r="G1546" s="62"/>
    </row>
    <row r="1547" spans="7:7" s="1" customFormat="1" x14ac:dyDescent="0.2">
      <c r="G1547" s="62"/>
    </row>
    <row r="1548" spans="7:7" s="1" customFormat="1" x14ac:dyDescent="0.2">
      <c r="G1548" s="62"/>
    </row>
    <row r="1549" spans="7:7" s="1" customFormat="1" x14ac:dyDescent="0.2">
      <c r="G1549" s="62"/>
    </row>
    <row r="1550" spans="7:7" s="1" customFormat="1" x14ac:dyDescent="0.2">
      <c r="G1550" s="62"/>
    </row>
    <row r="1551" spans="7:7" s="1" customFormat="1" x14ac:dyDescent="0.2">
      <c r="G1551" s="62"/>
    </row>
    <row r="1552" spans="7:7" s="1" customFormat="1" x14ac:dyDescent="0.2">
      <c r="G1552" s="62"/>
    </row>
    <row r="1553" spans="7:7" s="1" customFormat="1" x14ac:dyDescent="0.2">
      <c r="G1553" s="62"/>
    </row>
    <row r="1554" spans="7:7" s="1" customFormat="1" x14ac:dyDescent="0.2">
      <c r="G1554" s="62"/>
    </row>
    <row r="1555" spans="7:7" s="1" customFormat="1" x14ac:dyDescent="0.2">
      <c r="G1555" s="62"/>
    </row>
    <row r="1556" spans="7:7" s="1" customFormat="1" x14ac:dyDescent="0.2">
      <c r="G1556" s="62"/>
    </row>
    <row r="1557" spans="7:7" s="1" customFormat="1" x14ac:dyDescent="0.2">
      <c r="G1557" s="62"/>
    </row>
    <row r="1558" spans="7:7" s="1" customFormat="1" x14ac:dyDescent="0.2">
      <c r="G1558" s="62"/>
    </row>
    <row r="1559" spans="7:7" s="1" customFormat="1" x14ac:dyDescent="0.2">
      <c r="G1559" s="62"/>
    </row>
    <row r="1560" spans="7:7" s="1" customFormat="1" x14ac:dyDescent="0.2">
      <c r="G1560" s="62"/>
    </row>
    <row r="1561" spans="7:7" s="1" customFormat="1" x14ac:dyDescent="0.2">
      <c r="G1561" s="62"/>
    </row>
    <row r="1562" spans="7:7" s="1" customFormat="1" x14ac:dyDescent="0.2">
      <c r="G1562" s="62"/>
    </row>
    <row r="1563" spans="7:7" s="1" customFormat="1" x14ac:dyDescent="0.2">
      <c r="G1563" s="62"/>
    </row>
    <row r="1564" spans="7:7" s="1" customFormat="1" x14ac:dyDescent="0.2">
      <c r="G1564" s="62"/>
    </row>
    <row r="1565" spans="7:7" s="1" customFormat="1" x14ac:dyDescent="0.2">
      <c r="G1565" s="62"/>
    </row>
    <row r="1566" spans="7:7" s="1" customFormat="1" x14ac:dyDescent="0.2">
      <c r="G1566" s="62"/>
    </row>
    <row r="1567" spans="7:7" s="1" customFormat="1" x14ac:dyDescent="0.2">
      <c r="G1567" s="62"/>
    </row>
    <row r="1568" spans="7:7" s="1" customFormat="1" x14ac:dyDescent="0.2">
      <c r="G1568" s="62"/>
    </row>
    <row r="1569" spans="7:7" s="1" customFormat="1" x14ac:dyDescent="0.2">
      <c r="G1569" s="62"/>
    </row>
    <row r="1570" spans="7:7" s="1" customFormat="1" x14ac:dyDescent="0.2">
      <c r="G1570" s="62"/>
    </row>
    <row r="1571" spans="7:7" s="1" customFormat="1" x14ac:dyDescent="0.2">
      <c r="G1571" s="62"/>
    </row>
    <row r="1572" spans="7:7" s="1" customFormat="1" x14ac:dyDescent="0.2">
      <c r="G1572" s="62"/>
    </row>
    <row r="1573" spans="7:7" s="1" customFormat="1" x14ac:dyDescent="0.2">
      <c r="G1573" s="62"/>
    </row>
    <row r="1574" spans="7:7" s="1" customFormat="1" x14ac:dyDescent="0.2">
      <c r="G1574" s="62"/>
    </row>
    <row r="1575" spans="7:7" s="1" customFormat="1" x14ac:dyDescent="0.2">
      <c r="G1575" s="62"/>
    </row>
    <row r="1576" spans="7:7" s="1" customFormat="1" x14ac:dyDescent="0.2">
      <c r="G1576" s="62"/>
    </row>
    <row r="1577" spans="7:7" s="1" customFormat="1" x14ac:dyDescent="0.2">
      <c r="G1577" s="62"/>
    </row>
    <row r="1578" spans="7:7" s="1" customFormat="1" x14ac:dyDescent="0.2">
      <c r="G1578" s="62"/>
    </row>
    <row r="1579" spans="7:7" s="1" customFormat="1" x14ac:dyDescent="0.2">
      <c r="G1579" s="62"/>
    </row>
    <row r="1580" spans="7:7" s="1" customFormat="1" x14ac:dyDescent="0.2">
      <c r="G1580" s="62"/>
    </row>
    <row r="1581" spans="7:7" s="1" customFormat="1" x14ac:dyDescent="0.2">
      <c r="G1581" s="62"/>
    </row>
    <row r="1582" spans="7:7" s="1" customFormat="1" x14ac:dyDescent="0.2">
      <c r="G1582" s="62"/>
    </row>
    <row r="1583" spans="7:7" s="1" customFormat="1" x14ac:dyDescent="0.2">
      <c r="G1583" s="62"/>
    </row>
    <row r="1584" spans="7:7" s="1" customFormat="1" x14ac:dyDescent="0.2">
      <c r="G1584" s="62"/>
    </row>
    <row r="1585" spans="7:7" s="1" customFormat="1" x14ac:dyDescent="0.2">
      <c r="G1585" s="62"/>
    </row>
    <row r="1586" spans="7:7" s="1" customFormat="1" x14ac:dyDescent="0.2">
      <c r="G1586" s="62"/>
    </row>
    <row r="1587" spans="7:7" s="1" customFormat="1" x14ac:dyDescent="0.2">
      <c r="G1587" s="62"/>
    </row>
    <row r="1588" spans="7:7" s="1" customFormat="1" x14ac:dyDescent="0.2">
      <c r="G1588" s="62"/>
    </row>
    <row r="1589" spans="7:7" s="1" customFormat="1" x14ac:dyDescent="0.2">
      <c r="G1589" s="62"/>
    </row>
    <row r="1590" spans="7:7" s="1" customFormat="1" x14ac:dyDescent="0.2">
      <c r="G1590" s="62"/>
    </row>
    <row r="1591" spans="7:7" s="1" customFormat="1" x14ac:dyDescent="0.2">
      <c r="G1591" s="62"/>
    </row>
    <row r="1592" spans="7:7" s="1" customFormat="1" x14ac:dyDescent="0.2">
      <c r="G1592" s="62"/>
    </row>
    <row r="1593" spans="7:7" s="1" customFormat="1" x14ac:dyDescent="0.2">
      <c r="G1593" s="62"/>
    </row>
    <row r="1594" spans="7:7" s="1" customFormat="1" x14ac:dyDescent="0.2">
      <c r="G1594" s="62"/>
    </row>
    <row r="1595" spans="7:7" s="1" customFormat="1" x14ac:dyDescent="0.2">
      <c r="G1595" s="62"/>
    </row>
    <row r="1596" spans="7:7" s="1" customFormat="1" x14ac:dyDescent="0.2">
      <c r="G1596" s="62"/>
    </row>
    <row r="1597" spans="7:7" s="1" customFormat="1" x14ac:dyDescent="0.2">
      <c r="G1597" s="62"/>
    </row>
    <row r="1598" spans="7:7" s="1" customFormat="1" x14ac:dyDescent="0.2">
      <c r="G1598" s="62"/>
    </row>
    <row r="1599" spans="7:7" s="1" customFormat="1" x14ac:dyDescent="0.2">
      <c r="G1599" s="62"/>
    </row>
    <row r="1600" spans="7:7" s="1" customFormat="1" x14ac:dyDescent="0.2">
      <c r="G1600" s="62"/>
    </row>
    <row r="1601" spans="7:7" s="1" customFormat="1" x14ac:dyDescent="0.2">
      <c r="G1601" s="62"/>
    </row>
    <row r="1602" spans="7:7" s="1" customFormat="1" x14ac:dyDescent="0.2">
      <c r="G1602" s="62"/>
    </row>
    <row r="1603" spans="7:7" s="1" customFormat="1" x14ac:dyDescent="0.2">
      <c r="G1603" s="62"/>
    </row>
    <row r="1604" spans="7:7" s="1" customFormat="1" x14ac:dyDescent="0.2">
      <c r="G1604" s="62"/>
    </row>
    <row r="1605" spans="7:7" s="1" customFormat="1" x14ac:dyDescent="0.2">
      <c r="G1605" s="62"/>
    </row>
    <row r="1606" spans="7:7" s="1" customFormat="1" x14ac:dyDescent="0.2">
      <c r="G1606" s="62"/>
    </row>
    <row r="1607" spans="7:7" s="1" customFormat="1" x14ac:dyDescent="0.2">
      <c r="G1607" s="62"/>
    </row>
    <row r="1608" spans="7:7" s="1" customFormat="1" x14ac:dyDescent="0.2">
      <c r="G1608" s="62"/>
    </row>
    <row r="1609" spans="7:7" s="1" customFormat="1" x14ac:dyDescent="0.2">
      <c r="G1609" s="62"/>
    </row>
    <row r="1610" spans="7:7" s="1" customFormat="1" x14ac:dyDescent="0.2">
      <c r="G1610" s="62"/>
    </row>
    <row r="1611" spans="7:7" s="1" customFormat="1" x14ac:dyDescent="0.2">
      <c r="G1611" s="62"/>
    </row>
    <row r="1612" spans="7:7" s="1" customFormat="1" x14ac:dyDescent="0.2">
      <c r="G1612" s="62"/>
    </row>
    <row r="1613" spans="7:7" s="1" customFormat="1" x14ac:dyDescent="0.2">
      <c r="G1613" s="62"/>
    </row>
    <row r="1614" spans="7:7" s="1" customFormat="1" x14ac:dyDescent="0.2">
      <c r="G1614" s="62"/>
    </row>
    <row r="1615" spans="7:7" s="1" customFormat="1" x14ac:dyDescent="0.2">
      <c r="G1615" s="62"/>
    </row>
    <row r="1616" spans="7:7" s="1" customFormat="1" x14ac:dyDescent="0.2">
      <c r="G1616" s="62"/>
    </row>
    <row r="1617" spans="7:7" s="1" customFormat="1" x14ac:dyDescent="0.2">
      <c r="G1617" s="62"/>
    </row>
    <row r="1618" spans="7:7" s="1" customFormat="1" x14ac:dyDescent="0.2">
      <c r="G1618" s="62"/>
    </row>
    <row r="1619" spans="7:7" s="1" customFormat="1" x14ac:dyDescent="0.2">
      <c r="G1619" s="62"/>
    </row>
    <row r="1620" spans="7:7" s="1" customFormat="1" x14ac:dyDescent="0.2">
      <c r="G1620" s="62"/>
    </row>
    <row r="1621" spans="7:7" s="1" customFormat="1" x14ac:dyDescent="0.2">
      <c r="G1621" s="62"/>
    </row>
    <row r="1622" spans="7:7" s="1" customFormat="1" x14ac:dyDescent="0.2">
      <c r="G1622" s="62"/>
    </row>
    <row r="1623" spans="7:7" s="1" customFormat="1" x14ac:dyDescent="0.2">
      <c r="G1623" s="62"/>
    </row>
    <row r="1624" spans="7:7" s="1" customFormat="1" x14ac:dyDescent="0.2">
      <c r="G1624" s="62"/>
    </row>
    <row r="1625" spans="7:7" s="1" customFormat="1" x14ac:dyDescent="0.2">
      <c r="G1625" s="62"/>
    </row>
    <row r="1626" spans="7:7" s="1" customFormat="1" x14ac:dyDescent="0.2">
      <c r="G1626" s="62"/>
    </row>
    <row r="1627" spans="7:7" s="1" customFormat="1" x14ac:dyDescent="0.2">
      <c r="G1627" s="62"/>
    </row>
    <row r="1628" spans="7:7" s="1" customFormat="1" x14ac:dyDescent="0.2">
      <c r="G1628" s="62"/>
    </row>
    <row r="1629" spans="7:7" s="1" customFormat="1" x14ac:dyDescent="0.2">
      <c r="G1629" s="62"/>
    </row>
    <row r="1630" spans="7:7" s="1" customFormat="1" x14ac:dyDescent="0.2">
      <c r="G1630" s="62"/>
    </row>
    <row r="1631" spans="7:7" s="1" customFormat="1" x14ac:dyDescent="0.2">
      <c r="G1631" s="62"/>
    </row>
    <row r="1632" spans="7:7" s="1" customFormat="1" x14ac:dyDescent="0.2">
      <c r="G1632" s="62"/>
    </row>
    <row r="1633" spans="7:7" s="1" customFormat="1" x14ac:dyDescent="0.2">
      <c r="G1633" s="62"/>
    </row>
    <row r="1634" spans="7:7" s="1" customFormat="1" x14ac:dyDescent="0.2">
      <c r="G1634" s="62"/>
    </row>
    <row r="1635" spans="7:7" s="1" customFormat="1" x14ac:dyDescent="0.2">
      <c r="G1635" s="62"/>
    </row>
    <row r="1636" spans="7:7" s="1" customFormat="1" x14ac:dyDescent="0.2">
      <c r="G1636" s="62"/>
    </row>
    <row r="1637" spans="7:7" s="1" customFormat="1" x14ac:dyDescent="0.2">
      <c r="G1637" s="62"/>
    </row>
    <row r="1638" spans="7:7" s="1" customFormat="1" x14ac:dyDescent="0.2">
      <c r="G1638" s="62"/>
    </row>
    <row r="1639" spans="7:7" s="1" customFormat="1" x14ac:dyDescent="0.2">
      <c r="G1639" s="62"/>
    </row>
    <row r="1640" spans="7:7" s="1" customFormat="1" x14ac:dyDescent="0.2">
      <c r="G1640" s="62"/>
    </row>
  </sheetData>
  <mergeCells count="23">
    <mergeCell ref="D31:D33"/>
    <mergeCell ref="H31:H33"/>
    <mergeCell ref="H16:I16"/>
    <mergeCell ref="H17:I17"/>
    <mergeCell ref="H18:I18"/>
    <mergeCell ref="H19:I19"/>
    <mergeCell ref="H20:I20"/>
    <mergeCell ref="I50:I52"/>
    <mergeCell ref="I114:I116"/>
    <mergeCell ref="H21:I21"/>
    <mergeCell ref="H22:I22"/>
    <mergeCell ref="B27:C27"/>
    <mergeCell ref="B28:E28"/>
    <mergeCell ref="A24:G25"/>
    <mergeCell ref="I31:I33"/>
    <mergeCell ref="B26:E26"/>
    <mergeCell ref="B29:E29"/>
    <mergeCell ref="G31:G33"/>
    <mergeCell ref="F31:F33"/>
    <mergeCell ref="E31:E33"/>
    <mergeCell ref="A31:A33"/>
    <mergeCell ref="B31:B33"/>
    <mergeCell ref="C31:C33"/>
  </mergeCells>
  <pageMargins left="0.31496062992125984" right="0.31496062992125984" top="0.35433070866141736" bottom="0.15748031496062992" header="0.31496062992125984" footer="0.31496062992125984"/>
  <pageSetup paperSize="9" scale="70" fitToHeight="2" orientation="portrait" r:id="rId1"/>
  <rowBreaks count="1" manualBreakCount="1">
    <brk id="65" max="8" man="1"/>
  </rowBreaks>
  <colBreaks count="1" manualBreakCount="1">
    <brk id="9" min="11" max="1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Смета 2025г.</vt:lpstr>
      <vt:lpstr>Русск</vt:lpstr>
      <vt:lpstr>Русск!Область_печати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2026-04-21T05:21:51Z</dcterms:modified>
</cp:coreProperties>
</file>