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53222"/>
  <mc:AlternateContent xmlns:mc="http://schemas.openxmlformats.org/markup-compatibility/2006">
    <mc:Choice Requires="x15">
      <x15ac:absPath xmlns:x15ac="http://schemas.microsoft.com/office/spreadsheetml/2010/11/ac" url="C:\Users\907\Desktop\Нақтылау Жоспар\№2 нақтылау Тамыз\№2 нақтылау Жоспар\последний паспорт\"/>
    </mc:Choice>
  </mc:AlternateContent>
  <bookViews>
    <workbookView showHorizontalScroll="0" showVerticalScroll="0" xWindow="0" yWindow="0" windowWidth="28770" windowHeight="12180" tabRatio="814" firstSheet="4" activeTab="41"/>
  </bookViews>
  <sheets>
    <sheet name="001" sheetId="55" state="hidden" r:id="rId1"/>
    <sheet name="001-рус" sheetId="57" state="hidden" r:id="rId2"/>
    <sheet name="026" sheetId="56" state="hidden" r:id="rId3"/>
    <sheet name="026-рус" sheetId="58" state="hidden" r:id="rId4"/>
    <sheet name="003" sheetId="32" r:id="rId5"/>
    <sheet name="003-рус" sheetId="59" r:id="rId6"/>
    <sheet name="004" sheetId="33" r:id="rId7"/>
    <sheet name="004-рус" sheetId="60" r:id="rId8"/>
    <sheet name="007" sheetId="49" state="hidden" r:id="rId9"/>
    <sheet name="007-рус" sheetId="61" state="hidden" r:id="rId10"/>
    <sheet name="008" sheetId="35" r:id="rId11"/>
    <sheet name="008-рус" sheetId="62" r:id="rId12"/>
    <sheet name="009" sheetId="36" r:id="rId13"/>
    <sheet name="009-рус" sheetId="63" r:id="rId14"/>
    <sheet name="015" sheetId="37" r:id="rId15"/>
    <sheet name="015-рус" sheetId="64" r:id="rId16"/>
    <sheet name="053" sheetId="48" state="hidden" r:id="rId17"/>
    <sheet name="053-рус" sheetId="65" state="hidden" r:id="rId18"/>
    <sheet name="013" sheetId="38" r:id="rId19"/>
    <sheet name="013-рус" sheetId="66" r:id="rId20"/>
    <sheet name="023" sheetId="50" state="hidden" r:id="rId21"/>
    <sheet name="023-рус" sheetId="67" state="hidden" r:id="rId22"/>
    <sheet name="066" sheetId="51" state="hidden" r:id="rId23"/>
    <sheet name="066-рус" sheetId="68" state="hidden" r:id="rId24"/>
    <sheet name="034" sheetId="52" state="hidden" r:id="rId25"/>
    <sheet name="034-рус" sheetId="69" state="hidden" r:id="rId26"/>
    <sheet name="076" sheetId="53" state="hidden" r:id="rId27"/>
    <sheet name="076-рус" sheetId="70" state="hidden" r:id="rId28"/>
    <sheet name="077" sheetId="54" state="hidden" r:id="rId29"/>
    <sheet name="077-рус" sheetId="71" state="hidden" r:id="rId30"/>
    <sheet name="032" sheetId="39" r:id="rId31"/>
    <sheet name="032-рус" sheetId="72" r:id="rId32"/>
    <sheet name="002" sheetId="40" r:id="rId33"/>
    <sheet name="002-рус" sheetId="80" r:id="rId34"/>
    <sheet name="002+-рус" sheetId="73" state="hidden" r:id="rId35"/>
    <sheet name="020" sheetId="41" r:id="rId36"/>
    <sheet name="020-рус" sheetId="74" r:id="rId37"/>
    <sheet name="022" sheetId="43" r:id="rId38"/>
    <sheet name="022-рус" sheetId="75" r:id="rId39"/>
    <sheet name="028" sheetId="44" r:id="rId40"/>
    <sheet name="028-рус" sheetId="76" r:id="rId41"/>
    <sheet name="006" sheetId="45" r:id="rId42"/>
    <sheet name="006-рус" sheetId="77" r:id="rId43"/>
    <sheet name="016" sheetId="46" state="hidden" r:id="rId44"/>
    <sheet name="016-рус" sheetId="78" state="hidden" r:id="rId45"/>
    <sheet name="064" sheetId="47" state="hidden" r:id="rId46"/>
    <sheet name="064-рус" sheetId="79" state="hidden" r:id="rId47"/>
  </sheets>
  <definedNames>
    <definedName name="_xlnm.Print_Titles" localSheetId="36">'020-рус'!$27:$27</definedName>
    <definedName name="_xlnm.Print_Titles" localSheetId="31">'032-рус'!$26:$27</definedName>
    <definedName name="_xlnm.Print_Area" localSheetId="0">'001'!$A$1:$H$47</definedName>
    <definedName name="_xlnm.Print_Area" localSheetId="1">'001-рус'!$A$1:$H$47</definedName>
    <definedName name="_xlnm.Print_Area" localSheetId="32">'002'!$A$1:$H$75</definedName>
    <definedName name="_xlnm.Print_Area" localSheetId="34">'002+-рус'!$A$1:$H$72</definedName>
    <definedName name="_xlnm.Print_Area" localSheetId="33">'002-рус'!$A$1:$H$75</definedName>
    <definedName name="_xlnm.Print_Area" localSheetId="4">'003'!$A$1:$H$70</definedName>
    <definedName name="_xlnm.Print_Area" localSheetId="5">'003-рус'!$A$1:$H$70</definedName>
    <definedName name="_xlnm.Print_Area" localSheetId="6">'004'!$A$1:$H$48</definedName>
    <definedName name="_xlnm.Print_Area" localSheetId="7">'004-рус'!$A$1:$H$48</definedName>
    <definedName name="_xlnm.Print_Area" localSheetId="41">'006'!$A$1:$H$49</definedName>
    <definedName name="_xlnm.Print_Area" localSheetId="42">'006-рус'!$A$1:$H$49</definedName>
    <definedName name="_xlnm.Print_Area" localSheetId="8">'007'!$A$1:$H$44</definedName>
    <definedName name="_xlnm.Print_Area" localSheetId="9">'007-рус'!$A$1:$H$44</definedName>
    <definedName name="_xlnm.Print_Area" localSheetId="10">'008'!$A$1:$H$73</definedName>
    <definedName name="_xlnm.Print_Area" localSheetId="11">'008-рус'!$A$1:$H$73</definedName>
    <definedName name="_xlnm.Print_Area" localSheetId="12">'009'!$A$1:$H$62</definedName>
    <definedName name="_xlnm.Print_Area" localSheetId="13">'009-рус'!$A$1:$H$62</definedName>
    <definedName name="_xlnm.Print_Area" localSheetId="18">'013'!$A$1:$H$40</definedName>
    <definedName name="_xlnm.Print_Area" localSheetId="19">'013-рус'!$A$1:$H$42</definedName>
    <definedName name="_xlnm.Print_Area" localSheetId="14">'015'!$A$1:$H$57</definedName>
    <definedName name="_xlnm.Print_Area" localSheetId="15">'015-рус'!$A$1:$H$59</definedName>
    <definedName name="_xlnm.Print_Area" localSheetId="43">'016'!$A$1:$H$49</definedName>
    <definedName name="_xlnm.Print_Area" localSheetId="44">'016-рус'!$A$1:$H$49</definedName>
    <definedName name="_xlnm.Print_Area" localSheetId="35">'020'!$A$1:$H$58</definedName>
    <definedName name="_xlnm.Print_Area" localSheetId="36">'020-рус'!$A$1:$H$58</definedName>
    <definedName name="_xlnm.Print_Area" localSheetId="37">'022'!$A$1:$H$50</definedName>
    <definedName name="_xlnm.Print_Area" localSheetId="38">'022-рус'!$A$1:$H$50</definedName>
    <definedName name="_xlnm.Print_Area" localSheetId="20">'023'!$A$1:$H$44</definedName>
    <definedName name="_xlnm.Print_Area" localSheetId="21">'023-рус'!$A$1:$H$44</definedName>
    <definedName name="_xlnm.Print_Area" localSheetId="2">'026'!$A$1:$H$38</definedName>
    <definedName name="_xlnm.Print_Area" localSheetId="3">'026-рус'!$A$1:$H$38</definedName>
    <definedName name="_xlnm.Print_Area" localSheetId="39">'028'!$A$1:$H$48</definedName>
    <definedName name="_xlnm.Print_Area" localSheetId="40">'028-рус'!$A$1:$H$48</definedName>
    <definedName name="_xlnm.Print_Area" localSheetId="30">'032'!$A$1:$H$38</definedName>
    <definedName name="_xlnm.Print_Area" localSheetId="31">'032-рус'!$A$1:$H$38</definedName>
    <definedName name="_xlnm.Print_Area" localSheetId="24">'034'!$A$1:$H$52</definedName>
    <definedName name="_xlnm.Print_Area" localSheetId="25">'034-рус'!$A$1:$H$51</definedName>
    <definedName name="_xlnm.Print_Area" localSheetId="16">'053'!$A$1:$H$45</definedName>
    <definedName name="_xlnm.Print_Area" localSheetId="17">'053-рус'!$A$1:$H$45</definedName>
    <definedName name="_xlnm.Print_Area" localSheetId="45">'064'!$A$1:$H$44</definedName>
    <definedName name="_xlnm.Print_Area" localSheetId="46">'064-рус'!$A$1:$H$44</definedName>
    <definedName name="_xlnm.Print_Area" localSheetId="22">'066'!$A$1:$H$44</definedName>
    <definedName name="_xlnm.Print_Area" localSheetId="23">'066-рус'!$A$1:$H$44</definedName>
    <definedName name="_xlnm.Print_Area" localSheetId="26">'076'!$A$1:$H$39</definedName>
    <definedName name="_xlnm.Print_Area" localSheetId="27">'076-рус'!$A$1:$H$39</definedName>
    <definedName name="_xlnm.Print_Area" localSheetId="28">'077'!$A$1:$H$40</definedName>
    <definedName name="_xlnm.Print_Area" localSheetId="29">'077-рус'!$A$1:$H$40</definedName>
  </definedNames>
  <calcPr calcId="162913"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9" i="77" l="1"/>
  <c r="G34" i="77"/>
  <c r="G28" i="77"/>
  <c r="G28" i="45"/>
  <c r="G38" i="76"/>
  <c r="G33" i="76"/>
  <c r="G28" i="76"/>
  <c r="G27" i="44"/>
  <c r="G40" i="75" l="1"/>
  <c r="G35" i="75"/>
  <c r="G28" i="75"/>
  <c r="D30" i="75"/>
  <c r="D31" i="75"/>
  <c r="D29" i="75"/>
  <c r="G28" i="43"/>
  <c r="D38" i="74"/>
  <c r="D35" i="74"/>
  <c r="D33" i="74"/>
  <c r="D32" i="74"/>
  <c r="D30" i="74"/>
  <c r="D29" i="74"/>
  <c r="G38" i="74"/>
  <c r="G37" i="74" s="1"/>
  <c r="G35" i="74"/>
  <c r="G32" i="74"/>
  <c r="G31" i="74" s="1"/>
  <c r="G29" i="74"/>
  <c r="G34" i="74"/>
  <c r="G28" i="74"/>
  <c r="G48" i="74"/>
  <c r="G43" i="74"/>
  <c r="G38" i="41"/>
  <c r="G35" i="41"/>
  <c r="G29" i="41"/>
  <c r="G32" i="41"/>
  <c r="G37" i="41"/>
  <c r="G34" i="41"/>
  <c r="G31" i="41"/>
  <c r="G28" i="41"/>
  <c r="H48" i="80"/>
  <c r="H41" i="80"/>
  <c r="H55" i="40"/>
  <c r="H52" i="40"/>
  <c r="H48" i="40"/>
  <c r="H41" i="40"/>
  <c r="H38" i="40"/>
  <c r="H35" i="40"/>
  <c r="H32" i="40"/>
  <c r="H29" i="40"/>
  <c r="J28" i="41" l="1"/>
  <c r="H34" i="40" l="1"/>
  <c r="E56" i="80" l="1"/>
  <c r="E55" i="80"/>
  <c r="E53" i="80"/>
  <c r="E52" i="80"/>
  <c r="E50" i="80"/>
  <c r="E49" i="80"/>
  <c r="E48" i="80"/>
  <c r="E45" i="80"/>
  <c r="E44" i="80"/>
  <c r="E43" i="80"/>
  <c r="E42" i="80"/>
  <c r="E39" i="80"/>
  <c r="E38" i="80"/>
  <c r="E36" i="80"/>
  <c r="E35" i="80"/>
  <c r="E33" i="80"/>
  <c r="E32" i="80"/>
  <c r="H55" i="80"/>
  <c r="H52" i="80"/>
  <c r="H38" i="80"/>
  <c r="H35" i="80"/>
  <c r="H32" i="80"/>
  <c r="H29" i="80"/>
  <c r="E30" i="80"/>
  <c r="E29" i="80"/>
  <c r="H54" i="80" l="1"/>
  <c r="H51" i="80"/>
  <c r="H47" i="80"/>
  <c r="E41" i="80"/>
  <c r="H40" i="80"/>
  <c r="H37" i="80"/>
  <c r="H34" i="80"/>
  <c r="H31" i="80"/>
  <c r="H28" i="80"/>
  <c r="H51" i="40"/>
  <c r="H54" i="40"/>
  <c r="H47" i="40"/>
  <c r="H40" i="40"/>
  <c r="E41" i="40"/>
  <c r="H37" i="40"/>
  <c r="H31" i="40"/>
  <c r="H28" i="40"/>
  <c r="J28" i="80" l="1"/>
  <c r="J28" i="40"/>
  <c r="C35" i="32"/>
  <c r="F38" i="59"/>
  <c r="F37" i="59"/>
  <c r="F36" i="59"/>
  <c r="F35" i="59"/>
  <c r="F34" i="59"/>
  <c r="F33" i="59"/>
  <c r="F32" i="59"/>
  <c r="F31" i="59"/>
  <c r="F30" i="59"/>
  <c r="C31" i="59"/>
  <c r="C32" i="59"/>
  <c r="C33" i="59"/>
  <c r="C34" i="59"/>
  <c r="C35" i="59"/>
  <c r="C36" i="59"/>
  <c r="C37" i="59"/>
  <c r="C38" i="59"/>
  <c r="C30" i="59"/>
  <c r="F30" i="60"/>
  <c r="F29" i="60"/>
  <c r="C30" i="60"/>
  <c r="C29" i="60"/>
  <c r="C30" i="33"/>
  <c r="C29" i="33"/>
  <c r="F29" i="33"/>
  <c r="F30" i="33"/>
  <c r="F32" i="32" l="1"/>
  <c r="F33" i="32"/>
  <c r="F36" i="32"/>
  <c r="F35" i="32"/>
  <c r="F34" i="32"/>
  <c r="F31" i="32"/>
  <c r="F30" i="32"/>
  <c r="D28" i="54" l="1"/>
  <c r="D28" i="71"/>
  <c r="D28" i="75" l="1"/>
  <c r="D45" i="73"/>
  <c r="D41" i="73"/>
  <c r="D39" i="73"/>
  <c r="D36" i="73"/>
  <c r="D31" i="73"/>
  <c r="D28" i="73"/>
  <c r="D31" i="72"/>
  <c r="D30" i="72"/>
  <c r="D29" i="72"/>
  <c r="D30" i="71"/>
  <c r="D28" i="70"/>
  <c r="D39" i="69"/>
  <c r="D33" i="69"/>
  <c r="D27" i="69"/>
  <c r="F24" i="59"/>
  <c r="K22" i="57"/>
  <c r="K21" i="57" s="1"/>
  <c r="D30" i="54" l="1"/>
  <c r="D28" i="53" l="1"/>
  <c r="C40" i="52" l="1"/>
  <c r="C34" i="52"/>
  <c r="C28" i="52"/>
  <c r="D28" i="43" l="1"/>
  <c r="D31" i="39" l="1"/>
  <c r="D29" i="39"/>
  <c r="D30" i="39"/>
  <c r="F24" i="32" l="1"/>
</calcChain>
</file>

<file path=xl/sharedStrings.xml><?xml version="1.0" encoding="utf-8"?>
<sst xmlns="http://schemas.openxmlformats.org/spreadsheetml/2006/main" count="3510" uniqueCount="621">
  <si>
    <t>Жоспарлы кезең</t>
  </si>
  <si>
    <t>Бекітілген</t>
  </si>
  <si>
    <t>Нақтыланған</t>
  </si>
  <si>
    <t>2025 жылғы есепті кезең</t>
  </si>
  <si>
    <t>Факт 2024 жыл</t>
  </si>
  <si>
    <t>2026 жыл</t>
  </si>
  <si>
    <t>2027 жыл</t>
  </si>
  <si>
    <t>2028 жыл</t>
  </si>
  <si>
    <t>Көрсеткіштердің атауы</t>
  </si>
  <si>
    <t>Іс-шаралар, барлығы, оның ішінде</t>
  </si>
  <si>
    <t>Іс-шара көрсеткіші</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</si>
  <si>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</si>
  <si>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Жоспар</t>
  </si>
  <si>
    <t>2026 - 2028 жылдарға арналған</t>
  </si>
  <si>
    <t>(мың теңге)</t>
  </si>
  <si>
    <t>Басқарма басшысының орынбасары</t>
  </si>
  <si>
    <t>К. Калдыкараев</t>
  </si>
  <si>
    <t>(қолы)</t>
  </si>
  <si>
    <t>333 Шымкент қаласының жұмыспен қамту және әлеуметтік қорғау басқармасы</t>
  </si>
  <si>
    <t>бюджеттiк бағдарлама әкiмшiсiнiң коды және атауы</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</si>
  <si>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</si>
  <si>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Бюджеттік бағдарламаның түпкілікті нәтижесі:</t>
  </si>
  <si>
    <t>Бюджеттік бағдарламаның түпкілікті нәтижесінің нысаналы индикаторлардан ауытқуы</t>
  </si>
  <si>
    <t>Нысаналы индикаторларға қол жеткізу үшін жоспардың жоспарланған қаражаттан ауытқуы</t>
  </si>
  <si>
    <t>ағымдағы/даму</t>
  </si>
  <si>
    <t>іске асыру тәсіліне байланысты:</t>
  </si>
  <si>
    <t>мемлекеттік басқару деңгейіне байланысты:</t>
  </si>
  <si>
    <t>мазмұнына байланысты:</t>
  </si>
  <si>
    <t>Бюджеттік бағдарламаның түрі:</t>
  </si>
  <si>
    <t>Сипаттама (негіздеме), оның ішінде ағымдағы мәртебе:</t>
  </si>
  <si>
    <t>Мемлекеттік көрсетілетін қызметтер тізіліміне сәйкес мемлекеттік көрсетілетін қызметтің коды мен атауы:</t>
  </si>
  <si>
    <t>Мемлекеттік органдар функцияларының тізіліміне сәйкес мемлекеттік орган функциясының (функцияларының) коды мен атауы:</t>
  </si>
  <si>
    <t>Бюджеттік бағдарламаның коды мен атауы:</t>
  </si>
  <si>
    <t>Мемлекеттік жоспарлау жүйелері құжатының көрсеткіші
(бар болған жағдайда)</t>
  </si>
  <si>
    <t>Ауытқу 
(бар болған жағдайда)</t>
  </si>
  <si>
    <t>Бюджеттік сұранымды жасау, ұсыну
 және қарау қағидаларына
№4-қосымша</t>
  </si>
  <si>
    <t>Бюджеттік бағдарлама паспорты</t>
  </si>
  <si>
    <t>06 - «Әлеуметтiк көмек және әлеуметтiк қамсыздандыру»</t>
  </si>
  <si>
    <t>Шығындар жұмыссыз азаматтарды еңбек нарығында сұранысқа ие мамандықтар бойынша оқытуға, жаңа бизнес-идеяларды іске асыруға арналған гранттар беруге, бағдарламаға қатысушыларға өтеусіз және қайтарымсыз мемлекеттік гранттар ұсынуға, сондай-ақ жұмыссыз азаматтарды әлеуметтік жұмыс орындарына, жастар практикасына, қоғамдық жұмыстарға және алғашқы жұмыс орындарына жұмысқа орналастыруға бағытталады.
Сонымен қатар, халықты жұмыспен қамтуға жәрдемдесу бойынша іс-шаралар қолданыстағы заңнамаға және мемлекеттік жоспарлау жүйесінің құжаттарына сәйкес жүзеге асырылуда. Бағдарламаның орындалуына тұрақты мониторинг жүргізіліп, жұмыспен қамту шараларына қатысушылардың саны, жұмысқа орналасуы және құрылған жұмыс орындарының нәтижелілігі бағаланады.</t>
  </si>
  <si>
    <t>Мемлекеттік функцияларды, өкілеттіктерді жүзеге асыруға және олардан туындайтын мемлекеттік қызметтерді көрсетуге бағытталған бюджеттік бағдарлама</t>
  </si>
  <si>
    <t>ағымдағы</t>
  </si>
  <si>
    <t xml:space="preserve">Республикалық маңызы бар қаланың бюджеті </t>
  </si>
  <si>
    <t>Жеке</t>
  </si>
  <si>
    <t xml:space="preserve">Жастар практикасы </t>
  </si>
  <si>
    <t>Ваучерлер беру</t>
  </si>
  <si>
    <t>Жұмыссызды жұмыс берушілердегі жұмыс орнында кәсіптік оқыту</t>
  </si>
  <si>
    <t>Қоғамдық жұмыстар</t>
  </si>
  <si>
    <t>Қысқа мерзімдік кәсіптік оқыту</t>
  </si>
  <si>
    <t xml:space="preserve">Әлеуметтік жұмыс орындары </t>
  </si>
  <si>
    <t>Мемлекеттік гранттарды беру (400 АЕК)</t>
  </si>
  <si>
    <t>Күміс жас жобасы</t>
  </si>
  <si>
    <t>Әлеуметтік жұмыс орындары мүгедектігі бар адамдарды жұмысқа орналастыру үшін арнайы жұмыс орындарын ұйымдастыру</t>
  </si>
  <si>
    <t xml:space="preserve">Шоғырландырылған қаржылық есептілікті қалыптастыру және бюджеттік жоспарлау бөлімінің басшысы </t>
  </si>
  <si>
    <t xml:space="preserve">К. Даулбаева </t>
  </si>
  <si>
    <t>Жұмыспен қамтуды және еңбек нарығын үйлестіру бөлімінің басшысы</t>
  </si>
  <si>
    <t>З. Кадирова</t>
  </si>
  <si>
    <t>2026 жылға 6 096 587,0 мың теңге</t>
  </si>
  <si>
    <t>Бюджеттік кіші бағдарламаның коды мен атауы: 
015 «Жергілікті бюджет қаражаты есебінен»</t>
  </si>
  <si>
    <t>2027 жылға 8 390 697,0 мың теңге</t>
  </si>
  <si>
    <t>2028 жылға 9 130 793,0 мың теңге</t>
  </si>
  <si>
    <t>Жұмыссыздық деңгейі</t>
  </si>
  <si>
    <t>Жұмысқа орналастырылған азаматтардың, оның ішінде жастардың саны</t>
  </si>
  <si>
    <t>26 622 
оның ішінде жастар
13 573</t>
  </si>
  <si>
    <t>23 202 
оның ішінде жастар
13 534</t>
  </si>
  <si>
    <t>23 202 
оның ішінде жастар
15 710</t>
  </si>
  <si>
    <t>23 202 
оның ішінде жастар
20 060</t>
  </si>
  <si>
    <t>23 202 
оның ішінде жастар
20 302</t>
  </si>
  <si>
    <t>701004 - Жұмыспен қамтуға жәрдемдесудің белсенді шараларына қатысуға жолдамалар беру</t>
  </si>
  <si>
    <t>004 - «Мемлекеттік атаулы әлеуметтік  көмек»</t>
  </si>
  <si>
    <t xml:space="preserve"> 003 - «Жұмыспен қамту бағдарламасы»  </t>
  </si>
  <si>
    <t>Шығыстар жан басына шаққандағы орташа табысы кедейлік шегінен төмен халықты әлеуметтік қолдау үшін мемлекеттік атаулы әлеуметтік көмекті тағайындауға және төлеуге жіберіледі.</t>
  </si>
  <si>
    <t>Табысы ең төменгі күнкөріс деңгейінен /кедейлік шегінен төмен халықтың үлесі, %</t>
  </si>
  <si>
    <t>Атаулы әлеуметтік көмек алушылар саны</t>
  </si>
  <si>
    <t>Әлеуметтік көмекті тағайындау және төлемдерін жүргізу бөлімінің басшысы м.у.а</t>
  </si>
  <si>
    <t>А. Байырбекова</t>
  </si>
  <si>
    <t>Кепілдік берілген әлеуметтік топтама алушылар балалар саны</t>
  </si>
  <si>
    <t>2026 жылға 2 634 929,0 мың теңге</t>
  </si>
  <si>
    <t>2027 жылға 4 035 172,0 мың теңге</t>
  </si>
  <si>
    <t>2028 жылға 4 240 554,0 мың теңге</t>
  </si>
  <si>
    <t>704002 - "Мемлекеттік атаулы әлеуметтік көмек тағайындау"</t>
  </si>
  <si>
    <t>2026 жылға 4 058 373,0 мың теңге</t>
  </si>
  <si>
    <t>Шекті шамасы 40 АЕК-ті құрайтын санаторийлік-курорттық емделуге жолдама беруге</t>
  </si>
  <si>
    <t>Бір реттік әлеуметтік көмектер</t>
  </si>
  <si>
    <t>Ай сайынғы әлеуметтік көмектер</t>
  </si>
  <si>
    <t>Аз қамтамасыз етілген азаматтарға, бір реттік, ай сайынғы  әлеуметтік және материалдық көмектер көрсету. Ардагерлерді санаторлық курорттық емделу орталықтарына жолдау.</t>
  </si>
  <si>
    <t>2027 жылға 4 241 683,0 мың теңге</t>
  </si>
  <si>
    <t>2028 жылға 4 932 680,0 мың теңге</t>
  </si>
  <si>
    <t>Мүгедектігі бар азаматтармен және ардагерлермен жұмыс жөніндегі бөлімнің басшысы м.у.а</t>
  </si>
  <si>
    <t>А. Мокенова</t>
  </si>
  <si>
    <t xml:space="preserve">008 - «Жергілікті өкілді органдардың шешімі бойынша азаматардың жекелеген санаттарына әлеуметтік көмек»       </t>
  </si>
  <si>
    <t>704007 - "Жергілікті өкілді органдардың шешімдері бойынша мұқтаж азаматтардың жекелеген санаттарына әлеуметтік көмек тағайындау"</t>
  </si>
  <si>
    <t xml:space="preserve">009 - «Мүгедектігі бар адамдарды әлеуметтік қолдау»       </t>
  </si>
  <si>
    <t>Инватакси қызметіне ақы төлеу (автокөлік саны)</t>
  </si>
  <si>
    <t>Санаторлы курорттық емделуге жолданған адамдар саны</t>
  </si>
  <si>
    <t>Арнаулы жүріп тұру құралдар саны</t>
  </si>
  <si>
    <t>Сурдотехникалық құралдар саны</t>
  </si>
  <si>
    <t>Тифлотехникалық құралдар саны</t>
  </si>
  <si>
    <t>Үйден тәрбиеленіп оқытылатын мүгедектігі бар балаларды материалдық қамтамасыз ету (балалар саны)</t>
  </si>
  <si>
    <t>Протездік-ортопедиялық құралдар саны</t>
  </si>
  <si>
    <t>2028 жылға 6 722 448,0 мың теңге</t>
  </si>
  <si>
    <t>2027 жылға 6 401 219,0 мың теңге</t>
  </si>
  <si>
    <t>2026 жылға 6 799 040,0 мың теңге</t>
  </si>
  <si>
    <t xml:space="preserve">015 - «Оңалтудың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     </t>
  </si>
  <si>
    <t>705004 - "Жүріп-тұруы қиын бірінші топтағы мүгедектігі бар адамдарды жеке көмекшінің қызметімен қамтамасыз етуге құжаттарды ресімдеу"
705003 - "Мүгедектігі бар адамдарды техникалық көмекші (компенсаторлық) құралдармен қамтамасыз етуге құжаттарды ресімдеу"
705005 - "Естуі бойынша мүгедектігі бар адамдар үшін ымдау тілі маманының қызметімен мүгедектігі бар адамдарды қамтамасыз етуге құжаттарды ресімдеу"</t>
  </si>
  <si>
    <t>І топтағы жүріп тұру қиынға түсетін мүгедектігі бар адамды жеке көмекші қызметін көрсету және құлағы нашар еститін мүгедектігі бар адамдарға ымдау тілі қызметін көрсету, мүгедектігі бар адамдарға міндетті гигиеналық құралдармен қамтамасыз ету үшін құжаттар қабылдау және қамтамасыз ету жұмыстарын  жүргізу</t>
  </si>
  <si>
    <t>Мүгедектігі бар адамды абилитациялаудың және оңалтудың жеке бағдарламасына сәйкес мүгедектігі бар адамдарға тиісті қызметтерді көрсету арқылы, қажетті құрал жабдықтармен  қамтамасыз ету, олардың тiршiлiк-тынысы мен қоғаммен етене араласуы үшiн тең мүмкiндiктер жасау,өмір сүру сапасын жақсарту.</t>
  </si>
  <si>
    <t>2026 жылға 9 253 989,0 мың теңге</t>
  </si>
  <si>
    <t>2027 жылға 7 415 423,0 мың теңге</t>
  </si>
  <si>
    <t>2028 жылға 8 237 116,0 мың теңге</t>
  </si>
  <si>
    <t>Техникалық көмекші құралдар саны</t>
  </si>
  <si>
    <t>013 «Жәрдемақыларды және басқа да әлеуметтік төлемдерді есептеу, төлеу мен жеткізу бойынша қызметтерге ақы төлеу»</t>
  </si>
  <si>
    <t>-</t>
  </si>
  <si>
    <t>Жәрдемақыларды және басқа да бір реттік, ай сайынғы әлеуметтік төлемдерді есептеу, төлеу мен жеткізу бойынша қызметтерге ақы төлеу</t>
  </si>
  <si>
    <t>Жәрдемақылар мен  басқа да әлеуметтік көмектерге жүгінген азаматтарға төленетін әлеуметтік төлемдерді есептеу, төлеу мен жеткізу бойынша қызметтер</t>
  </si>
  <si>
    <t>2026 жылға 54 764,0 мың теңге</t>
  </si>
  <si>
    <t>2027 жылға 11 580,0 мың теңге</t>
  </si>
  <si>
    <t>2028 жылға 12 159,0 мың теңге</t>
  </si>
  <si>
    <r>
      <t xml:space="preserve">Жеке көмекшінің қызметтеріне ақы төлеу </t>
    </r>
    <r>
      <rPr>
        <i/>
        <sz val="16"/>
        <rFont val="Times New Roman"/>
        <family val="1"/>
        <charset val="204"/>
      </rPr>
      <t>(адам саны)</t>
    </r>
  </si>
  <si>
    <r>
      <t xml:space="preserve">Несеп қабылдағыш </t>
    </r>
    <r>
      <rPr>
        <i/>
        <sz val="16"/>
        <rFont val="Times New Roman"/>
        <family val="1"/>
        <charset val="204"/>
      </rPr>
      <t>(адам саны)</t>
    </r>
  </si>
  <si>
    <r>
      <t xml:space="preserve">Нәжіс қабылдағыш </t>
    </r>
    <r>
      <rPr>
        <i/>
        <sz val="16"/>
        <rFont val="Times New Roman"/>
        <family val="1"/>
        <charset val="204"/>
      </rPr>
      <t>(адам саны)</t>
    </r>
  </si>
  <si>
    <r>
      <t xml:space="preserve">Жөргектер </t>
    </r>
    <r>
      <rPr>
        <i/>
        <sz val="16"/>
        <rFont val="Times New Roman"/>
        <family val="1"/>
        <charset val="204"/>
      </rPr>
      <t>(адам саны)</t>
    </r>
  </si>
  <si>
    <r>
      <t xml:space="preserve">Ымдау тілі қызметі </t>
    </r>
    <r>
      <rPr>
        <i/>
        <sz val="16"/>
        <rFont val="Times New Roman"/>
        <family val="1"/>
        <charset val="204"/>
      </rPr>
      <t>(адам саны)</t>
    </r>
  </si>
  <si>
    <t>Компьютерлік жабдықтар</t>
  </si>
  <si>
    <t>Медициналық жабдықтар</t>
  </si>
  <si>
    <t>Өзге машиналар мен жабдықтар</t>
  </si>
  <si>
    <t>Кеңсе жиһазымен жабдықтары</t>
  </si>
  <si>
    <t>032  - «Ведомстволық бағыныстағы мемлекеттік мекемелер мен ұйымдардың күрделі шығыстары»</t>
  </si>
  <si>
    <t>Ведомстволық бағынысты мемлекеттік мекемелерді материалдық-техникалық жарақтандыруды жақсарту. Жабдықтар мен басқа да негізгі құралдарды сатып алу. Негізгі қажеттіліктерді 100%  қамтамасыз ету</t>
  </si>
  <si>
    <t>Күрделі шығыстарды жүзеге асыру</t>
  </si>
  <si>
    <t>Әлеуметтік мекемелерді және арнаулы әлеуметтік қызметтерді үйлестіру бөлімінің басшысы</t>
  </si>
  <si>
    <t xml:space="preserve">Мүгедектігі бар азаматтармен және ардагерлермен жұмыс жөніндегі бөлімнің басшысы   </t>
  </si>
  <si>
    <t>Әлеуметтік көмекті тағайындау және төлемдерін жүргізу бөлімінің басшысының у.м.а</t>
  </si>
  <si>
    <t xml:space="preserve">М. Карибаева </t>
  </si>
  <si>
    <t xml:space="preserve">Р. Сейдакбар </t>
  </si>
  <si>
    <r>
      <t xml:space="preserve">Іс-шара көрсеткіші
</t>
    </r>
    <r>
      <rPr>
        <b/>
        <i/>
        <sz val="14"/>
        <color theme="1"/>
        <rFont val="Times New Roman"/>
        <family val="1"/>
        <charset val="204"/>
      </rPr>
      <t>(бірлік саны)</t>
    </r>
  </si>
  <si>
    <t xml:space="preserve">002 - «Жалпы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     </t>
  </si>
  <si>
    <t>705009 - "Арнаулы әлеуметтік қызметтер көрсету орталықтарында арнаулы әлеуметтік көрсетілетін қызметтерге құжаттарды ресімдеу"</t>
  </si>
  <si>
    <t>Психоневрологиялық ауытқулары бар бір жарым жастан он сегіз жасқа дейінгі мүгедектігі бар балаларға жартылай стационарлық жағдайда, үйде қызметтер көрсету жағдайында арнаулы әлеуметтік қызметтерін көрсету;
Зейнеткерлік жастағы адамдардың физикалық және психикалық денсаулығын ұзарту мақсатында, оларды белсенді мәдени, шығармашылық, спорттық және іскерлік өмірге әлеуметтендіруді жүзеге асыру;
Бірінші және екінші топтағы мүгедектігі бар адамдарға және егде жасына байланысты өзіне қызмет көрсетуге мүмкіндігі жоқ адамдарға және зейнеткерлік жастағы адамдардың физикалық және психикалық денсаулығын ұзарту, оларды белсенді мәдени, шығармашылық, спорттық және іскерлік өмірге әлеуметтендіру функцияларын жүзеге асыру мақсатында стационарлық және жартылай стационарлық жағдайда арнаулы әлеуметтік қызметтерін көрсету;
Жасы бойынша зейнеткерлік жасқа жеткен адамдардың қысқа мерзімде демалуын және емделуін жүзеге асыру.</t>
  </si>
  <si>
    <t>психоневрологиялық ауытқуы бар мүгедектігі бар балалар;</t>
  </si>
  <si>
    <t>I,II топтағы 18 жастан асқан психоневрологиялық  ауытқуы бар мүгедектігі бар адамдар;</t>
  </si>
  <si>
    <t>Жартылай стационарлық жағдайда жасына байланысты өзіне қызмет көрсетуге мүмкіндігі жоқ  егде жастағы азаматтар;</t>
  </si>
  <si>
    <t>Зейнет жасындағы азаматтар;</t>
  </si>
  <si>
    <r>
      <t xml:space="preserve">Мемлекеттік жоспарлау жүйелері құжатының көрсеткіші
</t>
    </r>
    <r>
      <rPr>
        <b/>
        <i/>
        <sz val="14"/>
        <color theme="1"/>
        <rFont val="Times New Roman"/>
        <family val="1"/>
        <charset val="204"/>
      </rPr>
      <t>(бар болған жағдайда)</t>
    </r>
  </si>
  <si>
    <t>- Жартылай стационарлық жағдайда</t>
  </si>
  <si>
    <t>- Стационарлық жағдайда</t>
  </si>
  <si>
    <t>Еңбек ақылар төленетін азаматтық қызметшілердің саны, оның ішінде:</t>
  </si>
  <si>
    <t>үйде қызмет көрсетуге мұқтаж егде жастағы қарттар;</t>
  </si>
  <si>
    <t>2026 жылға 3 102 053,0 мың теңге</t>
  </si>
  <si>
    <t>Еңбек ақылар төленетін азаматтық қызметшілердің жалпы саны</t>
  </si>
  <si>
    <t>Әлеуметтік орталықтардағы қызмет алушылардың жалпы саны</t>
  </si>
  <si>
    <t>2027 жылға 3 340 618,0 мың теңге</t>
  </si>
  <si>
    <t>«Балауса балалар орталығы» КММ-сі бойынша</t>
  </si>
  <si>
    <t>«Аялы алақан балалар орталығы» КММ-сі бойынша</t>
  </si>
  <si>
    <t xml:space="preserve">020 - «Психоневрологиялық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     </t>
  </si>
  <si>
    <t>Психоневрологиялық аурулары бар он сегіз жастан асқан мүгедектігі бар адамдарға стационарлық және жартылай стационарлық жағдайда арнаулы әлеуметтік қызмет көрсету</t>
  </si>
  <si>
    <t>тірек-қозғалу функциялары бұзылған және психоневрологиялық ауытқуы бар 1,5 жастан 18 жасқа дейінгі мүгедектігі бар балалар;</t>
  </si>
  <si>
    <t>«№1 стационар жағдайдағы орталығы» КММ-сі бойынша</t>
  </si>
  <si>
    <t>«№2 стационар жағдайдағы орталығы» КММ-сі бойынша</t>
  </si>
  <si>
    <t>«Сенім» КММ-сі бойынша</t>
  </si>
  <si>
    <t>«№3 стационар жағдайдағы орталығы» КММ-сі бойынша</t>
  </si>
  <si>
    <t>2026 жылға  2 444 680,0 мың теңге</t>
  </si>
  <si>
    <t>2027 жылға 2 407 797,0 мың теңге</t>
  </si>
  <si>
    <t>2028 жылға 2 461 884,0 мың теңге</t>
  </si>
  <si>
    <r>
      <t xml:space="preserve">Психоневрологиялық ауытқулары бар 1,5 жастан 18 жасқа дейінгі мүгедектігі бар балалар саны, оның ішінде:
</t>
    </r>
    <r>
      <rPr>
        <b/>
        <i/>
        <sz val="16"/>
        <color theme="1"/>
        <rFont val="Times New Roman"/>
        <family val="1"/>
        <charset val="204"/>
      </rPr>
      <t>«Қолдау балалар орталығы» КММ-сі бойынша</t>
    </r>
  </si>
  <si>
    <t>«Қолдау балалар орталығы» КММ-сі бойынша қызмет алушылардың жалпы саны</t>
  </si>
  <si>
    <t>2027 жылға  1 201 649,0 мың теңге</t>
  </si>
  <si>
    <t>2028 жылға  1 217 605,0 мың теңге</t>
  </si>
  <si>
    <t>2026 жылға  1 177 674,0 мың теңге</t>
  </si>
  <si>
    <t xml:space="preserve">022 - «Балалар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     </t>
  </si>
  <si>
    <t xml:space="preserve">028 - «Күш көрсету немесе күш көрсету қаупі салдарынан қиын жағдайларға тап болған тәуекелдер тобындағы адамдарға қызметтер»     </t>
  </si>
  <si>
    <t xml:space="preserve">Уақытша болу жағдайында тұрмыстық зорлық-зомбылық құрбандарына, адам саудасының құрбандарына уақытша болу жағдайында арнаулы әлеуметтік қызметтер көрсету, террористік белсенділік аймақтарынан қайтып келген әйелдер мен кәмелетке толмағандарға (отбасыларға) дерадикаландыру,  өмірлік қиын жағдайға тап болған адамдарды (отбасыларды) өз құзыреті шегінде мемлекеттік органдардың қолдауымен, оның ішінде интеграцияланған модель арқылы қолдаумен қамту жөніндегі жұмысты үйлестіру және оларға әлеуметтік, заңдық және психологиялық қолдау көрсетуге жәрдемдесу түріндегі кешенді бағдарламаларды жүзеге асыру </t>
  </si>
  <si>
    <t>«Отбасын қолдау орталығы» КММ-сі бойынша</t>
  </si>
  <si>
    <t xml:space="preserve">006 - «Халықты әлеуметтік қорғау жөніндегі іс-шараларды іске асыру»     </t>
  </si>
  <si>
    <t>Еңбек ақылар төленетін азаматтық қызметшілердің саны</t>
  </si>
  <si>
    <t>Халықты әлеуметтік қорғау жөніндегі іс-шаралар саны</t>
  </si>
  <si>
    <t>2026 жылға  169 506,0 мың теңге</t>
  </si>
  <si>
    <t>2027 жылға  174 889,0 мың теңге</t>
  </si>
  <si>
    <t>Уақытша болу жағдайында арнаулы әлеуметтік қызмет алушылардың саны</t>
  </si>
  <si>
    <t>2028 жылға  178 901,0 мың теңге</t>
  </si>
  <si>
    <t xml:space="preserve">Өмірлік қиын жағдайға тап болған адамдарды (отбасыларды) өз құзыреті шегінде мемлекеттік органдардың қолдауымен, оның ішінде интеграцияланған модель арқылы қолдаумен қамту жөніндегі жұмысты үйлестіру және оларға әлеуметтік, заңдық және психологиялық қолдау көрсетуге жәрдемдесу түріндегі кешенді бағдарламаларды жүзеге асыру </t>
  </si>
  <si>
    <t xml:space="preserve">016 - «Белгілі бір тұрғылықты жері жоқ адамдарды әлеуметтік бейімдеу»     </t>
  </si>
  <si>
    <t>2026 жылға  340 630,0 мың теңге</t>
  </si>
  <si>
    <t>«Бейімдеу орталығы» КММ-сі бойынша</t>
  </si>
  <si>
    <t>2027 жылға  354 646,0 мың теңге</t>
  </si>
  <si>
    <t>2028 жылға  361 816,0 мың теңге</t>
  </si>
  <si>
    <t xml:space="preserve">Уақытша болу жағдайында, тәулік бойы уақытша тұруына (бір жылға дейін) немесе уақытша болуына (тәуліктің түнгі уақытында) белгілі бір тұрғылықты жері жоқ адамдарға және бас бостандығынан айыру орындарынан босатылған және (немесе) пробация қызметінде есепте тұрған адамдарға арнаулы әлеуметтік қызметтер көрсету </t>
  </si>
  <si>
    <t xml:space="preserve">064 - «Еңбек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     </t>
  </si>
  <si>
    <t>Халықты жұмыспен қамтуға жәрдемдесу шараларын көрсету, әзірлеу және іске асыру.</t>
  </si>
  <si>
    <t>«Еңбек мобильдігі орталығы» КММ-сі бойынша</t>
  </si>
  <si>
    <t xml:space="preserve">053 - «Кохлеарлық импланттарға дәлдеп сөйлеу процессорларын ауыстыру және келтіру бойынша қызмет көрсету»     </t>
  </si>
  <si>
    <t>705006 - "Мүгедектігі бар адамдарды арнаулы жүріп-тұру құралдарымен қамтамасыз етуге құжаттарды ресімдеу"</t>
  </si>
  <si>
    <t>Есту қабілеті бұзылған мүгедектігі бар балаларды кохлеарлық имплантациядан кейін есту-сөйлеуге бейімдеу – сурдологиялық зерттеп-қарауға, консультация беруге, сөйлеу процессорын баптауға, оларды пайдалануды оқытуға және жаттықтыруға, әлеуметтік-психологиялық жұмыс жүргізуге, естуді қабылдауды, ауызша сөйлеуді және танымдық қызметті дамытуға бағытталған ата-аналар (заңды өкілдер) қатысатын іс-шаралар жүйесі.</t>
  </si>
  <si>
    <r>
      <t xml:space="preserve">Кохлярлық импланттары бар балаларға сөйлеу процессорларын ауыстыру және келтіру </t>
    </r>
    <r>
      <rPr>
        <i/>
        <sz val="16"/>
        <rFont val="Times New Roman"/>
        <family val="1"/>
        <charset val="204"/>
      </rPr>
      <t>(бала саны)</t>
    </r>
  </si>
  <si>
    <r>
      <t xml:space="preserve">Кохлярлық импланттары бар ересектерге сөйлеу процессорларын ауыстыру және келтіру </t>
    </r>
    <r>
      <rPr>
        <i/>
        <sz val="16"/>
        <rFont val="Times New Roman"/>
        <family val="1"/>
        <charset val="204"/>
      </rPr>
      <t>(адам саны)</t>
    </r>
  </si>
  <si>
    <t>2026 жылға 294 840,0 мың теңге</t>
  </si>
  <si>
    <t>2027 жылға 304 762,0 мың теңге</t>
  </si>
  <si>
    <t>2028 жылға 325 661,0 мың теңге</t>
  </si>
  <si>
    <t>007 - «Тұрғын үйге көмек көрсету»</t>
  </si>
  <si>
    <t>Тұрғын үй көмегі тағайындалатын аз қамтылған отбасылар саны</t>
  </si>
  <si>
    <t xml:space="preserve">Тұрғын үй көмегі аз қамтылған отбасыларға беріледі. Тұрғын үй көмегі тұрғын үйді (тұрғын үй ғимаратын) күтіп ұстау және коммуналдық қызметтерді пайдалану үшін төлем мөлшері арасындағы айырма ретінде айқындалады, рұқсат етілген шығыстардың белгіленген нормалар шегіндегі үлестің  жалпы кірісінің 5 пайызында белгіленеді. </t>
  </si>
  <si>
    <t>2026 жылға  788 250,0 мың теңге</t>
  </si>
  <si>
    <t>2027 жылға  865 916,0 мың теңге</t>
  </si>
  <si>
    <t>2028 жылға  876 470,0 мың теңге</t>
  </si>
  <si>
    <t>2026 жылға  130 637,0 мың теңге</t>
  </si>
  <si>
    <t>2027 жылға  173 177,0 мың теңге</t>
  </si>
  <si>
    <t>2028 жылға  181 333,0 мың теңге</t>
  </si>
  <si>
    <t>2026 жылға 11 111,0 мың теңге</t>
  </si>
  <si>
    <t>2027 жылға 12 411,0 мың теңге</t>
  </si>
  <si>
    <t>2028 жылға 14 094,0 мың теңге</t>
  </si>
  <si>
    <t xml:space="preserve"> 023 - «Мүгедектігі бар адамдарды жұмысқа орналастыру үшін арнайы жұмыс орындарын құруға жұмыс берушінің шығындарын субсидиялау»  </t>
  </si>
  <si>
    <t>Мүгедектігі бар адамдар үшін бір арнаулы жұмыс орнын жарақтандыруға</t>
  </si>
  <si>
    <t>Мүгедектігі бар адамдардың еңбек нарығына қолжетімділігін қамтамасыз ету үшін оларға бейімделген (арнайы) жұмыс орындарын құру.</t>
  </si>
  <si>
    <t>2026 жылға 1 298,0 мың теңге</t>
  </si>
  <si>
    <t>2027 жылға 1 383,0 мың теңге</t>
  </si>
  <si>
    <t>2028 жылға 1 465,0 мың теңге</t>
  </si>
  <si>
    <t xml:space="preserve"> 066 - «Сенім білдірілген агентке жастардың кәсіпкерлік бастамасына жәрдемдесу үшін бюджеттік кредиттер беру жөніндегі қызметтеріне ақы төлеу»  </t>
  </si>
  <si>
    <t>Кәсіпкерлік бастамашылыққа жәрдемдесу, жастар қатарындағы кәсіпкерлерді қолдау шараларын іске асыру.</t>
  </si>
  <si>
    <t>Кәсіпкерлік бастамашылық шеңберінде жастарға берілетін микрокредиттер бойынша сенім білдірілген агентке қызметтері үшін жылдық сыйақы мөлшерін төлеу қызметі</t>
  </si>
  <si>
    <t>2026 жылға 17 845,0 мың теңге</t>
  </si>
  <si>
    <t>2027 жылға 13 168,0 мың теңге</t>
  </si>
  <si>
    <t>2028 жылға  8 514,0 мың теңге</t>
  </si>
  <si>
    <t xml:space="preserve"> 034 - «Жергілікті атқарушы органдар төлейтін міндетті әлеуметтік медициналық сақтандыруға мемлекеттік жарналарына әлеуметтік медициналық сақтандыру қорына берілетін трансферттер»  </t>
  </si>
  <si>
    <t>2026 жылға 1 329 330,0 мың теңге</t>
  </si>
  <si>
    <t>2027 жылға 1 281 447,0 мың теңге</t>
  </si>
  <si>
    <t>2028 жылға 1 322 940,0 мың теңге</t>
  </si>
  <si>
    <r>
      <t>Жергілікті атқарушы органдар төлейтін мемлекеттің міндетті әлеуметтік медициналық сақтандыруға жарналары
(</t>
    </r>
    <r>
      <rPr>
        <b/>
        <i/>
        <sz val="16"/>
        <rFont val="Times New Roman"/>
        <family val="1"/>
        <charset val="204"/>
      </rPr>
      <t>адам саны</t>
    </r>
    <r>
      <rPr>
        <b/>
        <sz val="16"/>
        <rFont val="Times New Roman"/>
        <family val="1"/>
        <charset val="204"/>
      </rPr>
      <t>), оның ішінде:</t>
    </r>
  </si>
  <si>
    <t>МӘМС жарналарын төлеу үшін есепке алынған жұмыссыздар саны</t>
  </si>
  <si>
    <t>МӘМС жарналарын төлеу үшін есепке алынған Д, Е санатына жататын адамдар саны</t>
  </si>
  <si>
    <t>Міндетті әлеуметтік медициналық сақтандыру жүйесінде жұмыссыз азаматтарды қамтуға бағытталады. Қаражат соңғы үш ай бойы міндетті зейнетақы жарналарын аудармаған, әлеуметтік саламаттылықтың дағдарыстық немесе шұғыл деңгейіне жататын және жұмыссыз ретінде тіркелген адамдар үшін МӘМС жарналарын төлеуге жұмсалады.</t>
  </si>
  <si>
    <t xml:space="preserve">076 - «Әлеуметтік қорғау саласында жартылай стационар жағдайында арнаулы әлеуметтік қызметтер көрсету»     </t>
  </si>
  <si>
    <r>
      <t>Жеке сектор субъектілері (</t>
    </r>
    <r>
      <rPr>
        <i/>
        <sz val="16"/>
        <color theme="1"/>
        <rFont val="Times New Roman"/>
        <family val="1"/>
        <charset val="204"/>
      </rPr>
      <t>Үкіметтік емес ұйымдар)</t>
    </r>
    <r>
      <rPr>
        <sz val="16"/>
        <color theme="1"/>
        <rFont val="Times New Roman"/>
        <family val="1"/>
        <charset val="204"/>
      </rPr>
      <t xml:space="preserve"> жартылай стационарлық жағдайда мүгедектігі бар балаларға арнаулы әлеуметтік қызметтер көрсетуді жүзеге асырады. Атап айтқанда: психоневрологиялық патологиясы бар балаларға және тірек-қимыл аппараты бұзылған 18 жасқа дейінгі мүгедектігі бар балаларға көрсетіледі. Арнаулы әлеуметтік қызметтерді белгіленген талаптарға сәйкес толық көлемде қамтамасыз ету</t>
    </r>
  </si>
  <si>
    <t>Психоневрологиялық ауытқулары бар 18 жасқа дейінгі мүгедектігі бар балалар саны</t>
  </si>
  <si>
    <t>Тірек қимыл аппараты бұзылған 18 жасқа дейінгі мүгедектігі бар балалар саны</t>
  </si>
  <si>
    <r>
      <t>Жеке сектор субъектілері (</t>
    </r>
    <r>
      <rPr>
        <b/>
        <i/>
        <sz val="16"/>
        <color theme="1"/>
        <rFont val="Times New Roman"/>
        <family val="1"/>
        <charset val="204"/>
      </rPr>
      <t>Үкіметтік емес ұйымдар</t>
    </r>
    <r>
      <rPr>
        <b/>
        <sz val="16"/>
        <color theme="1"/>
        <rFont val="Times New Roman"/>
        <family val="1"/>
        <charset val="204"/>
      </rPr>
      <t>) жартылай стационарлық жағдайда мүгедектігі бар балаларға арнаулы әлеуметтік қызметтер көрсетілетін мүгедектігі бар балалар саны, оның ішінде:</t>
    </r>
  </si>
  <si>
    <t xml:space="preserve">077 - «Әлеуметтік қорғау саласында үйде қызметтер көрсету жағдайында арнаулы әлеуметтік қызметтер көрсету»     </t>
  </si>
  <si>
    <r>
      <t>Жеке сектор субъектілері (</t>
    </r>
    <r>
      <rPr>
        <i/>
        <sz val="16"/>
        <color theme="1"/>
        <rFont val="Times New Roman"/>
        <family val="1"/>
        <charset val="204"/>
      </rPr>
      <t>Үкіметтік емес ұйымдар)</t>
    </r>
    <r>
      <rPr>
        <sz val="16"/>
        <color theme="1"/>
        <rFont val="Times New Roman"/>
        <family val="1"/>
        <charset val="204"/>
      </rPr>
      <t xml:space="preserve"> әлеуметтік қорғау саласында үйде қызметтер көрсету жағдайында арнаулы әлеуметтік қызметтер көрсету. Арнаулы әлеуметтік қызметтерді белгіленген талаптарға сәйкес толық көлемде қамтамасыз ету.</t>
    </r>
  </si>
  <si>
    <r>
      <t>Жеке сектор субъектілері (</t>
    </r>
    <r>
      <rPr>
        <b/>
        <i/>
        <sz val="16"/>
        <color theme="1"/>
        <rFont val="Times New Roman"/>
        <family val="1"/>
        <charset val="204"/>
      </rPr>
      <t>Үкіметтік емес ұйымдар</t>
    </r>
    <r>
      <rPr>
        <b/>
        <sz val="16"/>
        <color theme="1"/>
        <rFont val="Times New Roman"/>
        <family val="1"/>
        <charset val="204"/>
      </rPr>
      <t>) әлеуметтік қорғау саласында үйде қызметтер көрсету жағдайында арнаулы әлеуметтік қызметтерді алушылар саны, оның ішінде:</t>
    </r>
  </si>
  <si>
    <t>Психоневрологиялық аурулары бар он сегіз жастан асқан мүгедектігі бар адамдар саны</t>
  </si>
  <si>
    <t>Тірек-қозғалу функциялары бұзылған және психоневрологиялық ауытқуы бар 1,5 жастан 18 жасқа дейінгі мүгедектігі бар балалар саны</t>
  </si>
  <si>
    <t>үйде қызмет көрсетуге мұқтаж егде жастағы қарттар</t>
  </si>
  <si>
    <t>I, II топтағы мүгедектігі бар адамдар саны</t>
  </si>
  <si>
    <t>2026 жылға  135 500,0 мың теңге</t>
  </si>
  <si>
    <t>001 - «Жергілікті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</si>
  <si>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Басқарманың мемлекеттік әкімшілік қызметшілерінің штаттық бірліктерін ұстау</t>
  </si>
  <si>
    <t>Басқарманың штаттан тыс техникалық қызметшілерінің штаттық бірліктерін ұстау</t>
  </si>
  <si>
    <t>Шоғырландырылған қаржылық есептілікті қалыптастыру және бюджеттік жоспарлау бөлімінің бас маманы</t>
  </si>
  <si>
    <t>Ж. Бейсембаева</t>
  </si>
  <si>
    <t>Шымкент қаласының жұмыспен қамту және әлеуметтік қорғау басқармасының  бюджетінің жобасын үш жылдық кезеңге әзірлеу, 56 мемлекеттік әкімшілік қызметкерлер мен 34 келісім шартпен жұмыс істейтін тех персонал қызметкерлердің толығымен еңбек жалақысын төлеу және барлық құрал жабдықтармен қамтамасыз ету, қызметкерлердің біліктілігін арттыру, байланыс қызметтеріне ақы төлеу, өзгеде қорларды сатып алу, жабдықтарды ағымдағы жөндеу, қызметтер мен жұмыстарды сатып алу.</t>
  </si>
  <si>
    <t>2026 жылға 604 076,0 мың теңге</t>
  </si>
  <si>
    <t>2027 жылға 655 088,0 мың теңге</t>
  </si>
  <si>
    <t>2028 жылға 665 166,0 мың теңге</t>
  </si>
  <si>
    <t>026 - «Мемлекеттік органның күрделі шығыстары»</t>
  </si>
  <si>
    <t>2026 жылға 30 385,0 мың теңге</t>
  </si>
  <si>
    <t>Компьютер жиынтығының саны</t>
  </si>
  <si>
    <t>Принтер МФУ саны</t>
  </si>
  <si>
    <t>Салқындатқыш (Кондиционер) саны</t>
  </si>
  <si>
    <t>Мемлекеттік органның күрделі шығыстарын мақсатты орындау және материалдық техникалық базасын 100% қамтамасыз ету</t>
  </si>
  <si>
    <t>2026 жылға 59 278,0 мың теңге</t>
  </si>
  <si>
    <t>Приложение 4 к Правилам
составления, представления,
рассмотрения бюджетного
запроса</t>
  </si>
  <si>
    <t>Паспорт бюджетной программы</t>
  </si>
  <si>
    <t>333 Управление занятости и социальной защиты города Шымкента</t>
  </si>
  <si>
    <t>Код и наименование администратора бюджетных программ</t>
  </si>
  <si>
    <t>на 2026 - 2028 годы</t>
  </si>
  <si>
    <t>Код и наименование бюджетной программы:</t>
  </si>
  <si>
    <t>001 - «Услуги по реализации государственной политики на местном уровне в области обеспечения занятости и реализации социальных программ для населения на местном уровне»</t>
  </si>
  <si>
    <t>Код и наименование функции (функций) государственного органа (в соответствии с реестром функций государственных органов):</t>
  </si>
  <si>
    <t>06 - «Социальная помощь и социальное обеспечение»</t>
  </si>
  <si>
    <t>Код и наименование государственной услуги (в соответствии с реестром государственных услуг):</t>
  </si>
  <si>
    <t>Описание (обоснование), в том числе текущий статус:</t>
  </si>
  <si>
    <t>Вид бюджетной программы:</t>
  </si>
  <si>
    <t>в зависимости от содержания:</t>
  </si>
  <si>
    <t>Бюджетная программа, направленная на осуществление государственных функций, полномочий и оказание вытекающих из них государственных услуг</t>
  </si>
  <si>
    <t>в зависимости от уровня государственного управления:</t>
  </si>
  <si>
    <t>Бюджет города республиканского значения</t>
  </si>
  <si>
    <t>в зависимости от способа реализации:</t>
  </si>
  <si>
    <t xml:space="preserve">Индивидуальная </t>
  </si>
  <si>
    <t>текущая/развития</t>
  </si>
  <si>
    <t>Текущий</t>
  </si>
  <si>
    <t>(тыс. тенге)</t>
  </si>
  <si>
    <t>Наименование показателей</t>
  </si>
  <si>
    <t>Факт 2024 год</t>
  </si>
  <si>
    <t>План текущего 2025 года</t>
  </si>
  <si>
    <t>Плановый период</t>
  </si>
  <si>
    <t>Утвержденный</t>
  </si>
  <si>
    <t>Уточненный</t>
  </si>
  <si>
    <t>2026 год</t>
  </si>
  <si>
    <t>2027 год</t>
  </si>
  <si>
    <t>2028 год</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</si>
  <si>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</si>
  <si>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Конечный результат бюджетной программы:</t>
  </si>
  <si>
    <t>Отклонение конечного результата бюджетной программы от целевого индикатора</t>
  </si>
  <si>
    <t>Потребность в бюджетных средствах согласно документам Системы государственного планирования, собственных документов, устанавливающих показатели деятельности администратора бюджетных программ</t>
  </si>
  <si>
    <t>План</t>
  </si>
  <si>
    <t>Отклонение плана от запланированных средств для достижения целевых индикаторов</t>
  </si>
  <si>
    <t>Код и наименование бюджетной подпрограммы:
015 «За счет средств местного бюджета»</t>
  </si>
  <si>
    <t>на 2026 год 604 076,0 тыс. тенге</t>
  </si>
  <si>
    <t>Мероприятия, всего, в том числе:</t>
  </si>
  <si>
    <t>Показатель мероприятия</t>
  </si>
  <si>
    <t>Показатель документа Системы государственного планирования (при наличии)</t>
  </si>
  <si>
    <t>Отклонение (при наличии)</t>
  </si>
  <si>
    <t xml:space="preserve">Заместитель руководителя управления     </t>
  </si>
  <si>
    <t>(подпись)</t>
  </si>
  <si>
    <t>Руководитель отдела формирование консолидированная финансовая отчетность  и планирования бюджета</t>
  </si>
  <si>
    <t>Главный специалист отдела формирование консолидированная финансовая отчетность  и планирования бюджета</t>
  </si>
  <si>
    <t>026 - «Капитальные расходы государственного органа»</t>
  </si>
  <si>
    <t>Осуществление капитальных расходов</t>
  </si>
  <si>
    <t xml:space="preserve"> 003 - «Программа занятости»  </t>
  </si>
  <si>
    <t>Руководитель отдела координации занятости и рынка труда</t>
  </si>
  <si>
    <t>004 - «Государственная адресная социальная помощь»</t>
  </si>
  <si>
    <t xml:space="preserve">И.о руководитель отдела назначения и выплат по социальной помощи   </t>
  </si>
  <si>
    <t>007 - «Оказание жилищной помощи»</t>
  </si>
  <si>
    <t xml:space="preserve">008 - «Социальная помощь отдельным категориям нуждающихся граждан по решениям местных представительных органов»       </t>
  </si>
  <si>
    <t>И.о руководитель отдела по работе с лицами с инвалидностью и ветеранами</t>
  </si>
  <si>
    <t xml:space="preserve">А. Мокенова </t>
  </si>
  <si>
    <t xml:space="preserve">009 - «Социальная поддержка лиц с инвалидностью»       </t>
  </si>
  <si>
    <t xml:space="preserve">015 - «Обеспечение нуждающихся лиц с инвалидностью обязательными гигиеническими средствами, предоставление социальных услуг индивидуального помощника для лиц с инвалидностью первой группы, имеющих затруднение в передвижении, и специалиста жестового языка для лиц с инвалидностью по слуху в соответствии с индивидуальной программой реабилитации лица с инвалидностью»     </t>
  </si>
  <si>
    <t xml:space="preserve">053 - «Услуги по замене и настройке речевых процессоров к кохлеарным имплантам»     </t>
  </si>
  <si>
    <t>013 «Оплата услуг по зачислению, выплате и доставке пособий и других социальных выплат»</t>
  </si>
  <si>
    <t xml:space="preserve"> 023 - «Субсидирование затрат работодателя на создание специальных рабочих мест для трудоустройства лиц с инвалидностью»  </t>
  </si>
  <si>
    <t xml:space="preserve"> 066 - «Оплата услуг поверенному агенту по предоставлению бюджетных кредитов для содействия предпринимательской инициативе молодежи»  </t>
  </si>
  <si>
    <t xml:space="preserve"> 034 - «Трансферты в фонд социального медицинского страхования на взносы государства на обязательное социальное медицинское страхование, уплачиваемые местными исполнительными органами»  </t>
  </si>
  <si>
    <t xml:space="preserve">076 - «Предоставление специальных социальных услуг в условиях полустационара в области социальной защиты»     </t>
  </si>
  <si>
    <t>Руководитель отдела координации социальных учреждений и специальных социальных услуг</t>
  </si>
  <si>
    <t xml:space="preserve">077 - «Предоставление специальных социальных услуг в условиях оказания услуг на дому в области социальной защиты»     </t>
  </si>
  <si>
    <t>032 - «Капитальные расходы подведомственных государственных учреждений и организаций»</t>
  </si>
  <si>
    <t xml:space="preserve">002 - «Предоставление специальных социальных услуг для престарелых и лиц с инвалидностью в медико-социальных учреждениях (организациях) общего типа, в центрах оказания специальных социальных услуг, в центрах социального обслуживания»     </t>
  </si>
  <si>
    <t xml:space="preserve">020 - «Предоставление специальных социальных услуг для лиц с инвалидностью с психоневрологическими заболеваниями, в психоневрологических медико-социальных учреждениях (организациях), в центрах оказания специальных социальных услуг, в центрах социального обслуживания»     </t>
  </si>
  <si>
    <t xml:space="preserve">022 - «Предоставление специальных социальных услуг для детей с инвалидностью с психоневрологическими патологиями в детских психоневрологических медико-социальных учреждениях (организациях), в центрах оказания специальных социальных услуг, в центрах социального обслуживания»     </t>
  </si>
  <si>
    <t xml:space="preserve">028 - «Услуги лицам из групп риска, попавшим в сложную ситуацию вследствие насилия или угрозы насилия»     </t>
  </si>
  <si>
    <t xml:space="preserve">006 - «Реализация мероприятий по социальной защите населения»     </t>
  </si>
  <si>
    <t xml:space="preserve">016 - «Социальная адаптация лиц, не имеющих определенного местожительства»     </t>
  </si>
  <si>
    <t xml:space="preserve">064 - «Обеспечение деятельности центров трудовой мобильности и карьерных центров по социальной поддержке граждан по вопросам занятости»     </t>
  </si>
  <si>
    <t>Разработка проекта бюджета Управления занятости и социальной защиты города Шымкента на трехлетний период, обеспечение полной выплаты заработной платы 56 государственным административным служащим и 34 техническим сотрудникам, работающим по трудовым договорам, а также обеспечение их всеми необходимыми оборудованием и материально-техническими средствами, повышение квалификации работников, оплата услуг связи, приобретение прочих материальных запасов, текущий ремонт оборудования, приобретение услуг и выполнение работ.</t>
  </si>
  <si>
    <t>Содержание штатных единиц внештатных технических работников управления</t>
  </si>
  <si>
    <t>Содержание штатных единиц государственных административных служащих управления</t>
  </si>
  <si>
    <r>
      <t xml:space="preserve">Расходы
</t>
    </r>
    <r>
      <rPr>
        <b/>
        <i/>
        <sz val="14"/>
        <color theme="1"/>
        <rFont val="Times New Roman"/>
        <family val="1"/>
        <charset val="204"/>
      </rPr>
      <t>тыс. тенге</t>
    </r>
  </si>
  <si>
    <t>Показатель документа Системы государственного планирования 
(при наличии)</t>
  </si>
  <si>
    <r>
      <t xml:space="preserve">Расходы
</t>
    </r>
    <r>
      <rPr>
        <b/>
        <i/>
        <sz val="16"/>
        <color theme="1"/>
        <rFont val="Times New Roman"/>
        <family val="1"/>
        <charset val="204"/>
      </rPr>
      <t>тыс. тенге</t>
    </r>
  </si>
  <si>
    <t>Количество комплектов компьютеров</t>
  </si>
  <si>
    <t>Количество Принтер МФУ</t>
  </si>
  <si>
    <t>Целевое исполнение капитальных расходов государственного органа и 100% обеспечение материально-технической базы</t>
  </si>
  <si>
    <t>Общественные работы</t>
  </si>
  <si>
    <t>Краткосрочное профессиональное обучение</t>
  </si>
  <si>
    <t>Профессиональное обучение безработных на рабочих местах у работодателей</t>
  </si>
  <si>
    <t>Выдача ваучеров</t>
  </si>
  <si>
    <t>Молодежная практика</t>
  </si>
  <si>
    <t>Проект «Серебряный возраст»</t>
  </si>
  <si>
    <t>Предоставление государственных грантов (400 МРП)</t>
  </si>
  <si>
    <t>Социальные рабочие места</t>
  </si>
  <si>
    <t>Организация специальных рабочих мест для трудоустройства лиц с инвалидностью в рамках социальных рабочих мест</t>
  </si>
  <si>
    <t>Количество трудоустроенных граждан, в том числе молодежи</t>
  </si>
  <si>
    <t>26 622 
в том числе молодежь
13 573</t>
  </si>
  <si>
    <t>23 202 
в том числе молодежь
13 534</t>
  </si>
  <si>
    <t>23 202 
в том числе молодежь
15 710</t>
  </si>
  <si>
    <t>23 202 
в том числе молодежь
20 060</t>
  </si>
  <si>
    <t>23 202 
в том числе молодежь
20 302</t>
  </si>
  <si>
    <t>Уровень безработицы</t>
  </si>
  <si>
    <t>701004 - Выдача направлений для участия в активных мерах содействия занятости</t>
  </si>
  <si>
    <t>Расходы направляются на обучение безработных граждан по востребованным на рынке труда профессиям, предоставление грантов на реализацию новых бизнес-идей, предоставление участникам программы безвозмездных и безвозвратных государственных грантов, а также на трудоустройство безработных граждан на социальные рабочие места, молодежную практику, общественные работы и первые рабочие места.
Кроме того, мероприятия по содействию занятости населения реализуются в соответствии с действующим законодательством и документами Системы государственного планирования. Осуществляется постоянный мониторинг реализации программы, оцениваются количество участников мер содействия занятости, их трудоустройство и эффективность созданных рабочих мест.</t>
  </si>
  <si>
    <t>Доля населения с доходами ниже прожиточного минимума / черты бедности, %.</t>
  </si>
  <si>
    <t>на 2027 год  865 916,0 тыс. тенге</t>
  </si>
  <si>
    <t>на 2028 год 876 470,0 тыс. тенге</t>
  </si>
  <si>
    <t>на 2026 год 788 250,0 тыс. тенге</t>
  </si>
  <si>
    <t>на 2026 год  340 630,0 тыс. тенге</t>
  </si>
  <si>
    <t>на 2027 год  354 646,0 тыс. тенге</t>
  </si>
  <si>
    <t>на 2028 год  361 816,0 тыс. тенге</t>
  </si>
  <si>
    <t>на 2026 год  130 637,0 тыс. тенге</t>
  </si>
  <si>
    <t>на 2027 год  173 177,0 тыс. тенге</t>
  </si>
  <si>
    <t>на 2028 год 181 333,0 тыс. тенге</t>
  </si>
  <si>
    <t>на 2028 год  178 901,0 тыс. тенге</t>
  </si>
  <si>
    <t>на 2027 год 174 889,0 тыс. тенге</t>
  </si>
  <si>
    <t>на 2026 год 169 506,0 тыс. тенге</t>
  </si>
  <si>
    <t>на 2028 год 1 217 605,0 тыс. тенге</t>
  </si>
  <si>
    <t>на 2027 год  1 201 649,0 тыс. тенге</t>
  </si>
  <si>
    <t>на 2026 год  1 177 674,0 тыс. тенге</t>
  </si>
  <si>
    <t>на 2026 год  2 444 680,0 тыс. тенге</t>
  </si>
  <si>
    <t>на 2027 год 2 407 797,0 тыс. тенге</t>
  </si>
  <si>
    <t>на 2028 год 2 461 884,0 тыс. тенге</t>
  </si>
  <si>
    <t>на 2028 год 3 340 618,0 тыс. тенге</t>
  </si>
  <si>
    <t>на 2027 год 3 340 618,0 тыс. тенге</t>
  </si>
  <si>
    <t>на 2026 год 3 102 053,0 тыс. тенге</t>
  </si>
  <si>
    <t>на 2026 год 59 278,0 тыс. тенге</t>
  </si>
  <si>
    <t>на 2026 год  135 500,0 тыс. тенге</t>
  </si>
  <si>
    <t>на 2026 год  416 747,0 тыс. тенге</t>
  </si>
  <si>
    <t>на 2028 год 1 322 940,0 тыс. тенге</t>
  </si>
  <si>
    <t>на 2027 год 1 281 447,0 тыс. тенге</t>
  </si>
  <si>
    <t>на 2026 год 1 329 330,0 тыс. тенге</t>
  </si>
  <si>
    <t>на 2028 год  8 514,0 тыс. тенге</t>
  </si>
  <si>
    <t>на 2027 год 13 168,0 тыс. тенге</t>
  </si>
  <si>
    <t>на 2026 год  17 845,0 тыс. тенге</t>
  </si>
  <si>
    <t>на 2028 год 1 465,0 тыс. тенге</t>
  </si>
  <si>
    <t>на 2027 год 1 383,0 тыс. тенге</t>
  </si>
  <si>
    <t>на 2026 год 1 298,0 тыс. тенге</t>
  </si>
  <si>
    <t>на 2028 год 12 159,0 тыс. тенге</t>
  </si>
  <si>
    <t>на 2027 год 11 580,0 тыс. тенге</t>
  </si>
  <si>
    <t>на 2026 год 54 764,0 тыс. тенге</t>
  </si>
  <si>
    <t>на 2028 год 325 661,0 тыс. тенге</t>
  </si>
  <si>
    <t>на 2027 год 304 762,0 тыс. тенге</t>
  </si>
  <si>
    <t>на 2026 год 294 840,0 тыс. тенге</t>
  </si>
  <si>
    <t>на 2026 год  9 253 989,0 тыс. тенге</t>
  </si>
  <si>
    <t>на 2027 год 7 415 423,0 тыс. тенге</t>
  </si>
  <si>
    <t>на 2028 год 8 237 116,0 тыс. тенге</t>
  </si>
  <si>
    <t>на 2026 год 6 799 040,0 тыс. тенге</t>
  </si>
  <si>
    <t>на 2027 год 6 401 219,0 тыс. тенге</t>
  </si>
  <si>
    <t>на 2028 год  6 722 448,0 тыс. тенге</t>
  </si>
  <si>
    <t>на 2028 год 4 932 680,0 тыс. тенге</t>
  </si>
  <si>
    <t>на 2027 год 4 241 683,0 тыс. тенге</t>
  </si>
  <si>
    <t>на 2026 год  4 058 373,0 тыс. тенге</t>
  </si>
  <si>
    <t>на 2028 год 14 094,0 тыс. тенге</t>
  </si>
  <si>
    <t>на 2027 год 12 411,0 тыс. тенге</t>
  </si>
  <si>
    <t>на 2026 год  11 111,0 тыс. тенге</t>
  </si>
  <si>
    <t>на 2028 год 4 240 554,0 тыс. тенге</t>
  </si>
  <si>
    <t>на 2027 год 4 035 172,0 тыс. тенге</t>
  </si>
  <si>
    <t>на 2026 год 2 634 929,0 тыс. тенге</t>
  </si>
  <si>
    <t>на 2028 год 9 130 793,0 тыс. тенге</t>
  </si>
  <si>
    <t>на 2027 год 8 390 697,0 тыс. тенге</t>
  </si>
  <si>
    <t>на 2026 год 6 096 587,0 тыс. тенге</t>
  </si>
  <si>
    <t>на 2026 год  30 385,0 тыс. тенге</t>
  </si>
  <si>
    <t>Количество кондиционеров</t>
  </si>
  <si>
    <t>на 2028 год  665 166,0 тыс. тенге</t>
  </si>
  <si>
    <t>на 2027 год  655 088,0 тыс. тенге</t>
  </si>
  <si>
    <t>Количество детей получателей гарантированного социального пакета ГСП</t>
  </si>
  <si>
    <t>Количество получателей адресной социальной помощи АСП</t>
  </si>
  <si>
    <t>Расходы направляются на назначение и выплату государственной адресной социальной помощи для социальной поддержки населения, имеющего среднедушевой доход ниже черты бедности</t>
  </si>
  <si>
    <t>704002 - "Назначение государственной адресной социальной помощи"</t>
  </si>
  <si>
    <t>704007 - "Назначение социальной помощи отдельным категориям нуждающихся граждан по решениям местных представительных органов"</t>
  </si>
  <si>
    <t>Жилищная помощь предоставляется малообеспеченным семьям. Размер жилищной помощи определяется как разница между суммой расходов на содержание жилища (жилого здания) и оплату коммунальных услуг и долей расходов, установленной в размере 5% от совокупного дохода семьи в пределах утвержденных норм допустимых расходов</t>
  </si>
  <si>
    <t>Количество малообеспеченных семей, которым назначается жилищная помощь</t>
  </si>
  <si>
    <t>Оказание малообеспеченным гражданам единовременной и ежемесячной социальной и материальной помощи. Направление ветеранов на санаторно-курортное лечение.</t>
  </si>
  <si>
    <r>
      <t xml:space="preserve">26 сәуір - Чернобыль атом электр станциясы апатының құрбандарын еске алу күніне </t>
    </r>
    <r>
      <rPr>
        <b/>
        <sz val="18"/>
        <color theme="1"/>
        <rFont val="Times New Roman"/>
        <family val="1"/>
        <charset val="204"/>
      </rPr>
      <t>45 АЕК  мөлшерінде,</t>
    </r>
    <r>
      <rPr>
        <sz val="18"/>
        <color theme="1"/>
        <rFont val="Times New Roman"/>
        <family val="1"/>
        <charset val="204"/>
      </rPr>
      <t xml:space="preserve">
- Чернобыль атом электр станциясындағы апаттың салдарынан мүгедек болған адамдар және мүгедектігі ата-анасының бірінің радиациялық сәуле алуымен генетикалық байланысты олардың балаларына; 
- 1986 – 1987 жылдары Чернобыль атом электр станциясындағы апаттың салдарларын жоюға қатысқан адамдарға;
- 1988 – 1989 жылдары Чернобыль атом электр станциясындағы апаттың салдарларын жоюға қатысушылар қатарындағы, қоныс аудару күні құрсақта болған балаларды қоса алғанда, оқшаулау және көшіру аймақтарынан Қазақстан Республикасына қоныс аударылған (өз еркімен кеткен) адамдарға. </t>
    </r>
  </si>
  <si>
    <r>
      <t xml:space="preserve">В праздничные и памятные даты социальная помощь предоставляется в виде денежных выплат один раз в год </t>
    </r>
    <r>
      <rPr>
        <b/>
        <sz val="18"/>
        <color theme="1"/>
        <rFont val="Times New Roman"/>
        <family val="1"/>
        <charset val="204"/>
      </rPr>
      <t>в размере 50 МРП</t>
    </r>
    <r>
      <rPr>
        <sz val="18"/>
        <color theme="1"/>
        <rFont val="Times New Roman"/>
        <family val="1"/>
        <charset val="204"/>
      </rPr>
      <t xml:space="preserve"> следующим категориям граждан:
15 февраля — в День вывода ограниченного контингента советских войск из Демократической Республики Афганистан;
ветеранам боевых действий на территории других государств.</t>
    </r>
  </si>
  <si>
    <r>
      <t xml:space="preserve">Международный женский день – 8 марта:
многодетным матерям, награжденным подвесками "Алтын алқа", "Күміс алқа" или получившим ранее звание "Мать-героиня", награжденным орденами "Материнская слава" І и ІІ степени – </t>
    </r>
    <r>
      <rPr>
        <b/>
        <sz val="18"/>
        <color theme="1"/>
        <rFont val="Times New Roman"/>
        <family val="1"/>
        <charset val="204"/>
      </rPr>
      <t>в размере 5 МРП;</t>
    </r>
  </si>
  <si>
    <r>
      <t xml:space="preserve">Международный день памяти о чернобыльской катастрофе – 26 апреля: </t>
    </r>
    <r>
      <rPr>
        <b/>
        <sz val="18"/>
        <color theme="1"/>
        <rFont val="Times New Roman"/>
        <family val="1"/>
        <charset val="204"/>
      </rPr>
      <t>в размере 45 МРП;</t>
    </r>
    <r>
      <rPr>
        <sz val="18"/>
        <color theme="1"/>
        <rFont val="Times New Roman"/>
        <family val="1"/>
        <charset val="204"/>
      </rPr>
      <t xml:space="preserve">
-  лицам, которым инвалидность установлена вследствие катастрофы на Чернобыльской атомной электростанции и их детям, инвалидность которых генетически связана с радиационным облучением одного из родителей; 
- лицам, принимавшим участие в ликвидации последствий катастрофы на Чернобыльской атомной электростанции в 1986 – 1987 годах;
- лицам из числа участников ликвидации последствий катастрофы на Чернобыльской атомной электростанции в 1988 – 1989 годах, эвакуированным (самостоятельно выехавшим) из зон отчуждения и отселения в Республику Казахстан, включая детей, которые на день эвакуации находились во внутриутробном состоянии. </t>
    </r>
  </si>
  <si>
    <r>
      <t xml:space="preserve">Путёвки на санаторно-курортное лечение с предельной стоимостью 
</t>
    </r>
    <r>
      <rPr>
        <b/>
        <sz val="18"/>
        <color theme="1"/>
        <rFont val="Times New Roman"/>
        <family val="1"/>
        <charset val="204"/>
      </rPr>
      <t>40 МРП предоставляются:</t>
    </r>
    <r>
      <rPr>
        <sz val="18"/>
        <color theme="1"/>
        <rFont val="Times New Roman"/>
        <family val="1"/>
        <charset val="204"/>
      </rPr>
      <t xml:space="preserve">
- ветеранам Великой Отечественной войны;
- ветеранам, приравненным по льготам к ветеранам Великой Отечественной войны;
- лицам, участвовавшим в событиях 17–18 декабря 1986 года в Казахстане и реабилитированным в порядке, установленном Законом Республики Казахстан «О реабилитации жертв массовых политических репрессий»;
- пенсионерам по возрасту.</t>
    </r>
  </si>
  <si>
    <r>
      <rPr>
        <b/>
        <sz val="18"/>
        <color theme="1"/>
        <rFont val="Times New Roman"/>
        <family val="1"/>
        <charset val="204"/>
      </rPr>
      <t>В размере 15 МРП</t>
    </r>
    <r>
      <rPr>
        <sz val="18"/>
        <color theme="1"/>
        <rFont val="Times New Roman"/>
        <family val="1"/>
        <charset val="204"/>
      </rPr>
      <t xml:space="preserve">
Ветеранам труда</t>
    </r>
  </si>
  <si>
    <t>Количество лиц, которым предоставляются путёвки на санаторно-курортное лечение, с предельной суммой 40 МРП размере</t>
  </si>
  <si>
    <t>Количество лиц, получающих единовременную социальную помощь</t>
  </si>
  <si>
    <t>Количество лиц, получающих ежемесячную социальную помощь</t>
  </si>
  <si>
    <r>
      <rPr>
        <b/>
        <sz val="18"/>
        <color theme="1"/>
        <rFont val="Times New Roman"/>
        <family val="1"/>
        <charset val="204"/>
      </rPr>
      <t>Шекті шамасы 40 АЕК-ті</t>
    </r>
    <r>
      <rPr>
        <sz val="18"/>
        <color theme="1"/>
        <rFont val="Times New Roman"/>
        <family val="1"/>
        <charset val="204"/>
      </rPr>
      <t xml:space="preserve"> құрайтын санаторийлік-курорттық емделуге жолдама беруге,
Ұлы Отан соғысының ардагерлеріне;
жеңілдіктер бойынша Ұлы Отан соғысының ардагерлеріне теңестірілген ардагерлерге;
Қазақстандағы 1986 жылғы 17-18 желтоқсан оқиғасына қатысып, Қазақстан Республикасының "Жаппай саяси қуғын-сүргіндер құрбандарын ақтау туралы" Заңында белгіленген тәртіпке сәйкес ақталған тұлғаларға  жасы бойынша зейнеткерлерге ұсынылады.</t>
    </r>
  </si>
  <si>
    <r>
      <t xml:space="preserve">Мереке күндері мен атаулы күндерге әлеуметтік көмек азаматтардың келесі санаттарына ақшалай төлемдер түрінде жылына 1 рет көрсетіледі </t>
    </r>
    <r>
      <rPr>
        <b/>
        <sz val="18"/>
        <color theme="1"/>
        <rFont val="Times New Roman"/>
        <family val="1"/>
        <charset val="204"/>
      </rPr>
      <t>50 АЕК мөлшерінде,</t>
    </r>
    <r>
      <rPr>
        <sz val="18"/>
        <color theme="1"/>
        <rFont val="Times New Roman"/>
        <family val="1"/>
        <charset val="204"/>
      </rPr>
      <t xml:space="preserve">
15 ақпан - Ауғанстан Демократиялық Республикасынан кеңестік әскерлерінің шектеулі контингентінің шығарылған күні;
басқа мемлекеттердiң аумағындағы ұрыс қимылдарының ардагерлеріне;</t>
    </r>
  </si>
  <si>
    <r>
      <t xml:space="preserve">7 мамыр - Отан қорғаушы күніне.
</t>
    </r>
    <r>
      <rPr>
        <b/>
        <sz val="18"/>
        <color theme="1"/>
        <rFont val="Times New Roman"/>
        <family val="1"/>
        <charset val="204"/>
      </rPr>
      <t>45 АЕК мөлшерінде</t>
    </r>
    <r>
      <rPr>
        <sz val="18"/>
        <color theme="1"/>
        <rFont val="Times New Roman"/>
        <family val="1"/>
        <charset val="204"/>
      </rPr>
      <t xml:space="preserve"> Ұлы Отан соғысының ардагерлеріне теңестірілген ардагерлерге </t>
    </r>
  </si>
  <si>
    <r>
      <t xml:space="preserve">9 мамыр - Жеңіс күніне </t>
    </r>
    <r>
      <rPr>
        <b/>
        <sz val="18"/>
        <color theme="1"/>
        <rFont val="Times New Roman"/>
        <family val="1"/>
        <charset val="204"/>
      </rPr>
      <t xml:space="preserve">1272 АЕК мөлшерінде:
</t>
    </r>
    <r>
      <rPr>
        <sz val="18"/>
        <color theme="1"/>
        <rFont val="Times New Roman"/>
        <family val="1"/>
        <charset val="204"/>
      </rPr>
      <t>Ұлы Отан соғысының ардагерлеріне;</t>
    </r>
  </si>
  <si>
    <r>
      <rPr>
        <b/>
        <sz val="18"/>
        <color theme="1"/>
        <rFont val="Times New Roman"/>
        <family val="1"/>
        <charset val="204"/>
      </rPr>
      <t>15 АЕК мөлшерінде,</t>
    </r>
    <r>
      <rPr>
        <sz val="18"/>
        <color theme="1"/>
        <rFont val="Times New Roman"/>
        <family val="1"/>
        <charset val="204"/>
      </rPr>
      <t xml:space="preserve">
Еңбек ардагерлеріне </t>
    </r>
  </si>
  <si>
    <r>
      <rPr>
        <b/>
        <sz val="18"/>
        <color theme="1"/>
        <rFont val="Times New Roman"/>
        <family val="1"/>
        <charset val="204"/>
      </rPr>
      <t>15 АЕК мөлшерінде,</t>
    </r>
    <r>
      <rPr>
        <sz val="18"/>
        <color theme="1"/>
        <rFont val="Times New Roman"/>
        <family val="1"/>
        <charset val="204"/>
      </rPr>
      <t xml:space="preserve"> 
Ұлы Отан соғысы мүгедектігі бар азаматтардың жесірлері</t>
    </r>
  </si>
  <si>
    <r>
      <rPr>
        <b/>
        <sz val="18"/>
        <color theme="1"/>
        <rFont val="Times New Roman"/>
        <family val="1"/>
        <charset val="204"/>
      </rPr>
      <t xml:space="preserve">15 АЕК мөлшерінде, </t>
    </r>
    <r>
      <rPr>
        <sz val="18"/>
        <color theme="1"/>
        <rFont val="Times New Roman"/>
        <family val="1"/>
        <charset val="204"/>
      </rPr>
      <t xml:space="preserve">
Қаза тапқан әскери қызметшiлердiң отбасыларына.</t>
    </r>
  </si>
  <si>
    <r>
      <t xml:space="preserve">31 мамыр - Саяси қуғын-сүргін және ашаршылық құрбандарын еске алу күніне </t>
    </r>
    <r>
      <rPr>
        <b/>
        <sz val="18"/>
        <color theme="1"/>
        <rFont val="Times New Roman"/>
        <family val="1"/>
        <charset val="204"/>
      </rPr>
      <t>5 АЕК мөлшерінде,</t>
    </r>
    <r>
      <rPr>
        <sz val="18"/>
        <color theme="1"/>
        <rFont val="Times New Roman"/>
        <family val="1"/>
        <charset val="204"/>
      </rPr>
      <t xml:space="preserve">
Саяси қуғын-сүргін құрбандарына, саяси қуғын-сүргіннен зардап шеккен адамдарға </t>
    </r>
  </si>
  <si>
    <r>
      <rPr>
        <b/>
        <sz val="18"/>
        <color theme="1"/>
        <rFont val="Times New Roman"/>
        <family val="1"/>
        <charset val="204"/>
      </rPr>
      <t xml:space="preserve">20 АЕК мөлшерінде, </t>
    </r>
    <r>
      <rPr>
        <sz val="18"/>
        <color theme="1"/>
        <rFont val="Times New Roman"/>
        <family val="1"/>
        <charset val="204"/>
      </rPr>
      <t xml:space="preserve">
Жетім балалар, ата-анасының қамқорлығынсыз қалған балаларға.</t>
    </r>
  </si>
  <si>
    <r>
      <t xml:space="preserve">1 қазан – Қарттар күніне </t>
    </r>
    <r>
      <rPr>
        <b/>
        <sz val="18"/>
        <color theme="1"/>
        <rFont val="Times New Roman"/>
        <family val="1"/>
        <charset val="204"/>
      </rPr>
      <t>3 АЕК мөлшерінде:</t>
    </r>
    <r>
      <rPr>
        <sz val="18"/>
        <color theme="1"/>
        <rFont val="Times New Roman"/>
        <family val="1"/>
        <charset val="204"/>
      </rPr>
      <t xml:space="preserve"> 
70 жасқа толған және одан асқан адамдарға;</t>
    </r>
  </si>
  <si>
    <r>
      <t xml:space="preserve">16 желтоқсан - Тәуелсіздік күніне </t>
    </r>
    <r>
      <rPr>
        <b/>
        <sz val="18"/>
        <color theme="1"/>
        <rFont val="Times New Roman"/>
        <family val="1"/>
        <charset val="204"/>
      </rPr>
      <t>65 АЕК  мөлшерінде:</t>
    </r>
    <r>
      <rPr>
        <sz val="18"/>
        <color theme="1"/>
        <rFont val="Times New Roman"/>
        <family val="1"/>
        <charset val="204"/>
      </rPr>
      <t xml:space="preserve"> Қазақстандағы 1986 жылғы 17-18 желтоқсан оқиғаларына қатысып, Қазақстан Республикасының "Жаппай саяси қуғын-сүргіндер құрбандарын ақтау туралы" Заңында белгіленген тәртіпке сәйкес ақталған тұлғалар ішінен саяси қуғын-сүргін құрбандарына   </t>
    </r>
  </si>
  <si>
    <r>
      <t xml:space="preserve">отбасы мүшелері қайтыс болған жағдайда - қайтыс болған әрбір отбасы мүшесіне </t>
    </r>
    <r>
      <rPr>
        <b/>
        <sz val="18"/>
        <color theme="1"/>
        <rFont val="Times New Roman"/>
        <family val="1"/>
        <charset val="204"/>
      </rPr>
      <t>100 АЕК құрайды</t>
    </r>
  </si>
  <si>
    <r>
      <rPr>
        <b/>
        <sz val="18"/>
        <color theme="1"/>
        <rFont val="Times New Roman"/>
        <family val="1"/>
        <charset val="204"/>
      </rPr>
      <t>10 АЕК мөлшерінде ай сайын,</t>
    </r>
    <r>
      <rPr>
        <sz val="18"/>
        <color theme="1"/>
        <rFont val="Times New Roman"/>
        <family val="1"/>
        <charset val="204"/>
      </rPr>
      <t xml:space="preserve">
Туберкулездің жұқпалы нысанымен ауыратын адамдарға;</t>
    </r>
  </si>
  <si>
    <r>
      <rPr>
        <b/>
        <sz val="18"/>
        <color theme="1"/>
        <rFont val="Times New Roman"/>
        <family val="1"/>
        <charset val="204"/>
      </rPr>
      <t>10 АЕК мөлшерінде ай сайын,</t>
    </r>
    <r>
      <rPr>
        <sz val="18"/>
        <color theme="1"/>
        <rFont val="Times New Roman"/>
        <family val="1"/>
        <charset val="204"/>
      </rPr>
      <t xml:space="preserve">
Қатерлі ісіктері бар балаларға;</t>
    </r>
  </si>
  <si>
    <r>
      <rPr>
        <b/>
        <sz val="18"/>
        <color theme="1"/>
        <rFont val="Times New Roman"/>
        <family val="1"/>
        <charset val="204"/>
      </rPr>
      <t>24 АЕК мөлшерінде</t>
    </r>
    <r>
      <rPr>
        <sz val="18"/>
        <color theme="1"/>
        <rFont val="Times New Roman"/>
        <family val="1"/>
        <charset val="204"/>
      </rPr>
      <t xml:space="preserve"> медицина қызметкерлерінің және тұрмыстық қызмет көрсету саласы қызметкерлерінің кінәсінен жұқтырған адамның иммун тапшылығы вирусы туындатқан (АИТВ) иммун тапшылығының синдромынан зардап шегетін адамдарға, сонымен қатар иммун тапшылығы вирусын жұқтырған балалары бар отбасыларға олардың денсаулығына келтірілген зиянның өтемақысына.</t>
    </r>
  </si>
  <si>
    <r>
      <rPr>
        <b/>
        <sz val="18"/>
        <color theme="1"/>
        <rFont val="Times New Roman"/>
        <family val="1"/>
        <charset val="204"/>
      </rPr>
      <t>10 АЕК мөлшерінде</t>
    </r>
    <r>
      <rPr>
        <sz val="18"/>
        <color theme="1"/>
        <rFont val="Times New Roman"/>
        <family val="1"/>
        <charset val="204"/>
      </rPr>
      <t xml:space="preserve"> әлеуметтік көмек,
Жазаның өтелмеген бөлiгiн неғұрлым жеңiл жаза түрiмен ауыстыру не тағайындалған жаза мерзімін қысқарту түрінде пробация қызметінің есебінде тұрған адамдарға пробация қызметінің есебіне қойылған күннен бастап үш айдың ішінде көрсетіледі. </t>
    </r>
  </si>
  <si>
    <r>
      <rPr>
        <b/>
        <sz val="18"/>
        <color theme="1"/>
        <rFont val="Times New Roman"/>
        <family val="1"/>
        <charset val="204"/>
      </rPr>
      <t>2 АЕК мөлшерінде</t>
    </r>
    <r>
      <rPr>
        <sz val="18"/>
        <color theme="1"/>
        <rFont val="Times New Roman"/>
        <family val="1"/>
        <charset val="204"/>
      </rPr>
      <t xml:space="preserve"> </t>
    </r>
    <r>
      <rPr>
        <b/>
        <sz val="18"/>
        <color theme="1"/>
        <rFont val="Times New Roman"/>
        <family val="1"/>
        <charset val="204"/>
      </rPr>
      <t>ай сайынғы</t>
    </r>
    <r>
      <rPr>
        <sz val="18"/>
        <color theme="1"/>
        <rFont val="Times New Roman"/>
        <family val="1"/>
        <charset val="204"/>
      </rPr>
      <t xml:space="preserve"> ақшалай төлем түріндегі әлеуметтік көмек 80 жастан асқан жалғызілікті қарттарға </t>
    </r>
  </si>
  <si>
    <r>
      <rPr>
        <b/>
        <sz val="18"/>
        <color theme="1"/>
        <rFont val="Times New Roman"/>
        <family val="1"/>
        <charset val="204"/>
      </rPr>
      <t>5 АЕК мөлшерінде ай сайынғы</t>
    </r>
    <r>
      <rPr>
        <sz val="18"/>
        <color theme="1"/>
        <rFont val="Times New Roman"/>
        <family val="1"/>
        <charset val="204"/>
      </rPr>
      <t xml:space="preserve"> ақшалай төлем түріндегі әлеуметтік көмек:
1) Ұлы Отан соғысының ардагерлеріне;
2) тірек-қимыл аппараты бұзылған бірінші, екінші топтағы мүгедектігі бар адамдар мен балаларға;
3) тірек-қимыл аппараты бұзылған жеті жасқа дейінгі мүгедектігі бар балаларға беріледі. </t>
    </r>
  </si>
  <si>
    <r>
      <rPr>
        <b/>
        <sz val="18"/>
        <color theme="1"/>
        <rFont val="Times New Roman"/>
        <family val="1"/>
        <charset val="204"/>
      </rPr>
      <t>40 АЕК мөлшерінде</t>
    </r>
    <r>
      <rPr>
        <sz val="18"/>
        <color theme="1"/>
        <rFont val="Times New Roman"/>
        <family val="1"/>
        <charset val="204"/>
      </rPr>
      <t xml:space="preserve"> Жүріп-тұруы қиын бірінші топтағы мүгедектігі бар адамға Қазақстан Республикасы шегінде санаторийлік-курорттық емдеуде бірге алып жүру бойынша қызметтер көрсететін адамға (жеке көмекшіге)  әлеуметтік көмек.</t>
    </r>
  </si>
  <si>
    <r>
      <rPr>
        <b/>
        <sz val="18"/>
        <color theme="1"/>
        <rFont val="Times New Roman"/>
        <family val="1"/>
        <charset val="204"/>
      </rPr>
      <t xml:space="preserve">В размере 15 МРП,
</t>
    </r>
    <r>
      <rPr>
        <sz val="18"/>
        <color theme="1"/>
        <rFont val="Times New Roman"/>
        <family val="1"/>
        <charset val="204"/>
      </rPr>
      <t>вдовам граждан с инвалидностью вследствие Великой Отечественной войны;</t>
    </r>
  </si>
  <si>
    <r>
      <rPr>
        <b/>
        <sz val="18"/>
        <color theme="1"/>
        <rFont val="Times New Roman"/>
        <family val="1"/>
        <charset val="204"/>
      </rPr>
      <t>В размере 15 МРП,</t>
    </r>
    <r>
      <rPr>
        <sz val="18"/>
        <color theme="1"/>
        <rFont val="Times New Roman"/>
        <family val="1"/>
        <charset val="204"/>
      </rPr>
      <t xml:space="preserve">
Семьям погибших военнослужащих;</t>
    </r>
  </si>
  <si>
    <r>
      <t xml:space="preserve">День Победы – 9 мая, </t>
    </r>
    <r>
      <rPr>
        <b/>
        <sz val="18"/>
        <color theme="1"/>
        <rFont val="Times New Roman"/>
        <family val="1"/>
        <charset val="204"/>
      </rPr>
      <t>в размере 1 272 МРП:</t>
    </r>
    <r>
      <rPr>
        <sz val="18"/>
        <color theme="1"/>
        <rFont val="Times New Roman"/>
        <family val="1"/>
        <charset val="204"/>
      </rPr>
      <t xml:space="preserve">
ветеранам Великой Отечественной войны;</t>
    </r>
  </si>
  <si>
    <r>
      <t xml:space="preserve">День защитника Отечества – 7 мая, </t>
    </r>
    <r>
      <rPr>
        <b/>
        <sz val="18"/>
        <color theme="1"/>
        <rFont val="Times New Roman"/>
        <family val="1"/>
        <charset val="204"/>
      </rPr>
      <t>в размере 45 МРП:</t>
    </r>
    <r>
      <rPr>
        <sz val="18"/>
        <color theme="1"/>
        <rFont val="Times New Roman"/>
        <family val="1"/>
        <charset val="204"/>
      </rPr>
      <t xml:space="preserve">
Ветеранам, приравненным к ветеранам Великой Отечественной войны;</t>
    </r>
  </si>
  <si>
    <r>
      <t xml:space="preserve">Ко Дню памяти жертв политических репрессий и голода - 31 мая,
</t>
    </r>
    <r>
      <rPr>
        <b/>
        <sz val="18"/>
        <color theme="1"/>
        <rFont val="Times New Roman"/>
        <family val="1"/>
        <charset val="204"/>
      </rPr>
      <t>в размере 5 МРП</t>
    </r>
    <r>
      <rPr>
        <sz val="18"/>
        <color theme="1"/>
        <rFont val="Times New Roman"/>
        <family val="1"/>
        <charset val="204"/>
      </rPr>
      <t xml:space="preserve"> для жертв политических репрессий и лиц, пострадавших от политических репрессий.</t>
    </r>
  </si>
  <si>
    <r>
      <t xml:space="preserve">День Конституции РК – 30 августа </t>
    </r>
    <r>
      <rPr>
        <b/>
        <sz val="18"/>
        <color theme="1"/>
        <rFont val="Times New Roman"/>
        <family val="1"/>
        <charset val="204"/>
      </rPr>
      <t xml:space="preserve">в размере 5 МРП:
</t>
    </r>
    <r>
      <rPr>
        <sz val="18"/>
        <color theme="1"/>
        <rFont val="Times New Roman"/>
        <family val="1"/>
        <charset val="204"/>
      </rPr>
      <t>Детям с инвалидностью;</t>
    </r>
  </si>
  <si>
    <r>
      <rPr>
        <b/>
        <sz val="18"/>
        <color theme="1"/>
        <rFont val="Times New Roman"/>
        <family val="1"/>
        <charset val="204"/>
      </rPr>
      <t xml:space="preserve">в размере 20 МРП: </t>
    </r>
    <r>
      <rPr>
        <sz val="18"/>
        <color theme="1"/>
        <rFont val="Times New Roman"/>
        <family val="1"/>
        <charset val="204"/>
      </rPr>
      <t xml:space="preserve">
Детям-сиротам, детям, оставшимся без попечения родителей;</t>
    </r>
  </si>
  <si>
    <r>
      <t xml:space="preserve">День закрытия Семипалатинского испытательного ядерного полигона - 29 августа – </t>
    </r>
    <r>
      <rPr>
        <b/>
        <sz val="18"/>
        <color theme="1"/>
        <rFont val="Times New Roman"/>
        <family val="1"/>
        <charset val="204"/>
      </rPr>
      <t>в размере 45 МРП:</t>
    </r>
    <r>
      <rPr>
        <sz val="18"/>
        <color theme="1"/>
        <rFont val="Times New Roman"/>
        <family val="1"/>
        <charset val="204"/>
      </rPr>
      <t xml:space="preserve">
Лицам, которым инвалидность установлена вследствие ядерных испытаний, а также лицам, участвовавшим непосредственно в ядерных испытаниях на Семипалатинском испытательном ядерном полигоне; </t>
    </r>
  </si>
  <si>
    <r>
      <t xml:space="preserve">День пожилых людей – 1 октября </t>
    </r>
    <r>
      <rPr>
        <b/>
        <sz val="18"/>
        <color theme="1"/>
        <rFont val="Times New Roman"/>
        <family val="1"/>
        <charset val="204"/>
      </rPr>
      <t xml:space="preserve">в размере 3 МРП: </t>
    </r>
    <r>
      <rPr>
        <sz val="18"/>
        <color theme="1"/>
        <rFont val="Times New Roman"/>
        <family val="1"/>
        <charset val="204"/>
      </rPr>
      <t xml:space="preserve">
лицам, достигшие 70 лет и старше;</t>
    </r>
  </si>
  <si>
    <r>
      <t>День Независимости - 16 декабря</t>
    </r>
    <r>
      <rPr>
        <b/>
        <sz val="18"/>
        <color theme="1"/>
        <rFont val="Times New Roman"/>
        <family val="1"/>
        <charset val="204"/>
      </rPr>
      <t xml:space="preserve"> в размере 65 МРП:</t>
    </r>
    <r>
      <rPr>
        <sz val="18"/>
        <color theme="1"/>
        <rFont val="Times New Roman"/>
        <family val="1"/>
        <charset val="204"/>
      </rPr>
      <t xml:space="preserve">
Жертвам политических репрессий за участие в событиях 17-18 декабря 1986 года в Казахстане, реабилитированным в порядке;</t>
    </r>
  </si>
  <si>
    <r>
      <t xml:space="preserve">В случае смерти членов семьи - </t>
    </r>
    <r>
      <rPr>
        <b/>
        <sz val="18"/>
        <color theme="1"/>
        <rFont val="Times New Roman"/>
        <family val="1"/>
        <charset val="204"/>
      </rPr>
      <t>по 100 МРП</t>
    </r>
    <r>
      <rPr>
        <sz val="18"/>
        <color theme="1"/>
        <rFont val="Times New Roman"/>
        <family val="1"/>
        <charset val="204"/>
      </rPr>
      <t xml:space="preserve"> на каждого умершего члена семьи;</t>
    </r>
  </si>
  <si>
    <r>
      <t xml:space="preserve">Социальная помощь отдельным категориям нуждающихся граждан в </t>
    </r>
    <r>
      <rPr>
        <b/>
        <sz val="18"/>
        <color theme="1"/>
        <rFont val="Times New Roman"/>
        <family val="1"/>
        <charset val="204"/>
      </rPr>
      <t>размере 400 МРП:</t>
    </r>
    <r>
      <rPr>
        <sz val="18"/>
        <color theme="1"/>
        <rFont val="Times New Roman"/>
        <family val="1"/>
        <charset val="204"/>
      </rPr>
      <t xml:space="preserve">
В случае уничтожения, повреждения либо причинения значительного ущерба жилому дому - на семью;</t>
    </r>
  </si>
  <si>
    <r>
      <rPr>
        <b/>
        <sz val="18"/>
        <color theme="1"/>
        <rFont val="Times New Roman"/>
        <family val="1"/>
        <charset val="204"/>
      </rPr>
      <t>В размере 10 МРП ежемесячно:</t>
    </r>
    <r>
      <rPr>
        <sz val="18"/>
        <color theme="1"/>
        <rFont val="Times New Roman"/>
        <family val="1"/>
        <charset val="204"/>
      </rPr>
      <t xml:space="preserve">
Детям, имеющим злокачественные новообразования;   </t>
    </r>
  </si>
  <si>
    <r>
      <rPr>
        <b/>
        <sz val="18"/>
        <color theme="1"/>
        <rFont val="Times New Roman"/>
        <family val="1"/>
        <charset val="204"/>
      </rPr>
      <t>В размере 10 МРП ежемесячно:</t>
    </r>
    <r>
      <rPr>
        <sz val="18"/>
        <color theme="1"/>
        <rFont val="Times New Roman"/>
        <family val="1"/>
        <charset val="204"/>
      </rPr>
      <t xml:space="preserve">
Лицам, больным заразной формой туберкулёза;  </t>
    </r>
  </si>
  <si>
    <r>
      <rPr>
        <b/>
        <sz val="18"/>
        <color theme="1"/>
        <rFont val="Times New Roman"/>
        <family val="1"/>
        <charset val="204"/>
      </rPr>
      <t>В размере 24 МРП ежемесячно:</t>
    </r>
    <r>
      <rPr>
        <sz val="18"/>
        <color theme="1"/>
        <rFont val="Times New Roman"/>
        <family val="1"/>
        <charset val="204"/>
      </rPr>
      <t xml:space="preserve">
лицам, страдающим синдромом приобретенного иммунодефицита, вызванным вирусом иммунодефицита человека (ВИЧ), инфицированным по вине медицинских работников и работников в сфере социально-бытовых услуг, а также родителям или законным представителям детей с заболеванием, вызванным вирусом иммунодефицита человека (ВИЧ);</t>
    </r>
  </si>
  <si>
    <r>
      <t xml:space="preserve">Социальная помощь </t>
    </r>
    <r>
      <rPr>
        <b/>
        <sz val="18"/>
        <color theme="1"/>
        <rFont val="Times New Roman"/>
        <family val="1"/>
        <charset val="204"/>
      </rPr>
      <t xml:space="preserve">в размере 10 МРП:
</t>
    </r>
    <r>
      <rPr>
        <sz val="18"/>
        <color theme="1"/>
        <rFont val="Times New Roman"/>
        <family val="1"/>
        <charset val="204"/>
      </rPr>
      <t>предоставляется лицам, состоящим на учёте службы пробации, в течение трёх месяцев со дня постановки на учёт службы пробации, в связи с заменой неотбытой части наказания более мягким видом наказания либо сокращением назначенного срока наказания.</t>
    </r>
  </si>
  <si>
    <r>
      <rPr>
        <b/>
        <sz val="18"/>
        <color theme="1"/>
        <rFont val="Times New Roman"/>
        <family val="1"/>
        <charset val="204"/>
      </rPr>
      <t>В размере 2 МРП ежемесячно:</t>
    </r>
    <r>
      <rPr>
        <sz val="18"/>
        <color theme="1"/>
        <rFont val="Times New Roman"/>
        <family val="1"/>
        <charset val="204"/>
      </rPr>
      <t xml:space="preserve">
Социальная помощь в виде ежемесячной денежной выплаты одиноким пожилым гражданам в возрасте старше 80 лет.</t>
    </r>
  </si>
  <si>
    <r>
      <rPr>
        <b/>
        <sz val="18"/>
        <color theme="1"/>
        <rFont val="Times New Roman"/>
        <family val="1"/>
        <charset val="204"/>
      </rPr>
      <t>В размере 5 МРП ежемесячно:</t>
    </r>
    <r>
      <rPr>
        <sz val="18"/>
        <color theme="1"/>
        <rFont val="Times New Roman"/>
        <family val="1"/>
        <charset val="204"/>
      </rPr>
      <t xml:space="preserve"> 
Социальная помощь в виде ежемесячной денежной выплаты предоставляется:
1)ветеранам Великой Отечественной войны;
2)лицам с инвалидностью первой и второй группы, а также детям с нарушениями опорно-двигательного аппарата;
3)детям с инвалидностью в возрасте до семи лет с нарушениями опорно-двигательного аппарата.</t>
    </r>
  </si>
  <si>
    <r>
      <rPr>
        <b/>
        <sz val="18"/>
        <color theme="1"/>
        <rFont val="Times New Roman"/>
        <family val="1"/>
        <charset val="204"/>
      </rPr>
      <t>В размере 40 МРП:</t>
    </r>
    <r>
      <rPr>
        <sz val="18"/>
        <color theme="1"/>
        <rFont val="Times New Roman"/>
        <family val="1"/>
        <charset val="204"/>
      </rPr>
      <t xml:space="preserve">
Социальная помощь лицу, сопровождающему (личному помощнику) человека с инвалидностью первой группы, имеющего затруднения в передвижении, при оказании услуг по сопровождению на санаторно-курортное лечение в пределах Республики Казахстан.</t>
    </r>
  </si>
  <si>
    <t>Обеспечение лиц с инвалидностью необходимыми средствами и оборудованием в соответствии с индивидуальной программой абилитации и реабилитации, предоставление им соответствующих услуг, создание равных возможностей для их жизнедеятельности и интеграции в общество, улучшение качества жизни.</t>
  </si>
  <si>
    <t>Оплата услуг инватакси (количество автомобилей)</t>
  </si>
  <si>
    <t>Количество лиц, направленных на санаторно-курортное лечение</t>
  </si>
  <si>
    <t>Количество специальных средств передвижения</t>
  </si>
  <si>
    <t>Количество сурдотехнических средств</t>
  </si>
  <si>
    <t>Количество тифлотехнических средств</t>
  </si>
  <si>
    <t>Материальное обеспечение детей с инвалидностью, воспитывающихся и обучающихся на дому 
(количество детей)</t>
  </si>
  <si>
    <t>Количество протезно-ортопедических средств</t>
  </si>
  <si>
    <t>01101009-2. — «Перевозка автотранспортом лиц с инвалидностью первой группы, имеющих затруднения в передвижении (инватакси)»
705002 — «Оформление документов для обеспечения лиц с инвалидностью протезно-ортопедической помощью»
705006 — «Оформление документов для обеспечения лиц с инвалидностью специальными средствами передвижения»
705007 — «Оформление документов для обеспечения лиц с инвалидностью и детей с инвалидностью санаторно-курортным лечением»
404001 — «Возмещение затрат на обучение детей с инвалидностью на дому»</t>
  </si>
  <si>
    <t>Приём документов и проведение работы по предоставлению услуг личного помощника лицам с инвалидностью первой группы, имеющим затруднения в передвижении, услуг сурдоперевода для лиц с нарушениями слуха, а также по обеспечению лиц с инвалидностью обязательными гигиеническими средствами.</t>
  </si>
  <si>
    <t>705004 — «Оформление документов для обеспечения лиц с инвалидностью первой группы, имеющих затруднения в передвижении, услугами личного помощника»
705003 — «Оформление документов для обеспечения лиц с инвалидностью техническими вспомогательными (компенсаторными) средствами»
705005 — «Оформление документов для обеспечения лиц с инвалидностью по слуху услугами специалиста по жестовому языку»</t>
  </si>
  <si>
    <t>Мочеприёмники</t>
  </si>
  <si>
    <t>Калоприёмники</t>
  </si>
  <si>
    <t>Количество технических вспомогательных средств</t>
  </si>
  <si>
    <r>
      <t xml:space="preserve">Оплата услуг индивидуального помощника 
</t>
    </r>
    <r>
      <rPr>
        <i/>
        <sz val="18"/>
        <rFont val="Times New Roman"/>
        <family val="1"/>
        <charset val="204"/>
      </rPr>
      <t>(количество человек)</t>
    </r>
  </si>
  <si>
    <r>
      <t xml:space="preserve">Подгузники </t>
    </r>
    <r>
      <rPr>
        <i/>
        <sz val="18"/>
        <rFont val="Times New Roman"/>
        <family val="1"/>
        <charset val="204"/>
      </rPr>
      <t>(количество человек)</t>
    </r>
  </si>
  <si>
    <r>
      <t xml:space="preserve">Услуги специалиста по жестовому языку 
</t>
    </r>
    <r>
      <rPr>
        <i/>
        <sz val="18"/>
        <rFont val="Times New Roman"/>
        <family val="1"/>
        <charset val="204"/>
      </rPr>
      <t>(количество человек)</t>
    </r>
  </si>
  <si>
    <r>
      <t xml:space="preserve">Замена и настройка речевых процессоров детям с кохлеарными имплантами </t>
    </r>
    <r>
      <rPr>
        <i/>
        <sz val="18"/>
        <rFont val="Times New Roman"/>
        <family val="1"/>
        <charset val="204"/>
      </rPr>
      <t>(количество детей)</t>
    </r>
  </si>
  <si>
    <r>
      <t xml:space="preserve">Замена и настройка речевых процессоров взрослым с кохлеарными имплантами </t>
    </r>
    <r>
      <rPr>
        <i/>
        <sz val="18"/>
        <rFont val="Times New Roman"/>
        <family val="1"/>
        <charset val="204"/>
      </rPr>
      <t>(количество человек)</t>
    </r>
  </si>
  <si>
    <t>Слухоречевая адаптация детей с нарушением слуха после кохлеарной имплантации — комплекс мероприятий с участием родителей (законных представителей), направленный на проведение сурдологического обследования, консультирование, настройку речевого процессора, обучение и тренировку навыков его использования, проведение социально-психологической работы, развитие слухового восприятия, устной речи и познавательной деятельности.</t>
  </si>
  <si>
    <t>705006 — «Оформление документов для обеспечения лиц с инвалидностью специальными средствами передвижения»</t>
  </si>
  <si>
    <t>Услуги по начислению, выплате и доставке социальных выплат гражданам, обратившимся за назначением пособий и других видов социальной помощи.</t>
  </si>
  <si>
    <t>Оплата услуг по начислению, выплате и доставке пособий, а также других единовременных и ежемесячных социальных выплат.</t>
  </si>
  <si>
    <t>Код и наименование государственной услуги          (в соответствии с реестром государственных услуг):</t>
  </si>
  <si>
    <t>На оснащение одного специального рабочего места для лиц с инвалидностью</t>
  </si>
  <si>
    <t>Создание адаптированных (специальных) рабочих мест для лиц с инвалидностью в целях обеспечения их доступа к рынку труда.</t>
  </si>
  <si>
    <t>Услуга по выплате годового вознаграждения доверенному агенту за оказанные услуги по микрокредитам, предоставляемым молодёжи в рамках предпринимательской инициативы</t>
  </si>
  <si>
    <t>Содействие предпринимательской инициативе, реализация мер поддержки предпринимателей из числа молодёжи</t>
  </si>
  <si>
    <t>Взносы государства на обязательное социальное медицинское страхование, уплачиваемые местными исполнительными органами (количество человек), 
в том числе:</t>
  </si>
  <si>
    <t>Количество лиц, относящихся к категориям D и E, взятых на учёт для уплаты взносов ОСМС</t>
  </si>
  <si>
    <t>Количество безработных, взятых на учёт для уплаты взносов ОСМС</t>
  </si>
  <si>
    <t>Направляется на охват безработных граждан системой обязательного социального медицинского страхования. Средства используются для уплаты взносов ОСМС за лиц, которые в течение последних трёх месяцев не перечисляли обязательные пенсионные взносы, относятся к кризисному или экстренному уровню социального благополучия и зарегистрированы в качестве безработных.</t>
  </si>
  <si>
    <t>Количество детей с инвалидностью в возрасте до 18 лет с психоневрологическими нарушениями.</t>
  </si>
  <si>
    <t>Количество детей с инвалидностью в возрасте до 18 лет с нарушениями опорно-двигательного аппарата</t>
  </si>
  <si>
    <r>
      <t xml:space="preserve">Количество детей с инвалидностью, которым субъекты частного сектора </t>
    </r>
    <r>
      <rPr>
        <b/>
        <i/>
        <sz val="16"/>
        <color theme="1"/>
        <rFont val="Times New Roman"/>
        <family val="1"/>
        <charset val="204"/>
      </rPr>
      <t>(Неправительственные организации)</t>
    </r>
    <r>
      <rPr>
        <b/>
        <sz val="16"/>
        <color theme="1"/>
        <rFont val="Times New Roman"/>
        <family val="1"/>
        <charset val="204"/>
      </rPr>
      <t xml:space="preserve"> предоставляют специальные социальные услуги в условиях полустационара, в том числе:</t>
    </r>
  </si>
  <si>
    <r>
      <t xml:space="preserve">Субъекты частного сектора </t>
    </r>
    <r>
      <rPr>
        <i/>
        <sz val="16"/>
        <color theme="1"/>
        <rFont val="Times New Roman"/>
        <family val="1"/>
        <charset val="204"/>
      </rPr>
      <t>(Неправительственные организации)</t>
    </r>
    <r>
      <rPr>
        <sz val="16"/>
        <color theme="1"/>
        <rFont val="Times New Roman"/>
        <family val="1"/>
        <charset val="204"/>
      </rPr>
      <t>предоставляют специальные социальные услуги детям с инвалидностью в условиях полустационара, в том числе детям с психоневрологической патологией и детям с инвалидностью в возрасте до 18 лет с нарушениями опорно-двигательного аппарата. Обеспечение специальных социальных услуг в полном объёме в соответствии с установленными требованиями.</t>
    </r>
  </si>
  <si>
    <t>705009 — «Оформление документов на получение специальных социальных услуг в центрах оказания специальных социальных услуг»</t>
  </si>
  <si>
    <r>
      <t xml:space="preserve">Количество получателей специальных социальных услуг, предоставляемых субъектами частного сектора </t>
    </r>
    <r>
      <rPr>
        <b/>
        <i/>
        <sz val="16"/>
        <color theme="1"/>
        <rFont val="Times New Roman"/>
        <family val="1"/>
        <charset val="204"/>
      </rPr>
      <t>(неправительственными организациями)</t>
    </r>
    <r>
      <rPr>
        <b/>
        <sz val="16"/>
        <color theme="1"/>
        <rFont val="Times New Roman"/>
        <family val="1"/>
        <charset val="204"/>
      </rPr>
      <t xml:space="preserve"> в условиях оказания услуг на дому в сфере социальной защиты, в том числе:</t>
    </r>
  </si>
  <si>
    <t>Количество детей с инвалидностью в возрасте от 1,5 до 18 лет с нарушениями опорно-двигательных функций и психоневрологическими нарушениями</t>
  </si>
  <si>
    <t>Количество лиц с инвалидностью старше 18 лет с психоневрологическими заболеваниями</t>
  </si>
  <si>
    <t>Пожилые граждане, нуждающиеся в обслуживании на дому</t>
  </si>
  <si>
    <t>Количество лиц с инвалидностью I и II групп</t>
  </si>
  <si>
    <t>Улучшение материально-технического оснащения подведомственных государственных учреждений. Приобретение оборудования и других основных средств. Обеспечение основных потребностей на 100%.</t>
  </si>
  <si>
    <t>Обеспечение офисной мебелью и оборудованием</t>
  </si>
  <si>
    <r>
      <t xml:space="preserve">Показатель мероприятия
</t>
    </r>
    <r>
      <rPr>
        <b/>
        <i/>
        <sz val="16"/>
        <color theme="1"/>
        <rFont val="Times New Roman"/>
        <family val="1"/>
        <charset val="204"/>
      </rPr>
      <t>(количество)</t>
    </r>
  </si>
  <si>
    <t>Компьютерное оборудование</t>
  </si>
  <si>
    <t>Медицинское оборудование</t>
  </si>
  <si>
    <t>Прочие машины и оборудование</t>
  </si>
  <si>
    <t>- В условиях стационара</t>
  </si>
  <si>
    <t>- В условиях полустационара</t>
  </si>
  <si>
    <t>Количество гражданских служащих, которым выплачивается заработная плата, в том числе:</t>
  </si>
  <si>
    <t>Психоневрологиялық ауытқулары бар бір жарым жастан он сегіз жасқа дейінгі мүгедектігі бар балаларға стационарлық және жартылай стационарлық жағдайда арнаулы әлеуметтік қызмет көрсету</t>
  </si>
  <si>
    <t>Предоставление специальных социальных услуг детям с инвалидностью в возрасте от 1,5 до 18 лет с психоневрологическими нарушениями в условиях стационара и полустационара.</t>
  </si>
  <si>
    <t>Общее количество гражданских служащих, которым выплачивается заработная плата</t>
  </si>
  <si>
    <t>Предоставление специальных социальных услуг лицам с инвалидностью старше 18 лет с психоневрологическими заболеваниями в условиях стационара и полустационара</t>
  </si>
  <si>
    <t>По КГУ «Центр №1 в условиях стационара»</t>
  </si>
  <si>
    <t>По КГУ «Центр №2 в условиях стационара»</t>
  </si>
  <si>
    <t>По КГУ «Центр №3 в условиях стационара»</t>
  </si>
  <si>
    <t>По КГУ «Сенім»</t>
  </si>
  <si>
    <t>Общее количество получателей услуг в социальных центрах</t>
  </si>
  <si>
    <t>Оказание специальных социальных услуг в условиях временного пребывания жертвам бытового насилия и торговли людьми, а также женщинам и несовершеннолетним (семьям), вернувшимся из зон террористической активности. Реализация комплексных программ по дерерадикализации, координация работы по охвату лиц (семей), оказавшихся в трудной жизненной ситуации, поддержкой со стороны государственных органов в пределах их компетенции, в том числе посредством интегрированной модели, а также содействие в предоставлении им социальной, правовой и психологической поддержки</t>
  </si>
  <si>
    <t>Предоставление специальных социальных услуг детям с инвалидностью в возрасте от 1,5 до 18 лет с психоневрологическими нарушениями в условиях полустационара и на дому.
Осуществление мероприятий, направленных на продление физического и психического здоровья лиц пенсионного возраста, их социализацию и вовлечение в активную культурную, творческую, спортивную и общественную жизнь.
Предоставление специальных социальных услуг лицам с инвалидностью первой и второй групп, а также лицам, неспособным к самообслуживанию в связи с преклонным возрастом, в условиях стационара и полустационара в целях поддержания их физического и психического здоровья, социализации и вовлечения в активную культурную, творческую, спортивную и общественную жизнь.
Обеспечение краткосрочного отдыха и оздоровления лиц, достигших пенсионного возраста.</t>
  </si>
  <si>
    <t>Количество детей с инвалидностью в возрасте от 1,5 до 18 лет с психоневрологическими нарушениями в условиях полустационара, в том числе:</t>
  </si>
  <si>
    <t>По КГУ «Центр для детей «Аялы алақан»</t>
  </si>
  <si>
    <t>По КГУ «Центр для детей «Балауса»</t>
  </si>
  <si>
    <r>
      <t xml:space="preserve">Количество лиц, охваченных специальными социальными услугами в условиях обслуживания на дому, </t>
    </r>
    <r>
      <rPr>
        <b/>
        <i/>
        <sz val="16"/>
        <color theme="1"/>
        <rFont val="Times New Roman"/>
        <family val="1"/>
        <charset val="204"/>
      </rPr>
      <t>по КГУ «Центр оказания услуг на дому»:</t>
    </r>
  </si>
  <si>
    <t>Дети с инвалидностью в возрасте от 1,5 до 18 лет с нарушениями опорно-двигательных функций и психоневрологическими нарушениями;</t>
  </si>
  <si>
    <t>Дети с инвалидностью с психоневрологическими нарушениями;</t>
  </si>
  <si>
    <t>Пожилые граждане, нуждающиеся в обслуживании на дому;</t>
  </si>
  <si>
    <t>Лица с инвалидностью I и II групп старше 18 лет с психоневрологическими нарушениями;</t>
  </si>
  <si>
    <r>
      <t xml:space="preserve">Количество лиц пенсионного возраста, в том числе:
</t>
    </r>
    <r>
      <rPr>
        <b/>
        <i/>
        <sz val="16"/>
        <color theme="1"/>
        <rFont val="Times New Roman"/>
        <family val="1"/>
        <charset val="204"/>
      </rPr>
      <t>по КГУ «Центр активного долголетия»,</t>
    </r>
  </si>
  <si>
    <t>Пожилые граждане, неспособные к самообслуживанию в связи с преклонным возрастом, в условиях полустационара;</t>
  </si>
  <si>
    <t>Граждане пенсионного возраста;</t>
  </si>
  <si>
    <r>
      <t xml:space="preserve">Количество пожилых граждан (престарелых) и лиц с инвалидностью I и II групп </t>
    </r>
    <r>
      <rPr>
        <b/>
        <i/>
        <sz val="16"/>
        <color theme="1"/>
        <rFont val="Times New Roman"/>
        <family val="1"/>
        <charset val="204"/>
      </rPr>
      <t>по КГУ «Дом престарелых»,</t>
    </r>
  </si>
  <si>
    <r>
      <t xml:space="preserve">Количество лиц с инвалидностью I и II групп старше 18 лет, которым предоставляются специальные социальные услуги для длительного или временного (сроком до 1 месяца) пребывания в дневное время суток, 
</t>
    </r>
    <r>
      <rPr>
        <b/>
        <i/>
        <sz val="16"/>
        <color theme="1"/>
        <rFont val="Times New Roman"/>
        <family val="1"/>
        <charset val="204"/>
      </rPr>
      <t>по КГУ «Шапағат»:</t>
    </r>
  </si>
  <si>
    <r>
      <t xml:space="preserve">Предоставление услуг по краткосрочному отдыху и оздоровлению лицам, достигшим пенсионного возраста, </t>
    </r>
    <r>
      <rPr>
        <b/>
        <i/>
        <sz val="16"/>
        <color theme="1"/>
        <rFont val="Times New Roman"/>
        <family val="1"/>
        <charset val="204"/>
      </rPr>
      <t>по КГУ «Ізетті зейнеткер»</t>
    </r>
  </si>
  <si>
    <r>
      <t xml:space="preserve">Предоставление лицам с инвалидностью информационно-консультационных социальных и психологических услуг,
</t>
    </r>
    <r>
      <rPr>
        <b/>
        <i/>
        <sz val="16"/>
        <color theme="1"/>
        <rFont val="Times New Roman"/>
        <family val="1"/>
        <charset val="204"/>
      </rPr>
      <t>по КГУ «Центр социальной поддержки «Ten Qogam»</t>
    </r>
  </si>
  <si>
    <t>по КГУ «Шапағат»</t>
  </si>
  <si>
    <t>по КГУ «Центр оказания услуг на дому»</t>
  </si>
  <si>
    <t>по КГУ «Дом престарелых»</t>
  </si>
  <si>
    <t>по КГУ «Центр активного долголетия»</t>
  </si>
  <si>
    <t>по КГУ «Центр социальной поддержки «Ten Qogam»</t>
  </si>
  <si>
    <t>по КГУ «Ізетті зейнеткер»</t>
  </si>
  <si>
    <t>По КГУ «Центр поддержки семьи»</t>
  </si>
  <si>
    <t>Количество получателей специальных социальных услуг в условиях временного пребывания</t>
  </si>
  <si>
    <t>Количество гражданских служащих, которым выплачивается заработная плата</t>
  </si>
  <si>
    <t>Количество мероприятий по социальной защите населения</t>
  </si>
  <si>
    <t>Реализация комплексных программ по координации работы по охвату лиц (семей), оказавшихся в трудной жизненной ситуации, поддержкой со стороны государственных органов в пределах их компетенции, в том числе посредством интегрированной модели, а также содействие в предоставлении им социальной, правовой и психологической поддержки</t>
  </si>
  <si>
    <t>Предоставление специальных социальных услуг в условиях временного пребывания лицам, не имеющим определённого места жительства, для круглосуточного временного проживания (до одного года) или временного пребывания (в ночное время суток), а также лицам, освобождённым из мест лишения свободы и (или) состоящим на учёте службы пробации</t>
  </si>
  <si>
    <t>По КГУ «Центр адаптации»</t>
  </si>
  <si>
    <t>По КГУ «Центр трудовой мобильности»</t>
  </si>
  <si>
    <t>701004 — Выдача направлений для участия в активных мерах содействия занятости</t>
  </si>
  <si>
    <t>Предоставление, разработка и реализация мер по содействию занятости населения</t>
  </si>
  <si>
    <r>
      <t xml:space="preserve">Шығыстар сомасы
</t>
    </r>
    <r>
      <rPr>
        <b/>
        <i/>
        <sz val="14"/>
        <color theme="1"/>
        <rFont val="Times New Roman"/>
        <family val="1"/>
        <charset val="204"/>
      </rPr>
      <t>мың тенге</t>
    </r>
  </si>
  <si>
    <r>
      <t xml:space="preserve">29 тамыз - Семей ядролық сынақ полигонының жабылған күніне 
</t>
    </r>
    <r>
      <rPr>
        <b/>
        <sz val="18"/>
        <color theme="1"/>
        <rFont val="Times New Roman"/>
        <family val="1"/>
        <charset val="204"/>
      </rPr>
      <t xml:space="preserve">45 АЕК мөлшерінде,
</t>
    </r>
    <r>
      <rPr>
        <sz val="18"/>
        <color theme="1"/>
        <rFont val="Times New Roman"/>
        <family val="1"/>
        <charset val="204"/>
      </rPr>
      <t xml:space="preserve">Семей ядролық сынақ полигонындағы ядролық сынақтардың салдарынан мүгедектік белгіленген адамдар, сондай-ақ ядролық сынақтарға тікелей қатысқан адамдарға </t>
    </r>
  </si>
  <si>
    <r>
      <t xml:space="preserve">30 тамыз – Қазақстан Республикасының Конституциясы күніне 
</t>
    </r>
    <r>
      <rPr>
        <b/>
        <sz val="18"/>
        <color theme="1"/>
        <rFont val="Times New Roman"/>
        <family val="1"/>
        <charset val="204"/>
      </rPr>
      <t xml:space="preserve">5 АЕК мөлшерінде, </t>
    </r>
    <r>
      <rPr>
        <sz val="18"/>
        <color theme="1"/>
        <rFont val="Times New Roman"/>
        <family val="1"/>
        <charset val="204"/>
      </rPr>
      <t xml:space="preserve">
Мүгедектігі бар балаларға; </t>
    </r>
  </si>
  <si>
    <r>
      <t xml:space="preserve">Мұқтаж азаматтардың жекелеген санаттарына әлеуметтік көмек 
</t>
    </r>
    <r>
      <rPr>
        <b/>
        <sz val="18"/>
        <color theme="1"/>
        <rFont val="Times New Roman"/>
        <family val="1"/>
        <charset val="204"/>
      </rPr>
      <t xml:space="preserve">400 АЕК мөлшерінде: </t>
    </r>
    <r>
      <rPr>
        <sz val="18"/>
        <color theme="1"/>
        <rFont val="Times New Roman"/>
        <family val="1"/>
        <charset val="204"/>
      </rPr>
      <t xml:space="preserve">
Тұрғын үй жойылған, бүлінген, оған елеулі зиян келтірілген жағдайда - отбасына</t>
    </r>
  </si>
  <si>
    <r>
      <t xml:space="preserve">8 наурызда Халықаралық әйелдер күнiне </t>
    </r>
    <r>
      <rPr>
        <b/>
        <sz val="18"/>
        <color theme="1"/>
        <rFont val="Times New Roman"/>
        <family val="1"/>
        <charset val="204"/>
      </rPr>
      <t>5 АЕК мөлшерінде,</t>
    </r>
    <r>
      <rPr>
        <sz val="18"/>
        <color theme="1"/>
        <rFont val="Times New Roman"/>
        <family val="1"/>
        <charset val="204"/>
      </rPr>
      <t xml:space="preserve">
 "Алтын алқа", "Күміс алқа" алқаларымен наградталған немесе бұрын "Батыр ана" атағын алған, І және II дәрежелі "Ана даңқы" ордендерімен наградталған аналарға</t>
    </r>
  </si>
  <si>
    <t>Бюджеттік сұранымды жасау,
ұсыну
 және қарау қағидаларына
№4-қосымша</t>
  </si>
  <si>
    <t xml:space="preserve">1,5 АЕК мөлшерінде ақшалай төлем түріндегі әлеуметтік көмек баспасөз басылымдарына жазылуға жартыжылдықта бір рет </t>
  </si>
  <si>
    <t>Социальная помощь в виде денежной выплаты предоставляется один раз в полугодие в размере 1,5 МРП для подписки на печатные издания</t>
  </si>
  <si>
    <r>
      <t xml:space="preserve">Шығыстар сомасы
</t>
    </r>
    <r>
      <rPr>
        <b/>
        <i/>
        <sz val="16"/>
        <color theme="1"/>
        <rFont val="Times New Roman"/>
        <family val="1"/>
        <charset val="204"/>
      </rPr>
      <t>мың тенге</t>
    </r>
  </si>
  <si>
    <t>01101009-2 - "Жүріп-тұруы қиын бірінші топтағы мүгедектігі бар адамдарды автокөлікпен тасымалдау (инватакси)"
705002 - "Мүгедектігі бар адамдарды протездік-ортопедиялық көмекпен қамтамасыз етуге құжаттарды ресімдеу"
705006 - "Мүгедектігі бар адамдарды арнаулы жүріп-тұру құралдарымен қамтамасыз етуге құжаттарды ресімдеу"
705007 - "Мүгедектігі бар адамдарды және мүгедектігі бар балаларды санаторийлік-курорттық емделумен қамтамасыз етуге құжаттарды рәсімдеу"
404001 - "Мүгедектігі бар балаларды үйде оқытуға жұмсалған шығындарды өтеу"</t>
  </si>
  <si>
    <r>
      <t xml:space="preserve">Мемлекеттік жоспарлау жүйелері құжатының көрсеткіші
</t>
    </r>
    <r>
      <rPr>
        <b/>
        <i/>
        <sz val="16"/>
        <color theme="1"/>
        <rFont val="Times New Roman"/>
        <family val="1"/>
        <charset val="204"/>
      </rPr>
      <t>(бар болған жағдайда)</t>
    </r>
  </si>
  <si>
    <t>«Белсенді ұзақ өмір орталығы» КММ-сі бойынша</t>
  </si>
  <si>
    <t>«Үйде қызметтер көрсету орталығы» КММ-сі бойынша</t>
  </si>
  <si>
    <t>Үйде күтім көрсету жағдайында арнаулы әлеуметтік қызметпен қамтылатын адамдар саны, оның ішінде:</t>
  </si>
  <si>
    <t>«Қарттар үйі» КММ-сі бойынша</t>
  </si>
  <si>
    <t>Стационарлық жағдайда егде жастағы адамдарға (қарттарға) және I және II топтағы мүгедектігі бар адамдар саны</t>
  </si>
  <si>
    <t>«Шапағат» КММ-сі бойынша</t>
  </si>
  <si>
    <t>Жартылай стационарлық жағдайда 18 жастан асқан I және II топтағы мүгедектігі бар азаматтарға тәуліктің күндізгі уақытында ұзақ немесе уақытша (1 айға дейінгі мерзімге) болуына арналған арнаулы әлеуметтік қызметтер көрсетілетін адамдар саны</t>
  </si>
  <si>
    <t>«Ізетті зейнеткер» КММ-сі бойынша</t>
  </si>
  <si>
    <t>Жасы бойынша зейнеткерлік жасқа жеткен адамдардың қысқа мерзімде демалу мен емделу қызметтерін көрсету (адам саны)</t>
  </si>
  <si>
    <t>«Ten Qogam» әлеуметтік қолдау орталығы» КММ-сі бойынша</t>
  </si>
  <si>
    <t>Мүгедектігі бар адамдарға ақпараттық-консультациялық әлеуметтік, психологиялық көрсетілетін қызметтер көрсету</t>
  </si>
  <si>
    <t>Жартылай стационарлық жағдайда психоневрологиялық ауытқулары бар 1,5 жастан 18 жасқа дейінгі мүгедектігі бар балалар саны:</t>
  </si>
  <si>
    <t>на 2028 год 3 409 049,0 тыс. тенге</t>
  </si>
  <si>
    <t>2028 жылға 3 409 049,0 мың теңге</t>
  </si>
  <si>
    <t xml:space="preserve">По КГУ «Детский центр Аялы алакан» </t>
  </si>
  <si>
    <t xml:space="preserve">По КГУ «Детский центр Балауса» </t>
  </si>
  <si>
    <t>По КГУ «Шапағат»</t>
  </si>
  <si>
    <t xml:space="preserve">По КГУ «Центр услуг на дому» </t>
  </si>
  <si>
    <t xml:space="preserve">По КГУ «Дом престарелых» </t>
  </si>
  <si>
    <t xml:space="preserve">По КГУ «Центр активного долголетия» </t>
  </si>
  <si>
    <t>По КГУ "Центр социальной поддержки "Ten Qogam"</t>
  </si>
  <si>
    <t>По КГУ «Ізетті зейнеткер»</t>
  </si>
  <si>
    <t>Количество детей с инвалидностью от 1,5 до 18 лет с психоневрологическими отклонениями в полустационарных условиях</t>
  </si>
  <si>
    <t>Количество лиц, которым в полустационарных условиях предоставляются специальные социальные услуги на длительное или временное (на срок до 1 месяца) пребывание в дневное время суток гражданам с инвалидностью I и II групп старше 18 лет</t>
  </si>
  <si>
    <t>Количество лиц, имеющих инвалидность I и II групп и лиц пожилого возраста (престарелых) в стационарных условиях</t>
  </si>
  <si>
    <t>Оказание услуг по краткосрочному отдыху и лечению лиц, достигших пенсионного возраста по возрасту (количество человек)</t>
  </si>
  <si>
    <t>Оказание информационно-консультационных социальных, психологических услуг лицам с инвалидностью</t>
  </si>
  <si>
    <t>Количество лиц пенсионного возраста</t>
  </si>
  <si>
    <t>Граждане пожилого возраста, не имеющие возможности самостоятельно обслуживать себя по возрасту в полустационарных условиях</t>
  </si>
  <si>
    <t>Количество лиц, охваченных специальными социальными услугами в условиях ухода на дому, в том числе:</t>
  </si>
  <si>
    <t>дети с инвалидностью от 1,5 до 18 лет с нарушением опорно-двигательных функций и психоневрологическими отклонениями;</t>
  </si>
  <si>
    <t>дети с инвалидностью с психоневрологическими отклонениями;</t>
  </si>
  <si>
    <t>пожилые люди, нуждающиеся в обслуживании на дому;</t>
  </si>
  <si>
    <t>Лица с инвалидностью с психоневрологическими отклонениями I,II групп старше 18 лет;</t>
  </si>
  <si>
    <t>Психоневрологиялық аурулары бар он сегіз жастан асқан мүгедектігі бар адамдарға стационарлық жағдайда арнаулы әлеуметтік қызмет алушылар саны</t>
  </si>
  <si>
    <t>Количество получателей специальных социальных услуг в условиях стационара среди лиц с инвалидностью старше 18 лет с психоневрологическими заболеваниям</t>
  </si>
  <si>
    <t>Психоневрологиялық аурулары бар он сегіз жастан асқан мүгедектігі бар адамдарға жартылай стационарлық жағдайда арнаулы әлеуметтік қызмет алушылар саны</t>
  </si>
  <si>
    <t>Количество получателей специальных социальных услуг в условиях полустационара среди лиц с инвалидностью старше 18 лет с психоневрологическими заболеваниям</t>
  </si>
  <si>
    <t>Количество гражданских служащих, которым выплачивается заработная плата,</t>
  </si>
  <si>
    <r>
      <t xml:space="preserve">Количество детей с инвалидностью в возрасте от 1,5 до 18 лет с психоневрологическими нарушениями, в том числе:
</t>
    </r>
    <r>
      <rPr>
        <b/>
        <i/>
        <sz val="16"/>
        <color theme="1"/>
        <rFont val="Times New Roman"/>
        <family val="1"/>
        <charset val="204"/>
      </rPr>
      <t>по КГУ «Центр поддержки детей Колдау»</t>
    </r>
  </si>
  <si>
    <t>Количество детей с инвалидностью в возрасте от 1,5 до 18 лет с психоневрологическими нарушениями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</si>
</sst>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7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Times New Roman"/>
      <family val="1"/>
      <charset val="204"/>
    </font>
    <font>
      <b/>
      <sz val="11"/>
      <color theme="1"/>
      <name val="Times New Roman"/>
      <family val="1"/>
      <charset val="204"/>
    </font>
    <font>
      <b/>
      <u/>
      <sz val="11"/>
      <color theme="1"/>
      <name val="Times New Roman"/>
      <family val="1"/>
      <charset val="204"/>
    </font>
    <font>
      <sz val="11"/>
      <color theme="1"/>
      <name val="Calibri"/>
      <family val="2"/>
      <scheme val="minor"/>
    </font>
    <font>
      <b/>
      <sz val="14"/>
      <color theme="1"/>
      <name val="Times New Roman"/>
      <family val="1"/>
      <charset val="204"/>
    </font>
    <font>
      <b/>
      <sz val="11"/>
      <color rgb="FF000000"/>
      <name val="Times New Roman"/>
      <family val="1"/>
      <charset val="204"/>
    </font>
    <font>
      <b/>
      <u/>
      <sz val="12"/>
      <color theme="1"/>
      <name val="Times New Roman"/>
      <family val="1"/>
      <charset val="204"/>
    </font>
    <font>
      <sz val="11"/>
      <color rgb="FF000000"/>
      <name val="Times New Roman"/>
      <family val="1"/>
      <charset val="204"/>
    </font>
    <font>
      <i/>
      <sz val="11"/>
      <color theme="1"/>
      <name val="Calibri"/>
      <family val="2"/>
      <charset val="204"/>
      <scheme val="minor"/>
    </font>
    <font>
      <sz val="14"/>
      <color theme="1"/>
      <name val="Times New Roman"/>
      <family val="1"/>
      <charset val="204"/>
    </font>
    <font>
      <b/>
      <i/>
      <sz val="14"/>
      <color theme="1"/>
      <name val="Times New Roman"/>
      <family val="1"/>
      <charset val="204"/>
    </font>
    <font>
      <sz val="18"/>
      <color theme="1"/>
      <name val="Times New Roman"/>
      <family val="1"/>
      <charset val="204"/>
    </font>
    <font>
      <sz val="16"/>
      <color theme="1"/>
      <name val="Times New Roman"/>
      <family val="1"/>
      <charset val="204"/>
    </font>
    <font>
      <i/>
      <sz val="10"/>
      <name val="Times New Roman Cyr"/>
      <charset val="204"/>
    </font>
    <font>
      <b/>
      <sz val="11"/>
      <color indexed="8"/>
      <name val="Times New Roman"/>
      <family val="1"/>
      <charset val="204"/>
    </font>
    <font>
      <i/>
      <sz val="10"/>
      <color theme="1"/>
      <name val="Times New Roman"/>
      <family val="1"/>
      <charset val="204"/>
    </font>
    <font>
      <b/>
      <sz val="12"/>
      <color theme="1"/>
      <name val="Calibri"/>
      <family val="2"/>
      <scheme val="minor"/>
    </font>
    <font>
      <b/>
      <sz val="12"/>
      <color theme="1"/>
      <name val="Times New Roman"/>
      <family val="1"/>
      <charset val="204"/>
    </font>
    <font>
      <sz val="12"/>
      <color theme="1"/>
      <name val="Times New Roman"/>
      <family val="1"/>
      <charset val="204"/>
    </font>
    <font>
      <sz val="12"/>
      <color theme="1"/>
      <name val="Calibri"/>
      <family val="2"/>
      <charset val="204"/>
      <scheme val="minor"/>
    </font>
    <font>
      <sz val="16"/>
      <color rgb="FF000000"/>
      <name val="Times New Roman"/>
      <family val="1"/>
      <charset val="204"/>
    </font>
    <font>
      <b/>
      <sz val="16"/>
      <color rgb="FF000000"/>
      <name val="Times New Roman"/>
      <family val="1"/>
      <charset val="204"/>
    </font>
    <font>
      <b/>
      <u/>
      <sz val="16"/>
      <color theme="1"/>
      <name val="Times New Roman"/>
      <family val="1"/>
      <charset val="204"/>
    </font>
    <font>
      <i/>
      <sz val="16"/>
      <color rgb="FF000000"/>
      <name val="Times New Roman"/>
      <family val="1"/>
      <charset val="204"/>
    </font>
    <font>
      <b/>
      <sz val="16"/>
      <color theme="1"/>
      <name val="Times New Roman"/>
      <family val="1"/>
      <charset val="204"/>
    </font>
    <font>
      <i/>
      <sz val="16"/>
      <color theme="1"/>
      <name val="Times New Roman"/>
      <family val="1"/>
      <charset val="204"/>
    </font>
    <font>
      <b/>
      <i/>
      <sz val="16"/>
      <color theme="1"/>
      <name val="Times New Roman"/>
      <family val="1"/>
      <charset val="204"/>
    </font>
    <font>
      <b/>
      <sz val="16"/>
      <name val="Times New Roman"/>
      <family val="1"/>
      <charset val="204"/>
    </font>
    <font>
      <b/>
      <sz val="16"/>
      <name val="Times New Roman Cyr"/>
      <family val="1"/>
      <charset val="204"/>
    </font>
    <font>
      <b/>
      <sz val="16"/>
      <name val="Times New Roman Cyr"/>
      <charset val="204"/>
    </font>
    <font>
      <b/>
      <sz val="16"/>
      <color indexed="8"/>
      <name val="Times New Roman"/>
      <family val="1"/>
      <charset val="204"/>
    </font>
    <font>
      <sz val="16"/>
      <name val="Times New Roman"/>
      <family val="1"/>
      <charset val="204"/>
    </font>
    <font>
      <i/>
      <sz val="16"/>
      <name val="Times New Roman"/>
      <family val="1"/>
      <charset val="204"/>
    </font>
    <font>
      <i/>
      <sz val="12"/>
      <color theme="1"/>
      <name val="Times New Roman"/>
      <family val="1"/>
      <charset val="204"/>
    </font>
    <font>
      <i/>
      <sz val="16"/>
      <color indexed="8"/>
      <name val="Times New Roman"/>
      <family val="1"/>
      <charset val="204"/>
    </font>
    <font>
      <i/>
      <sz val="12"/>
      <name val="Times New Roman Cyr"/>
      <charset val="204"/>
    </font>
    <font>
      <i/>
      <sz val="12"/>
      <color indexed="8"/>
      <name val="Times New Roman"/>
      <family val="1"/>
      <charset val="204"/>
    </font>
    <font>
      <b/>
      <i/>
      <sz val="16"/>
      <name val="Times New Roman"/>
      <family val="1"/>
      <charset val="204"/>
    </font>
    <font>
      <b/>
      <sz val="14"/>
      <name val="Times New Roman Cyr"/>
      <charset val="204"/>
    </font>
    <font>
      <b/>
      <sz val="14"/>
      <color indexed="8"/>
      <name val="Times New Roman"/>
      <family val="1"/>
      <charset val="204"/>
    </font>
    <font>
      <i/>
      <sz val="14"/>
      <color rgb="FF000000"/>
      <name val="Times New Roman"/>
      <family val="1"/>
      <charset val="204"/>
    </font>
    <font>
      <i/>
      <sz val="11"/>
      <color rgb="FF000000"/>
      <name val="Times New Roman"/>
      <family val="1"/>
      <charset val="204"/>
    </font>
    <font>
      <b/>
      <i/>
      <sz val="18"/>
      <color theme="1"/>
      <name val="Times New Roman"/>
      <family val="1"/>
      <charset val="204"/>
    </font>
    <font>
      <b/>
      <sz val="18"/>
      <color theme="1"/>
      <name val="Times New Roman"/>
      <family val="1"/>
      <charset val="204"/>
    </font>
    <font>
      <sz val="14"/>
      <color theme="1"/>
      <name val="Calibri"/>
      <family val="2"/>
      <charset val="204"/>
      <scheme val="minor"/>
    </font>
    <font>
      <sz val="18"/>
      <color rgb="FF000000"/>
      <name val="Times New Roman"/>
      <family val="1"/>
      <charset val="204"/>
    </font>
    <font>
      <b/>
      <sz val="18"/>
      <color rgb="FF000000"/>
      <name val="Times New Roman"/>
      <family val="1"/>
      <charset val="204"/>
    </font>
    <font>
      <b/>
      <u/>
      <sz val="18"/>
      <color theme="1"/>
      <name val="Times New Roman"/>
      <family val="1"/>
      <charset val="204"/>
    </font>
    <font>
      <sz val="16.5"/>
      <color rgb="FF000000"/>
      <name val="Times New Roman"/>
      <family val="1"/>
      <charset val="204"/>
    </font>
    <font>
      <sz val="18"/>
      <name val="Times New Roman"/>
      <family val="1"/>
      <charset val="204"/>
    </font>
    <font>
      <i/>
      <sz val="18"/>
      <name val="Times New Roman"/>
      <family val="1"/>
      <charset val="204"/>
    </font>
    <font>
      <b/>
      <sz val="18"/>
      <name val="Times New Roman Cyr"/>
      <charset val="204"/>
    </font>
    <font>
      <b/>
      <sz val="18"/>
      <color indexed="8"/>
      <name val="Times New Roman"/>
      <family val="1"/>
      <charset val="204"/>
    </font>
    <font>
      <b/>
      <sz val="18"/>
      <name val="Times New Roman"/>
      <family val="1"/>
      <charset val="204"/>
    </font>
    <font>
      <b/>
      <sz val="18"/>
      <name val="Times New Roman Cyr"/>
      <family val="1"/>
      <charset val="204"/>
    </font>
    <font>
      <sz val="18"/>
      <color theme="1"/>
      <name val="Calibri"/>
      <family val="2"/>
      <charset val="204"/>
      <scheme val="minor"/>
    </font>
    <font>
      <i/>
      <sz val="18"/>
      <color theme="1"/>
      <name val="Times New Roman"/>
      <family val="1"/>
      <charset val="204"/>
    </font>
    <font>
      <sz val="16.5"/>
      <color theme="1"/>
      <name val="Times New Roman"/>
      <family val="1"/>
      <charset val="204"/>
    </font>
    <font>
      <b/>
      <sz val="16.5"/>
      <color theme="1"/>
      <name val="Times New Roman"/>
      <family val="1"/>
      <charset val="204"/>
    </font>
    <font>
      <sz val="16"/>
      <color theme="1"/>
      <name val="Calibri"/>
      <family val="2"/>
      <charset val="204"/>
      <scheme val="minor"/>
    </font>
    <font>
      <b/>
      <sz val="17"/>
      <color theme="1"/>
      <name val="Times New Roman"/>
      <family val="1"/>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xf numFmtId="0" fontId="1" fillId="0" borderId="0"/>
  </cellStyleXfs>
  <cellXfs count="269">
    <xf numFmtId="0" fontId="0" fillId="0" borderId="0" xfId="0"/>
    <xf numFmtId="0" fontId="19" fillId="0" borderId="0" xfId="0" applyFont="1" applyAlignment="1">
      <alignment vertical="center" wrapText="1"/>
    </xf>
    <xf numFmtId="0" fontId="25" fillId="0" borderId="0" xfId="0" applyFont="1" applyAlignment="1">
      <alignment horizontal="center" vertical="center"/>
    </xf>
    <xf numFmtId="0" fontId="23" fillId="0" borderId="0" xfId="0" applyFont="1" applyAlignment="1">
      <alignment horizontal="center" vertical="center"/>
    </xf>
    <xf numFmtId="0" fontId="23" fillId="0" borderId="0" xfId="0" applyFont="1" applyAlignment="1">
      <alignment vertical="center" wrapText="1"/>
    </xf>
    <xf numFmtId="0" fontId="24" fillId="0" borderId="0" xfId="0" applyFont="1" applyAlignment="1">
      <alignment vertical="center"/>
    </xf>
    <xf numFmtId="0" fontId="25" fillId="0" borderId="0" xfId="0" applyFont="1" applyAlignment="1">
      <alignment vertical="center"/>
    </xf>
    <xf numFmtId="0" fontId="23" fillId="0" borderId="0" xfId="0" applyFont="1" applyAlignment="1">
      <alignment vertical="center"/>
    </xf>
    <xf numFmtId="0" fontId="26" fillId="0" borderId="0" xfId="0" applyFont="1"/>
    <xf numFmtId="0" fontId="27" fillId="0" borderId="0" xfId="0" applyFont="1" applyBorder="1" applyAlignment="1">
      <alignment vertical="center" wrapText="1"/>
    </xf>
    <xf numFmtId="0" fontId="18" fillId="0" borderId="0" xfId="0" applyFont="1" applyBorder="1" applyAlignment="1">
      <alignment wrapText="1"/>
    </xf>
    <xf numFmtId="0" fontId="27" fillId="0" borderId="10" xfId="0" applyFont="1" applyBorder="1" applyAlignment="1">
      <alignment horizontal="center" vertical="center" wrapText="1"/>
    </xf>
    <xf numFmtId="0" fontId="20" fillId="0" borderId="0" xfId="0" applyFont="1" applyAlignment="1">
      <alignment horizontal="center" vertical="center"/>
    </xf>
    <xf numFmtId="0" fontId="27" fillId="0" borderId="0" xfId="0" applyFont="1" applyBorder="1" applyAlignment="1">
      <alignment horizontal="center" vertical="center" wrapText="1"/>
    </xf>
    <xf numFmtId="0" fontId="22" fillId="0" borderId="10" xfId="0" applyFont="1" applyBorder="1" applyAlignment="1">
      <alignment horizontal="center" vertical="center" wrapText="1"/>
    </xf>
    <xf numFmtId="0" fontId="29" fillId="0" borderId="0" xfId="0" applyFont="1" applyFill="1" applyAlignment="1">
      <alignment vertical="center" wrapText="1"/>
    </xf>
    <xf numFmtId="0" fontId="29" fillId="0" borderId="0" xfId="0" applyFont="1" applyFill="1" applyAlignment="1">
      <alignment vertical="top" wrapText="1"/>
    </xf>
    <xf numFmtId="0" fontId="27" fillId="0" borderId="0" xfId="0" applyFont="1" applyFill="1" applyAlignment="1">
      <alignment vertical="center" wrapText="1"/>
    </xf>
    <xf numFmtId="0" fontId="22" fillId="0" borderId="10" xfId="0" applyFont="1" applyBorder="1" applyAlignment="1">
      <alignment vertical="center" wrapText="1"/>
    </xf>
    <xf numFmtId="0" fontId="31" fillId="0" borderId="0" xfId="0" applyFont="1" applyBorder="1" applyAlignment="1">
      <alignment horizontal="right" vertical="top" wrapText="1"/>
    </xf>
    <xf numFmtId="0" fontId="33" fillId="0" borderId="11" xfId="0" applyFont="1" applyFill="1" applyBorder="1" applyAlignment="1">
      <alignment horizontal="center" vertical="top"/>
    </xf>
    <xf numFmtId="0" fontId="32" fillId="0" borderId="0" xfId="0" applyNumberFormat="1" applyFont="1" applyFill="1" applyAlignment="1">
      <alignment horizontal="right"/>
    </xf>
    <xf numFmtId="0" fontId="34" fillId="0" borderId="0" xfId="0" applyFont="1"/>
    <xf numFmtId="0" fontId="35" fillId="0" borderId="10"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0" xfId="0" applyFont="1" applyBorder="1" applyAlignment="1">
      <alignment wrapText="1"/>
    </xf>
    <xf numFmtId="0" fontId="37" fillId="0" borderId="0" xfId="0" applyFont="1"/>
    <xf numFmtId="0" fontId="37" fillId="0" borderId="0" xfId="0" applyFont="1" applyAlignment="1">
      <alignment horizontal="center"/>
    </xf>
    <xf numFmtId="0" fontId="27" fillId="0" borderId="0" xfId="0" applyFont="1" applyBorder="1" applyAlignment="1">
      <alignment wrapText="1"/>
    </xf>
    <xf numFmtId="0" fontId="38" fillId="0" borderId="0" xfId="0" applyFont="1" applyAlignment="1">
      <alignment horizontal="left" vertical="center" wrapText="1"/>
    </xf>
    <xf numFmtId="0" fontId="39" fillId="0" borderId="0" xfId="0" applyFont="1" applyAlignment="1">
      <alignment horizontal="center" vertical="center"/>
    </xf>
    <xf numFmtId="0" fontId="28" fillId="0" borderId="0" xfId="0" applyFont="1" applyBorder="1" applyAlignment="1">
      <alignment horizontal="right" vertical="center" wrapText="1"/>
    </xf>
    <xf numFmtId="0" fontId="42" fillId="0" borderId="10" xfId="0" applyFont="1" applyBorder="1" applyAlignment="1">
      <alignment horizontal="center" vertical="center" wrapText="1"/>
    </xf>
    <xf numFmtId="0" fontId="30" fillId="0" borderId="10" xfId="0" applyFont="1" applyBorder="1" applyAlignment="1">
      <alignment vertical="center" wrapText="1"/>
    </xf>
    <xf numFmtId="3" fontId="30" fillId="0" borderId="10"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3" fontId="43" fillId="0" borderId="10" xfId="0" applyNumberFormat="1" applyFont="1" applyBorder="1" applyAlignment="1">
      <alignment wrapText="1"/>
    </xf>
    <xf numFmtId="0" fontId="30" fillId="0" borderId="10" xfId="0" applyFont="1" applyBorder="1" applyAlignment="1">
      <alignment wrapText="1"/>
    </xf>
    <xf numFmtId="0" fontId="44" fillId="0" borderId="0" xfId="0" applyFont="1" applyBorder="1" applyAlignment="1">
      <alignment wrapText="1"/>
    </xf>
    <xf numFmtId="0" fontId="42" fillId="0" borderId="0" xfId="0" applyFont="1" applyFill="1" applyBorder="1" applyAlignment="1">
      <alignment vertical="center" wrapText="1"/>
    </xf>
    <xf numFmtId="164" fontId="30" fillId="0" borderId="10" xfId="0" applyNumberFormat="1" applyFont="1" applyBorder="1" applyAlignment="1">
      <alignment horizontal="center" vertical="center" wrapText="1"/>
    </xf>
    <xf numFmtId="49" fontId="43" fillId="0" borderId="10" xfId="0" applyNumberFormat="1" applyFont="1" applyBorder="1" applyAlignment="1">
      <alignment vertical="center" wrapText="1"/>
    </xf>
    <xf numFmtId="0" fontId="45" fillId="0" borderId="0" xfId="0" applyFont="1" applyBorder="1" applyAlignment="1">
      <alignment horizontal="left"/>
    </xf>
    <xf numFmtId="0" fontId="46" fillId="0" borderId="0" xfId="0" applyFont="1"/>
    <xf numFmtId="0" fontId="46" fillId="0" borderId="0" xfId="0" applyFont="1" applyAlignment="1">
      <alignment horizontal="center"/>
    </xf>
    <xf numFmtId="0" fontId="47" fillId="0" borderId="0" xfId="0" applyFont="1"/>
    <xf numFmtId="0" fontId="38" fillId="0" borderId="0" xfId="0" applyFont="1" applyAlignment="1">
      <alignment horizontal="left" vertical="center" wrapText="1"/>
    </xf>
    <xf numFmtId="0" fontId="39" fillId="0" borderId="0" xfId="0" applyFont="1" applyAlignment="1">
      <alignment horizontal="center" vertical="center"/>
    </xf>
    <xf numFmtId="0" fontId="42" fillId="0" borderId="10" xfId="0" applyFont="1" applyBorder="1" applyAlignment="1">
      <alignment horizontal="center" vertical="center" wrapText="1"/>
    </xf>
    <xf numFmtId="0" fontId="39" fillId="0" borderId="0" xfId="0" applyFont="1" applyAlignment="1">
      <alignment horizontal="center" vertical="center"/>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3" fontId="27" fillId="0" borderId="0" xfId="0" applyNumberFormat="1" applyFont="1" applyBorder="1" applyAlignment="1">
      <alignment horizontal="center" vertical="center" wrapText="1"/>
    </xf>
    <xf numFmtId="3" fontId="36" fillId="0" borderId="0" xfId="0" applyNumberFormat="1" applyFont="1" applyBorder="1" applyAlignment="1">
      <alignment wrapText="1"/>
    </xf>
    <xf numFmtId="3" fontId="22" fillId="0" borderId="10" xfId="0" applyNumberFormat="1" applyFont="1" applyBorder="1" applyAlignment="1">
      <alignment horizontal="center" vertical="center" wrapText="1"/>
    </xf>
    <xf numFmtId="3" fontId="37" fillId="0" borderId="0" xfId="0" applyNumberFormat="1" applyFont="1" applyAlignment="1">
      <alignment horizontal="center"/>
    </xf>
    <xf numFmtId="3" fontId="27" fillId="0" borderId="0" xfId="0" applyNumberFormat="1" applyFont="1" applyBorder="1" applyAlignment="1">
      <alignment wrapText="1"/>
    </xf>
    <xf numFmtId="0" fontId="47" fillId="0" borderId="0" xfId="0" applyFont="1" applyBorder="1" applyAlignment="1">
      <alignment wrapText="1"/>
    </xf>
    <xf numFmtId="0" fontId="48" fillId="0" borderId="0" xfId="0" applyNumberFormat="1" applyFont="1" applyFill="1" applyAlignment="1">
      <alignment horizontal="left"/>
    </xf>
    <xf numFmtId="0" fontId="48" fillId="0" borderId="0" xfId="0" applyNumberFormat="1" applyFont="1" applyFill="1" applyAlignment="1">
      <alignment wrapText="1"/>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0" fontId="39" fillId="0" borderId="0" xfId="0" applyFont="1" applyAlignment="1">
      <alignment horizontal="center" vertical="center"/>
    </xf>
    <xf numFmtId="0" fontId="0" fillId="0" borderId="10" xfId="0" applyBorder="1"/>
    <xf numFmtId="0" fontId="0" fillId="0" borderId="0" xfId="0" applyBorder="1"/>
    <xf numFmtId="0" fontId="27" fillId="0" borderId="0" xfId="0" applyFont="1" applyBorder="1" applyAlignment="1">
      <alignment horizontal="left" vertical="center" wrapText="1"/>
    </xf>
    <xf numFmtId="0" fontId="39" fillId="0" borderId="0" xfId="0" applyFont="1" applyAlignment="1">
      <alignment horizontal="center" vertical="center"/>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0" fontId="49" fillId="0" borderId="10" xfId="0" applyFont="1" applyBorder="1" applyAlignment="1">
      <alignment horizontal="left" vertical="center" wrapText="1"/>
    </xf>
    <xf numFmtId="0" fontId="30" fillId="0" borderId="10" xfId="0" applyFont="1" applyBorder="1" applyAlignment="1">
      <alignment horizontal="center" vertical="center" wrapText="1"/>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0" fontId="39" fillId="0" borderId="0" xfId="0" applyFont="1" applyAlignment="1">
      <alignment horizontal="center" vertical="center"/>
    </xf>
    <xf numFmtId="0" fontId="49" fillId="0" borderId="0" xfId="0" applyFont="1" applyBorder="1" applyAlignment="1">
      <alignment horizontal="left" vertical="center" wrapText="1"/>
    </xf>
    <xf numFmtId="3" fontId="30" fillId="0" borderId="0" xfId="0" applyNumberFormat="1" applyFont="1" applyBorder="1" applyAlignment="1">
      <alignment horizontal="center" vertical="center" wrapText="1"/>
    </xf>
    <xf numFmtId="0" fontId="22" fillId="0" borderId="0" xfId="0" applyFont="1" applyBorder="1" applyAlignment="1">
      <alignment horizontal="center" vertical="center" wrapText="1"/>
    </xf>
    <xf numFmtId="0" fontId="22" fillId="0" borderId="10" xfId="0" applyFont="1" applyBorder="1" applyAlignment="1">
      <alignment horizontal="center" vertical="center" wrapText="1"/>
    </xf>
    <xf numFmtId="0" fontId="49" fillId="0" borderId="10" xfId="0" applyFont="1" applyBorder="1" applyAlignment="1">
      <alignment horizontal="left" vertical="center" wrapText="1"/>
    </xf>
    <xf numFmtId="165" fontId="42" fillId="0" borderId="10" xfId="0" applyNumberFormat="1" applyFont="1" applyBorder="1" applyAlignment="1">
      <alignment horizontal="center" vertical="center" wrapText="1"/>
    </xf>
    <xf numFmtId="165" fontId="30" fillId="0" borderId="10" xfId="0" applyNumberFormat="1" applyFont="1" applyBorder="1" applyAlignment="1">
      <alignment horizontal="center" vertical="center" wrapText="1"/>
    </xf>
    <xf numFmtId="165" fontId="44" fillId="0" borderId="10" xfId="0" applyNumberFormat="1" applyFont="1" applyBorder="1" applyAlignment="1">
      <alignment horizontal="center" vertical="center" wrapText="1"/>
    </xf>
    <xf numFmtId="165" fontId="44" fillId="0" borderId="0" xfId="0" applyNumberFormat="1" applyFont="1" applyBorder="1" applyAlignment="1">
      <alignment horizontal="center" vertical="center" wrapText="1"/>
    </xf>
    <xf numFmtId="0" fontId="44" fillId="33" borderId="0" xfId="0" applyFont="1" applyFill="1" applyBorder="1" applyAlignment="1">
      <alignment horizontal="left" vertical="center" wrapText="1"/>
    </xf>
    <xf numFmtId="0" fontId="51" fillId="0" borderId="11" xfId="0" applyFont="1" applyFill="1" applyBorder="1" applyAlignment="1">
      <alignment horizontal="center" vertical="top"/>
    </xf>
    <xf numFmtId="0" fontId="53" fillId="0" borderId="0" xfId="0" applyFont="1" applyBorder="1" applyAlignment="1">
      <alignment horizontal="right" vertical="top" wrapText="1"/>
    </xf>
    <xf numFmtId="0" fontId="54" fillId="0" borderId="0" xfId="0" applyNumberFormat="1" applyFont="1" applyFill="1" applyAlignment="1">
      <alignment horizontal="right" vertical="top"/>
    </xf>
    <xf numFmtId="0" fontId="39" fillId="0" borderId="0" xfId="0" applyFont="1" applyAlignment="1">
      <alignment horizontal="center" vertical="center"/>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49" fillId="0" borderId="10" xfId="0" applyFont="1" applyBorder="1" applyAlignment="1">
      <alignment horizontal="left" vertical="center" wrapText="1"/>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0" fontId="39" fillId="0" borderId="0" xfId="0" applyFont="1" applyAlignment="1">
      <alignment horizontal="center" vertical="center"/>
    </xf>
    <xf numFmtId="0" fontId="22" fillId="0" borderId="10" xfId="0" applyFont="1" applyBorder="1" applyAlignment="1">
      <alignment horizontal="center" vertical="center" wrapText="1"/>
    </xf>
    <xf numFmtId="0" fontId="30" fillId="0" borderId="0" xfId="0" applyFont="1" applyBorder="1" applyAlignment="1">
      <alignment horizontal="left" vertical="center" wrapText="1"/>
    </xf>
    <xf numFmtId="0" fontId="45" fillId="0" borderId="10" xfId="0" applyFont="1" applyBorder="1" applyAlignment="1">
      <alignment horizontal="left" vertical="center" wrapText="1"/>
    </xf>
    <xf numFmtId="3" fontId="42" fillId="0" borderId="10" xfId="0" applyNumberFormat="1" applyFont="1" applyBorder="1" applyAlignment="1">
      <alignment horizontal="center" vertical="center" wrapText="1"/>
    </xf>
    <xf numFmtId="0" fontId="39" fillId="0" borderId="0" xfId="0" applyFont="1" applyAlignment="1">
      <alignment horizontal="center" vertical="center"/>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49" fillId="0" borderId="10" xfId="0" applyFont="1" applyBorder="1" applyAlignment="1">
      <alignment horizontal="left" vertical="center" wrapText="1"/>
    </xf>
    <xf numFmtId="0" fontId="0" fillId="0" borderId="0" xfId="0" applyAlignment="1">
      <alignment wrapText="1"/>
    </xf>
    <xf numFmtId="0" fontId="43" fillId="0" borderId="0" xfId="0" applyFont="1" applyBorder="1" applyAlignment="1">
      <alignment horizontal="left" vertical="center" wrapText="1"/>
    </xf>
    <xf numFmtId="0" fontId="56" fillId="0" borderId="0" xfId="0" applyFont="1" applyBorder="1" applyAlignment="1">
      <alignment wrapText="1"/>
    </xf>
    <xf numFmtId="0" fontId="57" fillId="0" borderId="0" xfId="0" applyNumberFormat="1" applyFont="1" applyFill="1" applyAlignment="1">
      <alignment horizontal="left"/>
    </xf>
    <xf numFmtId="0" fontId="42" fillId="0" borderId="10" xfId="0" applyFont="1" applyBorder="1" applyAlignment="1">
      <alignment vertical="center" wrapText="1"/>
    </xf>
    <xf numFmtId="0" fontId="50" fillId="0" borderId="10" xfId="0" applyFont="1" applyBorder="1" applyAlignment="1">
      <alignment horizontal="left" vertical="center" wrapText="1"/>
    </xf>
    <xf numFmtId="0" fontId="43" fillId="0" borderId="10" xfId="0" applyFont="1" applyBorder="1" applyAlignment="1">
      <alignment vertical="center" wrapText="1"/>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0" fontId="39" fillId="0" borderId="0" xfId="0" applyFont="1" applyAlignment="1">
      <alignment horizontal="center" vertical="center"/>
    </xf>
    <xf numFmtId="0" fontId="22" fillId="0" borderId="10" xfId="0" applyFont="1" applyBorder="1" applyAlignment="1">
      <alignment horizontal="center" vertical="center" wrapText="1"/>
    </xf>
    <xf numFmtId="0" fontId="49" fillId="0" borderId="10" xfId="0" applyFont="1" applyBorder="1" applyAlignment="1">
      <alignment horizontal="left" vertical="center" wrapText="1"/>
    </xf>
    <xf numFmtId="0" fontId="22" fillId="0" borderId="10" xfId="0" applyFont="1" applyBorder="1" applyAlignment="1">
      <alignment horizontal="center" vertical="center" wrapText="1"/>
    </xf>
    <xf numFmtId="0" fontId="49" fillId="0" borderId="10" xfId="0" applyFont="1" applyBorder="1" applyAlignment="1">
      <alignment horizontal="left" vertical="center" wrapText="1"/>
    </xf>
    <xf numFmtId="3" fontId="0" fillId="0" borderId="0" xfId="0" applyNumberFormat="1" applyFont="1" applyAlignment="1">
      <alignment horizontal="center" vertical="center"/>
    </xf>
    <xf numFmtId="0" fontId="22" fillId="0" borderId="10" xfId="0" applyFont="1" applyFill="1" applyBorder="1" applyAlignment="1">
      <alignment horizontal="center" vertical="center" wrapText="1"/>
    </xf>
    <xf numFmtId="0" fontId="59" fillId="0" borderId="11" xfId="0" applyFont="1" applyFill="1" applyBorder="1" applyAlignment="1">
      <alignment horizontal="center" vertical="top" wrapText="1"/>
    </xf>
    <xf numFmtId="0" fontId="42" fillId="0" borderId="10" xfId="0" applyFont="1" applyFill="1" applyBorder="1" applyAlignment="1">
      <alignment horizontal="center" vertical="center" wrapText="1"/>
    </xf>
    <xf numFmtId="0" fontId="42" fillId="0" borderId="10" xfId="0" applyFont="1" applyBorder="1" applyAlignment="1">
      <alignment horizontal="center" vertical="center" wrapText="1"/>
    </xf>
    <xf numFmtId="0" fontId="49" fillId="0" borderId="10" xfId="0" applyFont="1" applyBorder="1" applyAlignment="1">
      <alignment horizontal="left" vertical="center" wrapText="1"/>
    </xf>
    <xf numFmtId="165" fontId="0" fillId="0" borderId="10" xfId="0" applyNumberFormat="1" applyBorder="1"/>
    <xf numFmtId="0" fontId="42"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49" fillId="0" borderId="10" xfId="0" applyFont="1" applyBorder="1" applyAlignment="1">
      <alignment horizontal="left" vertical="center" wrapText="1"/>
    </xf>
    <xf numFmtId="0" fontId="36" fillId="0" borderId="12" xfId="0" applyFont="1" applyBorder="1" applyAlignment="1">
      <alignment horizontal="center" vertical="center" wrapText="1"/>
    </xf>
    <xf numFmtId="0" fontId="22" fillId="0" borderId="15" xfId="0" applyFont="1" applyFill="1" applyBorder="1" applyAlignment="1">
      <alignment horizontal="center" vertical="center" wrapText="1"/>
    </xf>
    <xf numFmtId="0" fontId="22" fillId="0" borderId="10" xfId="0" applyFont="1" applyBorder="1" applyAlignment="1">
      <alignment horizontal="center" vertical="center" wrapText="1"/>
    </xf>
    <xf numFmtId="0" fontId="29" fillId="0" borderId="10" xfId="0" applyFont="1" applyBorder="1" applyAlignment="1">
      <alignment vertical="center" wrapText="1"/>
    </xf>
    <xf numFmtId="0" fontId="63" fillId="0" borderId="0" xfId="0" applyFont="1" applyAlignment="1">
      <alignment horizontal="left" vertical="center" wrapText="1"/>
    </xf>
    <xf numFmtId="0" fontId="66" fillId="0" borderId="0" xfId="0" applyFont="1" applyAlignment="1">
      <alignment horizontal="left" vertical="center" wrapText="1"/>
    </xf>
    <xf numFmtId="0" fontId="35" fillId="0" borderId="0" xfId="0" applyFont="1" applyBorder="1" applyAlignment="1">
      <alignment horizontal="center" vertical="center" wrapText="1"/>
    </xf>
    <xf numFmtId="0" fontId="67" fillId="0" borderId="0" xfId="0" applyFont="1" applyBorder="1" applyAlignment="1">
      <alignment horizontal="left" vertical="center" wrapText="1"/>
    </xf>
    <xf numFmtId="0" fontId="67" fillId="0" borderId="10" xfId="0" applyFont="1" applyBorder="1" applyAlignment="1">
      <alignment horizontal="left" vertical="center" wrapText="1"/>
    </xf>
    <xf numFmtId="0" fontId="42" fillId="0" borderId="10" xfId="0" applyFont="1" applyBorder="1" applyAlignment="1">
      <alignment horizontal="center" vertical="center" wrapText="1"/>
    </xf>
    <xf numFmtId="0" fontId="61"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0" fontId="39" fillId="0" borderId="0" xfId="0" applyFont="1" applyAlignment="1">
      <alignment horizontal="center" vertical="center"/>
    </xf>
    <xf numFmtId="0" fontId="61"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16" fillId="0" borderId="0" xfId="0" applyFont="1"/>
    <xf numFmtId="3" fontId="0" fillId="0" borderId="0" xfId="0" applyNumberFormat="1"/>
    <xf numFmtId="0" fontId="61" fillId="0" borderId="10" xfId="0" applyFont="1" applyBorder="1" applyAlignment="1">
      <alignment vertical="center" wrapText="1"/>
    </xf>
    <xf numFmtId="0" fontId="29" fillId="0" borderId="0" xfId="0" applyFont="1" applyBorder="1" applyAlignment="1">
      <alignment horizontal="left" vertical="center" wrapText="1"/>
    </xf>
    <xf numFmtId="0" fontId="62" fillId="0" borderId="0" xfId="0" applyFont="1" applyBorder="1"/>
    <xf numFmtId="0" fontId="69" fillId="0" borderId="0" xfId="0" applyFont="1" applyBorder="1" applyAlignment="1">
      <alignment wrapText="1"/>
    </xf>
    <xf numFmtId="0" fontId="70" fillId="0" borderId="0" xfId="0" applyNumberFormat="1" applyFont="1" applyFill="1" applyAlignment="1">
      <alignment horizontal="left"/>
    </xf>
    <xf numFmtId="0" fontId="70" fillId="0" borderId="0" xfId="0" applyNumberFormat="1" applyFont="1" applyFill="1" applyAlignment="1">
      <alignment wrapText="1"/>
    </xf>
    <xf numFmtId="0" fontId="71" fillId="0" borderId="0" xfId="0" applyFont="1" applyBorder="1" applyAlignment="1">
      <alignment horizontal="left"/>
    </xf>
    <xf numFmtId="0" fontId="72" fillId="0" borderId="0" xfId="0" applyFont="1"/>
    <xf numFmtId="0" fontId="72" fillId="0" borderId="0" xfId="0" applyFont="1" applyAlignment="1">
      <alignment horizontal="center"/>
    </xf>
    <xf numFmtId="0" fontId="69" fillId="0" borderId="0" xfId="0" applyFont="1"/>
    <xf numFmtId="3" fontId="49" fillId="33" borderId="10" xfId="0" applyNumberFormat="1" applyFont="1" applyFill="1" applyBorder="1" applyAlignment="1">
      <alignment horizontal="center" vertical="center" wrapText="1"/>
    </xf>
    <xf numFmtId="3" fontId="29" fillId="0" borderId="10" xfId="0" applyNumberFormat="1" applyFont="1" applyBorder="1" applyAlignment="1">
      <alignment horizontal="center" vertical="center" wrapText="1"/>
    </xf>
    <xf numFmtId="0" fontId="73" fillId="0" borderId="10" xfId="0" applyFont="1" applyBorder="1"/>
    <xf numFmtId="0" fontId="0" fillId="0" borderId="0" xfId="0" applyFont="1"/>
    <xf numFmtId="3" fontId="43" fillId="0" borderId="17" xfId="0" applyNumberFormat="1" applyFont="1" applyBorder="1" applyAlignment="1">
      <alignment vertical="center" wrapText="1"/>
    </xf>
    <xf numFmtId="3" fontId="74" fillId="0" borderId="10" xfId="0" applyNumberFormat="1" applyFont="1" applyBorder="1" applyAlignment="1">
      <alignment horizontal="center" vertical="center" wrapText="1"/>
    </xf>
    <xf numFmtId="165" fontId="74" fillId="0" borderId="10" xfId="0" applyNumberFormat="1" applyFont="1" applyBorder="1" applyAlignment="1">
      <alignment horizontal="center" vertical="center" wrapText="1"/>
    </xf>
    <xf numFmtId="0" fontId="61" fillId="34" borderId="10" xfId="0" applyFont="1" applyFill="1" applyBorder="1" applyAlignment="1">
      <alignment horizontal="center" vertical="center" wrapText="1"/>
    </xf>
    <xf numFmtId="3" fontId="61" fillId="34" borderId="10" xfId="0" applyNumberFormat="1" applyFont="1" applyFill="1" applyBorder="1" applyAlignment="1">
      <alignment horizontal="center" vertical="center" wrapText="1"/>
    </xf>
    <xf numFmtId="0" fontId="74" fillId="0" borderId="10" xfId="0" applyFont="1" applyBorder="1" applyAlignment="1">
      <alignment horizontal="center" vertical="center" wrapText="1"/>
    </xf>
    <xf numFmtId="0" fontId="29" fillId="0" borderId="10" xfId="0" applyFont="1" applyBorder="1" applyAlignment="1">
      <alignment horizontal="center" vertical="center" wrapText="1"/>
    </xf>
    <xf numFmtId="0" fontId="74" fillId="34" borderId="10" xfId="0" applyFont="1" applyFill="1" applyBorder="1" applyAlignment="1">
      <alignment horizontal="center" vertical="center" wrapText="1"/>
    </xf>
    <xf numFmtId="0" fontId="29" fillId="34" borderId="10" xfId="0" applyFont="1" applyFill="1" applyBorder="1" applyAlignment="1">
      <alignment horizontal="center" vertical="center" wrapText="1"/>
    </xf>
    <xf numFmtId="165" fontId="29" fillId="0" borderId="10" xfId="0" applyNumberFormat="1" applyFont="1" applyBorder="1" applyAlignment="1">
      <alignment horizontal="center" vertical="center" wrapText="1"/>
    </xf>
    <xf numFmtId="165" fontId="61" fillId="34" borderId="10" xfId="0" applyNumberFormat="1" applyFont="1" applyFill="1" applyBorder="1" applyAlignment="1">
      <alignment horizontal="center" vertical="center" wrapText="1"/>
    </xf>
    <xf numFmtId="0" fontId="73" fillId="34" borderId="10" xfId="0" applyFont="1" applyFill="1" applyBorder="1"/>
    <xf numFmtId="165" fontId="29" fillId="34" borderId="10" xfId="0" applyNumberFormat="1" applyFont="1" applyFill="1" applyBorder="1" applyAlignment="1">
      <alignment horizontal="center" vertical="center" wrapText="1"/>
    </xf>
    <xf numFmtId="0" fontId="75" fillId="0" borderId="10" xfId="0" applyFont="1" applyBorder="1" applyAlignment="1">
      <alignment vertical="center" wrapText="1"/>
    </xf>
    <xf numFmtId="0" fontId="76" fillId="0" borderId="10" xfId="0" applyFont="1" applyBorder="1" applyAlignment="1">
      <alignment vertical="center" wrapText="1"/>
    </xf>
    <xf numFmtId="0" fontId="30" fillId="0" borderId="0" xfId="0" applyFont="1" applyFill="1" applyAlignment="1">
      <alignment horizontal="left" vertical="center" wrapText="1"/>
    </xf>
    <xf numFmtId="0" fontId="42"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xf>
    <xf numFmtId="0" fontId="58" fillId="0" borderId="0" xfId="0" applyFont="1" applyAlignment="1">
      <alignment horizontal="center" vertical="top"/>
    </xf>
    <xf numFmtId="0" fontId="39" fillId="0" borderId="0" xfId="0" applyFont="1" applyAlignment="1">
      <alignment horizontal="center" vertical="center"/>
    </xf>
    <xf numFmtId="0" fontId="42" fillId="0" borderId="0" xfId="0" applyFont="1" applyFill="1" applyBorder="1" applyAlignment="1">
      <alignment horizontal="center" vertical="center" wrapText="1"/>
    </xf>
    <xf numFmtId="0" fontId="38" fillId="0" borderId="0" xfId="0" applyFont="1" applyAlignment="1">
      <alignment horizontal="left" vertical="center" wrapText="1"/>
    </xf>
    <xf numFmtId="0" fontId="42" fillId="0" borderId="10" xfId="0" applyFont="1" applyBorder="1" applyAlignment="1">
      <alignment horizontal="center" vertical="center" wrapText="1"/>
    </xf>
    <xf numFmtId="3" fontId="30" fillId="0" borderId="15" xfId="0" applyNumberFormat="1" applyFont="1" applyBorder="1" applyAlignment="1">
      <alignment horizontal="center" vertical="center" wrapText="1"/>
    </xf>
    <xf numFmtId="3" fontId="30" fillId="0" borderId="16" xfId="0" applyNumberFormat="1" applyFont="1" applyBorder="1" applyAlignment="1">
      <alignment horizontal="center" vertical="center" wrapText="1"/>
    </xf>
    <xf numFmtId="0" fontId="42" fillId="0" borderId="0" xfId="0" applyFont="1" applyFill="1" applyBorder="1" applyAlignment="1">
      <alignment horizontal="center" vertical="top" wrapText="1"/>
    </xf>
    <xf numFmtId="0" fontId="41" fillId="0" borderId="0" xfId="0" applyFont="1" applyAlignment="1">
      <alignment horizontal="center" vertical="top"/>
    </xf>
    <xf numFmtId="0" fontId="64" fillId="0" borderId="0" xfId="0" applyFont="1" applyAlignment="1">
      <alignment horizontal="center" vertical="center" wrapText="1"/>
    </xf>
    <xf numFmtId="0" fontId="61" fillId="0" borderId="0" xfId="0" applyFont="1" applyFill="1" applyBorder="1" applyAlignment="1">
      <alignment horizontal="center" vertical="center" wrapText="1"/>
    </xf>
    <xf numFmtId="0" fontId="60" fillId="0" borderId="0" xfId="0" applyFont="1" applyBorder="1" applyAlignment="1">
      <alignment horizontal="left" wrapText="1"/>
    </xf>
    <xf numFmtId="0" fontId="61" fillId="0" borderId="10" xfId="0" applyFont="1" applyBorder="1" applyAlignment="1">
      <alignment horizontal="center" vertical="center" wrapText="1"/>
    </xf>
    <xf numFmtId="0" fontId="42" fillId="0" borderId="10" xfId="0" applyFont="1" applyBorder="1" applyAlignment="1">
      <alignment horizontal="left" vertical="center" wrapText="1"/>
    </xf>
    <xf numFmtId="0" fontId="29" fillId="0" borderId="10" xfId="0" applyFont="1" applyBorder="1" applyAlignment="1">
      <alignment horizontal="left" vertical="center" wrapText="1"/>
    </xf>
    <xf numFmtId="0" fontId="30" fillId="0" borderId="10" xfId="0" applyFont="1" applyBorder="1" applyAlignment="1">
      <alignment horizontal="left" vertical="center" wrapText="1"/>
    </xf>
    <xf numFmtId="0" fontId="44" fillId="0" borderId="14" xfId="0" applyFont="1" applyBorder="1" applyAlignment="1">
      <alignment horizontal="left" wrapText="1"/>
    </xf>
    <xf numFmtId="0" fontId="22" fillId="0" borderId="10" xfId="0" applyFont="1" applyBorder="1" applyAlignment="1">
      <alignment horizontal="center" vertical="center" wrapText="1"/>
    </xf>
    <xf numFmtId="0" fontId="30" fillId="0" borderId="12" xfId="0" applyFont="1" applyBorder="1" applyAlignment="1">
      <alignment horizontal="left" vertical="center" wrapText="1"/>
    </xf>
    <xf numFmtId="0" fontId="30" fillId="0" borderId="13" xfId="0" applyFont="1" applyBorder="1" applyAlignment="1">
      <alignment horizontal="left" vertical="center" wrapTex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63" fillId="0" borderId="0" xfId="0" applyFont="1" applyAlignment="1">
      <alignment horizontal="left" vertical="center" wrapText="1"/>
    </xf>
    <xf numFmtId="0" fontId="65" fillId="0" borderId="0" xfId="0" applyFont="1" applyAlignment="1">
      <alignment horizontal="center" vertical="center"/>
    </xf>
    <xf numFmtId="0" fontId="64" fillId="0" borderId="0" xfId="0" applyFont="1" applyAlignment="1">
      <alignment horizontal="center" vertical="center"/>
    </xf>
    <xf numFmtId="0" fontId="29" fillId="0" borderId="0" xfId="0" applyFont="1" applyFill="1" applyAlignment="1">
      <alignment horizontal="left" vertical="center" wrapText="1"/>
    </xf>
    <xf numFmtId="0" fontId="60" fillId="0" borderId="14" xfId="0" applyFont="1" applyBorder="1" applyAlignment="1">
      <alignment horizontal="left" wrapText="1"/>
    </xf>
    <xf numFmtId="0" fontId="42" fillId="0" borderId="12" xfId="0" applyFont="1" applyBorder="1" applyAlignment="1">
      <alignment horizontal="center" vertical="center" wrapText="1"/>
    </xf>
    <xf numFmtId="0" fontId="42" fillId="0" borderId="13" xfId="0" applyFont="1" applyBorder="1" applyAlignment="1">
      <alignment horizontal="center" vertical="center" wrapText="1"/>
    </xf>
    <xf numFmtId="0" fontId="49" fillId="0" borderId="12" xfId="0" applyFont="1" applyBorder="1" applyAlignment="1">
      <alignment horizontal="left" vertical="center" wrapText="1"/>
    </xf>
    <xf numFmtId="0" fontId="49" fillId="0" borderId="13" xfId="0" applyFont="1" applyBorder="1" applyAlignment="1">
      <alignment horizontal="left" vertical="center" wrapText="1"/>
    </xf>
    <xf numFmtId="0" fontId="49" fillId="0" borderId="12" xfId="0" applyFont="1" applyFill="1" applyBorder="1" applyAlignment="1">
      <alignment horizontal="left" vertical="center" wrapText="1"/>
    </xf>
    <xf numFmtId="0" fontId="49" fillId="0" borderId="13" xfId="0" applyFont="1" applyFill="1" applyBorder="1" applyAlignment="1">
      <alignment horizontal="left" vertical="center" wrapText="1"/>
    </xf>
    <xf numFmtId="0" fontId="67" fillId="0" borderId="12" xfId="0" applyFont="1" applyFill="1" applyBorder="1" applyAlignment="1">
      <alignment horizontal="left" vertical="center" wrapText="1"/>
    </xf>
    <xf numFmtId="0" fontId="67" fillId="0" borderId="13" xfId="0" applyFont="1" applyFill="1" applyBorder="1" applyAlignment="1">
      <alignment horizontal="left" vertical="center" wrapText="1"/>
    </xf>
    <xf numFmtId="0" fontId="67" fillId="0" borderId="12" xfId="0" applyFont="1" applyBorder="1" applyAlignment="1">
      <alignment horizontal="left" vertical="center" wrapText="1"/>
    </xf>
    <xf numFmtId="0" fontId="67" fillId="0" borderId="13" xfId="0" applyFont="1" applyBorder="1" applyAlignment="1">
      <alignment horizontal="left" vertical="center" wrapText="1"/>
    </xf>
    <xf numFmtId="0" fontId="67" fillId="0" borderId="10" xfId="0" applyFont="1" applyBorder="1" applyAlignment="1">
      <alignment horizontal="left" vertical="center" wrapText="1"/>
    </xf>
    <xf numFmtId="0" fontId="49" fillId="0" borderId="10" xfId="0" applyFont="1" applyBorder="1" applyAlignment="1">
      <alignment horizontal="left" vertical="center" wrapText="1"/>
    </xf>
    <xf numFmtId="0" fontId="45" fillId="0" borderId="10" xfId="0" applyFont="1" applyBorder="1" applyAlignment="1">
      <alignment horizontal="left" vertical="center" wrapText="1"/>
    </xf>
    <xf numFmtId="0" fontId="42" fillId="0" borderId="12" xfId="0" applyFont="1" applyBorder="1" applyAlignment="1">
      <alignment horizontal="left" vertical="center" wrapText="1"/>
    </xf>
    <xf numFmtId="0" fontId="42" fillId="0" borderId="13" xfId="0" applyFont="1" applyBorder="1" applyAlignment="1">
      <alignment horizontal="left" vertical="center" wrapText="1"/>
    </xf>
    <xf numFmtId="49" fontId="43" fillId="0" borderId="12" xfId="0" applyNumberFormat="1" applyFont="1" applyBorder="1" applyAlignment="1">
      <alignment horizontal="left" vertical="center" wrapText="1"/>
    </xf>
    <xf numFmtId="49" fontId="43" fillId="0" borderId="13" xfId="0" applyNumberFormat="1" applyFont="1" applyBorder="1" applyAlignment="1">
      <alignment horizontal="left" vertical="center" wrapText="1"/>
    </xf>
    <xf numFmtId="0" fontId="43" fillId="0" borderId="1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3" xfId="0" applyFont="1" applyBorder="1" applyAlignment="1">
      <alignment horizontal="left" vertical="center" wrapText="1"/>
    </xf>
    <xf numFmtId="3" fontId="30" fillId="0" borderId="18" xfId="0" applyNumberFormat="1" applyFont="1" applyBorder="1" applyAlignment="1">
      <alignment horizontal="center" vertical="center" wrapText="1"/>
    </xf>
    <xf numFmtId="0" fontId="50" fillId="0" borderId="10" xfId="0" applyFont="1" applyBorder="1" applyAlignment="1">
      <alignment horizontal="left" vertical="center" wrapText="1"/>
    </xf>
    <xf numFmtId="0" fontId="74" fillId="33" borderId="10" xfId="0" applyFont="1" applyFill="1" applyBorder="1" applyAlignment="1">
      <alignment horizontal="left" vertical="center" wrapText="1"/>
    </xf>
    <xf numFmtId="0" fontId="74" fillId="0" borderId="10" xfId="0" applyFont="1" applyBorder="1" applyAlignment="1">
      <alignment horizontal="left" vertical="center" wrapText="1"/>
    </xf>
    <xf numFmtId="0" fontId="61" fillId="34" borderId="10" xfId="0" applyFont="1" applyFill="1" applyBorder="1" applyAlignment="1">
      <alignment horizontal="left" vertical="center" wrapText="1"/>
    </xf>
    <xf numFmtId="0" fontId="29" fillId="33" borderId="10" xfId="0" applyFont="1" applyFill="1" applyBorder="1" applyAlignment="1">
      <alignment horizontal="left" vertical="center" wrapText="1"/>
    </xf>
    <xf numFmtId="0" fontId="52" fillId="33" borderId="12" xfId="0" applyFont="1" applyFill="1" applyBorder="1" applyAlignment="1">
      <alignment horizontal="left" vertical="center" wrapText="1"/>
    </xf>
    <xf numFmtId="0" fontId="52" fillId="33" borderId="13" xfId="0" applyFont="1" applyFill="1" applyBorder="1" applyAlignment="1">
      <alignment horizontal="left" vertical="center" wrapText="1"/>
    </xf>
    <xf numFmtId="0" fontId="42" fillId="33" borderId="12" xfId="0" applyFont="1" applyFill="1" applyBorder="1" applyAlignment="1">
      <alignment horizontal="left" vertical="center" wrapText="1"/>
    </xf>
    <xf numFmtId="0" fontId="42" fillId="33" borderId="13" xfId="0" applyFont="1" applyFill="1" applyBorder="1" applyAlignment="1">
      <alignment horizontal="left" vertical="center" wrapText="1"/>
    </xf>
    <xf numFmtId="0" fontId="44" fillId="33" borderId="10" xfId="0" applyFont="1" applyFill="1" applyBorder="1" applyAlignment="1">
      <alignment horizontal="left" vertical="center" wrapText="1"/>
    </xf>
    <xf numFmtId="0" fontId="44" fillId="0" borderId="10" xfId="0" applyFont="1" applyBorder="1" applyAlignment="1">
      <alignment horizontal="left" vertical="center" wrapText="1"/>
    </xf>
    <xf numFmtId="0" fontId="44" fillId="0" borderId="12" xfId="0" applyFont="1" applyBorder="1" applyAlignment="1">
      <alignment horizontal="left" vertical="center" wrapText="1"/>
    </xf>
    <xf numFmtId="0" fontId="43" fillId="33" borderId="10" xfId="0" applyFont="1" applyFill="1" applyBorder="1" applyAlignment="1">
      <alignment horizontal="left" vertical="center" wrapText="1"/>
    </xf>
    <xf numFmtId="0" fontId="43" fillId="33" borderId="12" xfId="0" applyFont="1" applyFill="1" applyBorder="1" applyAlignment="1">
      <alignment horizontal="left" vertical="center" wrapText="1"/>
    </xf>
    <xf numFmtId="0" fontId="43" fillId="33" borderId="13" xfId="0" applyFont="1" applyFill="1" applyBorder="1" applyAlignment="1">
      <alignment horizontal="left" vertical="center" wrapText="1"/>
    </xf>
    <xf numFmtId="0" fontId="42" fillId="0" borderId="19" xfId="0" applyFont="1" applyBorder="1" applyAlignment="1">
      <alignment horizontal="center" vertical="center" wrapText="1"/>
    </xf>
    <xf numFmtId="3" fontId="29" fillId="0" borderId="15" xfId="0" applyNumberFormat="1" applyFont="1" applyFill="1" applyBorder="1" applyAlignment="1">
      <alignment horizontal="center" vertical="center" wrapText="1"/>
    </xf>
    <xf numFmtId="3" fontId="29" fillId="0" borderId="16" xfId="0" applyNumberFormat="1" applyFont="1" applyFill="1" applyBorder="1" applyAlignment="1">
      <alignment horizontal="center" vertical="center" wrapText="1"/>
    </xf>
    <xf numFmtId="3" fontId="74" fillId="0" borderId="10" xfId="0" applyNumberFormat="1" applyFont="1" applyBorder="1" applyAlignment="1">
      <alignment horizontal="center" vertical="center" wrapText="1"/>
    </xf>
    <xf numFmtId="3" fontId="74" fillId="0" borderId="15" xfId="0" applyNumberFormat="1" applyFont="1" applyBorder="1" applyAlignment="1">
      <alignment horizontal="center" vertical="center" wrapText="1"/>
    </xf>
    <xf numFmtId="3" fontId="74" fillId="0" borderId="16" xfId="0" applyNumberFormat="1" applyFont="1" applyBorder="1" applyAlignment="1">
      <alignment horizontal="center" vertical="center" wrapText="1"/>
    </xf>
    <xf numFmtId="3" fontId="74" fillId="0" borderId="18" xfId="0" applyNumberFormat="1" applyFont="1" applyBorder="1" applyAlignment="1">
      <alignment horizontal="center" vertical="center" wrapText="1"/>
    </xf>
    <xf numFmtId="3" fontId="43" fillId="0" borderId="0" xfId="0" applyNumberFormat="1" applyFont="1" applyBorder="1" applyAlignment="1">
      <alignment vertical="center" wrapText="1"/>
    </xf>
    <xf numFmtId="166" fontId="74" fillId="0" borderId="10" xfId="0" applyNumberFormat="1" applyFont="1" applyBorder="1" applyAlignment="1">
      <alignment horizontal="center" vertical="center" wrapText="1"/>
    </xf>
    <xf numFmtId="1" fontId="74" fillId="0" borderId="10" xfId="0" applyNumberFormat="1" applyFont="1" applyBorder="1" applyAlignment="1">
      <alignment horizontal="center" vertical="center" wrapText="1"/>
    </xf>
    <xf numFmtId="3" fontId="77" fillId="0" borderId="0" xfId="0" applyNumberFormat="1" applyFont="1" applyAlignment="1">
      <alignment horizontal="center" vertical="center"/>
    </xf>
    <xf numFmtId="0" fontId="61" fillId="0" borderId="0" xfId="0" applyFont="1" applyFill="1" applyBorder="1" applyAlignment="1">
      <alignment horizontal="center" vertical="top" wrapText="1"/>
    </xf>
    <xf numFmtId="0" fontId="61" fillId="34" borderId="10" xfId="0" applyFont="1" applyFill="1" applyBorder="1" applyAlignment="1">
      <alignment vertical="center" wrapText="1"/>
    </xf>
    <xf numFmtId="3" fontId="74" fillId="0" borderId="0" xfId="0" applyNumberFormat="1" applyFont="1" applyBorder="1" applyAlignment="1">
      <alignment horizontal="center" vertical="center" wrapText="1"/>
    </xf>
    <xf numFmtId="0" fontId="74" fillId="0" borderId="12" xfId="0" applyFont="1" applyBorder="1" applyAlignment="1">
      <alignment horizontal="left" vertical="center" wrapText="1"/>
    </xf>
    <xf numFmtId="0" fontId="74" fillId="0" borderId="13" xfId="0" applyFont="1" applyBorder="1" applyAlignment="1">
      <alignment horizontal="left" vertical="center" wrapText="1"/>
    </xf>
    <xf numFmtId="0" fontId="74" fillId="33" borderId="12" xfId="0" applyFont="1" applyFill="1" applyBorder="1" applyAlignment="1">
      <alignment horizontal="left" vertical="center" wrapText="1"/>
    </xf>
    <xf numFmtId="0" fontId="74" fillId="33" borderId="13" xfId="0" applyFont="1" applyFill="1" applyBorder="1" applyAlignment="1">
      <alignment horizontal="left" vertical="center" wrapText="1"/>
    </xf>
    <xf numFmtId="3" fontId="61" fillId="0" borderId="0" xfId="0" applyNumberFormat="1" applyFont="1" applyFill="1" applyBorder="1" applyAlignment="1">
      <alignment horizontal="center" vertical="center" wrapText="1"/>
    </xf>
    <xf numFmtId="0" fontId="61" fillId="34" borderId="12" xfId="0" applyFont="1" applyFill="1" applyBorder="1" applyAlignment="1">
      <alignment horizontal="left" vertical="center" wrapText="1"/>
    </xf>
    <xf numFmtId="0" fontId="61" fillId="34" borderId="13" xfId="0" applyFont="1" applyFill="1" applyBorder="1" applyAlignment="1">
      <alignment horizontal="left" vertical="center" wrapText="1"/>
    </xf>
    <xf numFmtId="0" fontId="78" fillId="0" borderId="0" xfId="0" applyFont="1" applyAlignment="1">
      <alignment horizontal="center" vertical="center" wrapText="1"/>
    </xf>
    <xf numFmtId="3" fontId="61" fillId="0" borderId="10" xfId="0" applyNumberFormat="1" applyFont="1" applyBorder="1" applyAlignment="1">
      <alignment horizontal="center" vertical="center" wrapText="1"/>
    </xf>
    <xf numFmtId="3" fontId="29" fillId="0" borderId="10" xfId="0" applyNumberFormat="1" applyFont="1" applyFill="1" applyBorder="1" applyAlignment="1">
      <alignment horizontal="center" vertical="center" wrapText="1"/>
    </xf>
    <xf numFmtId="3" fontId="30" fillId="0" borderId="10" xfId="0" applyNumberFormat="1" applyFont="1" applyBorder="1" applyAlignment="1">
      <alignment vertical="center" wrapText="1"/>
    </xf>
    <xf numFmtId="3" fontId="29" fillId="0" borderId="10" xfId="0" applyNumberFormat="1" applyFont="1" applyFill="1" applyBorder="1" applyAlignment="1">
      <alignment vertical="center" wrapText="1"/>
    </xf>
  </cellXfs>
  <cellStyles count="44">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Обычный 4 2" xfId="43"/>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7"/>
  <sheetViews>
    <sheetView view="pageBreakPreview" zoomScale="90" zoomScaleNormal="100" zoomScaleSheetLayoutView="90" workbookViewId="0">
      <selection activeCell="B2" sqref="B2:H2"/>
    </sheetView>
  </sheetViews>
  <sheetFormatPr defaultRowHeight="15" x14ac:dyDescent="0.25"/>
  <cols>
    <col min="1" max="1" width="1.85546875" customWidth="1"/>
    <col min="2" max="2" width="57.7109375" customWidth="1"/>
    <col min="3" max="3" width="18.140625" customWidth="1"/>
    <col min="4" max="4" width="21.5703125" customWidth="1"/>
    <col min="5" max="5" width="20.5703125" customWidth="1"/>
    <col min="6" max="6" width="16.85546875" customWidth="1"/>
    <col min="7" max="7" width="17.28515625" customWidth="1"/>
    <col min="8" max="8" width="18" customWidth="1"/>
  </cols>
  <sheetData>
    <row r="1" spans="2:15" ht="130.5" customHeight="1" x14ac:dyDescent="0.25">
      <c r="B1" s="1"/>
      <c r="C1" s="1"/>
      <c r="D1" s="1"/>
      <c r="E1" s="1"/>
      <c r="G1" s="177" t="s">
        <v>35</v>
      </c>
      <c r="H1" s="177"/>
      <c r="I1" s="1"/>
      <c r="J1" s="1"/>
      <c r="K1" s="1"/>
      <c r="L1" s="1"/>
    </row>
    <row r="2" spans="2:15" ht="30.75" customHeight="1" x14ac:dyDescent="0.25">
      <c r="B2" s="178" t="s">
        <v>36</v>
      </c>
      <c r="C2" s="178"/>
      <c r="D2" s="178"/>
      <c r="E2" s="178"/>
      <c r="F2" s="178"/>
      <c r="G2" s="178"/>
      <c r="H2" s="178"/>
      <c r="I2" s="4"/>
      <c r="J2" s="4"/>
      <c r="K2" s="4"/>
      <c r="L2" s="4"/>
      <c r="M2" s="4"/>
      <c r="N2" s="4"/>
      <c r="O2" s="4"/>
    </row>
    <row r="3" spans="2:15" ht="32.25" customHeight="1" x14ac:dyDescent="0.25">
      <c r="B3" s="179" t="s">
        <v>18</v>
      </c>
      <c r="C3" s="179"/>
      <c r="D3" s="179"/>
      <c r="E3" s="179"/>
      <c r="F3" s="179"/>
      <c r="G3" s="179"/>
      <c r="H3" s="179"/>
      <c r="I3" s="5"/>
      <c r="J3" s="5"/>
      <c r="K3" s="5"/>
      <c r="L3" s="5"/>
      <c r="M3" s="5"/>
      <c r="N3" s="12"/>
    </row>
    <row r="4" spans="2:15" ht="29.25" customHeight="1" x14ac:dyDescent="0.25">
      <c r="B4" s="180" t="s">
        <v>19</v>
      </c>
      <c r="C4" s="180"/>
      <c r="D4" s="180"/>
      <c r="E4" s="180"/>
      <c r="F4" s="180"/>
      <c r="G4" s="180"/>
      <c r="H4" s="180"/>
      <c r="I4" s="6"/>
      <c r="J4" s="6"/>
      <c r="K4" s="6"/>
      <c r="L4" s="6"/>
      <c r="M4" s="6"/>
      <c r="N4" s="2"/>
    </row>
    <row r="5" spans="2:15" ht="29.25" customHeight="1" x14ac:dyDescent="0.25">
      <c r="B5" s="181" t="s">
        <v>13</v>
      </c>
      <c r="C5" s="181"/>
      <c r="D5" s="181"/>
      <c r="E5" s="181"/>
      <c r="F5" s="181"/>
      <c r="G5" s="181"/>
      <c r="H5" s="181"/>
      <c r="I5" s="7"/>
      <c r="J5" s="7"/>
      <c r="K5" s="7"/>
      <c r="L5" s="7"/>
      <c r="M5" s="7"/>
      <c r="N5" s="3"/>
    </row>
    <row r="6" spans="2:15" ht="78" customHeight="1" x14ac:dyDescent="0.25">
      <c r="B6" s="100" t="s">
        <v>32</v>
      </c>
      <c r="C6" s="176" t="s">
        <v>242</v>
      </c>
      <c r="D6" s="176"/>
      <c r="E6" s="176"/>
      <c r="F6" s="176"/>
      <c r="G6" s="176"/>
      <c r="H6" s="176"/>
      <c r="I6" s="16"/>
      <c r="J6" s="7"/>
      <c r="K6" s="7"/>
      <c r="L6" s="7"/>
      <c r="M6" s="7"/>
      <c r="N6" s="3"/>
    </row>
    <row r="7" spans="2:15" ht="92.25" customHeight="1" x14ac:dyDescent="0.25">
      <c r="B7" s="100" t="s">
        <v>31</v>
      </c>
      <c r="C7" s="176" t="s">
        <v>37</v>
      </c>
      <c r="D7" s="176"/>
      <c r="E7" s="176"/>
      <c r="F7" s="176"/>
      <c r="G7" s="176"/>
      <c r="H7" s="176"/>
      <c r="I7" s="15"/>
      <c r="J7" s="7"/>
      <c r="K7" s="7"/>
      <c r="L7" s="7"/>
      <c r="M7" s="7"/>
      <c r="N7" s="3"/>
    </row>
    <row r="8" spans="2:15" ht="68.25" customHeight="1" x14ac:dyDescent="0.25">
      <c r="B8" s="100" t="s">
        <v>30</v>
      </c>
      <c r="C8" s="176" t="s">
        <v>111</v>
      </c>
      <c r="D8" s="176"/>
      <c r="E8" s="176"/>
      <c r="F8" s="176"/>
      <c r="G8" s="176"/>
      <c r="H8" s="176"/>
      <c r="I8" s="15"/>
      <c r="J8" s="7"/>
      <c r="K8" s="7"/>
      <c r="L8" s="7"/>
      <c r="M8" s="7"/>
      <c r="N8" s="3"/>
    </row>
    <row r="9" spans="2:15" ht="158.25" customHeight="1" x14ac:dyDescent="0.25">
      <c r="B9" s="100" t="s">
        <v>29</v>
      </c>
      <c r="C9" s="176" t="s">
        <v>247</v>
      </c>
      <c r="D9" s="176"/>
      <c r="E9" s="176"/>
      <c r="F9" s="176"/>
      <c r="G9" s="176"/>
      <c r="H9" s="176"/>
      <c r="I9" s="17"/>
      <c r="J9" s="7"/>
      <c r="K9" s="7"/>
      <c r="L9" s="7"/>
      <c r="M9" s="7"/>
      <c r="N9" s="3"/>
    </row>
    <row r="10" spans="2:15" ht="24.75" customHeight="1" x14ac:dyDescent="0.25">
      <c r="B10" s="100" t="s">
        <v>28</v>
      </c>
      <c r="C10" s="99"/>
      <c r="D10" s="99"/>
      <c r="E10" s="99"/>
      <c r="F10" s="99"/>
      <c r="G10" s="99"/>
      <c r="H10" s="99"/>
      <c r="I10" s="7"/>
      <c r="J10" s="7"/>
      <c r="K10" s="7"/>
      <c r="L10" s="7"/>
      <c r="M10" s="7"/>
      <c r="N10" s="3"/>
    </row>
    <row r="11" spans="2:15" ht="58.5" customHeight="1" x14ac:dyDescent="0.25">
      <c r="B11" s="100" t="s">
        <v>27</v>
      </c>
      <c r="C11" s="183" t="s">
        <v>39</v>
      </c>
      <c r="D11" s="183"/>
      <c r="E11" s="183"/>
      <c r="F11" s="183"/>
      <c r="G11" s="183"/>
      <c r="H11" s="183"/>
      <c r="I11" s="7"/>
      <c r="J11" s="7"/>
      <c r="K11" s="7"/>
      <c r="L11" s="7"/>
      <c r="M11" s="7"/>
      <c r="N11" s="3"/>
    </row>
    <row r="12" spans="2:15" ht="45" customHeight="1" x14ac:dyDescent="0.25">
      <c r="B12" s="100" t="s">
        <v>26</v>
      </c>
      <c r="C12" s="183" t="s">
        <v>41</v>
      </c>
      <c r="D12" s="183"/>
      <c r="E12" s="183"/>
      <c r="F12" s="183"/>
      <c r="G12" s="183"/>
      <c r="H12" s="183"/>
      <c r="I12" s="7"/>
      <c r="J12" s="7"/>
      <c r="K12" s="7"/>
      <c r="L12" s="7"/>
      <c r="M12" s="7"/>
      <c r="N12" s="3"/>
    </row>
    <row r="13" spans="2:15" ht="45" customHeight="1" x14ac:dyDescent="0.25">
      <c r="B13" s="100" t="s">
        <v>25</v>
      </c>
      <c r="C13" s="183" t="s">
        <v>42</v>
      </c>
      <c r="D13" s="183"/>
      <c r="E13" s="183"/>
      <c r="F13" s="183"/>
      <c r="G13" s="183"/>
      <c r="H13" s="183"/>
      <c r="I13" s="7"/>
      <c r="J13" s="7"/>
      <c r="K13" s="7"/>
      <c r="L13" s="7"/>
      <c r="M13" s="7"/>
      <c r="N13" s="3"/>
    </row>
    <row r="14" spans="2:15" ht="45" customHeight="1" x14ac:dyDescent="0.25">
      <c r="B14" s="100" t="s">
        <v>24</v>
      </c>
      <c r="C14" s="183" t="s">
        <v>40</v>
      </c>
      <c r="D14" s="183"/>
      <c r="E14" s="183"/>
      <c r="F14" s="183"/>
      <c r="G14" s="183"/>
      <c r="H14" s="183"/>
      <c r="I14" s="7"/>
      <c r="J14" s="7"/>
      <c r="K14" s="7"/>
      <c r="L14" s="7"/>
      <c r="M14" s="7"/>
      <c r="N14" s="3"/>
    </row>
    <row r="15" spans="2:15" ht="21" customHeight="1" x14ac:dyDescent="0.25">
      <c r="H15" s="31" t="s">
        <v>14</v>
      </c>
    </row>
    <row r="16" spans="2:15" ht="39.75" customHeight="1" x14ac:dyDescent="0.25">
      <c r="B16" s="184" t="s">
        <v>8</v>
      </c>
      <c r="C16" s="184" t="s">
        <v>4</v>
      </c>
      <c r="D16" s="184" t="s">
        <v>3</v>
      </c>
      <c r="E16" s="184"/>
      <c r="F16" s="184" t="s">
        <v>0</v>
      </c>
      <c r="G16" s="184"/>
      <c r="H16" s="184"/>
    </row>
    <row r="17" spans="2:8" ht="35.25" customHeight="1" x14ac:dyDescent="0.25">
      <c r="B17" s="184"/>
      <c r="C17" s="184"/>
      <c r="D17" s="101" t="s">
        <v>1</v>
      </c>
      <c r="E17" s="101" t="s">
        <v>2</v>
      </c>
      <c r="F17" s="101" t="s">
        <v>5</v>
      </c>
      <c r="G17" s="101" t="s">
        <v>6</v>
      </c>
      <c r="H17" s="101" t="s">
        <v>7</v>
      </c>
    </row>
    <row r="18" spans="2:8" ht="117" customHeight="1" x14ac:dyDescent="0.25">
      <c r="B18" s="33" t="s">
        <v>20</v>
      </c>
      <c r="C18" s="34"/>
      <c r="D18" s="34"/>
      <c r="E18" s="34"/>
      <c r="F18" s="34"/>
      <c r="G18" s="34"/>
      <c r="H18" s="34"/>
    </row>
    <row r="19" spans="2:8" ht="54" customHeight="1" x14ac:dyDescent="0.25">
      <c r="B19" s="33" t="s">
        <v>21</v>
      </c>
      <c r="C19" s="34"/>
      <c r="D19" s="34"/>
      <c r="E19" s="34"/>
      <c r="F19" s="34"/>
      <c r="G19" s="34"/>
      <c r="H19" s="34"/>
    </row>
    <row r="20" spans="2:8" s="8" customFormat="1" ht="71.25" customHeight="1" x14ac:dyDescent="0.25">
      <c r="B20" s="33" t="s">
        <v>22</v>
      </c>
      <c r="C20" s="35"/>
      <c r="D20" s="35"/>
      <c r="E20" s="35"/>
      <c r="F20" s="35"/>
      <c r="G20" s="35"/>
      <c r="H20" s="35"/>
    </row>
    <row r="21" spans="2:8" s="8" customFormat="1" ht="117.75" customHeight="1" x14ac:dyDescent="0.3">
      <c r="B21" s="33" t="s">
        <v>11</v>
      </c>
      <c r="C21" s="36"/>
      <c r="D21" s="36"/>
      <c r="E21" s="36"/>
      <c r="F21" s="35"/>
      <c r="G21" s="35"/>
      <c r="H21" s="35"/>
    </row>
    <row r="22" spans="2:8" ht="30.75" customHeight="1" x14ac:dyDescent="0.25">
      <c r="B22" s="33" t="s">
        <v>12</v>
      </c>
      <c r="C22" s="34">
        <v>565649</v>
      </c>
      <c r="D22" s="34">
        <v>583076</v>
      </c>
      <c r="E22" s="34">
        <v>622816</v>
      </c>
      <c r="F22" s="34">
        <v>604076</v>
      </c>
      <c r="G22" s="34">
        <v>655088</v>
      </c>
      <c r="H22" s="34">
        <v>665166</v>
      </c>
    </row>
    <row r="23" spans="2:8" ht="71.25" customHeight="1" x14ac:dyDescent="0.3">
      <c r="B23" s="33" t="s">
        <v>23</v>
      </c>
      <c r="C23" s="37"/>
      <c r="D23" s="37"/>
      <c r="E23" s="37"/>
      <c r="F23" s="37"/>
      <c r="G23" s="37"/>
      <c r="H23" s="37"/>
    </row>
    <row r="24" spans="2:8" ht="18.75" x14ac:dyDescent="0.25">
      <c r="B24" s="9"/>
      <c r="C24" s="10"/>
      <c r="D24" s="10"/>
      <c r="E24" s="10"/>
      <c r="F24" s="10"/>
      <c r="G24" s="10"/>
      <c r="H24" s="10"/>
    </row>
    <row r="25" spans="2:8" ht="54.75" customHeight="1" x14ac:dyDescent="0.25">
      <c r="B25" s="182" t="s">
        <v>57</v>
      </c>
      <c r="C25" s="182"/>
      <c r="D25" s="182"/>
      <c r="E25" s="182"/>
      <c r="F25" s="39"/>
      <c r="G25" s="39"/>
    </row>
    <row r="26" spans="2:8" ht="27" customHeight="1" x14ac:dyDescent="0.3">
      <c r="B26" s="38" t="s">
        <v>248</v>
      </c>
      <c r="C26" s="10"/>
      <c r="D26" s="10"/>
      <c r="E26" s="10"/>
    </row>
    <row r="27" spans="2:8" ht="113.25" customHeight="1" x14ac:dyDescent="0.25">
      <c r="B27" s="108" t="s">
        <v>9</v>
      </c>
      <c r="C27" s="102" t="s">
        <v>10</v>
      </c>
      <c r="D27" s="23" t="s">
        <v>33</v>
      </c>
      <c r="E27" s="102" t="s">
        <v>34</v>
      </c>
    </row>
    <row r="28" spans="2:8" ht="45" customHeight="1" x14ac:dyDescent="0.25">
      <c r="B28" s="103" t="s">
        <v>243</v>
      </c>
      <c r="C28" s="11">
        <v>56</v>
      </c>
      <c r="D28" s="11"/>
      <c r="E28" s="11"/>
    </row>
    <row r="29" spans="2:8" ht="45.75" customHeight="1" x14ac:dyDescent="0.25">
      <c r="B29" s="103" t="s">
        <v>244</v>
      </c>
      <c r="C29" s="11">
        <v>34</v>
      </c>
      <c r="D29" s="11"/>
      <c r="E29" s="11"/>
    </row>
    <row r="30" spans="2:8" ht="18.75" x14ac:dyDescent="0.25">
      <c r="B30" s="9"/>
      <c r="C30" s="13"/>
      <c r="D30" s="13"/>
      <c r="E30" s="13"/>
    </row>
    <row r="31" spans="2:8" ht="27" customHeight="1" x14ac:dyDescent="0.3">
      <c r="B31" s="38" t="s">
        <v>249</v>
      </c>
      <c r="C31" s="25"/>
      <c r="D31" s="25"/>
      <c r="E31" s="25"/>
    </row>
    <row r="32" spans="2:8" ht="102" customHeight="1" x14ac:dyDescent="0.25">
      <c r="B32" s="108" t="s">
        <v>9</v>
      </c>
      <c r="C32" s="102" t="s">
        <v>10</v>
      </c>
      <c r="D32" s="23" t="s">
        <v>33</v>
      </c>
      <c r="E32" s="102" t="s">
        <v>34</v>
      </c>
    </row>
    <row r="33" spans="2:5" ht="45" customHeight="1" x14ac:dyDescent="0.25">
      <c r="B33" s="103" t="s">
        <v>243</v>
      </c>
      <c r="C33" s="11">
        <v>56</v>
      </c>
      <c r="D33" s="24"/>
      <c r="E33" s="24"/>
    </row>
    <row r="34" spans="2:5" ht="45.75" customHeight="1" x14ac:dyDescent="0.25">
      <c r="B34" s="103" t="s">
        <v>244</v>
      </c>
      <c r="C34" s="11">
        <v>34</v>
      </c>
      <c r="D34" s="24"/>
      <c r="E34" s="24"/>
    </row>
    <row r="35" spans="2:5" ht="15.75" x14ac:dyDescent="0.25">
      <c r="B35" s="26"/>
      <c r="C35" s="27"/>
      <c r="D35" s="26"/>
      <c r="E35" s="26"/>
    </row>
    <row r="36" spans="2:5" ht="24.75" customHeight="1" x14ac:dyDescent="0.3">
      <c r="B36" s="38" t="s">
        <v>250</v>
      </c>
      <c r="C36" s="28"/>
      <c r="D36" s="25"/>
      <c r="E36" s="25"/>
    </row>
    <row r="37" spans="2:5" ht="112.5" customHeight="1" x14ac:dyDescent="0.25">
      <c r="B37" s="108" t="s">
        <v>9</v>
      </c>
      <c r="C37" s="102" t="s">
        <v>10</v>
      </c>
      <c r="D37" s="23" t="s">
        <v>33</v>
      </c>
      <c r="E37" s="102" t="s">
        <v>34</v>
      </c>
    </row>
    <row r="38" spans="2:5" ht="44.25" customHeight="1" x14ac:dyDescent="0.25">
      <c r="B38" s="103" t="s">
        <v>243</v>
      </c>
      <c r="C38" s="11">
        <v>56</v>
      </c>
      <c r="D38" s="24"/>
      <c r="E38" s="24"/>
    </row>
    <row r="39" spans="2:5" ht="45.75" customHeight="1" x14ac:dyDescent="0.25">
      <c r="B39" s="103" t="s">
        <v>244</v>
      </c>
      <c r="C39" s="11">
        <v>34</v>
      </c>
      <c r="D39" s="24"/>
      <c r="E39" s="24"/>
    </row>
    <row r="40" spans="2:5" ht="27.75" customHeight="1" x14ac:dyDescent="0.25"/>
    <row r="41" spans="2:5" ht="27.75" customHeight="1" x14ac:dyDescent="0.25"/>
    <row r="42" spans="2:5" ht="24" customHeight="1" x14ac:dyDescent="0.3">
      <c r="B42" s="106" t="s">
        <v>15</v>
      </c>
      <c r="C42" s="19"/>
      <c r="D42" s="42" t="s">
        <v>16</v>
      </c>
    </row>
    <row r="43" spans="2:5" ht="20.25" x14ac:dyDescent="0.3">
      <c r="B43" s="107"/>
      <c r="C43" s="20" t="s">
        <v>17</v>
      </c>
      <c r="D43" s="43"/>
    </row>
    <row r="44" spans="2:5" ht="60.75" customHeight="1" x14ac:dyDescent="0.3">
      <c r="B44" s="106" t="s">
        <v>52</v>
      </c>
      <c r="C44" s="19"/>
      <c r="D44" s="42" t="s">
        <v>53</v>
      </c>
    </row>
    <row r="45" spans="2:5" ht="20.25" x14ac:dyDescent="0.3">
      <c r="B45" s="107"/>
      <c r="C45" s="20" t="s">
        <v>17</v>
      </c>
      <c r="D45" s="44"/>
    </row>
    <row r="46" spans="2:5" ht="60.75" customHeight="1" x14ac:dyDescent="0.3">
      <c r="B46" s="106" t="s">
        <v>245</v>
      </c>
      <c r="C46" s="19"/>
      <c r="D46" s="42" t="s">
        <v>246</v>
      </c>
    </row>
    <row r="47" spans="2:5" ht="20.25" x14ac:dyDescent="0.3">
      <c r="B47" s="107"/>
      <c r="C47" s="20" t="s">
        <v>17</v>
      </c>
      <c r="D47" s="44"/>
    </row>
  </sheetData>
  <mergeCells count="18">
    <mergeCell ref="B25:E25"/>
    <mergeCell ref="C7:H7"/>
    <mergeCell ref="C8:H8"/>
    <mergeCell ref="C9:H9"/>
    <mergeCell ref="C11:H11"/>
    <mergeCell ref="C12:H12"/>
    <mergeCell ref="C13:H13"/>
    <mergeCell ref="C14:H14"/>
    <mergeCell ref="B16:B17"/>
    <mergeCell ref="C16:C17"/>
    <mergeCell ref="D16:E16"/>
    <mergeCell ref="F16:H16"/>
    <mergeCell ref="C6:H6"/>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50" fitToHeight="2" orientation="portrait" verticalDpi="0" r:id="rId1"/>
  <rowBreaks count="1" manualBreakCount="1">
    <brk id="2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7"/>
  <sheetViews>
    <sheetView view="pageBreakPreview" zoomScale="90" zoomScaleNormal="100" zoomScaleSheetLayoutView="90" workbookViewId="0">
      <selection activeCell="B2" sqref="B2:H2"/>
    </sheetView>
  </sheetViews>
  <sheetFormatPr defaultRowHeight="15" x14ac:dyDescent="0.25"/>
  <cols>
    <col min="1" max="1" width="1.85546875" customWidth="1"/>
    <col min="2" max="2" width="60.42578125" customWidth="1"/>
    <col min="3" max="3" width="18.140625" customWidth="1"/>
    <col min="4" max="4" width="22.7109375" customWidth="1"/>
    <col min="5" max="5" width="20.5703125" customWidth="1"/>
    <col min="6" max="6" width="16.85546875" customWidth="1"/>
    <col min="7" max="7" width="17.28515625" customWidth="1"/>
    <col min="8" max="8" width="18" customWidth="1"/>
    <col min="11" max="11" width="19.5703125" customWidth="1"/>
  </cols>
  <sheetData>
    <row r="1" spans="2:15" ht="147" customHeight="1" x14ac:dyDescent="0.25">
      <c r="B1" s="1"/>
      <c r="C1" s="1"/>
      <c r="D1" s="1"/>
      <c r="E1" s="1"/>
      <c r="F1" s="177" t="s">
        <v>258</v>
      </c>
      <c r="G1" s="177"/>
      <c r="H1" s="177"/>
      <c r="I1" s="1"/>
      <c r="J1" s="1"/>
      <c r="K1" s="1"/>
      <c r="L1" s="1"/>
    </row>
    <row r="2" spans="2:15" ht="30.75" customHeight="1" x14ac:dyDescent="0.25">
      <c r="B2" s="178" t="s">
        <v>259</v>
      </c>
      <c r="C2" s="178"/>
      <c r="D2" s="178"/>
      <c r="E2" s="178"/>
      <c r="F2" s="178"/>
      <c r="G2" s="178"/>
      <c r="H2" s="178"/>
      <c r="I2" s="4"/>
      <c r="J2" s="4"/>
      <c r="K2" s="4"/>
      <c r="L2" s="4"/>
      <c r="M2" s="4"/>
      <c r="N2" s="4"/>
      <c r="O2" s="4"/>
    </row>
    <row r="3" spans="2:15" ht="32.25" customHeight="1" x14ac:dyDescent="0.25">
      <c r="B3" s="179" t="s">
        <v>260</v>
      </c>
      <c r="C3" s="179"/>
      <c r="D3" s="179"/>
      <c r="E3" s="179"/>
      <c r="F3" s="179"/>
      <c r="G3" s="179"/>
      <c r="H3" s="179"/>
      <c r="I3" s="5"/>
      <c r="J3" s="5"/>
      <c r="K3" s="5"/>
      <c r="L3" s="5"/>
      <c r="M3" s="5"/>
      <c r="N3" s="12"/>
    </row>
    <row r="4" spans="2:15" ht="29.25" customHeight="1" x14ac:dyDescent="0.25">
      <c r="B4" s="180" t="s">
        <v>261</v>
      </c>
      <c r="C4" s="180"/>
      <c r="D4" s="180"/>
      <c r="E4" s="180"/>
      <c r="F4" s="180"/>
      <c r="G4" s="180"/>
      <c r="H4" s="180"/>
      <c r="I4" s="6"/>
      <c r="J4" s="6"/>
      <c r="K4" s="6"/>
      <c r="L4" s="6"/>
      <c r="M4" s="6"/>
      <c r="N4" s="2"/>
    </row>
    <row r="5" spans="2:15" ht="29.25" customHeight="1" x14ac:dyDescent="0.25">
      <c r="B5" s="181" t="s">
        <v>262</v>
      </c>
      <c r="C5" s="181"/>
      <c r="D5" s="181"/>
      <c r="E5" s="181"/>
      <c r="F5" s="181"/>
      <c r="G5" s="181"/>
      <c r="H5" s="181"/>
      <c r="I5" s="7"/>
      <c r="J5" s="7"/>
      <c r="K5" s="7"/>
      <c r="L5" s="7"/>
      <c r="M5" s="7"/>
      <c r="N5" s="3"/>
    </row>
    <row r="6" spans="2:15" ht="78" customHeight="1" x14ac:dyDescent="0.25">
      <c r="B6" s="111" t="s">
        <v>263</v>
      </c>
      <c r="C6" s="176" t="s">
        <v>264</v>
      </c>
      <c r="D6" s="176"/>
      <c r="E6" s="176"/>
      <c r="F6" s="176"/>
      <c r="G6" s="176"/>
      <c r="H6" s="176"/>
      <c r="I6" s="16"/>
      <c r="J6" s="7"/>
      <c r="K6" s="7"/>
      <c r="L6" s="7"/>
      <c r="M6" s="7"/>
      <c r="N6" s="3"/>
    </row>
    <row r="7" spans="2:15" ht="92.25" customHeight="1" x14ac:dyDescent="0.25">
      <c r="B7" s="111" t="s">
        <v>265</v>
      </c>
      <c r="C7" s="176" t="s">
        <v>266</v>
      </c>
      <c r="D7" s="176"/>
      <c r="E7" s="176"/>
      <c r="F7" s="176"/>
      <c r="G7" s="176"/>
      <c r="H7" s="176"/>
      <c r="I7" s="15"/>
      <c r="J7" s="7"/>
      <c r="K7" s="7"/>
      <c r="L7" s="7"/>
      <c r="M7" s="7"/>
      <c r="N7" s="3"/>
    </row>
    <row r="8" spans="2:15" ht="68.25" customHeight="1" x14ac:dyDescent="0.25">
      <c r="B8" s="111" t="s">
        <v>267</v>
      </c>
      <c r="C8" s="176" t="s">
        <v>111</v>
      </c>
      <c r="D8" s="176"/>
      <c r="E8" s="176"/>
      <c r="F8" s="176"/>
      <c r="G8" s="176"/>
      <c r="H8" s="176"/>
      <c r="I8" s="15"/>
      <c r="J8" s="7"/>
      <c r="K8" s="7"/>
      <c r="L8" s="7"/>
      <c r="M8" s="7"/>
      <c r="N8" s="3"/>
    </row>
    <row r="9" spans="2:15" ht="158.25" customHeight="1" x14ac:dyDescent="0.25">
      <c r="B9" s="111" t="s">
        <v>268</v>
      </c>
      <c r="C9" s="176" t="s">
        <v>332</v>
      </c>
      <c r="D9" s="176"/>
      <c r="E9" s="176"/>
      <c r="F9" s="176"/>
      <c r="G9" s="176"/>
      <c r="H9" s="176"/>
      <c r="I9" s="17"/>
      <c r="J9" s="7"/>
      <c r="K9" s="7"/>
      <c r="L9" s="7"/>
      <c r="M9" s="7"/>
      <c r="N9" s="3"/>
    </row>
    <row r="10" spans="2:15" ht="24.75" customHeight="1" x14ac:dyDescent="0.25">
      <c r="B10" s="111" t="s">
        <v>269</v>
      </c>
      <c r="C10" s="113"/>
      <c r="D10" s="113"/>
      <c r="E10" s="113"/>
      <c r="F10" s="113"/>
      <c r="G10" s="113"/>
      <c r="H10" s="113"/>
      <c r="I10" s="7"/>
      <c r="J10" s="7"/>
      <c r="K10" s="7"/>
      <c r="L10" s="7"/>
      <c r="M10" s="7"/>
      <c r="N10" s="3"/>
    </row>
    <row r="11" spans="2:15" ht="58.5" customHeight="1" x14ac:dyDescent="0.25">
      <c r="B11" s="111" t="s">
        <v>270</v>
      </c>
      <c r="C11" s="183" t="s">
        <v>271</v>
      </c>
      <c r="D11" s="183"/>
      <c r="E11" s="183"/>
      <c r="F11" s="183"/>
      <c r="G11" s="183"/>
      <c r="H11" s="183"/>
      <c r="I11" s="7"/>
      <c r="J11" s="7"/>
      <c r="K11" s="7"/>
      <c r="L11" s="7"/>
      <c r="M11" s="7"/>
      <c r="N11" s="3"/>
    </row>
    <row r="12" spans="2:15" ht="45" customHeight="1" x14ac:dyDescent="0.25">
      <c r="B12" s="111" t="s">
        <v>272</v>
      </c>
      <c r="C12" s="183" t="s">
        <v>273</v>
      </c>
      <c r="D12" s="183"/>
      <c r="E12" s="183"/>
      <c r="F12" s="183"/>
      <c r="G12" s="183"/>
      <c r="H12" s="183"/>
      <c r="I12" s="7"/>
      <c r="J12" s="7"/>
      <c r="K12" s="7"/>
      <c r="L12" s="7"/>
      <c r="M12" s="7"/>
      <c r="N12" s="3"/>
    </row>
    <row r="13" spans="2:15" ht="45" customHeight="1" x14ac:dyDescent="0.25">
      <c r="B13" s="111" t="s">
        <v>274</v>
      </c>
      <c r="C13" s="183" t="s">
        <v>275</v>
      </c>
      <c r="D13" s="183"/>
      <c r="E13" s="183"/>
      <c r="F13" s="183"/>
      <c r="G13" s="183"/>
      <c r="H13" s="183"/>
      <c r="I13" s="7"/>
      <c r="J13" s="7"/>
      <c r="K13" s="7"/>
      <c r="L13" s="7"/>
      <c r="M13" s="7"/>
      <c r="N13" s="3"/>
    </row>
    <row r="14" spans="2:15" ht="4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9.75" customHeight="1" x14ac:dyDescent="0.25">
      <c r="B16" s="184" t="s">
        <v>279</v>
      </c>
      <c r="C16" s="184" t="s">
        <v>280</v>
      </c>
      <c r="D16" s="184" t="s">
        <v>281</v>
      </c>
      <c r="E16" s="184"/>
      <c r="F16" s="184" t="s">
        <v>282</v>
      </c>
      <c r="G16" s="184"/>
      <c r="H16" s="184"/>
    </row>
    <row r="17" spans="2:11" ht="35.25" customHeight="1" x14ac:dyDescent="0.25">
      <c r="B17" s="184"/>
      <c r="C17" s="184"/>
      <c r="D17" s="112" t="s">
        <v>283</v>
      </c>
      <c r="E17" s="112" t="s">
        <v>284</v>
      </c>
      <c r="F17" s="112" t="s">
        <v>285</v>
      </c>
      <c r="G17" s="112" t="s">
        <v>286</v>
      </c>
      <c r="H17" s="112" t="s">
        <v>287</v>
      </c>
    </row>
    <row r="18" spans="2:11" ht="123.75" customHeight="1" x14ac:dyDescent="0.25">
      <c r="B18" s="33" t="s">
        <v>288</v>
      </c>
      <c r="C18" s="34"/>
      <c r="D18" s="34"/>
      <c r="E18" s="34"/>
      <c r="F18" s="34"/>
      <c r="G18" s="34"/>
      <c r="H18" s="34"/>
    </row>
    <row r="19" spans="2:11" ht="34.5" customHeight="1" x14ac:dyDescent="0.25">
      <c r="B19" s="33" t="s">
        <v>289</v>
      </c>
      <c r="C19" s="34"/>
      <c r="D19" s="34"/>
      <c r="E19" s="34"/>
      <c r="F19" s="34"/>
      <c r="G19" s="34"/>
      <c r="H19" s="34"/>
    </row>
    <row r="20" spans="2:11" s="8" customFormat="1" ht="56.25" customHeight="1" x14ac:dyDescent="0.25">
      <c r="B20" s="33" t="s">
        <v>290</v>
      </c>
      <c r="C20" s="35"/>
      <c r="D20" s="35"/>
      <c r="E20" s="35"/>
      <c r="F20" s="35"/>
      <c r="G20" s="35"/>
      <c r="H20" s="35"/>
    </row>
    <row r="21" spans="2:11" s="8" customFormat="1" ht="132.75" customHeight="1" x14ac:dyDescent="0.3">
      <c r="B21" s="33" t="s">
        <v>291</v>
      </c>
      <c r="C21" s="36"/>
      <c r="D21" s="36"/>
      <c r="E21" s="36"/>
      <c r="F21" s="35"/>
      <c r="G21" s="35"/>
      <c r="H21" s="35"/>
      <c r="K21" s="118">
        <f>SUM(K23-K22)</f>
        <v>0</v>
      </c>
    </row>
    <row r="22" spans="2:11" ht="30.75" customHeight="1" x14ac:dyDescent="0.25">
      <c r="B22" s="33" t="s">
        <v>292</v>
      </c>
      <c r="C22" s="34">
        <v>565649</v>
      </c>
      <c r="D22" s="34">
        <v>583076</v>
      </c>
      <c r="E22" s="34">
        <v>622816</v>
      </c>
      <c r="F22" s="34">
        <v>604076</v>
      </c>
      <c r="G22" s="34">
        <v>655088</v>
      </c>
      <c r="H22" s="34">
        <v>665166</v>
      </c>
      <c r="K22" s="118">
        <f>F22+'026-рус'!F22+'003-рус'!F24+'004-рус'!F23+'007-рус'!F22+'008-рус'!F22+'009-рус'!F22+'015-рус'!F22+'053-рус'!F22+'013-рус'!F22+'023-рус'!F22+'066-рус'!F22+'034-рус'!F22+'076-рус'!F22+'077-рус'!F22+'032-рус'!F22+'002+-рус'!F22+'020-рус'!F22+'022-рус'!F22+'028-рус'!F22+'006-рус'!F22+'016-рус'!F22+'064-рус'!F22</f>
        <v>39951522</v>
      </c>
    </row>
    <row r="23" spans="2:11" ht="71.25" customHeight="1" x14ac:dyDescent="0.3">
      <c r="B23" s="33" t="s">
        <v>293</v>
      </c>
      <c r="C23" s="37"/>
      <c r="D23" s="37"/>
      <c r="E23" s="37"/>
      <c r="F23" s="37"/>
      <c r="G23" s="37"/>
      <c r="H23" s="37"/>
      <c r="K23" s="118">
        <v>39951522</v>
      </c>
    </row>
    <row r="24" spans="2:11" ht="18.75" x14ac:dyDescent="0.25">
      <c r="B24" s="9"/>
      <c r="C24" s="10"/>
      <c r="D24" s="10"/>
      <c r="E24" s="10"/>
      <c r="F24" s="10"/>
      <c r="G24" s="10"/>
      <c r="H24" s="10"/>
    </row>
    <row r="25" spans="2:11" ht="54.75" customHeight="1" x14ac:dyDescent="0.25">
      <c r="B25" s="182" t="s">
        <v>294</v>
      </c>
      <c r="C25" s="182"/>
      <c r="D25" s="182"/>
      <c r="E25" s="182"/>
      <c r="F25" s="39"/>
      <c r="G25" s="39"/>
    </row>
    <row r="26" spans="2:11" ht="27" customHeight="1" x14ac:dyDescent="0.3">
      <c r="B26" s="38" t="s">
        <v>295</v>
      </c>
      <c r="C26" s="10"/>
      <c r="D26" s="10"/>
      <c r="E26" s="10"/>
    </row>
    <row r="27" spans="2:11" ht="126" customHeight="1" x14ac:dyDescent="0.25">
      <c r="B27" s="108" t="s">
        <v>296</v>
      </c>
      <c r="C27" s="114" t="s">
        <v>297</v>
      </c>
      <c r="D27" s="114" t="s">
        <v>298</v>
      </c>
      <c r="E27" s="114" t="s">
        <v>299</v>
      </c>
      <c r="F27" s="119" t="s">
        <v>335</v>
      </c>
    </row>
    <row r="28" spans="2:11" ht="64.5" customHeight="1" x14ac:dyDescent="0.25">
      <c r="B28" s="115" t="s">
        <v>334</v>
      </c>
      <c r="C28" s="11">
        <v>56</v>
      </c>
      <c r="D28" s="11"/>
      <c r="E28" s="11"/>
      <c r="F28" s="185">
        <v>604076</v>
      </c>
    </row>
    <row r="29" spans="2:11" ht="45.75" customHeight="1" x14ac:dyDescent="0.25">
      <c r="B29" s="115" t="s">
        <v>333</v>
      </c>
      <c r="C29" s="11">
        <v>34</v>
      </c>
      <c r="D29" s="11"/>
      <c r="E29" s="11"/>
      <c r="F29" s="186"/>
    </row>
    <row r="30" spans="2:11" ht="18.75" x14ac:dyDescent="0.25">
      <c r="B30" s="9"/>
      <c r="C30" s="13"/>
      <c r="D30" s="13"/>
      <c r="E30" s="13"/>
    </row>
    <row r="31" spans="2:11" ht="27" customHeight="1" x14ac:dyDescent="0.3">
      <c r="B31" s="38" t="s">
        <v>420</v>
      </c>
      <c r="C31" s="25"/>
      <c r="D31" s="25"/>
      <c r="E31" s="25"/>
    </row>
    <row r="32" spans="2:11" ht="122.25" customHeight="1" x14ac:dyDescent="0.25">
      <c r="B32" s="108" t="s">
        <v>296</v>
      </c>
      <c r="C32" s="114" t="s">
        <v>297</v>
      </c>
      <c r="D32" s="114" t="s">
        <v>298</v>
      </c>
      <c r="E32" s="114" t="s">
        <v>299</v>
      </c>
      <c r="F32" s="119" t="s">
        <v>335</v>
      </c>
    </row>
    <row r="33" spans="2:6" ht="60.75" customHeight="1" x14ac:dyDescent="0.25">
      <c r="B33" s="117" t="s">
        <v>334</v>
      </c>
      <c r="C33" s="11">
        <v>56</v>
      </c>
      <c r="D33" s="24"/>
      <c r="E33" s="24"/>
      <c r="F33" s="185">
        <v>655088</v>
      </c>
    </row>
    <row r="34" spans="2:6" ht="45.75" customHeight="1" x14ac:dyDescent="0.25">
      <c r="B34" s="117" t="s">
        <v>333</v>
      </c>
      <c r="C34" s="11">
        <v>34</v>
      </c>
      <c r="D34" s="24"/>
      <c r="E34" s="24"/>
      <c r="F34" s="186"/>
    </row>
    <row r="35" spans="2:6" ht="15.75" x14ac:dyDescent="0.25">
      <c r="B35" s="26"/>
      <c r="C35" s="27"/>
      <c r="D35" s="26"/>
      <c r="E35" s="26"/>
    </row>
    <row r="36" spans="2:6" ht="24.75" customHeight="1" x14ac:dyDescent="0.3">
      <c r="B36" s="38" t="s">
        <v>419</v>
      </c>
      <c r="C36" s="28"/>
      <c r="D36" s="25"/>
      <c r="E36" s="25"/>
    </row>
    <row r="37" spans="2:6" ht="119.25" customHeight="1" x14ac:dyDescent="0.25">
      <c r="B37" s="108" t="s">
        <v>296</v>
      </c>
      <c r="C37" s="114" t="s">
        <v>297</v>
      </c>
      <c r="D37" s="114" t="s">
        <v>298</v>
      </c>
      <c r="E37" s="114" t="s">
        <v>299</v>
      </c>
      <c r="F37" s="119" t="s">
        <v>335</v>
      </c>
    </row>
    <row r="38" spans="2:6" ht="60.75" customHeight="1" x14ac:dyDescent="0.25">
      <c r="B38" s="117" t="s">
        <v>334</v>
      </c>
      <c r="C38" s="11">
        <v>56</v>
      </c>
      <c r="D38" s="24"/>
      <c r="E38" s="24"/>
      <c r="F38" s="185">
        <v>665166</v>
      </c>
    </row>
    <row r="39" spans="2:6" ht="45.75" customHeight="1" x14ac:dyDescent="0.25">
      <c r="B39" s="117" t="s">
        <v>333</v>
      </c>
      <c r="C39" s="11">
        <v>34</v>
      </c>
      <c r="D39" s="24"/>
      <c r="E39" s="24"/>
      <c r="F39" s="186"/>
    </row>
    <row r="40" spans="2:6" ht="27.75" customHeight="1" x14ac:dyDescent="0.25"/>
    <row r="42" spans="2:6" ht="24" customHeight="1" x14ac:dyDescent="0.3">
      <c r="B42" s="106" t="s">
        <v>300</v>
      </c>
      <c r="C42" s="19"/>
      <c r="D42" s="42" t="s">
        <v>16</v>
      </c>
    </row>
    <row r="43" spans="2:6" ht="20.25" x14ac:dyDescent="0.3">
      <c r="B43" s="107"/>
      <c r="C43" s="120" t="s">
        <v>301</v>
      </c>
      <c r="D43" s="43"/>
    </row>
    <row r="44" spans="2:6" ht="60.75" customHeight="1" x14ac:dyDescent="0.3">
      <c r="B44" s="106" t="s">
        <v>302</v>
      </c>
      <c r="C44" s="19"/>
      <c r="D44" s="42" t="s">
        <v>53</v>
      </c>
    </row>
    <row r="45" spans="2:6" ht="20.25" x14ac:dyDescent="0.3">
      <c r="B45" s="107"/>
      <c r="C45" s="120" t="s">
        <v>301</v>
      </c>
      <c r="D45" s="44"/>
    </row>
    <row r="46" spans="2:6" ht="60.75" customHeight="1" x14ac:dyDescent="0.3">
      <c r="B46" s="106" t="s">
        <v>303</v>
      </c>
      <c r="C46" s="19"/>
      <c r="D46" s="42" t="s">
        <v>246</v>
      </c>
    </row>
    <row r="47" spans="2:6" ht="20.25" x14ac:dyDescent="0.3">
      <c r="B47" s="107"/>
      <c r="C47" s="120" t="s">
        <v>301</v>
      </c>
      <c r="D47" s="44"/>
    </row>
  </sheetData>
  <mergeCells count="21">
    <mergeCell ref="F28:F29"/>
    <mergeCell ref="F33:F34"/>
    <mergeCell ref="F38:F39"/>
    <mergeCell ref="C14:H14"/>
    <mergeCell ref="B16:B17"/>
    <mergeCell ref="C16:C17"/>
    <mergeCell ref="D16:E16"/>
    <mergeCell ref="F16:H16"/>
    <mergeCell ref="B25:E25"/>
    <mergeCell ref="F1:H1"/>
    <mergeCell ref="C13:H13"/>
    <mergeCell ref="B2:H2"/>
    <mergeCell ref="B3:H3"/>
    <mergeCell ref="B4:H4"/>
    <mergeCell ref="B5:H5"/>
    <mergeCell ref="C6:H6"/>
    <mergeCell ref="C7:H7"/>
    <mergeCell ref="C8:H8"/>
    <mergeCell ref="C9:H9"/>
    <mergeCell ref="C11:H11"/>
    <mergeCell ref="C12:H12"/>
  </mergeCells>
  <pageMargins left="0.74803149606299213" right="0.74803149606299213" top="0.98425196850393704" bottom="0.98425196850393704" header="0.51181102362204722" footer="0.51181102362204722"/>
  <pageSetup paperSize="9" scale="49" fitToHeight="2" orientation="portrait" verticalDpi="0" r:id="rId1"/>
  <rowBreaks count="1" manualBreakCount="1">
    <brk id="23"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8"/>
  <sheetViews>
    <sheetView view="pageBreakPreview" zoomScale="90" zoomScaleNormal="100" zoomScaleSheetLayoutView="90" workbookViewId="0">
      <selection activeCell="B2" sqref="B2:H2"/>
    </sheetView>
  </sheetViews>
  <sheetFormatPr defaultRowHeight="15" x14ac:dyDescent="0.25"/>
  <cols>
    <col min="1" max="1" width="1.85546875" customWidth="1"/>
    <col min="2" max="2" width="64.28515625" customWidth="1"/>
    <col min="3" max="3" width="19.7109375" customWidth="1"/>
    <col min="4" max="4" width="23.85546875" customWidth="1"/>
    <col min="5" max="5" width="22.5703125" customWidth="1"/>
    <col min="6" max="6" width="19.42578125" customWidth="1"/>
    <col min="7" max="7" width="20.140625" customWidth="1"/>
    <col min="8" max="8" width="21.140625" customWidth="1"/>
  </cols>
  <sheetData>
    <row r="1" spans="2:15" ht="116.25" customHeight="1" x14ac:dyDescent="0.25">
      <c r="B1" s="1"/>
      <c r="C1" s="1"/>
      <c r="D1" s="1"/>
      <c r="E1" s="1"/>
      <c r="G1" s="177" t="s">
        <v>35</v>
      </c>
      <c r="H1" s="177"/>
      <c r="I1" s="1"/>
      <c r="J1" s="1"/>
      <c r="K1" s="1"/>
      <c r="L1" s="1"/>
    </row>
    <row r="2" spans="2:15" ht="24" customHeight="1" x14ac:dyDescent="0.25">
      <c r="B2" s="178" t="s">
        <v>36</v>
      </c>
      <c r="C2" s="178"/>
      <c r="D2" s="178"/>
      <c r="E2" s="178"/>
      <c r="F2" s="178"/>
      <c r="G2" s="178"/>
      <c r="H2" s="178"/>
      <c r="I2" s="4"/>
      <c r="J2" s="4"/>
      <c r="K2" s="4"/>
      <c r="L2" s="4"/>
      <c r="M2" s="4"/>
      <c r="N2" s="4"/>
      <c r="O2" s="4"/>
    </row>
    <row r="3" spans="2:15" ht="32.25" customHeight="1" x14ac:dyDescent="0.25">
      <c r="B3" s="179" t="s">
        <v>18</v>
      </c>
      <c r="C3" s="179"/>
      <c r="D3" s="179"/>
      <c r="E3" s="179"/>
      <c r="F3" s="179"/>
      <c r="G3" s="179"/>
      <c r="H3" s="179"/>
      <c r="I3" s="5"/>
      <c r="J3" s="5"/>
      <c r="K3" s="5"/>
      <c r="L3" s="5"/>
      <c r="M3" s="5"/>
      <c r="N3" s="12"/>
    </row>
    <row r="4" spans="2:15" ht="29.25" customHeight="1" x14ac:dyDescent="0.25">
      <c r="B4" s="180" t="s">
        <v>19</v>
      </c>
      <c r="C4" s="180"/>
      <c r="D4" s="180"/>
      <c r="E4" s="180"/>
      <c r="F4" s="180"/>
      <c r="G4" s="180"/>
      <c r="H4" s="180"/>
      <c r="I4" s="6"/>
      <c r="J4" s="6"/>
      <c r="K4" s="6"/>
      <c r="L4" s="6"/>
      <c r="M4" s="6"/>
      <c r="N4" s="2"/>
    </row>
    <row r="5" spans="2:15" ht="22.5" customHeight="1" x14ac:dyDescent="0.25">
      <c r="B5" s="181" t="s">
        <v>13</v>
      </c>
      <c r="C5" s="181"/>
      <c r="D5" s="181"/>
      <c r="E5" s="181"/>
      <c r="F5" s="181"/>
      <c r="G5" s="181"/>
      <c r="H5" s="181"/>
      <c r="I5" s="7"/>
      <c r="J5" s="7"/>
      <c r="K5" s="7"/>
      <c r="L5" s="7"/>
      <c r="M5" s="7"/>
      <c r="N5" s="3"/>
    </row>
    <row r="6" spans="2:15" ht="35.25" customHeight="1" x14ac:dyDescent="0.25">
      <c r="B6" s="100" t="s">
        <v>32</v>
      </c>
      <c r="C6" s="176" t="s">
        <v>251</v>
      </c>
      <c r="D6" s="176"/>
      <c r="E6" s="176"/>
      <c r="F6" s="176"/>
      <c r="G6" s="176"/>
      <c r="H6" s="176"/>
      <c r="I6" s="16"/>
      <c r="J6" s="7"/>
      <c r="K6" s="7"/>
      <c r="L6" s="7"/>
      <c r="M6" s="7"/>
      <c r="N6" s="3"/>
    </row>
    <row r="7" spans="2:15" ht="87" customHeight="1" x14ac:dyDescent="0.25">
      <c r="B7" s="100" t="s">
        <v>31</v>
      </c>
      <c r="C7" s="176" t="s">
        <v>37</v>
      </c>
      <c r="D7" s="176"/>
      <c r="E7" s="176"/>
      <c r="F7" s="176"/>
      <c r="G7" s="176"/>
      <c r="H7" s="176"/>
      <c r="I7" s="15"/>
      <c r="J7" s="7"/>
      <c r="K7" s="7"/>
      <c r="L7" s="7"/>
      <c r="M7" s="7"/>
      <c r="N7" s="3"/>
    </row>
    <row r="8" spans="2:15" ht="63" customHeight="1" x14ac:dyDescent="0.25">
      <c r="B8" s="100" t="s">
        <v>30</v>
      </c>
      <c r="C8" s="176" t="s">
        <v>111</v>
      </c>
      <c r="D8" s="176"/>
      <c r="E8" s="176"/>
      <c r="F8" s="176"/>
      <c r="G8" s="176"/>
      <c r="H8" s="176"/>
      <c r="I8" s="15"/>
      <c r="J8" s="7"/>
      <c r="K8" s="7"/>
      <c r="L8" s="7"/>
      <c r="M8" s="7"/>
      <c r="N8" s="3"/>
    </row>
    <row r="9" spans="2:15" ht="51" customHeight="1" x14ac:dyDescent="0.25">
      <c r="B9" s="100" t="s">
        <v>29</v>
      </c>
      <c r="C9" s="176" t="s">
        <v>256</v>
      </c>
      <c r="D9" s="176"/>
      <c r="E9" s="176"/>
      <c r="F9" s="176"/>
      <c r="G9" s="176"/>
      <c r="H9" s="176"/>
      <c r="I9" s="17"/>
      <c r="J9" s="7"/>
      <c r="K9" s="7"/>
      <c r="L9" s="7"/>
      <c r="M9" s="7"/>
      <c r="N9" s="3"/>
    </row>
    <row r="10" spans="2:15" ht="20.25" x14ac:dyDescent="0.25">
      <c r="B10" s="100" t="s">
        <v>28</v>
      </c>
      <c r="C10" s="99"/>
      <c r="D10" s="99"/>
      <c r="E10" s="99"/>
      <c r="F10" s="99"/>
      <c r="G10" s="99"/>
      <c r="H10" s="99"/>
      <c r="I10" s="7"/>
      <c r="J10" s="7"/>
      <c r="K10" s="7"/>
      <c r="L10" s="7"/>
      <c r="M10" s="7"/>
      <c r="N10" s="3"/>
    </row>
    <row r="11" spans="2:15" ht="48" customHeight="1" x14ac:dyDescent="0.25">
      <c r="B11" s="100" t="s">
        <v>27</v>
      </c>
      <c r="C11" s="183" t="s">
        <v>39</v>
      </c>
      <c r="D11" s="183"/>
      <c r="E11" s="183"/>
      <c r="F11" s="183"/>
      <c r="G11" s="183"/>
      <c r="H11" s="183"/>
      <c r="I11" s="7"/>
      <c r="J11" s="7"/>
      <c r="K11" s="7"/>
      <c r="L11" s="7"/>
      <c r="M11" s="7"/>
      <c r="N11" s="3"/>
    </row>
    <row r="12" spans="2:15" ht="34.5" customHeight="1" x14ac:dyDescent="0.25">
      <c r="B12" s="100" t="s">
        <v>26</v>
      </c>
      <c r="C12" s="183" t="s">
        <v>41</v>
      </c>
      <c r="D12" s="183"/>
      <c r="E12" s="183"/>
      <c r="F12" s="183"/>
      <c r="G12" s="183"/>
      <c r="H12" s="183"/>
      <c r="I12" s="7"/>
      <c r="J12" s="7"/>
      <c r="K12" s="7"/>
      <c r="L12" s="7"/>
      <c r="M12" s="7"/>
      <c r="N12" s="3"/>
    </row>
    <row r="13" spans="2:15" ht="25.5" customHeight="1" x14ac:dyDescent="0.25">
      <c r="B13" s="100" t="s">
        <v>25</v>
      </c>
      <c r="C13" s="183" t="s">
        <v>42</v>
      </c>
      <c r="D13" s="183"/>
      <c r="E13" s="183"/>
      <c r="F13" s="183"/>
      <c r="G13" s="183"/>
      <c r="H13" s="183"/>
      <c r="I13" s="7"/>
      <c r="J13" s="7"/>
      <c r="K13" s="7"/>
      <c r="L13" s="7"/>
      <c r="M13" s="7"/>
      <c r="N13" s="3"/>
    </row>
    <row r="14" spans="2:15" ht="25.5" customHeight="1" x14ac:dyDescent="0.25">
      <c r="B14" s="100" t="s">
        <v>24</v>
      </c>
      <c r="C14" s="183" t="s">
        <v>40</v>
      </c>
      <c r="D14" s="183"/>
      <c r="E14" s="183"/>
      <c r="F14" s="183"/>
      <c r="G14" s="183"/>
      <c r="H14" s="183"/>
      <c r="I14" s="7"/>
      <c r="J14" s="7"/>
      <c r="K14" s="7"/>
      <c r="L14" s="7"/>
      <c r="M14" s="7"/>
      <c r="N14" s="3"/>
    </row>
    <row r="15" spans="2:15" ht="19.5" x14ac:dyDescent="0.25">
      <c r="H15" s="31" t="s">
        <v>14</v>
      </c>
    </row>
    <row r="16" spans="2:15" ht="30" customHeight="1" x14ac:dyDescent="0.25">
      <c r="B16" s="184" t="s">
        <v>8</v>
      </c>
      <c r="C16" s="184" t="s">
        <v>4</v>
      </c>
      <c r="D16" s="184" t="s">
        <v>3</v>
      </c>
      <c r="E16" s="184"/>
      <c r="F16" s="184" t="s">
        <v>0</v>
      </c>
      <c r="G16" s="184"/>
      <c r="H16" s="184"/>
    </row>
    <row r="17" spans="2:8" ht="27.75" customHeight="1" x14ac:dyDescent="0.25">
      <c r="B17" s="184"/>
      <c r="C17" s="184"/>
      <c r="D17" s="101" t="s">
        <v>1</v>
      </c>
      <c r="E17" s="101" t="s">
        <v>2</v>
      </c>
      <c r="F17" s="101" t="s">
        <v>5</v>
      </c>
      <c r="G17" s="101" t="s">
        <v>6</v>
      </c>
      <c r="H17" s="101" t="s">
        <v>7</v>
      </c>
    </row>
    <row r="18" spans="2:8" ht="93.75" customHeight="1" x14ac:dyDescent="0.25">
      <c r="B18" s="33" t="s">
        <v>20</v>
      </c>
      <c r="C18" s="34"/>
      <c r="D18" s="34"/>
      <c r="E18" s="34"/>
      <c r="F18" s="34"/>
      <c r="G18" s="34"/>
      <c r="H18" s="34"/>
    </row>
    <row r="19" spans="2:8" ht="37.5" customHeight="1" x14ac:dyDescent="0.25">
      <c r="B19" s="33" t="s">
        <v>21</v>
      </c>
      <c r="C19" s="34"/>
      <c r="D19" s="34"/>
      <c r="E19" s="34"/>
      <c r="F19" s="34"/>
      <c r="G19" s="34"/>
      <c r="H19" s="34"/>
    </row>
    <row r="20" spans="2:8" s="8" customFormat="1" ht="51.75" customHeight="1" x14ac:dyDescent="0.25">
      <c r="B20" s="33" t="s">
        <v>22</v>
      </c>
      <c r="C20" s="35"/>
      <c r="D20" s="35"/>
      <c r="E20" s="35"/>
      <c r="F20" s="35"/>
      <c r="G20" s="35"/>
      <c r="H20" s="35"/>
    </row>
    <row r="21" spans="2:8" s="8" customFormat="1" ht="92.25" customHeight="1" x14ac:dyDescent="0.3">
      <c r="B21" s="33" t="s">
        <v>11</v>
      </c>
      <c r="C21" s="36"/>
      <c r="D21" s="36"/>
      <c r="E21" s="36"/>
      <c r="F21" s="35"/>
      <c r="G21" s="35"/>
      <c r="H21" s="35"/>
    </row>
    <row r="22" spans="2:8" ht="30.75" customHeight="1" x14ac:dyDescent="0.25">
      <c r="B22" s="33" t="s">
        <v>12</v>
      </c>
      <c r="C22" s="34">
        <v>4469</v>
      </c>
      <c r="D22" s="34"/>
      <c r="E22" s="34"/>
      <c r="F22" s="34">
        <v>30385</v>
      </c>
      <c r="G22" s="34"/>
      <c r="H22" s="34"/>
    </row>
    <row r="23" spans="2:8" ht="54" customHeight="1" x14ac:dyDescent="0.3">
      <c r="B23" s="33" t="s">
        <v>23</v>
      </c>
      <c r="C23" s="37"/>
      <c r="D23" s="37"/>
      <c r="E23" s="37"/>
      <c r="F23" s="37"/>
      <c r="G23" s="37"/>
      <c r="H23" s="37"/>
    </row>
    <row r="24" spans="2:8" ht="18.75" x14ac:dyDescent="0.25">
      <c r="B24" s="9"/>
      <c r="C24" s="10"/>
      <c r="D24" s="10"/>
      <c r="E24" s="10"/>
      <c r="F24" s="10"/>
      <c r="G24" s="10"/>
      <c r="H24" s="10"/>
    </row>
    <row r="25" spans="2:8" ht="54.75" customHeight="1" x14ac:dyDescent="0.25">
      <c r="B25" s="182" t="s">
        <v>57</v>
      </c>
      <c r="C25" s="182"/>
      <c r="D25" s="182"/>
      <c r="E25" s="182"/>
      <c r="F25" s="39"/>
      <c r="G25" s="39"/>
    </row>
    <row r="26" spans="2:8" ht="27" customHeight="1" x14ac:dyDescent="0.3">
      <c r="B26" s="38" t="s">
        <v>252</v>
      </c>
      <c r="C26" s="10"/>
      <c r="D26" s="10"/>
      <c r="E26" s="10"/>
    </row>
    <row r="27" spans="2:8" ht="95.25" customHeight="1" x14ac:dyDescent="0.25">
      <c r="B27" s="108" t="s">
        <v>9</v>
      </c>
      <c r="C27" s="102" t="s">
        <v>10</v>
      </c>
      <c r="D27" s="23" t="s">
        <v>33</v>
      </c>
      <c r="E27" s="102" t="s">
        <v>34</v>
      </c>
    </row>
    <row r="28" spans="2:8" ht="29.25" customHeight="1" x14ac:dyDescent="0.25">
      <c r="B28" s="109" t="s">
        <v>253</v>
      </c>
      <c r="C28" s="11">
        <v>45</v>
      </c>
      <c r="D28" s="11"/>
      <c r="E28" s="11"/>
    </row>
    <row r="29" spans="2:8" ht="26.25" customHeight="1" x14ac:dyDescent="0.25">
      <c r="B29" s="109" t="s">
        <v>254</v>
      </c>
      <c r="C29" s="11">
        <v>40</v>
      </c>
      <c r="D29" s="11"/>
      <c r="E29" s="11"/>
    </row>
    <row r="30" spans="2:8" ht="24.75" customHeight="1" x14ac:dyDescent="0.25">
      <c r="B30" s="110" t="s">
        <v>255</v>
      </c>
      <c r="C30" s="11">
        <v>17</v>
      </c>
      <c r="D30" s="11"/>
      <c r="E30" s="11"/>
    </row>
    <row r="32" spans="2:8" ht="27.75" customHeight="1" x14ac:dyDescent="0.25"/>
    <row r="33" spans="2:4" ht="24" customHeight="1" x14ac:dyDescent="0.3">
      <c r="B33" s="106" t="s">
        <v>15</v>
      </c>
      <c r="C33" s="19"/>
      <c r="D33" s="42" t="s">
        <v>16</v>
      </c>
    </row>
    <row r="34" spans="2:4" ht="20.25" x14ac:dyDescent="0.3">
      <c r="B34" s="107"/>
      <c r="C34" s="20" t="s">
        <v>17</v>
      </c>
      <c r="D34" s="43"/>
    </row>
    <row r="35" spans="2:4" ht="60.75" customHeight="1" x14ac:dyDescent="0.3">
      <c r="B35" s="106" t="s">
        <v>52</v>
      </c>
      <c r="C35" s="19"/>
      <c r="D35" s="42" t="s">
        <v>53</v>
      </c>
    </row>
    <row r="36" spans="2:4" ht="20.25" x14ac:dyDescent="0.3">
      <c r="B36" s="107"/>
      <c r="C36" s="20" t="s">
        <v>17</v>
      </c>
      <c r="D36" s="44"/>
    </row>
    <row r="37" spans="2:4" ht="60.75" customHeight="1" x14ac:dyDescent="0.3">
      <c r="B37" s="106" t="s">
        <v>245</v>
      </c>
      <c r="C37" s="19"/>
      <c r="D37" s="42" t="s">
        <v>246</v>
      </c>
    </row>
    <row r="38" spans="2:4" ht="20.25" x14ac:dyDescent="0.3">
      <c r="B38" s="107"/>
      <c r="C38" s="20" t="s">
        <v>17</v>
      </c>
      <c r="D38" s="44"/>
    </row>
  </sheetData>
  <mergeCells count="18">
    <mergeCell ref="B25:E25"/>
    <mergeCell ref="C7:H7"/>
    <mergeCell ref="C8:H8"/>
    <mergeCell ref="C9:H9"/>
    <mergeCell ref="C11:H11"/>
    <mergeCell ref="C12:H12"/>
    <mergeCell ref="C13:H13"/>
    <mergeCell ref="C14:H14"/>
    <mergeCell ref="B16:B17"/>
    <mergeCell ref="C16:C17"/>
    <mergeCell ref="D16:E16"/>
    <mergeCell ref="F16:H16"/>
    <mergeCell ref="C6:H6"/>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44" orientation="portrait" verticalDpi="0" r:id="rId1"/>
  <rowBreaks count="1" manualBreakCount="1">
    <brk id="24"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8"/>
  <sheetViews>
    <sheetView view="pageBreakPreview" zoomScale="90" zoomScaleNormal="100" zoomScaleSheetLayoutView="90" workbookViewId="0">
      <selection activeCell="B2" sqref="B2:H2"/>
    </sheetView>
  </sheetViews>
  <sheetFormatPr defaultRowHeight="15" x14ac:dyDescent="0.25"/>
  <cols>
    <col min="1" max="1" width="1.85546875" customWidth="1"/>
    <col min="2" max="2" width="64.28515625" customWidth="1"/>
    <col min="3" max="3" width="19.7109375" customWidth="1"/>
    <col min="4" max="4" width="23.85546875" customWidth="1"/>
    <col min="5" max="5" width="19.7109375" customWidth="1"/>
    <col min="6" max="6" width="18.28515625" customWidth="1"/>
    <col min="7" max="7" width="17.85546875" customWidth="1"/>
    <col min="8" max="8" width="18" customWidth="1"/>
  </cols>
  <sheetData>
    <row r="1" spans="2:15" ht="136.5" customHeight="1" x14ac:dyDescent="0.25">
      <c r="B1" s="1"/>
      <c r="C1" s="1"/>
      <c r="D1" s="1"/>
      <c r="E1" s="1"/>
      <c r="F1" s="177" t="s">
        <v>258</v>
      </c>
      <c r="G1" s="177"/>
      <c r="H1" s="177"/>
      <c r="I1" s="1"/>
      <c r="J1" s="1"/>
      <c r="K1" s="1"/>
      <c r="L1" s="1"/>
    </row>
    <row r="2" spans="2:15" ht="24" customHeight="1" x14ac:dyDescent="0.25">
      <c r="B2" s="178" t="s">
        <v>259</v>
      </c>
      <c r="C2" s="178"/>
      <c r="D2" s="178"/>
      <c r="E2" s="178"/>
      <c r="F2" s="178"/>
      <c r="G2" s="178"/>
      <c r="H2" s="178"/>
      <c r="I2" s="4"/>
      <c r="J2" s="4"/>
      <c r="K2" s="4"/>
      <c r="L2" s="4"/>
      <c r="M2" s="4"/>
      <c r="N2" s="4"/>
      <c r="O2" s="4"/>
    </row>
    <row r="3" spans="2:15" ht="32.25" customHeight="1" x14ac:dyDescent="0.25">
      <c r="B3" s="179" t="s">
        <v>260</v>
      </c>
      <c r="C3" s="179"/>
      <c r="D3" s="179"/>
      <c r="E3" s="179"/>
      <c r="F3" s="179"/>
      <c r="G3" s="179"/>
      <c r="H3" s="179"/>
      <c r="I3" s="5"/>
      <c r="J3" s="5"/>
      <c r="K3" s="5"/>
      <c r="L3" s="5"/>
      <c r="M3" s="5"/>
      <c r="N3" s="12"/>
    </row>
    <row r="4" spans="2:15" ht="29.25" customHeight="1" x14ac:dyDescent="0.25">
      <c r="B4" s="180" t="s">
        <v>261</v>
      </c>
      <c r="C4" s="180"/>
      <c r="D4" s="180"/>
      <c r="E4" s="180"/>
      <c r="F4" s="180"/>
      <c r="G4" s="180"/>
      <c r="H4" s="180"/>
      <c r="I4" s="6"/>
      <c r="J4" s="6"/>
      <c r="K4" s="6"/>
      <c r="L4" s="6"/>
      <c r="M4" s="6"/>
      <c r="N4" s="2"/>
    </row>
    <row r="5" spans="2:15" ht="22.5" customHeight="1" x14ac:dyDescent="0.25">
      <c r="B5" s="181" t="s">
        <v>262</v>
      </c>
      <c r="C5" s="181"/>
      <c r="D5" s="181"/>
      <c r="E5" s="181"/>
      <c r="F5" s="181"/>
      <c r="G5" s="181"/>
      <c r="H5" s="181"/>
      <c r="I5" s="7"/>
      <c r="J5" s="7"/>
      <c r="K5" s="7"/>
      <c r="L5" s="7"/>
      <c r="M5" s="7"/>
      <c r="N5" s="3"/>
    </row>
    <row r="6" spans="2:15" ht="35.25" customHeight="1" x14ac:dyDescent="0.25">
      <c r="B6" s="111" t="s">
        <v>263</v>
      </c>
      <c r="C6" s="176" t="s">
        <v>304</v>
      </c>
      <c r="D6" s="176"/>
      <c r="E6" s="176"/>
      <c r="F6" s="176"/>
      <c r="G6" s="176"/>
      <c r="H6" s="176"/>
      <c r="I6" s="16"/>
      <c r="J6" s="7"/>
      <c r="K6" s="7"/>
      <c r="L6" s="7"/>
      <c r="M6" s="7"/>
      <c r="N6" s="3"/>
    </row>
    <row r="7" spans="2:15" ht="87" customHeight="1" x14ac:dyDescent="0.25">
      <c r="B7" s="111" t="s">
        <v>265</v>
      </c>
      <c r="C7" s="176" t="s">
        <v>266</v>
      </c>
      <c r="D7" s="176"/>
      <c r="E7" s="176"/>
      <c r="F7" s="176"/>
      <c r="G7" s="176"/>
      <c r="H7" s="176"/>
      <c r="I7" s="15"/>
      <c r="J7" s="7"/>
      <c r="K7" s="7"/>
      <c r="L7" s="7"/>
      <c r="M7" s="7"/>
      <c r="N7" s="3"/>
    </row>
    <row r="8" spans="2:15" ht="63" customHeight="1" x14ac:dyDescent="0.25">
      <c r="B8" s="111" t="s">
        <v>267</v>
      </c>
      <c r="C8" s="176" t="s">
        <v>111</v>
      </c>
      <c r="D8" s="176"/>
      <c r="E8" s="176"/>
      <c r="F8" s="176"/>
      <c r="G8" s="176"/>
      <c r="H8" s="176"/>
      <c r="I8" s="15"/>
      <c r="J8" s="7"/>
      <c r="K8" s="7"/>
      <c r="L8" s="7"/>
      <c r="M8" s="7"/>
      <c r="N8" s="3"/>
    </row>
    <row r="9" spans="2:15" ht="51" customHeight="1" x14ac:dyDescent="0.25">
      <c r="B9" s="111" t="s">
        <v>268</v>
      </c>
      <c r="C9" s="176" t="s">
        <v>340</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36" customHeight="1" x14ac:dyDescent="0.25">
      <c r="B11" s="111" t="s">
        <v>270</v>
      </c>
      <c r="C11" s="183" t="s">
        <v>305</v>
      </c>
      <c r="D11" s="183"/>
      <c r="E11" s="183"/>
      <c r="F11" s="183"/>
      <c r="G11" s="183"/>
      <c r="H11" s="183"/>
      <c r="I11" s="7"/>
      <c r="J11" s="7"/>
      <c r="K11" s="7"/>
      <c r="L11" s="7"/>
      <c r="M11" s="7"/>
      <c r="N11" s="3"/>
    </row>
    <row r="12" spans="2:15" ht="42.75" customHeight="1" x14ac:dyDescent="0.25">
      <c r="B12" s="111" t="s">
        <v>272</v>
      </c>
      <c r="C12" s="183" t="s">
        <v>273</v>
      </c>
      <c r="D12" s="183"/>
      <c r="E12" s="183"/>
      <c r="F12" s="183"/>
      <c r="G12" s="183"/>
      <c r="H12" s="183"/>
      <c r="I12" s="7"/>
      <c r="J12" s="7"/>
      <c r="K12" s="7"/>
      <c r="L12" s="7"/>
      <c r="M12" s="7"/>
      <c r="N12" s="3"/>
    </row>
    <row r="13" spans="2:15" ht="25.5" customHeight="1" x14ac:dyDescent="0.25">
      <c r="B13" s="111" t="s">
        <v>274</v>
      </c>
      <c r="C13" s="183" t="s">
        <v>275</v>
      </c>
      <c r="D13" s="183"/>
      <c r="E13" s="183"/>
      <c r="F13" s="183"/>
      <c r="G13" s="183"/>
      <c r="H13" s="183"/>
      <c r="I13" s="7"/>
      <c r="J13" s="7"/>
      <c r="K13" s="7"/>
      <c r="L13" s="7"/>
      <c r="M13" s="7"/>
      <c r="N13" s="3"/>
    </row>
    <row r="14" spans="2:15" ht="25.5" customHeight="1" x14ac:dyDescent="0.25">
      <c r="B14" s="111" t="s">
        <v>276</v>
      </c>
      <c r="C14" s="183" t="s">
        <v>277</v>
      </c>
      <c r="D14" s="183"/>
      <c r="E14" s="183"/>
      <c r="F14" s="183"/>
      <c r="G14" s="183"/>
      <c r="H14" s="183"/>
      <c r="I14" s="7"/>
      <c r="J14" s="7"/>
      <c r="K14" s="7"/>
      <c r="L14" s="7"/>
      <c r="M14" s="7"/>
      <c r="N14" s="3"/>
    </row>
    <row r="15" spans="2:15" ht="19.5" x14ac:dyDescent="0.25">
      <c r="H15" s="31" t="s">
        <v>278</v>
      </c>
    </row>
    <row r="16" spans="2:15" ht="30" customHeight="1" x14ac:dyDescent="0.25">
      <c r="B16" s="184" t="s">
        <v>279</v>
      </c>
      <c r="C16" s="184" t="s">
        <v>280</v>
      </c>
      <c r="D16" s="184" t="s">
        <v>281</v>
      </c>
      <c r="E16" s="184"/>
      <c r="F16" s="184" t="s">
        <v>282</v>
      </c>
      <c r="G16" s="184"/>
      <c r="H16" s="184"/>
    </row>
    <row r="17" spans="2:8" ht="27.75" customHeight="1" x14ac:dyDescent="0.25">
      <c r="B17" s="184"/>
      <c r="C17" s="184"/>
      <c r="D17" s="112" t="s">
        <v>283</v>
      </c>
      <c r="E17" s="112" t="s">
        <v>284</v>
      </c>
      <c r="F17" s="112" t="s">
        <v>285</v>
      </c>
      <c r="G17" s="112" t="s">
        <v>286</v>
      </c>
      <c r="H17" s="112" t="s">
        <v>287</v>
      </c>
    </row>
    <row r="18" spans="2:8" ht="115.5" customHeight="1" x14ac:dyDescent="0.25">
      <c r="B18" s="33" t="s">
        <v>288</v>
      </c>
      <c r="C18" s="34"/>
      <c r="D18" s="34"/>
      <c r="E18" s="34"/>
      <c r="F18" s="34"/>
      <c r="G18" s="34"/>
      <c r="H18" s="34"/>
    </row>
    <row r="19" spans="2:8" ht="32.25" customHeight="1" x14ac:dyDescent="0.25">
      <c r="B19" s="33" t="s">
        <v>289</v>
      </c>
      <c r="C19" s="34"/>
      <c r="D19" s="34"/>
      <c r="E19" s="34"/>
      <c r="F19" s="34"/>
      <c r="G19" s="34"/>
      <c r="H19" s="34"/>
    </row>
    <row r="20" spans="2:8" s="8" customFormat="1" ht="51.75" customHeight="1" x14ac:dyDescent="0.25">
      <c r="B20" s="33" t="s">
        <v>290</v>
      </c>
      <c r="C20" s="35"/>
      <c r="D20" s="35"/>
      <c r="E20" s="35"/>
      <c r="F20" s="35"/>
      <c r="G20" s="35"/>
      <c r="H20" s="35"/>
    </row>
    <row r="21" spans="2:8" s="8" customFormat="1" ht="109.5" customHeight="1" x14ac:dyDescent="0.3">
      <c r="B21" s="33" t="s">
        <v>291</v>
      </c>
      <c r="C21" s="36"/>
      <c r="D21" s="36"/>
      <c r="E21" s="36"/>
      <c r="F21" s="35"/>
      <c r="G21" s="35"/>
      <c r="H21" s="35"/>
    </row>
    <row r="22" spans="2:8" ht="30.75" customHeight="1" x14ac:dyDescent="0.25">
      <c r="B22" s="33" t="s">
        <v>292</v>
      </c>
      <c r="C22" s="34">
        <v>4469</v>
      </c>
      <c r="D22" s="34"/>
      <c r="E22" s="34"/>
      <c r="F22" s="34">
        <v>30385</v>
      </c>
      <c r="G22" s="34"/>
      <c r="H22" s="34"/>
    </row>
    <row r="23" spans="2:8" ht="54" customHeight="1" x14ac:dyDescent="0.3">
      <c r="B23" s="33" t="s">
        <v>293</v>
      </c>
      <c r="C23" s="37"/>
      <c r="D23" s="37"/>
      <c r="E23" s="37"/>
      <c r="F23" s="37"/>
      <c r="G23" s="37"/>
      <c r="H23" s="37"/>
    </row>
    <row r="24" spans="2:8" ht="18.75" x14ac:dyDescent="0.25">
      <c r="B24" s="9"/>
      <c r="C24" s="10"/>
      <c r="D24" s="10"/>
      <c r="E24" s="10"/>
      <c r="F24" s="10"/>
      <c r="G24" s="10"/>
      <c r="H24" s="10"/>
    </row>
    <row r="25" spans="2:8" ht="47.25" customHeight="1" x14ac:dyDescent="0.25">
      <c r="B25" s="187" t="s">
        <v>294</v>
      </c>
      <c r="C25" s="187"/>
      <c r="D25" s="187"/>
      <c r="E25" s="187"/>
      <c r="F25" s="39"/>
      <c r="G25" s="39"/>
    </row>
    <row r="26" spans="2:8" ht="27" customHeight="1" x14ac:dyDescent="0.3">
      <c r="B26" s="38" t="s">
        <v>417</v>
      </c>
      <c r="C26" s="10"/>
      <c r="D26" s="10"/>
      <c r="E26" s="10"/>
    </row>
    <row r="27" spans="2:8" ht="125.25" customHeight="1" x14ac:dyDescent="0.25">
      <c r="B27" s="108" t="s">
        <v>296</v>
      </c>
      <c r="C27" s="114" t="s">
        <v>297</v>
      </c>
      <c r="D27" s="114" t="s">
        <v>298</v>
      </c>
      <c r="E27" s="114" t="s">
        <v>299</v>
      </c>
      <c r="F27" s="119" t="s">
        <v>335</v>
      </c>
    </row>
    <row r="28" spans="2:8" ht="29.25" customHeight="1" x14ac:dyDescent="0.25">
      <c r="B28" s="109" t="s">
        <v>338</v>
      </c>
      <c r="C28" s="11">
        <v>45</v>
      </c>
      <c r="D28" s="11"/>
      <c r="E28" s="11"/>
      <c r="F28" s="63"/>
    </row>
    <row r="29" spans="2:8" ht="26.25" customHeight="1" x14ac:dyDescent="0.25">
      <c r="B29" s="109" t="s">
        <v>339</v>
      </c>
      <c r="C29" s="11">
        <v>40</v>
      </c>
      <c r="D29" s="11"/>
      <c r="E29" s="11"/>
      <c r="F29" s="63"/>
    </row>
    <row r="30" spans="2:8" ht="24.75" customHeight="1" x14ac:dyDescent="0.25">
      <c r="B30" s="110" t="s">
        <v>418</v>
      </c>
      <c r="C30" s="11">
        <v>17</v>
      </c>
      <c r="D30" s="11"/>
      <c r="E30" s="11"/>
      <c r="F30" s="63"/>
    </row>
    <row r="32" spans="2:8" ht="27.75" customHeight="1" x14ac:dyDescent="0.25"/>
    <row r="33" spans="2:4" ht="29.25" customHeight="1" x14ac:dyDescent="0.3">
      <c r="B33" s="57" t="s">
        <v>300</v>
      </c>
      <c r="C33" s="19"/>
      <c r="D33" s="42" t="s">
        <v>16</v>
      </c>
    </row>
    <row r="34" spans="2:4" ht="20.25" x14ac:dyDescent="0.3">
      <c r="B34" s="58"/>
      <c r="C34" s="120" t="s">
        <v>301</v>
      </c>
      <c r="D34" s="43"/>
    </row>
    <row r="35" spans="2:4" ht="70.5" customHeight="1" x14ac:dyDescent="0.3">
      <c r="B35" s="57" t="s">
        <v>302</v>
      </c>
      <c r="C35" s="19"/>
      <c r="D35" s="42" t="s">
        <v>53</v>
      </c>
    </row>
    <row r="36" spans="2:4" ht="20.25" x14ac:dyDescent="0.3">
      <c r="B36" s="58"/>
      <c r="C36" s="120" t="s">
        <v>301</v>
      </c>
      <c r="D36" s="44"/>
    </row>
    <row r="37" spans="2:4" ht="76.5" customHeight="1" x14ac:dyDescent="0.3">
      <c r="B37" s="57" t="s">
        <v>303</v>
      </c>
      <c r="C37" s="19"/>
      <c r="D37" s="42" t="s">
        <v>246</v>
      </c>
    </row>
    <row r="38" spans="2:4" ht="20.25" x14ac:dyDescent="0.3">
      <c r="B38" s="107"/>
      <c r="C38" s="120" t="s">
        <v>301</v>
      </c>
      <c r="D38" s="44"/>
    </row>
  </sheetData>
  <mergeCells count="18">
    <mergeCell ref="B25:E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3" orientation="portrait" verticalDpi="0" r:id="rId1"/>
  <rowBreaks count="1" manualBreakCount="1">
    <brk id="24"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B1:O70"/>
  <sheetViews>
    <sheetView view="pageBreakPreview" topLeftCell="A25" zoomScale="80" zoomScaleNormal="100" zoomScaleSheetLayoutView="80" workbookViewId="0">
      <selection activeCell="C36" sqref="C36"/>
    </sheetView>
  </sheetViews>
  <sheetFormatPr defaultRowHeight="15" x14ac:dyDescent="0.25"/>
  <cols>
    <col min="1" max="1" width="1.85546875" customWidth="1"/>
    <col min="2" max="2" width="59" customWidth="1"/>
    <col min="3" max="3" width="19.140625" customWidth="1"/>
    <col min="4" max="4" width="21.5703125" customWidth="1"/>
    <col min="5" max="5" width="21.42578125" customWidth="1"/>
    <col min="6" max="6" width="19.5703125" customWidth="1"/>
    <col min="7" max="8" width="18" customWidth="1"/>
  </cols>
  <sheetData>
    <row r="1" spans="2:15" ht="118.5" customHeight="1" x14ac:dyDescent="0.25">
      <c r="B1" s="1"/>
      <c r="C1" s="1"/>
      <c r="D1" s="1"/>
      <c r="E1" s="1"/>
      <c r="G1" s="177" t="s">
        <v>35</v>
      </c>
      <c r="H1" s="177"/>
      <c r="I1" s="1"/>
      <c r="J1" s="1"/>
      <c r="K1" s="1"/>
      <c r="L1" s="1"/>
    </row>
    <row r="2" spans="2:15" ht="28.5" customHeight="1" x14ac:dyDescent="0.25">
      <c r="B2" s="178" t="s">
        <v>36</v>
      </c>
      <c r="C2" s="178"/>
      <c r="D2" s="178"/>
      <c r="E2" s="178"/>
      <c r="F2" s="178"/>
      <c r="G2" s="178"/>
      <c r="H2" s="178"/>
      <c r="I2" s="4"/>
      <c r="J2" s="4"/>
      <c r="K2" s="4"/>
      <c r="L2" s="4"/>
      <c r="M2" s="4"/>
      <c r="N2" s="4"/>
      <c r="O2" s="4"/>
    </row>
    <row r="3" spans="2:15" ht="42.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2.25" customHeight="1" x14ac:dyDescent="0.25">
      <c r="B5" s="181" t="s">
        <v>13</v>
      </c>
      <c r="C5" s="181"/>
      <c r="D5" s="181"/>
      <c r="E5" s="181"/>
      <c r="F5" s="181"/>
      <c r="G5" s="181"/>
      <c r="H5" s="181"/>
      <c r="I5" s="7"/>
      <c r="J5" s="7"/>
      <c r="K5" s="7"/>
      <c r="L5" s="7"/>
      <c r="M5" s="7"/>
      <c r="N5" s="3"/>
    </row>
    <row r="6" spans="2:15" ht="34.5" customHeight="1" x14ac:dyDescent="0.25">
      <c r="B6" s="29" t="s">
        <v>32</v>
      </c>
      <c r="C6" s="176" t="s">
        <v>69</v>
      </c>
      <c r="D6" s="176"/>
      <c r="E6" s="176"/>
      <c r="F6" s="176"/>
      <c r="G6" s="176"/>
      <c r="H6" s="176"/>
      <c r="I6" s="16"/>
      <c r="J6" s="7"/>
      <c r="K6" s="7"/>
      <c r="L6" s="7"/>
      <c r="M6" s="7"/>
      <c r="N6" s="3"/>
    </row>
    <row r="7" spans="2:15" ht="90" customHeight="1" x14ac:dyDescent="0.25">
      <c r="B7" s="29" t="s">
        <v>31</v>
      </c>
      <c r="C7" s="176" t="s">
        <v>37</v>
      </c>
      <c r="D7" s="176"/>
      <c r="E7" s="176"/>
      <c r="F7" s="176"/>
      <c r="G7" s="176"/>
      <c r="H7" s="176"/>
      <c r="I7" s="15"/>
      <c r="J7" s="7"/>
      <c r="K7" s="7"/>
      <c r="L7" s="7"/>
      <c r="M7" s="7"/>
      <c r="N7" s="3"/>
    </row>
    <row r="8" spans="2:15" ht="60.75" x14ac:dyDescent="0.25">
      <c r="B8" s="29" t="s">
        <v>30</v>
      </c>
      <c r="C8" s="176" t="s">
        <v>67</v>
      </c>
      <c r="D8" s="176"/>
      <c r="E8" s="176"/>
      <c r="F8" s="176"/>
      <c r="G8" s="176"/>
      <c r="H8" s="176"/>
      <c r="I8" s="15"/>
      <c r="J8" s="7"/>
      <c r="K8" s="7"/>
      <c r="L8" s="7"/>
      <c r="M8" s="7"/>
      <c r="N8" s="3"/>
    </row>
    <row r="9" spans="2:15" ht="237.75" customHeight="1" x14ac:dyDescent="0.25">
      <c r="B9" s="29" t="s">
        <v>29</v>
      </c>
      <c r="C9" s="176" t="s">
        <v>38</v>
      </c>
      <c r="D9" s="176"/>
      <c r="E9" s="176"/>
      <c r="F9" s="176"/>
      <c r="G9" s="176"/>
      <c r="H9" s="176"/>
      <c r="I9" s="17"/>
      <c r="J9" s="7"/>
      <c r="K9" s="7"/>
      <c r="L9" s="7"/>
      <c r="M9" s="7"/>
      <c r="N9" s="3"/>
    </row>
    <row r="10" spans="2:15" ht="20.25" x14ac:dyDescent="0.25">
      <c r="B10" s="29" t="s">
        <v>28</v>
      </c>
      <c r="C10" s="30"/>
      <c r="D10" s="30"/>
      <c r="E10" s="30"/>
      <c r="F10" s="30"/>
      <c r="G10" s="30"/>
      <c r="H10" s="30"/>
      <c r="I10" s="7"/>
      <c r="J10" s="7"/>
      <c r="K10" s="7"/>
      <c r="L10" s="7"/>
      <c r="M10" s="7"/>
      <c r="N10" s="3"/>
    </row>
    <row r="11" spans="2:15" ht="47.25" customHeight="1" x14ac:dyDescent="0.25">
      <c r="B11" s="29" t="s">
        <v>27</v>
      </c>
      <c r="C11" s="183" t="s">
        <v>39</v>
      </c>
      <c r="D11" s="183"/>
      <c r="E11" s="183"/>
      <c r="F11" s="183"/>
      <c r="G11" s="183"/>
      <c r="H11" s="183"/>
      <c r="I11" s="7"/>
      <c r="J11" s="7"/>
      <c r="K11" s="7"/>
      <c r="L11" s="7"/>
      <c r="M11" s="7"/>
      <c r="N11" s="3"/>
    </row>
    <row r="12" spans="2:15" ht="36" customHeight="1" x14ac:dyDescent="0.25">
      <c r="B12" s="29" t="s">
        <v>26</v>
      </c>
      <c r="C12" s="183" t="s">
        <v>41</v>
      </c>
      <c r="D12" s="183"/>
      <c r="E12" s="183"/>
      <c r="F12" s="183"/>
      <c r="G12" s="183"/>
      <c r="H12" s="183"/>
      <c r="I12" s="7"/>
      <c r="J12" s="7"/>
      <c r="K12" s="7"/>
      <c r="L12" s="7"/>
      <c r="M12" s="7"/>
      <c r="N12" s="3"/>
    </row>
    <row r="13" spans="2:15" ht="28.5" customHeight="1" x14ac:dyDescent="0.25">
      <c r="B13" s="29" t="s">
        <v>25</v>
      </c>
      <c r="C13" s="183" t="s">
        <v>42</v>
      </c>
      <c r="D13" s="183"/>
      <c r="E13" s="183"/>
      <c r="F13" s="183"/>
      <c r="G13" s="183"/>
      <c r="H13" s="183"/>
      <c r="I13" s="7"/>
      <c r="J13" s="7"/>
      <c r="K13" s="7"/>
      <c r="L13" s="7"/>
      <c r="M13" s="7"/>
      <c r="N13" s="3"/>
    </row>
    <row r="14" spans="2:15" ht="28.5" customHeight="1" x14ac:dyDescent="0.25">
      <c r="B14" s="29"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8" ht="33.75" customHeight="1" x14ac:dyDescent="0.25">
      <c r="B17" s="184"/>
      <c r="C17" s="184"/>
      <c r="D17" s="32" t="s">
        <v>1</v>
      </c>
      <c r="E17" s="32" t="s">
        <v>2</v>
      </c>
      <c r="F17" s="32" t="s">
        <v>5</v>
      </c>
      <c r="G17" s="32" t="s">
        <v>6</v>
      </c>
      <c r="H17" s="32" t="s">
        <v>7</v>
      </c>
    </row>
    <row r="18" spans="2:8" ht="106.5" customHeight="1" x14ac:dyDescent="0.25">
      <c r="B18" s="33" t="s">
        <v>20</v>
      </c>
      <c r="C18" s="34"/>
      <c r="D18" s="34"/>
      <c r="E18" s="34"/>
      <c r="F18" s="34"/>
      <c r="G18" s="34"/>
      <c r="H18" s="34"/>
    </row>
    <row r="19" spans="2:8" ht="36" customHeight="1" x14ac:dyDescent="0.25">
      <c r="B19" s="41" t="s">
        <v>60</v>
      </c>
      <c r="C19" s="40">
        <v>4.8000000000000001E-2</v>
      </c>
      <c r="D19" s="40">
        <v>4.8000000000000001E-2</v>
      </c>
      <c r="E19" s="40">
        <v>4.8000000000000001E-2</v>
      </c>
      <c r="F19" s="40">
        <v>4.8000000000000001E-2</v>
      </c>
      <c r="G19" s="40">
        <v>4.8000000000000001E-2</v>
      </c>
      <c r="H19" s="40">
        <v>4.8000000000000001E-2</v>
      </c>
    </row>
    <row r="20" spans="2:8" ht="94.5" customHeight="1" x14ac:dyDescent="0.25">
      <c r="B20" s="41" t="s">
        <v>61</v>
      </c>
      <c r="C20" s="35" t="s">
        <v>62</v>
      </c>
      <c r="D20" s="35" t="s">
        <v>63</v>
      </c>
      <c r="E20" s="35" t="s">
        <v>63</v>
      </c>
      <c r="F20" s="35" t="s">
        <v>64</v>
      </c>
      <c r="G20" s="35" t="s">
        <v>65</v>
      </c>
      <c r="H20" s="35" t="s">
        <v>66</v>
      </c>
    </row>
    <row r="21" spans="2:8" ht="51.75" customHeight="1" x14ac:dyDescent="0.25">
      <c r="B21" s="33" t="s">
        <v>21</v>
      </c>
      <c r="C21" s="34"/>
      <c r="D21" s="34"/>
      <c r="E21" s="34"/>
      <c r="F21" s="34"/>
      <c r="G21" s="34"/>
      <c r="H21" s="34"/>
    </row>
    <row r="22" spans="2:8" s="8" customFormat="1" ht="66.75" customHeight="1" x14ac:dyDescent="0.25">
      <c r="B22" s="33" t="s">
        <v>22</v>
      </c>
      <c r="C22" s="35"/>
      <c r="D22" s="35"/>
      <c r="E22" s="35"/>
      <c r="F22" s="35"/>
      <c r="G22" s="35"/>
      <c r="H22" s="35"/>
    </row>
    <row r="23" spans="2:8" s="8" customFormat="1" ht="111" customHeight="1" x14ac:dyDescent="0.3">
      <c r="B23" s="33" t="s">
        <v>11</v>
      </c>
      <c r="C23" s="36"/>
      <c r="D23" s="36"/>
      <c r="E23" s="36"/>
      <c r="F23" s="35"/>
      <c r="G23" s="35"/>
      <c r="H23" s="35"/>
    </row>
    <row r="24" spans="2:8" s="145" customFormat="1" ht="30.75" customHeight="1" x14ac:dyDescent="0.25">
      <c r="B24" s="108" t="s">
        <v>12</v>
      </c>
      <c r="C24" s="98">
        <v>6695982</v>
      </c>
      <c r="D24" s="98">
        <v>9115744</v>
      </c>
      <c r="E24" s="98">
        <v>5380174</v>
      </c>
      <c r="F24" s="98">
        <f>7365937-1269350</f>
        <v>6096587</v>
      </c>
      <c r="G24" s="98">
        <v>8390697</v>
      </c>
      <c r="H24" s="98">
        <v>9130793</v>
      </c>
    </row>
    <row r="25" spans="2:8" ht="66.75" customHeight="1" x14ac:dyDescent="0.3">
      <c r="B25" s="33" t="s">
        <v>23</v>
      </c>
      <c r="C25" s="37"/>
      <c r="D25" s="37"/>
      <c r="E25" s="37"/>
      <c r="F25" s="37"/>
      <c r="G25" s="37"/>
      <c r="H25" s="37"/>
    </row>
    <row r="26" spans="2:8" ht="18.75" x14ac:dyDescent="0.25">
      <c r="B26" s="9"/>
      <c r="C26" s="10"/>
      <c r="D26" s="10"/>
      <c r="E26" s="10"/>
      <c r="F26" s="10"/>
      <c r="G26" s="10"/>
      <c r="H26" s="10"/>
    </row>
    <row r="27" spans="2:8" ht="54.75" customHeight="1" x14ac:dyDescent="0.25">
      <c r="B27" s="182" t="s">
        <v>57</v>
      </c>
      <c r="C27" s="182"/>
      <c r="D27" s="182"/>
      <c r="E27" s="182"/>
      <c r="F27" s="39"/>
      <c r="G27" s="39"/>
    </row>
    <row r="28" spans="2:8" ht="27" customHeight="1" x14ac:dyDescent="0.3">
      <c r="B28" s="38" t="s">
        <v>56</v>
      </c>
      <c r="C28" s="10"/>
      <c r="D28" s="10"/>
      <c r="E28" s="10"/>
    </row>
    <row r="29" spans="2:8" ht="134.25" customHeight="1" x14ac:dyDescent="0.25">
      <c r="B29" s="18" t="s">
        <v>9</v>
      </c>
      <c r="C29" s="14" t="s">
        <v>10</v>
      </c>
      <c r="D29" s="139" t="s">
        <v>33</v>
      </c>
      <c r="E29" s="14" t="s">
        <v>34</v>
      </c>
      <c r="F29" s="119" t="s">
        <v>569</v>
      </c>
    </row>
    <row r="30" spans="2:8" ht="31.5" customHeight="1" x14ac:dyDescent="0.25">
      <c r="B30" s="69" t="s">
        <v>46</v>
      </c>
      <c r="C30" s="34">
        <v>1403</v>
      </c>
      <c r="D30" s="11"/>
      <c r="E30" s="11"/>
      <c r="F30" s="34">
        <f>1699033</f>
        <v>1699033</v>
      </c>
    </row>
    <row r="31" spans="2:8" ht="31.5" customHeight="1" x14ac:dyDescent="0.25">
      <c r="B31" s="69" t="s">
        <v>47</v>
      </c>
      <c r="C31" s="34">
        <v>450</v>
      </c>
      <c r="D31" s="11"/>
      <c r="E31" s="11"/>
      <c r="F31" s="34">
        <f>136967</f>
        <v>136967</v>
      </c>
    </row>
    <row r="32" spans="2:8" ht="52.5" customHeight="1" x14ac:dyDescent="0.25">
      <c r="B32" s="69" t="s">
        <v>45</v>
      </c>
      <c r="C32" s="34">
        <v>160</v>
      </c>
      <c r="D32" s="11"/>
      <c r="E32" s="11"/>
      <c r="F32" s="34">
        <f>80349.3</f>
        <v>80349.3</v>
      </c>
      <c r="G32" s="146"/>
    </row>
    <row r="33" spans="2:7" ht="31.5" customHeight="1" x14ac:dyDescent="0.25">
      <c r="B33" s="69" t="s">
        <v>44</v>
      </c>
      <c r="C33" s="34">
        <v>50</v>
      </c>
      <c r="D33" s="11"/>
      <c r="E33" s="11"/>
      <c r="F33" s="34">
        <f>1081.3</f>
        <v>1081.3</v>
      </c>
    </row>
    <row r="34" spans="2:7" ht="31.5" customHeight="1" x14ac:dyDescent="0.25">
      <c r="B34" s="69" t="s">
        <v>43</v>
      </c>
      <c r="C34" s="34">
        <v>3575</v>
      </c>
      <c r="D34" s="11"/>
      <c r="E34" s="11"/>
      <c r="F34" s="34">
        <f>2783138</f>
        <v>2783138</v>
      </c>
      <c r="G34" s="146"/>
    </row>
    <row r="35" spans="2:7" ht="31.5" customHeight="1" x14ac:dyDescent="0.25">
      <c r="B35" s="69" t="s">
        <v>50</v>
      </c>
      <c r="C35" s="34">
        <f>1503-908</f>
        <v>595</v>
      </c>
      <c r="D35" s="11"/>
      <c r="E35" s="11"/>
      <c r="F35" s="34">
        <f>1896037-1269350</f>
        <v>626687</v>
      </c>
    </row>
    <row r="36" spans="2:7" ht="31.5" customHeight="1" x14ac:dyDescent="0.25">
      <c r="B36" s="69" t="s">
        <v>49</v>
      </c>
      <c r="C36" s="34">
        <v>340</v>
      </c>
      <c r="D36" s="11"/>
      <c r="E36" s="11"/>
      <c r="F36" s="34">
        <f>588200</f>
        <v>588200</v>
      </c>
    </row>
    <row r="37" spans="2:7" ht="31.5" customHeight="1" x14ac:dyDescent="0.25">
      <c r="B37" s="69" t="s">
        <v>48</v>
      </c>
      <c r="C37" s="34">
        <v>170</v>
      </c>
      <c r="D37" s="11"/>
      <c r="E37" s="11"/>
      <c r="F37" s="34">
        <v>176460</v>
      </c>
    </row>
    <row r="38" spans="2:7" ht="72.75" customHeight="1" x14ac:dyDescent="0.25">
      <c r="B38" s="69" t="s">
        <v>51</v>
      </c>
      <c r="C38" s="34">
        <v>3</v>
      </c>
      <c r="D38" s="11"/>
      <c r="E38" s="11"/>
      <c r="F38" s="34">
        <v>4671</v>
      </c>
    </row>
    <row r="39" spans="2:7" ht="18.75" x14ac:dyDescent="0.25">
      <c r="B39" s="9"/>
      <c r="C39" s="13"/>
      <c r="D39" s="13"/>
      <c r="E39" s="13"/>
    </row>
    <row r="40" spans="2:7" ht="44.25" customHeight="1" x14ac:dyDescent="0.3">
      <c r="B40" s="38" t="s">
        <v>58</v>
      </c>
      <c r="C40" s="25"/>
      <c r="D40" s="25"/>
      <c r="E40" s="25"/>
    </row>
    <row r="41" spans="2:7" ht="138" customHeight="1" x14ac:dyDescent="0.25">
      <c r="B41" s="18" t="s">
        <v>9</v>
      </c>
      <c r="C41" s="14" t="s">
        <v>10</v>
      </c>
      <c r="D41" s="139" t="s">
        <v>33</v>
      </c>
      <c r="E41" s="14" t="s">
        <v>34</v>
      </c>
      <c r="F41" s="119" t="s">
        <v>569</v>
      </c>
    </row>
    <row r="42" spans="2:7" ht="35.25" customHeight="1" x14ac:dyDescent="0.25">
      <c r="B42" s="69" t="s">
        <v>46</v>
      </c>
      <c r="C42" s="34">
        <v>1403</v>
      </c>
      <c r="D42" s="24"/>
      <c r="E42" s="24"/>
      <c r="F42" s="34">
        <v>1809421.04</v>
      </c>
    </row>
    <row r="43" spans="2:7" ht="35.25" customHeight="1" x14ac:dyDescent="0.25">
      <c r="B43" s="69" t="s">
        <v>47</v>
      </c>
      <c r="C43" s="34">
        <v>450</v>
      </c>
      <c r="D43" s="24"/>
      <c r="E43" s="24"/>
      <c r="F43" s="34">
        <v>140933</v>
      </c>
    </row>
    <row r="44" spans="2:7" ht="50.25" customHeight="1" x14ac:dyDescent="0.25">
      <c r="B44" s="69" t="s">
        <v>45</v>
      </c>
      <c r="C44" s="34">
        <v>160</v>
      </c>
      <c r="D44" s="24"/>
      <c r="E44" s="24"/>
      <c r="F44" s="34">
        <v>85491</v>
      </c>
    </row>
    <row r="45" spans="2:7" ht="35.25" customHeight="1" x14ac:dyDescent="0.25">
      <c r="B45" s="69" t="s">
        <v>44</v>
      </c>
      <c r="C45" s="34">
        <v>50</v>
      </c>
      <c r="D45" s="24"/>
      <c r="E45" s="24"/>
      <c r="F45" s="34">
        <v>1151.5</v>
      </c>
    </row>
    <row r="46" spans="2:7" ht="35.25" customHeight="1" x14ac:dyDescent="0.25">
      <c r="B46" s="69" t="s">
        <v>43</v>
      </c>
      <c r="C46" s="34">
        <v>3442</v>
      </c>
      <c r="D46" s="24"/>
      <c r="E46" s="24"/>
      <c r="F46" s="34">
        <v>2853694</v>
      </c>
    </row>
    <row r="47" spans="2:7" ht="35.25" customHeight="1" x14ac:dyDescent="0.25">
      <c r="B47" s="69" t="s">
        <v>50</v>
      </c>
      <c r="C47" s="34">
        <v>1800</v>
      </c>
      <c r="D47" s="24"/>
      <c r="E47" s="24"/>
      <c r="F47" s="34">
        <v>2570148</v>
      </c>
    </row>
    <row r="48" spans="2:7" ht="30.75" customHeight="1" x14ac:dyDescent="0.25">
      <c r="B48" s="69" t="s">
        <v>49</v>
      </c>
      <c r="C48" s="34">
        <v>400</v>
      </c>
      <c r="D48" s="24"/>
      <c r="E48" s="24"/>
      <c r="F48" s="34">
        <v>736960</v>
      </c>
    </row>
    <row r="49" spans="2:6" ht="30.75" customHeight="1" x14ac:dyDescent="0.25">
      <c r="B49" s="69" t="s">
        <v>48</v>
      </c>
      <c r="C49" s="34">
        <v>170</v>
      </c>
      <c r="D49" s="24"/>
      <c r="E49" s="24"/>
      <c r="F49" s="34">
        <v>187925</v>
      </c>
    </row>
    <row r="50" spans="2:6" ht="67.5" customHeight="1" x14ac:dyDescent="0.25">
      <c r="B50" s="69" t="s">
        <v>51</v>
      </c>
      <c r="C50" s="34">
        <v>3</v>
      </c>
      <c r="D50" s="24"/>
      <c r="E50" s="24"/>
      <c r="F50" s="34">
        <v>4973.5</v>
      </c>
    </row>
    <row r="51" spans="2:6" ht="15.75" x14ac:dyDescent="0.25">
      <c r="B51" s="26"/>
      <c r="C51" s="27"/>
      <c r="D51" s="26"/>
      <c r="E51" s="26"/>
    </row>
    <row r="52" spans="2:6" ht="35.25" customHeight="1" x14ac:dyDescent="0.3">
      <c r="B52" s="38" t="s">
        <v>59</v>
      </c>
      <c r="C52" s="28"/>
      <c r="D52" s="25"/>
      <c r="E52" s="25"/>
    </row>
    <row r="53" spans="2:6" ht="135" customHeight="1" x14ac:dyDescent="0.25">
      <c r="B53" s="18" t="s">
        <v>9</v>
      </c>
      <c r="C53" s="14" t="s">
        <v>10</v>
      </c>
      <c r="D53" s="139" t="s">
        <v>33</v>
      </c>
      <c r="E53" s="14" t="s">
        <v>34</v>
      </c>
      <c r="F53" s="119" t="s">
        <v>569</v>
      </c>
    </row>
    <row r="54" spans="2:6" ht="30.75" customHeight="1" x14ac:dyDescent="0.25">
      <c r="B54" s="69" t="s">
        <v>46</v>
      </c>
      <c r="C54" s="34">
        <v>1403</v>
      </c>
      <c r="D54" s="24"/>
      <c r="E54" s="24"/>
      <c r="F54" s="34">
        <v>1917844.88</v>
      </c>
    </row>
    <row r="55" spans="2:6" ht="30.75" customHeight="1" x14ac:dyDescent="0.25">
      <c r="B55" s="69" t="s">
        <v>47</v>
      </c>
      <c r="C55" s="34">
        <v>450</v>
      </c>
      <c r="D55" s="24"/>
      <c r="E55" s="24"/>
      <c r="F55" s="34">
        <v>145079</v>
      </c>
    </row>
    <row r="56" spans="2:6" ht="45" customHeight="1" x14ac:dyDescent="0.25">
      <c r="B56" s="69" t="s">
        <v>45</v>
      </c>
      <c r="C56" s="34">
        <v>160</v>
      </c>
      <c r="D56" s="24"/>
      <c r="E56" s="24"/>
      <c r="F56" s="34">
        <v>90561</v>
      </c>
    </row>
    <row r="57" spans="2:6" ht="30" customHeight="1" x14ac:dyDescent="0.25">
      <c r="B57" s="69" t="s">
        <v>44</v>
      </c>
      <c r="C57" s="34">
        <v>50</v>
      </c>
      <c r="D57" s="24"/>
      <c r="E57" s="24"/>
      <c r="F57" s="34">
        <v>1221</v>
      </c>
    </row>
    <row r="58" spans="2:6" ht="30.75" customHeight="1" x14ac:dyDescent="0.25">
      <c r="B58" s="69" t="s">
        <v>43</v>
      </c>
      <c r="C58" s="34">
        <v>3442</v>
      </c>
      <c r="D58" s="24"/>
      <c r="E58" s="24"/>
      <c r="F58" s="34">
        <v>3024693</v>
      </c>
    </row>
    <row r="59" spans="2:6" ht="30.75" customHeight="1" x14ac:dyDescent="0.25">
      <c r="B59" s="69" t="s">
        <v>50</v>
      </c>
      <c r="C59" s="34">
        <v>1950</v>
      </c>
      <c r="D59" s="24"/>
      <c r="E59" s="24"/>
      <c r="F59" s="34">
        <v>2965815</v>
      </c>
    </row>
    <row r="60" spans="2:6" ht="26.25" customHeight="1" x14ac:dyDescent="0.25">
      <c r="B60" s="69" t="s">
        <v>49</v>
      </c>
      <c r="C60" s="34">
        <v>400</v>
      </c>
      <c r="D60" s="24"/>
      <c r="E60" s="24"/>
      <c r="F60" s="34">
        <v>781120</v>
      </c>
    </row>
    <row r="61" spans="2:6" ht="30.75" customHeight="1" x14ac:dyDescent="0.25">
      <c r="B61" s="69" t="s">
        <v>48</v>
      </c>
      <c r="C61" s="34">
        <v>170</v>
      </c>
      <c r="D61" s="24"/>
      <c r="E61" s="24"/>
      <c r="F61" s="34">
        <v>199186</v>
      </c>
    </row>
    <row r="62" spans="2:6" ht="66.75" customHeight="1" x14ac:dyDescent="0.25">
      <c r="B62" s="69" t="s">
        <v>51</v>
      </c>
      <c r="C62" s="34">
        <v>3</v>
      </c>
      <c r="D62" s="24"/>
      <c r="E62" s="24"/>
      <c r="F62" s="34">
        <v>5273</v>
      </c>
    </row>
    <row r="63" spans="2:6" ht="23.25" customHeight="1" x14ac:dyDescent="0.25"/>
    <row r="64" spans="2:6" ht="22.5" customHeight="1" x14ac:dyDescent="0.25"/>
    <row r="65" spans="2:4" ht="33.75" customHeight="1" x14ac:dyDescent="0.3">
      <c r="B65" s="57" t="s">
        <v>15</v>
      </c>
      <c r="C65" s="19"/>
      <c r="D65" s="42" t="s">
        <v>16</v>
      </c>
    </row>
    <row r="66" spans="2:4" ht="20.25" x14ac:dyDescent="0.3">
      <c r="B66" s="58"/>
      <c r="C66" s="84" t="s">
        <v>17</v>
      </c>
      <c r="D66" s="43"/>
    </row>
    <row r="67" spans="2:4" ht="94.5" customHeight="1" x14ac:dyDescent="0.3">
      <c r="B67" s="57" t="s">
        <v>52</v>
      </c>
      <c r="C67" s="85"/>
      <c r="D67" s="42" t="s">
        <v>53</v>
      </c>
    </row>
    <row r="68" spans="2:4" ht="20.25" x14ac:dyDescent="0.3">
      <c r="B68" s="58"/>
      <c r="C68" s="84" t="s">
        <v>17</v>
      </c>
      <c r="D68" s="44"/>
    </row>
    <row r="69" spans="2:4" ht="66.75" customHeight="1" x14ac:dyDescent="0.3">
      <c r="B69" s="59" t="s">
        <v>54</v>
      </c>
      <c r="C69" s="86"/>
      <c r="D69" s="45" t="s">
        <v>55</v>
      </c>
    </row>
    <row r="70" spans="2:4" ht="24" customHeight="1" x14ac:dyDescent="0.25">
      <c r="B70" s="21"/>
      <c r="C70" s="84" t="s">
        <v>17</v>
      </c>
      <c r="D70" s="22"/>
    </row>
  </sheetData>
  <mergeCells count="18">
    <mergeCell ref="C7:H7"/>
    <mergeCell ref="C6:H6"/>
    <mergeCell ref="G1:H1"/>
    <mergeCell ref="B2:H2"/>
    <mergeCell ref="B3:H3"/>
    <mergeCell ref="B4:H4"/>
    <mergeCell ref="B5:H5"/>
    <mergeCell ref="C8:H8"/>
    <mergeCell ref="B27:E27"/>
    <mergeCell ref="C9:H9"/>
    <mergeCell ref="C11:H11"/>
    <mergeCell ref="C12:H12"/>
    <mergeCell ref="C13:H13"/>
    <mergeCell ref="C14:H14"/>
    <mergeCell ref="B16:B17"/>
    <mergeCell ref="C16:C17"/>
    <mergeCell ref="D16:E16"/>
    <mergeCell ref="F16:H16"/>
  </mergeCells>
  <pageMargins left="0.74803149606299213" right="0.74803149606299213" top="0.98425196850393704" bottom="0.98425196850393704" header="0.51181102362204722" footer="0.51181102362204722"/>
  <pageSetup paperSize="9" scale="48" fitToHeight="4" orientation="portrait" verticalDpi="0" r:id="rId1"/>
  <rowBreaks count="1" manualBreakCount="1">
    <brk id="26"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70"/>
  <sheetViews>
    <sheetView view="pageBreakPreview" topLeftCell="A52" zoomScale="80" zoomScaleNormal="100" zoomScaleSheetLayoutView="80" workbookViewId="0">
      <selection activeCell="B65" sqref="B65"/>
    </sheetView>
  </sheetViews>
  <sheetFormatPr defaultRowHeight="15" x14ac:dyDescent="0.25"/>
  <cols>
    <col min="1" max="1" width="1.85546875" customWidth="1"/>
    <col min="2" max="2" width="59" customWidth="1"/>
    <col min="3" max="3" width="19.140625" customWidth="1"/>
    <col min="4" max="4" width="23.42578125" customWidth="1"/>
    <col min="5" max="5" width="21.42578125" customWidth="1"/>
    <col min="6" max="6" width="18.85546875" customWidth="1"/>
    <col min="7" max="8" width="18" customWidth="1"/>
  </cols>
  <sheetData>
    <row r="1" spans="2:15" ht="110.25" customHeight="1" x14ac:dyDescent="0.25">
      <c r="B1" s="1"/>
      <c r="C1" s="1"/>
      <c r="D1" s="1"/>
      <c r="E1" s="1"/>
      <c r="F1" s="177" t="s">
        <v>258</v>
      </c>
      <c r="G1" s="177"/>
      <c r="H1" s="177"/>
      <c r="I1" s="1"/>
      <c r="J1" s="1"/>
      <c r="K1" s="1"/>
      <c r="L1" s="1"/>
    </row>
    <row r="2" spans="2:15" ht="28.5" customHeight="1" x14ac:dyDescent="0.25">
      <c r="B2" s="178" t="s">
        <v>259</v>
      </c>
      <c r="C2" s="178"/>
      <c r="D2" s="178"/>
      <c r="E2" s="178"/>
      <c r="F2" s="178"/>
      <c r="G2" s="178"/>
      <c r="H2" s="178"/>
      <c r="I2" s="4"/>
      <c r="J2" s="4"/>
      <c r="K2" s="4"/>
      <c r="L2" s="4"/>
      <c r="M2" s="4"/>
      <c r="N2" s="4"/>
      <c r="O2" s="4"/>
    </row>
    <row r="3" spans="2:15" ht="32.2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5.5" customHeight="1" x14ac:dyDescent="0.25">
      <c r="B5" s="181" t="s">
        <v>262</v>
      </c>
      <c r="C5" s="181"/>
      <c r="D5" s="181"/>
      <c r="E5" s="181"/>
      <c r="F5" s="181"/>
      <c r="G5" s="181"/>
      <c r="H5" s="181"/>
      <c r="I5" s="7"/>
      <c r="J5" s="7"/>
      <c r="K5" s="7"/>
      <c r="L5" s="7"/>
      <c r="M5" s="7"/>
      <c r="N5" s="3"/>
    </row>
    <row r="6" spans="2:15" ht="34.5" customHeight="1" x14ac:dyDescent="0.25">
      <c r="B6" s="111" t="s">
        <v>263</v>
      </c>
      <c r="C6" s="176" t="s">
        <v>306</v>
      </c>
      <c r="D6" s="176"/>
      <c r="E6" s="176"/>
      <c r="F6" s="176"/>
      <c r="G6" s="176"/>
      <c r="H6" s="176"/>
      <c r="I6" s="16"/>
      <c r="J6" s="7"/>
      <c r="K6" s="7"/>
      <c r="L6" s="7"/>
      <c r="M6" s="7"/>
      <c r="N6" s="3"/>
    </row>
    <row r="7" spans="2:15" ht="90" customHeight="1" x14ac:dyDescent="0.25">
      <c r="B7" s="111" t="s">
        <v>265</v>
      </c>
      <c r="C7" s="176" t="s">
        <v>266</v>
      </c>
      <c r="D7" s="176"/>
      <c r="E7" s="176"/>
      <c r="F7" s="176"/>
      <c r="G7" s="176"/>
      <c r="H7" s="176"/>
      <c r="I7" s="15"/>
      <c r="J7" s="7"/>
      <c r="K7" s="7"/>
      <c r="L7" s="7"/>
      <c r="M7" s="7"/>
      <c r="N7" s="3"/>
    </row>
    <row r="8" spans="2:15" ht="68.25" customHeight="1" x14ac:dyDescent="0.25">
      <c r="B8" s="111" t="s">
        <v>267</v>
      </c>
      <c r="C8" s="176" t="s">
        <v>357</v>
      </c>
      <c r="D8" s="176"/>
      <c r="E8" s="176"/>
      <c r="F8" s="176"/>
      <c r="G8" s="176"/>
      <c r="H8" s="176"/>
      <c r="I8" s="15"/>
      <c r="J8" s="7"/>
      <c r="K8" s="7"/>
      <c r="L8" s="7"/>
      <c r="M8" s="7"/>
      <c r="N8" s="3"/>
    </row>
    <row r="9" spans="2:15" ht="226.5" customHeight="1" x14ac:dyDescent="0.25">
      <c r="B9" s="111" t="s">
        <v>268</v>
      </c>
      <c r="C9" s="176" t="s">
        <v>358</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44.25" customHeight="1" x14ac:dyDescent="0.25">
      <c r="B12" s="111" t="s">
        <v>272</v>
      </c>
      <c r="C12" s="183" t="s">
        <v>273</v>
      </c>
      <c r="D12" s="183"/>
      <c r="E12" s="183"/>
      <c r="F12" s="183"/>
      <c r="G12" s="183"/>
      <c r="H12" s="183"/>
      <c r="I12" s="7"/>
      <c r="J12" s="7"/>
      <c r="K12" s="7"/>
      <c r="L12" s="7"/>
      <c r="M12" s="7"/>
      <c r="N12" s="3"/>
    </row>
    <row r="13" spans="2:15" ht="28.5" customHeight="1" x14ac:dyDescent="0.25">
      <c r="B13" s="111" t="s">
        <v>274</v>
      </c>
      <c r="C13" s="183" t="s">
        <v>275</v>
      </c>
      <c r="D13" s="183"/>
      <c r="E13" s="183"/>
      <c r="F13" s="183"/>
      <c r="G13" s="183"/>
      <c r="H13" s="183"/>
      <c r="I13" s="7"/>
      <c r="J13" s="7"/>
      <c r="K13" s="7"/>
      <c r="L13" s="7"/>
      <c r="M13" s="7"/>
      <c r="N13" s="3"/>
    </row>
    <row r="14" spans="2:15" ht="28.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3.75" customHeight="1" x14ac:dyDescent="0.25">
      <c r="B17" s="184"/>
      <c r="C17" s="184"/>
      <c r="D17" s="112" t="s">
        <v>283</v>
      </c>
      <c r="E17" s="112" t="s">
        <v>284</v>
      </c>
      <c r="F17" s="112" t="s">
        <v>285</v>
      </c>
      <c r="G17" s="112" t="s">
        <v>286</v>
      </c>
      <c r="H17" s="112" t="s">
        <v>287</v>
      </c>
    </row>
    <row r="18" spans="2:8" ht="111" customHeight="1" x14ac:dyDescent="0.25">
      <c r="B18" s="33" t="s">
        <v>288</v>
      </c>
      <c r="C18" s="34"/>
      <c r="D18" s="34"/>
      <c r="E18" s="34"/>
      <c r="F18" s="34"/>
      <c r="G18" s="34"/>
      <c r="H18" s="34"/>
    </row>
    <row r="19" spans="2:8" ht="36" customHeight="1" x14ac:dyDescent="0.25">
      <c r="B19" s="41" t="s">
        <v>356</v>
      </c>
      <c r="C19" s="40">
        <v>4.8000000000000001E-2</v>
      </c>
      <c r="D19" s="40">
        <v>4.8000000000000001E-2</v>
      </c>
      <c r="E19" s="40">
        <v>4.8000000000000001E-2</v>
      </c>
      <c r="F19" s="40">
        <v>4.8000000000000001E-2</v>
      </c>
      <c r="G19" s="40">
        <v>4.8000000000000001E-2</v>
      </c>
      <c r="H19" s="40">
        <v>4.8000000000000001E-2</v>
      </c>
    </row>
    <row r="20" spans="2:8" ht="94.5" customHeight="1" x14ac:dyDescent="0.25">
      <c r="B20" s="41" t="s">
        <v>350</v>
      </c>
      <c r="C20" s="35" t="s">
        <v>351</v>
      </c>
      <c r="D20" s="35" t="s">
        <v>352</v>
      </c>
      <c r="E20" s="35" t="s">
        <v>352</v>
      </c>
      <c r="F20" s="35" t="s">
        <v>353</v>
      </c>
      <c r="G20" s="35" t="s">
        <v>354</v>
      </c>
      <c r="H20" s="35" t="s">
        <v>355</v>
      </c>
    </row>
    <row r="21" spans="2:8" ht="37.5" customHeight="1" x14ac:dyDescent="0.25">
      <c r="B21" s="33" t="s">
        <v>289</v>
      </c>
      <c r="C21" s="34"/>
      <c r="D21" s="34"/>
      <c r="E21" s="34"/>
      <c r="F21" s="34"/>
      <c r="G21" s="34"/>
      <c r="H21" s="34"/>
    </row>
    <row r="22" spans="2:8" s="8" customFormat="1" ht="71.25" customHeight="1" x14ac:dyDescent="0.25">
      <c r="B22" s="33" t="s">
        <v>290</v>
      </c>
      <c r="C22" s="35"/>
      <c r="D22" s="35"/>
      <c r="E22" s="35"/>
      <c r="F22" s="35"/>
      <c r="G22" s="35"/>
      <c r="H22" s="35"/>
    </row>
    <row r="23" spans="2:8" s="8" customFormat="1" ht="129" customHeight="1" x14ac:dyDescent="0.3">
      <c r="B23" s="33" t="s">
        <v>291</v>
      </c>
      <c r="C23" s="36"/>
      <c r="D23" s="36"/>
      <c r="E23" s="36"/>
      <c r="F23" s="35"/>
      <c r="G23" s="35"/>
      <c r="H23" s="35"/>
    </row>
    <row r="24" spans="2:8" s="145" customFormat="1" ht="31.5" customHeight="1" x14ac:dyDescent="0.25">
      <c r="B24" s="108" t="s">
        <v>292</v>
      </c>
      <c r="C24" s="98">
        <v>6695982</v>
      </c>
      <c r="D24" s="98">
        <v>9115744</v>
      </c>
      <c r="E24" s="98">
        <v>5380174</v>
      </c>
      <c r="F24" s="98">
        <f>7365937-1269350</f>
        <v>6096587</v>
      </c>
      <c r="G24" s="98">
        <v>8390697</v>
      </c>
      <c r="H24" s="98">
        <v>9130793</v>
      </c>
    </row>
    <row r="25" spans="2:8" ht="66.75" customHeight="1" x14ac:dyDescent="0.3">
      <c r="B25" s="33" t="s">
        <v>293</v>
      </c>
      <c r="C25" s="37"/>
      <c r="D25" s="37"/>
      <c r="E25" s="37"/>
      <c r="F25" s="37"/>
      <c r="G25" s="37"/>
      <c r="H25" s="37"/>
    </row>
    <row r="26" spans="2:8" ht="18.75" x14ac:dyDescent="0.25">
      <c r="B26" s="9"/>
      <c r="C26" s="10"/>
      <c r="D26" s="10"/>
      <c r="E26" s="10"/>
      <c r="F26" s="10"/>
      <c r="G26" s="10"/>
      <c r="H26" s="10"/>
    </row>
    <row r="27" spans="2:8" ht="54.75" customHeight="1" x14ac:dyDescent="0.25">
      <c r="B27" s="182" t="s">
        <v>294</v>
      </c>
      <c r="C27" s="182"/>
      <c r="D27" s="182"/>
      <c r="E27" s="182"/>
      <c r="F27" s="39"/>
      <c r="G27" s="39"/>
    </row>
    <row r="28" spans="2:8" ht="27" customHeight="1" x14ac:dyDescent="0.3">
      <c r="B28" s="38" t="s">
        <v>416</v>
      </c>
      <c r="C28" s="10"/>
      <c r="D28" s="10"/>
      <c r="E28" s="10"/>
    </row>
    <row r="29" spans="2:8" ht="123.75" customHeight="1" x14ac:dyDescent="0.25">
      <c r="B29" s="108" t="s">
        <v>296</v>
      </c>
      <c r="C29" s="114" t="s">
        <v>297</v>
      </c>
      <c r="D29" s="114" t="s">
        <v>298</v>
      </c>
      <c r="E29" s="114" t="s">
        <v>299</v>
      </c>
      <c r="F29" s="119" t="s">
        <v>335</v>
      </c>
    </row>
    <row r="30" spans="2:8" ht="27.75" customHeight="1" x14ac:dyDescent="0.25">
      <c r="B30" s="115" t="s">
        <v>341</v>
      </c>
      <c r="C30" s="34">
        <f>SUM('003'!C30)</f>
        <v>1403</v>
      </c>
      <c r="D30" s="11"/>
      <c r="E30" s="11"/>
      <c r="F30" s="34">
        <f>SUM('003'!F30)</f>
        <v>1699033</v>
      </c>
    </row>
    <row r="31" spans="2:8" ht="30.75" customHeight="1" x14ac:dyDescent="0.25">
      <c r="B31" s="115" t="s">
        <v>342</v>
      </c>
      <c r="C31" s="34">
        <f>SUM('003'!C31)</f>
        <v>450</v>
      </c>
      <c r="D31" s="11"/>
      <c r="E31" s="11"/>
      <c r="F31" s="34">
        <f>SUM('003'!F31)</f>
        <v>136967</v>
      </c>
    </row>
    <row r="32" spans="2:8" ht="54.75" customHeight="1" x14ac:dyDescent="0.25">
      <c r="B32" s="115" t="s">
        <v>343</v>
      </c>
      <c r="C32" s="34">
        <f>SUM('003'!C32)</f>
        <v>160</v>
      </c>
      <c r="D32" s="11"/>
      <c r="E32" s="11"/>
      <c r="F32" s="34">
        <f>SUM('003'!F32)</f>
        <v>80349.3</v>
      </c>
    </row>
    <row r="33" spans="2:6" ht="23.25" customHeight="1" x14ac:dyDescent="0.25">
      <c r="B33" s="115" t="s">
        <v>344</v>
      </c>
      <c r="C33" s="34">
        <f>SUM('003'!C33)</f>
        <v>50</v>
      </c>
      <c r="D33" s="11"/>
      <c r="E33" s="11"/>
      <c r="F33" s="34">
        <f>SUM('003'!F33)</f>
        <v>1081.3</v>
      </c>
    </row>
    <row r="34" spans="2:6" ht="27.75" customHeight="1" x14ac:dyDescent="0.25">
      <c r="B34" s="115" t="s">
        <v>345</v>
      </c>
      <c r="C34" s="34">
        <f>SUM('003'!C34)</f>
        <v>3575</v>
      </c>
      <c r="D34" s="11"/>
      <c r="E34" s="11"/>
      <c r="F34" s="34">
        <f>SUM('003'!F34)</f>
        <v>2783138</v>
      </c>
    </row>
    <row r="35" spans="2:6" ht="27" customHeight="1" x14ac:dyDescent="0.25">
      <c r="B35" s="115" t="s">
        <v>346</v>
      </c>
      <c r="C35" s="34">
        <f>SUM('003'!C35)</f>
        <v>595</v>
      </c>
      <c r="D35" s="11"/>
      <c r="E35" s="11"/>
      <c r="F35" s="34">
        <f>SUM('003'!F35)</f>
        <v>626687</v>
      </c>
    </row>
    <row r="36" spans="2:6" ht="46.5" customHeight="1" x14ac:dyDescent="0.25">
      <c r="B36" s="115" t="s">
        <v>347</v>
      </c>
      <c r="C36" s="34">
        <f>SUM('003'!C36)</f>
        <v>340</v>
      </c>
      <c r="D36" s="11"/>
      <c r="E36" s="11"/>
      <c r="F36" s="34">
        <f>SUM('003'!F36)</f>
        <v>588200</v>
      </c>
    </row>
    <row r="37" spans="2:6" ht="27.75" customHeight="1" x14ac:dyDescent="0.25">
      <c r="B37" s="115" t="s">
        <v>348</v>
      </c>
      <c r="C37" s="34">
        <f>SUM('003'!C37)</f>
        <v>170</v>
      </c>
      <c r="D37" s="11"/>
      <c r="E37" s="11"/>
      <c r="F37" s="34">
        <f>SUM('003'!F37)</f>
        <v>176460</v>
      </c>
    </row>
    <row r="38" spans="2:6" ht="66.75" customHeight="1" x14ac:dyDescent="0.25">
      <c r="B38" s="115" t="s">
        <v>349</v>
      </c>
      <c r="C38" s="34">
        <f>SUM('003'!C38)</f>
        <v>3</v>
      </c>
      <c r="D38" s="11"/>
      <c r="E38" s="11"/>
      <c r="F38" s="34">
        <f>SUM('003'!F38)</f>
        <v>4671</v>
      </c>
    </row>
    <row r="39" spans="2:6" ht="18.75" x14ac:dyDescent="0.25">
      <c r="B39" s="9"/>
      <c r="C39" s="13"/>
      <c r="D39" s="13"/>
      <c r="E39" s="13"/>
    </row>
    <row r="40" spans="2:6" ht="35.25" customHeight="1" x14ac:dyDescent="0.3">
      <c r="B40" s="38" t="s">
        <v>415</v>
      </c>
      <c r="C40" s="25"/>
      <c r="D40" s="25"/>
      <c r="E40" s="25"/>
    </row>
    <row r="41" spans="2:6" ht="118.5" customHeight="1" x14ac:dyDescent="0.25">
      <c r="B41" s="108" t="s">
        <v>296</v>
      </c>
      <c r="C41" s="114" t="s">
        <v>297</v>
      </c>
      <c r="D41" s="114" t="s">
        <v>298</v>
      </c>
      <c r="E41" s="114" t="s">
        <v>299</v>
      </c>
      <c r="F41" s="119" t="s">
        <v>335</v>
      </c>
    </row>
    <row r="42" spans="2:6" ht="28.5" customHeight="1" x14ac:dyDescent="0.25">
      <c r="B42" s="117" t="s">
        <v>341</v>
      </c>
      <c r="C42" s="70">
        <v>1403</v>
      </c>
      <c r="D42" s="24"/>
      <c r="E42" s="24"/>
      <c r="F42" s="34">
        <v>1809421.04</v>
      </c>
    </row>
    <row r="43" spans="2:6" ht="40.5" x14ac:dyDescent="0.25">
      <c r="B43" s="117" t="s">
        <v>342</v>
      </c>
      <c r="C43" s="70">
        <v>450</v>
      </c>
      <c r="D43" s="24"/>
      <c r="E43" s="24"/>
      <c r="F43" s="34">
        <v>140933</v>
      </c>
    </row>
    <row r="44" spans="2:6" ht="45" customHeight="1" x14ac:dyDescent="0.25">
      <c r="B44" s="117" t="s">
        <v>343</v>
      </c>
      <c r="C44" s="70">
        <v>160</v>
      </c>
      <c r="D44" s="24"/>
      <c r="E44" s="24"/>
      <c r="F44" s="34">
        <v>85491</v>
      </c>
    </row>
    <row r="45" spans="2:6" ht="27" customHeight="1" x14ac:dyDescent="0.25">
      <c r="B45" s="117" t="s">
        <v>344</v>
      </c>
      <c r="C45" s="70">
        <v>50</v>
      </c>
      <c r="D45" s="24"/>
      <c r="E45" s="24"/>
      <c r="F45" s="34">
        <v>1151.5</v>
      </c>
    </row>
    <row r="46" spans="2:6" ht="27" customHeight="1" x14ac:dyDescent="0.25">
      <c r="B46" s="117" t="s">
        <v>345</v>
      </c>
      <c r="C46" s="70">
        <v>3442</v>
      </c>
      <c r="D46" s="24"/>
      <c r="E46" s="24"/>
      <c r="F46" s="34">
        <v>2853694</v>
      </c>
    </row>
    <row r="47" spans="2:6" ht="27" customHeight="1" x14ac:dyDescent="0.25">
      <c r="B47" s="117" t="s">
        <v>346</v>
      </c>
      <c r="C47" s="70">
        <v>1800</v>
      </c>
      <c r="D47" s="24"/>
      <c r="E47" s="24"/>
      <c r="F47" s="34">
        <v>2570148</v>
      </c>
    </row>
    <row r="48" spans="2:6" ht="40.5" x14ac:dyDescent="0.25">
      <c r="B48" s="117" t="s">
        <v>347</v>
      </c>
      <c r="C48" s="70">
        <v>400</v>
      </c>
      <c r="D48" s="24"/>
      <c r="E48" s="24"/>
      <c r="F48" s="34">
        <v>736960</v>
      </c>
    </row>
    <row r="49" spans="2:6" ht="31.5" customHeight="1" x14ac:dyDescent="0.25">
      <c r="B49" s="117" t="s">
        <v>348</v>
      </c>
      <c r="C49" s="70">
        <v>170</v>
      </c>
      <c r="D49" s="24"/>
      <c r="E49" s="24"/>
      <c r="F49" s="34">
        <v>187925</v>
      </c>
    </row>
    <row r="50" spans="2:6" ht="67.5" customHeight="1" x14ac:dyDescent="0.25">
      <c r="B50" s="117" t="s">
        <v>349</v>
      </c>
      <c r="C50" s="70">
        <v>3</v>
      </c>
      <c r="D50" s="24"/>
      <c r="E50" s="24"/>
      <c r="F50" s="34">
        <v>4973.5</v>
      </c>
    </row>
    <row r="51" spans="2:6" ht="15.75" x14ac:dyDescent="0.25">
      <c r="B51" s="26"/>
      <c r="C51" s="27"/>
      <c r="D51" s="26"/>
      <c r="E51" s="26"/>
    </row>
    <row r="52" spans="2:6" ht="40.5" customHeight="1" x14ac:dyDescent="0.3">
      <c r="B52" s="38" t="s">
        <v>414</v>
      </c>
      <c r="C52" s="28"/>
      <c r="D52" s="25"/>
      <c r="E52" s="25"/>
    </row>
    <row r="53" spans="2:6" ht="132.75" customHeight="1" x14ac:dyDescent="0.25">
      <c r="B53" s="108" t="s">
        <v>296</v>
      </c>
      <c r="C53" s="114" t="s">
        <v>297</v>
      </c>
      <c r="D53" s="114" t="s">
        <v>298</v>
      </c>
      <c r="E53" s="114" t="s">
        <v>299</v>
      </c>
      <c r="F53" s="119" t="s">
        <v>335</v>
      </c>
    </row>
    <row r="54" spans="2:6" ht="35.25" customHeight="1" x14ac:dyDescent="0.25">
      <c r="B54" s="117" t="s">
        <v>341</v>
      </c>
      <c r="C54" s="70">
        <v>1403</v>
      </c>
      <c r="D54" s="24"/>
      <c r="E54" s="24"/>
      <c r="F54" s="34">
        <v>1917844.88</v>
      </c>
    </row>
    <row r="55" spans="2:6" ht="37.5" customHeight="1" x14ac:dyDescent="0.25">
      <c r="B55" s="117" t="s">
        <v>342</v>
      </c>
      <c r="C55" s="70">
        <v>450</v>
      </c>
      <c r="D55" s="24"/>
      <c r="E55" s="24"/>
      <c r="F55" s="34">
        <v>145079</v>
      </c>
    </row>
    <row r="56" spans="2:6" ht="46.5" customHeight="1" x14ac:dyDescent="0.25">
      <c r="B56" s="117" t="s">
        <v>343</v>
      </c>
      <c r="C56" s="70">
        <v>160</v>
      </c>
      <c r="D56" s="24"/>
      <c r="E56" s="24"/>
      <c r="F56" s="34">
        <v>90561</v>
      </c>
    </row>
    <row r="57" spans="2:6" ht="28.5" customHeight="1" x14ac:dyDescent="0.25">
      <c r="B57" s="117" t="s">
        <v>344</v>
      </c>
      <c r="C57" s="70">
        <v>50</v>
      </c>
      <c r="D57" s="24"/>
      <c r="E57" s="24"/>
      <c r="F57" s="34">
        <v>1221</v>
      </c>
    </row>
    <row r="58" spans="2:6" ht="26.25" customHeight="1" x14ac:dyDescent="0.25">
      <c r="B58" s="117" t="s">
        <v>345</v>
      </c>
      <c r="C58" s="70">
        <v>3442</v>
      </c>
      <c r="D58" s="24"/>
      <c r="E58" s="24"/>
      <c r="F58" s="34">
        <v>3024693</v>
      </c>
    </row>
    <row r="59" spans="2:6" ht="27" customHeight="1" x14ac:dyDescent="0.25">
      <c r="B59" s="117" t="s">
        <v>346</v>
      </c>
      <c r="C59" s="70">
        <v>1950</v>
      </c>
      <c r="D59" s="24"/>
      <c r="E59" s="24"/>
      <c r="F59" s="34">
        <v>2965815</v>
      </c>
    </row>
    <row r="60" spans="2:6" ht="48" customHeight="1" x14ac:dyDescent="0.25">
      <c r="B60" s="117" t="s">
        <v>347</v>
      </c>
      <c r="C60" s="70">
        <v>400</v>
      </c>
      <c r="D60" s="24"/>
      <c r="E60" s="24"/>
      <c r="F60" s="34">
        <v>781120</v>
      </c>
    </row>
    <row r="61" spans="2:6" ht="30" customHeight="1" x14ac:dyDescent="0.25">
      <c r="B61" s="117" t="s">
        <v>348</v>
      </c>
      <c r="C61" s="70">
        <v>170</v>
      </c>
      <c r="D61" s="24"/>
      <c r="E61" s="24"/>
      <c r="F61" s="34">
        <v>199186</v>
      </c>
    </row>
    <row r="62" spans="2:6" ht="70.5" customHeight="1" x14ac:dyDescent="0.25">
      <c r="B62" s="117" t="s">
        <v>349</v>
      </c>
      <c r="C62" s="70">
        <v>3</v>
      </c>
      <c r="D62" s="24"/>
      <c r="E62" s="24"/>
      <c r="F62" s="34">
        <v>5273</v>
      </c>
    </row>
    <row r="63" spans="2:6" ht="23.25" customHeight="1" x14ac:dyDescent="0.25"/>
    <row r="64" spans="2:6" ht="22.5" customHeight="1" x14ac:dyDescent="0.25"/>
    <row r="65" spans="2:4" ht="33.75" customHeight="1" x14ac:dyDescent="0.3">
      <c r="B65" s="57" t="s">
        <v>300</v>
      </c>
      <c r="C65" s="19"/>
      <c r="D65" s="42" t="s">
        <v>16</v>
      </c>
    </row>
    <row r="66" spans="2:4" ht="20.25" x14ac:dyDescent="0.3">
      <c r="B66" s="58"/>
      <c r="C66" s="120" t="s">
        <v>301</v>
      </c>
      <c r="D66" s="43"/>
    </row>
    <row r="67" spans="2:4" ht="65.25" customHeight="1" x14ac:dyDescent="0.3">
      <c r="B67" s="57" t="s">
        <v>302</v>
      </c>
      <c r="C67" s="19"/>
      <c r="D67" s="42" t="s">
        <v>53</v>
      </c>
    </row>
    <row r="68" spans="2:4" ht="20.25" x14ac:dyDescent="0.3">
      <c r="B68" s="107"/>
      <c r="C68" s="120" t="s">
        <v>301</v>
      </c>
      <c r="D68" s="44"/>
    </row>
    <row r="69" spans="2:4" ht="50.25" customHeight="1" x14ac:dyDescent="0.3">
      <c r="B69" s="59" t="s">
        <v>307</v>
      </c>
      <c r="C69" s="86"/>
      <c r="D69" s="45" t="s">
        <v>55</v>
      </c>
    </row>
    <row r="70" spans="2:4" ht="15.75" x14ac:dyDescent="0.25">
      <c r="B70" s="21"/>
      <c r="C70" s="120" t="s">
        <v>301</v>
      </c>
      <c r="D70" s="22"/>
    </row>
  </sheetData>
  <mergeCells count="18">
    <mergeCell ref="B27:E27"/>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8" fitToHeight="3" orientation="portrait" verticalDpi="0" r:id="rId1"/>
  <rowBreaks count="1" manualBreakCount="1">
    <brk id="26"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B1:O48"/>
  <sheetViews>
    <sheetView view="pageBreakPreview" topLeftCell="A34" zoomScale="80" zoomScaleNormal="100" zoomScaleSheetLayoutView="80" workbookViewId="0">
      <selection activeCell="F39" sqref="F39:F40"/>
    </sheetView>
  </sheetViews>
  <sheetFormatPr defaultRowHeight="15" x14ac:dyDescent="0.25"/>
  <cols>
    <col min="1" max="1" width="1.85546875" customWidth="1"/>
    <col min="2" max="2" width="60.42578125" customWidth="1"/>
    <col min="3" max="3" width="20.28515625" customWidth="1"/>
    <col min="4" max="4" width="21.5703125" customWidth="1"/>
    <col min="5" max="5" width="21.42578125" customWidth="1"/>
    <col min="6" max="6" width="19.140625" customWidth="1"/>
    <col min="7" max="8" width="18" customWidth="1"/>
  </cols>
  <sheetData>
    <row r="1" spans="2:15" ht="108" customHeight="1" x14ac:dyDescent="0.25">
      <c r="B1" s="1"/>
      <c r="C1" s="1"/>
      <c r="D1" s="1"/>
      <c r="E1" s="1"/>
      <c r="G1" s="177" t="s">
        <v>35</v>
      </c>
      <c r="H1" s="177"/>
      <c r="I1" s="1"/>
      <c r="J1" s="1"/>
      <c r="K1" s="1"/>
      <c r="L1" s="1"/>
    </row>
    <row r="2" spans="2:15" ht="28.5" customHeight="1" x14ac:dyDescent="0.25">
      <c r="B2" s="178" t="s">
        <v>36</v>
      </c>
      <c r="C2" s="178"/>
      <c r="D2" s="178"/>
      <c r="E2" s="178"/>
      <c r="F2" s="178"/>
      <c r="G2" s="178"/>
      <c r="H2" s="178"/>
      <c r="I2" s="4"/>
      <c r="J2" s="4"/>
      <c r="K2" s="4"/>
      <c r="L2" s="4"/>
      <c r="M2" s="4"/>
      <c r="N2" s="4"/>
      <c r="O2" s="4"/>
    </row>
    <row r="3" spans="2:15" ht="42.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3" customHeight="1" x14ac:dyDescent="0.25">
      <c r="B5" s="181" t="s">
        <v>13</v>
      </c>
      <c r="C5" s="181"/>
      <c r="D5" s="181"/>
      <c r="E5" s="181"/>
      <c r="F5" s="181"/>
      <c r="G5" s="181"/>
      <c r="H5" s="181"/>
      <c r="I5" s="7"/>
      <c r="J5" s="7"/>
      <c r="K5" s="7"/>
      <c r="L5" s="7"/>
      <c r="M5" s="7"/>
      <c r="N5" s="3"/>
    </row>
    <row r="6" spans="2:15" ht="45" customHeight="1" x14ac:dyDescent="0.25">
      <c r="B6" s="46" t="s">
        <v>32</v>
      </c>
      <c r="C6" s="176" t="s">
        <v>68</v>
      </c>
      <c r="D6" s="176"/>
      <c r="E6" s="176"/>
      <c r="F6" s="176"/>
      <c r="G6" s="176"/>
      <c r="H6" s="176"/>
      <c r="I6" s="16"/>
      <c r="J6" s="7"/>
      <c r="K6" s="7"/>
      <c r="L6" s="7"/>
      <c r="M6" s="7"/>
      <c r="N6" s="3"/>
    </row>
    <row r="7" spans="2:15" ht="93.75" customHeight="1" x14ac:dyDescent="0.25">
      <c r="B7" s="46" t="s">
        <v>31</v>
      </c>
      <c r="C7" s="176" t="s">
        <v>37</v>
      </c>
      <c r="D7" s="176"/>
      <c r="E7" s="176"/>
      <c r="F7" s="176"/>
      <c r="G7" s="176"/>
      <c r="H7" s="176"/>
      <c r="I7" s="15"/>
      <c r="J7" s="7"/>
      <c r="K7" s="7"/>
      <c r="L7" s="7"/>
      <c r="M7" s="7"/>
      <c r="N7" s="3"/>
    </row>
    <row r="8" spans="2:15" ht="72" customHeight="1" x14ac:dyDescent="0.25">
      <c r="B8" s="46" t="s">
        <v>30</v>
      </c>
      <c r="C8" s="176" t="s">
        <v>79</v>
      </c>
      <c r="D8" s="176"/>
      <c r="E8" s="176"/>
      <c r="F8" s="176"/>
      <c r="G8" s="176"/>
      <c r="H8" s="176"/>
      <c r="I8" s="15"/>
      <c r="J8" s="7"/>
      <c r="K8" s="7"/>
      <c r="L8" s="7"/>
      <c r="M8" s="7"/>
      <c r="N8" s="3"/>
    </row>
    <row r="9" spans="2:15" ht="84" customHeight="1" x14ac:dyDescent="0.25">
      <c r="B9" s="46" t="s">
        <v>29</v>
      </c>
      <c r="C9" s="176" t="s">
        <v>70</v>
      </c>
      <c r="D9" s="176"/>
      <c r="E9" s="176"/>
      <c r="F9" s="176"/>
      <c r="G9" s="176"/>
      <c r="H9" s="176"/>
      <c r="I9" s="17"/>
      <c r="J9" s="7"/>
      <c r="K9" s="7"/>
      <c r="L9" s="7"/>
      <c r="M9" s="7"/>
      <c r="N9" s="3"/>
    </row>
    <row r="10" spans="2:15" ht="20.25" x14ac:dyDescent="0.25">
      <c r="B10" s="46" t="s">
        <v>28</v>
      </c>
      <c r="C10" s="47"/>
      <c r="D10" s="47"/>
      <c r="E10" s="47"/>
      <c r="F10" s="47"/>
      <c r="G10" s="47"/>
      <c r="H10" s="47"/>
      <c r="I10" s="7"/>
      <c r="J10" s="7"/>
      <c r="K10" s="7"/>
      <c r="L10" s="7"/>
      <c r="M10" s="7"/>
      <c r="N10" s="3"/>
    </row>
    <row r="11" spans="2:15" ht="47.25" customHeight="1" x14ac:dyDescent="0.25">
      <c r="B11" s="46" t="s">
        <v>27</v>
      </c>
      <c r="C11" s="183" t="s">
        <v>39</v>
      </c>
      <c r="D11" s="183"/>
      <c r="E11" s="183"/>
      <c r="F11" s="183"/>
      <c r="G11" s="183"/>
      <c r="H11" s="183"/>
      <c r="I11" s="7"/>
      <c r="J11" s="7"/>
      <c r="K11" s="7"/>
      <c r="L11" s="7"/>
      <c r="M11" s="7"/>
      <c r="N11" s="3"/>
    </row>
    <row r="12" spans="2:15" ht="36" customHeight="1" x14ac:dyDescent="0.25">
      <c r="B12" s="46" t="s">
        <v>26</v>
      </c>
      <c r="C12" s="183" t="s">
        <v>41</v>
      </c>
      <c r="D12" s="183"/>
      <c r="E12" s="183"/>
      <c r="F12" s="183"/>
      <c r="G12" s="183"/>
      <c r="H12" s="183"/>
      <c r="I12" s="7"/>
      <c r="J12" s="7"/>
      <c r="K12" s="7"/>
      <c r="L12" s="7"/>
      <c r="M12" s="7"/>
      <c r="N12" s="3"/>
    </row>
    <row r="13" spans="2:15" ht="28.5" customHeight="1" x14ac:dyDescent="0.25">
      <c r="B13" s="46" t="s">
        <v>25</v>
      </c>
      <c r="C13" s="183" t="s">
        <v>42</v>
      </c>
      <c r="D13" s="183"/>
      <c r="E13" s="183"/>
      <c r="F13" s="183"/>
      <c r="G13" s="183"/>
      <c r="H13" s="183"/>
      <c r="I13" s="7"/>
      <c r="J13" s="7"/>
      <c r="K13" s="7"/>
      <c r="L13" s="7"/>
      <c r="M13" s="7"/>
      <c r="N13" s="3"/>
    </row>
    <row r="14" spans="2:15" ht="28.5" customHeight="1" x14ac:dyDescent="0.25">
      <c r="B14" s="46"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8" ht="33.75" customHeight="1" x14ac:dyDescent="0.25">
      <c r="B17" s="184"/>
      <c r="C17" s="184"/>
      <c r="D17" s="48" t="s">
        <v>1</v>
      </c>
      <c r="E17" s="48" t="s">
        <v>2</v>
      </c>
      <c r="F17" s="48" t="s">
        <v>5</v>
      </c>
      <c r="G17" s="48" t="s">
        <v>6</v>
      </c>
      <c r="H17" s="48" t="s">
        <v>7</v>
      </c>
    </row>
    <row r="18" spans="2:8" ht="111.75" customHeight="1" x14ac:dyDescent="0.25">
      <c r="B18" s="33" t="s">
        <v>20</v>
      </c>
      <c r="C18" s="34"/>
      <c r="D18" s="34"/>
      <c r="E18" s="34"/>
      <c r="F18" s="34"/>
      <c r="G18" s="34"/>
      <c r="H18" s="34"/>
    </row>
    <row r="19" spans="2:8" ht="43.5" customHeight="1" x14ac:dyDescent="0.25">
      <c r="B19" s="41" t="s">
        <v>71</v>
      </c>
      <c r="C19" s="40">
        <v>5.6000000000000001E-2</v>
      </c>
      <c r="D19" s="40">
        <v>6.2E-2</v>
      </c>
      <c r="E19" s="40">
        <v>6.2E-2</v>
      </c>
      <c r="F19" s="40">
        <v>6.2E-2</v>
      </c>
      <c r="G19" s="40">
        <v>0.06</v>
      </c>
      <c r="H19" s="40">
        <v>5.8999999999999997E-2</v>
      </c>
    </row>
    <row r="20" spans="2:8" ht="44.25" customHeight="1" x14ac:dyDescent="0.25">
      <c r="B20" s="33" t="s">
        <v>21</v>
      </c>
      <c r="C20" s="34"/>
      <c r="D20" s="34"/>
      <c r="E20" s="34"/>
      <c r="F20" s="34"/>
      <c r="G20" s="34"/>
      <c r="H20" s="34"/>
    </row>
    <row r="21" spans="2:8" s="8" customFormat="1" ht="63.75" customHeight="1" x14ac:dyDescent="0.25">
      <c r="B21" s="33" t="s">
        <v>22</v>
      </c>
      <c r="C21" s="35"/>
      <c r="D21" s="35"/>
      <c r="E21" s="35"/>
      <c r="F21" s="35"/>
      <c r="G21" s="35"/>
      <c r="H21" s="35"/>
    </row>
    <row r="22" spans="2:8" s="8" customFormat="1" ht="113.25" customHeight="1" x14ac:dyDescent="0.3">
      <c r="B22" s="33" t="s">
        <v>11</v>
      </c>
      <c r="C22" s="36"/>
      <c r="D22" s="36"/>
      <c r="E22" s="36"/>
      <c r="F22" s="35"/>
      <c r="G22" s="35"/>
      <c r="H22" s="35"/>
    </row>
    <row r="23" spans="2:8" s="145" customFormat="1" ht="30.75" customHeight="1" x14ac:dyDescent="0.25">
      <c r="B23" s="108" t="s">
        <v>12</v>
      </c>
      <c r="C23" s="98">
        <v>5356543</v>
      </c>
      <c r="D23" s="98">
        <v>5710461</v>
      </c>
      <c r="E23" s="98">
        <v>3260741</v>
      </c>
      <c r="F23" s="98">
        <v>2634929</v>
      </c>
      <c r="G23" s="98">
        <v>4035172</v>
      </c>
      <c r="H23" s="98">
        <v>4240554</v>
      </c>
    </row>
    <row r="24" spans="2:8" ht="53.25" customHeight="1" x14ac:dyDescent="0.3">
      <c r="B24" s="33" t="s">
        <v>23</v>
      </c>
      <c r="C24" s="37"/>
      <c r="D24" s="37"/>
      <c r="E24" s="37"/>
      <c r="F24" s="37"/>
      <c r="G24" s="37"/>
      <c r="H24" s="37"/>
    </row>
    <row r="25" spans="2:8" ht="11.25" customHeight="1" x14ac:dyDescent="0.25">
      <c r="B25" s="9"/>
      <c r="C25" s="10"/>
      <c r="D25" s="10"/>
      <c r="E25" s="10"/>
      <c r="F25" s="10"/>
      <c r="G25" s="10"/>
      <c r="H25" s="10"/>
    </row>
    <row r="26" spans="2:8" ht="47.25" customHeight="1" x14ac:dyDescent="0.25">
      <c r="B26" s="182" t="s">
        <v>57</v>
      </c>
      <c r="C26" s="182"/>
      <c r="D26" s="182"/>
      <c r="E26" s="182"/>
      <c r="F26" s="39"/>
      <c r="G26" s="39"/>
    </row>
    <row r="27" spans="2:8" ht="27" customHeight="1" x14ac:dyDescent="0.3">
      <c r="B27" s="38" t="s">
        <v>76</v>
      </c>
      <c r="C27" s="10"/>
      <c r="D27" s="10"/>
      <c r="E27" s="10"/>
    </row>
    <row r="28" spans="2:8" ht="140.25" customHeight="1" x14ac:dyDescent="0.25">
      <c r="B28" s="18" t="s">
        <v>9</v>
      </c>
      <c r="C28" s="14" t="s">
        <v>10</v>
      </c>
      <c r="D28" s="139" t="s">
        <v>33</v>
      </c>
      <c r="E28" s="14" t="s">
        <v>34</v>
      </c>
      <c r="F28" s="119" t="s">
        <v>569</v>
      </c>
    </row>
    <row r="29" spans="2:8" ht="30" customHeight="1" x14ac:dyDescent="0.25">
      <c r="B29" s="69" t="s">
        <v>72</v>
      </c>
      <c r="C29" s="34">
        <f>25500-13610</f>
        <v>11890</v>
      </c>
      <c r="D29" s="11"/>
      <c r="E29" s="11"/>
      <c r="F29" s="34">
        <f>3487439-1213604</f>
        <v>2273835</v>
      </c>
    </row>
    <row r="30" spans="2:8" ht="41.25" customHeight="1" x14ac:dyDescent="0.25">
      <c r="B30" s="69" t="s">
        <v>75</v>
      </c>
      <c r="C30" s="34">
        <f>5566</f>
        <v>5566</v>
      </c>
      <c r="D30" s="11"/>
      <c r="E30" s="11"/>
      <c r="F30" s="34">
        <f>361094</f>
        <v>361094</v>
      </c>
    </row>
    <row r="31" spans="2:8" ht="18.75" x14ac:dyDescent="0.25">
      <c r="B31" s="9"/>
      <c r="C31" s="52"/>
      <c r="D31" s="13"/>
      <c r="E31" s="13"/>
    </row>
    <row r="32" spans="2:8" ht="36" customHeight="1" x14ac:dyDescent="0.3">
      <c r="B32" s="38" t="s">
        <v>77</v>
      </c>
      <c r="C32" s="53"/>
      <c r="D32" s="25"/>
      <c r="E32" s="25"/>
    </row>
    <row r="33" spans="2:6" ht="147.75" customHeight="1" x14ac:dyDescent="0.25">
      <c r="B33" s="18" t="s">
        <v>9</v>
      </c>
      <c r="C33" s="54" t="s">
        <v>10</v>
      </c>
      <c r="D33" s="139" t="s">
        <v>33</v>
      </c>
      <c r="E33" s="14" t="s">
        <v>34</v>
      </c>
      <c r="F33" s="119" t="s">
        <v>569</v>
      </c>
    </row>
    <row r="34" spans="2:6" ht="36.75" customHeight="1" x14ac:dyDescent="0.25">
      <c r="B34" s="69" t="s">
        <v>72</v>
      </c>
      <c r="C34" s="34">
        <v>39110</v>
      </c>
      <c r="D34" s="24"/>
      <c r="E34" s="24"/>
      <c r="F34" s="34">
        <v>3670045</v>
      </c>
    </row>
    <row r="35" spans="2:6" ht="43.5" customHeight="1" x14ac:dyDescent="0.25">
      <c r="B35" s="69" t="s">
        <v>75</v>
      </c>
      <c r="C35" s="34">
        <v>5566</v>
      </c>
      <c r="D35" s="24"/>
      <c r="E35" s="24"/>
      <c r="F35" s="34">
        <v>365127</v>
      </c>
    </row>
    <row r="36" spans="2:6" ht="15.75" x14ac:dyDescent="0.25">
      <c r="B36" s="26"/>
      <c r="C36" s="55"/>
      <c r="D36" s="26"/>
      <c r="E36" s="26"/>
    </row>
    <row r="37" spans="2:6" ht="28.5" customHeight="1" x14ac:dyDescent="0.3">
      <c r="B37" s="38" t="s">
        <v>78</v>
      </c>
      <c r="C37" s="56"/>
      <c r="D37" s="25"/>
      <c r="E37" s="25"/>
    </row>
    <row r="38" spans="2:6" ht="144.75" customHeight="1" x14ac:dyDescent="0.25">
      <c r="B38" s="18" t="s">
        <v>9</v>
      </c>
      <c r="C38" s="54" t="s">
        <v>10</v>
      </c>
      <c r="D38" s="139" t="s">
        <v>33</v>
      </c>
      <c r="E38" s="14" t="s">
        <v>34</v>
      </c>
      <c r="F38" s="119" t="s">
        <v>569</v>
      </c>
    </row>
    <row r="39" spans="2:6" ht="30" customHeight="1" x14ac:dyDescent="0.25">
      <c r="B39" s="69" t="s">
        <v>72</v>
      </c>
      <c r="C39" s="34">
        <v>39110</v>
      </c>
      <c r="D39" s="24"/>
      <c r="E39" s="24"/>
      <c r="F39" s="34">
        <v>3853548</v>
      </c>
    </row>
    <row r="40" spans="2:6" ht="45.75" customHeight="1" x14ac:dyDescent="0.25">
      <c r="B40" s="69" t="s">
        <v>75</v>
      </c>
      <c r="C40" s="34">
        <v>5566</v>
      </c>
      <c r="D40" s="24"/>
      <c r="E40" s="24"/>
      <c r="F40" s="34">
        <v>387006</v>
      </c>
    </row>
    <row r="41" spans="2:6" ht="25.5" customHeight="1" x14ac:dyDescent="0.25"/>
    <row r="42" spans="2:6" ht="32.25" customHeight="1" x14ac:dyDescent="0.25"/>
    <row r="43" spans="2:6" ht="30.75" customHeight="1" x14ac:dyDescent="0.3">
      <c r="B43" s="57" t="s">
        <v>15</v>
      </c>
      <c r="C43" s="19"/>
      <c r="D43" s="42" t="s">
        <v>16</v>
      </c>
    </row>
    <row r="44" spans="2:6" ht="20.25" x14ac:dyDescent="0.3">
      <c r="B44" s="58"/>
      <c r="C44" s="84" t="s">
        <v>17</v>
      </c>
      <c r="D44" s="43"/>
    </row>
    <row r="45" spans="2:6" ht="81.75" customHeight="1" x14ac:dyDescent="0.3">
      <c r="B45" s="57" t="s">
        <v>52</v>
      </c>
      <c r="C45" s="85"/>
      <c r="D45" s="42" t="s">
        <v>53</v>
      </c>
    </row>
    <row r="46" spans="2:6" ht="20.25" x14ac:dyDescent="0.3">
      <c r="B46" s="58"/>
      <c r="C46" s="84" t="s">
        <v>17</v>
      </c>
      <c r="D46" s="44"/>
    </row>
    <row r="47" spans="2:6" ht="80.25" customHeight="1" x14ac:dyDescent="0.3">
      <c r="B47" s="59" t="s">
        <v>73</v>
      </c>
      <c r="C47" s="86"/>
      <c r="D47" s="45" t="s">
        <v>74</v>
      </c>
    </row>
    <row r="48" spans="2:6" ht="20.25" customHeight="1" x14ac:dyDescent="0.25">
      <c r="B48" s="21"/>
      <c r="C48" s="84" t="s">
        <v>17</v>
      </c>
      <c r="D48" s="22"/>
    </row>
  </sheetData>
  <mergeCells count="18">
    <mergeCell ref="C6:H6"/>
    <mergeCell ref="G1:H1"/>
    <mergeCell ref="B2:H2"/>
    <mergeCell ref="B3:H3"/>
    <mergeCell ref="B4:H4"/>
    <mergeCell ref="B5:H5"/>
    <mergeCell ref="B26:E26"/>
    <mergeCell ref="C7:H7"/>
    <mergeCell ref="C8:H8"/>
    <mergeCell ref="C9:H9"/>
    <mergeCell ref="C11:H11"/>
    <mergeCell ref="C12:H12"/>
    <mergeCell ref="C13:H13"/>
    <mergeCell ref="C14:H14"/>
    <mergeCell ref="B16:B17"/>
    <mergeCell ref="C16:C17"/>
    <mergeCell ref="D16:E16"/>
    <mergeCell ref="F16:H16"/>
  </mergeCells>
  <pageMargins left="0.74803149606299213" right="0.74803149606299213" top="0.98425196850393704" bottom="0.98425196850393704" header="0.51181102362204722" footer="0.51181102362204722"/>
  <pageSetup paperSize="9" scale="47" fitToHeight="2" orientation="portrait" verticalDpi="0" r:id="rId1"/>
  <rowBreaks count="1" manualBreakCount="1">
    <brk id="25"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8"/>
  <sheetViews>
    <sheetView view="pageBreakPreview" topLeftCell="A26" zoomScale="80" zoomScaleNormal="100" zoomScaleSheetLayoutView="80" workbookViewId="0">
      <selection activeCell="D47" sqref="D47"/>
    </sheetView>
  </sheetViews>
  <sheetFormatPr defaultRowHeight="15" x14ac:dyDescent="0.25"/>
  <cols>
    <col min="1" max="1" width="1.85546875" customWidth="1"/>
    <col min="2" max="2" width="62.140625" customWidth="1"/>
    <col min="3" max="3" width="20.28515625" customWidth="1"/>
    <col min="4" max="4" width="22.85546875" customWidth="1"/>
    <col min="5" max="5" width="21.42578125" customWidth="1"/>
    <col min="6" max="6" width="19.140625" customWidth="1"/>
    <col min="7" max="8" width="18" customWidth="1"/>
  </cols>
  <sheetData>
    <row r="1" spans="2:15" ht="108" customHeight="1" x14ac:dyDescent="0.25">
      <c r="B1" s="1"/>
      <c r="C1" s="1"/>
      <c r="D1" s="1"/>
      <c r="E1" s="1"/>
      <c r="F1" s="177" t="s">
        <v>258</v>
      </c>
      <c r="G1" s="177"/>
      <c r="H1" s="177"/>
      <c r="I1" s="1"/>
      <c r="J1" s="1"/>
      <c r="K1" s="1"/>
      <c r="L1" s="1"/>
    </row>
    <row r="2" spans="2:15" ht="28.5" customHeight="1" x14ac:dyDescent="0.25">
      <c r="B2" s="178" t="s">
        <v>259</v>
      </c>
      <c r="C2" s="178"/>
      <c r="D2" s="178"/>
      <c r="E2" s="178"/>
      <c r="F2" s="178"/>
      <c r="G2" s="178"/>
      <c r="H2" s="178"/>
      <c r="I2" s="4"/>
      <c r="J2" s="4"/>
      <c r="K2" s="4"/>
      <c r="L2" s="4"/>
      <c r="M2" s="4"/>
      <c r="N2" s="4"/>
      <c r="O2" s="4"/>
    </row>
    <row r="3" spans="2:15" ht="35.2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7" customHeight="1" x14ac:dyDescent="0.25">
      <c r="B5" s="181" t="s">
        <v>262</v>
      </c>
      <c r="C5" s="181"/>
      <c r="D5" s="181"/>
      <c r="E5" s="181"/>
      <c r="F5" s="181"/>
      <c r="G5" s="181"/>
      <c r="H5" s="181"/>
      <c r="I5" s="7"/>
      <c r="J5" s="7"/>
      <c r="K5" s="7"/>
      <c r="L5" s="7"/>
      <c r="M5" s="7"/>
      <c r="N5" s="3"/>
    </row>
    <row r="6" spans="2:15" ht="34.5" customHeight="1" x14ac:dyDescent="0.25">
      <c r="B6" s="111" t="s">
        <v>263</v>
      </c>
      <c r="C6" s="176" t="s">
        <v>308</v>
      </c>
      <c r="D6" s="176"/>
      <c r="E6" s="176"/>
      <c r="F6" s="176"/>
      <c r="G6" s="176"/>
      <c r="H6" s="176"/>
      <c r="I6" s="16"/>
      <c r="J6" s="7"/>
      <c r="K6" s="7"/>
      <c r="L6" s="7"/>
      <c r="M6" s="7"/>
      <c r="N6" s="3"/>
    </row>
    <row r="7" spans="2:15" ht="83.25" customHeight="1" x14ac:dyDescent="0.25">
      <c r="B7" s="111" t="s">
        <v>265</v>
      </c>
      <c r="C7" s="176" t="s">
        <v>266</v>
      </c>
      <c r="D7" s="176"/>
      <c r="E7" s="176"/>
      <c r="F7" s="176"/>
      <c r="G7" s="176"/>
      <c r="H7" s="176"/>
      <c r="I7" s="15"/>
      <c r="J7" s="7"/>
      <c r="K7" s="7"/>
      <c r="L7" s="7"/>
      <c r="M7" s="7"/>
      <c r="N7" s="3"/>
    </row>
    <row r="8" spans="2:15" ht="72" customHeight="1" x14ac:dyDescent="0.25">
      <c r="B8" s="111" t="s">
        <v>267</v>
      </c>
      <c r="C8" s="176" t="s">
        <v>424</v>
      </c>
      <c r="D8" s="176"/>
      <c r="E8" s="176"/>
      <c r="F8" s="176"/>
      <c r="G8" s="176"/>
      <c r="H8" s="176"/>
      <c r="I8" s="15"/>
      <c r="J8" s="7"/>
      <c r="K8" s="7"/>
      <c r="L8" s="7"/>
      <c r="M8" s="7"/>
      <c r="N8" s="3"/>
    </row>
    <row r="9" spans="2:15" ht="77.25" customHeight="1" x14ac:dyDescent="0.25">
      <c r="B9" s="111" t="s">
        <v>268</v>
      </c>
      <c r="C9" s="176" t="s">
        <v>423</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36" customHeight="1" x14ac:dyDescent="0.25">
      <c r="B12" s="111" t="s">
        <v>272</v>
      </c>
      <c r="C12" s="183" t="s">
        <v>273</v>
      </c>
      <c r="D12" s="183"/>
      <c r="E12" s="183"/>
      <c r="F12" s="183"/>
      <c r="G12" s="183"/>
      <c r="H12" s="183"/>
      <c r="I12" s="7"/>
      <c r="J12" s="7"/>
      <c r="K12" s="7"/>
      <c r="L12" s="7"/>
      <c r="M12" s="7"/>
      <c r="N12" s="3"/>
    </row>
    <row r="13" spans="2:15" ht="28.5" customHeight="1" x14ac:dyDescent="0.25">
      <c r="B13" s="111" t="s">
        <v>274</v>
      </c>
      <c r="C13" s="183" t="s">
        <v>275</v>
      </c>
      <c r="D13" s="183"/>
      <c r="E13" s="183"/>
      <c r="F13" s="183"/>
      <c r="G13" s="183"/>
      <c r="H13" s="183"/>
      <c r="I13" s="7"/>
      <c r="J13" s="7"/>
      <c r="K13" s="7"/>
      <c r="L13" s="7"/>
      <c r="M13" s="7"/>
      <c r="N13" s="3"/>
    </row>
    <row r="14" spans="2:15" ht="28.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3.75" customHeight="1" x14ac:dyDescent="0.25">
      <c r="B17" s="184"/>
      <c r="C17" s="184"/>
      <c r="D17" s="112" t="s">
        <v>283</v>
      </c>
      <c r="E17" s="112" t="s">
        <v>284</v>
      </c>
      <c r="F17" s="112" t="s">
        <v>285</v>
      </c>
      <c r="G17" s="112" t="s">
        <v>286</v>
      </c>
      <c r="H17" s="112" t="s">
        <v>287</v>
      </c>
    </row>
    <row r="18" spans="2:8" ht="114" customHeight="1" x14ac:dyDescent="0.25">
      <c r="B18" s="33" t="s">
        <v>288</v>
      </c>
      <c r="C18" s="34"/>
      <c r="D18" s="34"/>
      <c r="E18" s="34"/>
      <c r="F18" s="34"/>
      <c r="G18" s="34"/>
      <c r="H18" s="34"/>
    </row>
    <row r="19" spans="2:8" ht="60.75" x14ac:dyDescent="0.25">
      <c r="B19" s="41" t="s">
        <v>359</v>
      </c>
      <c r="C19" s="40">
        <v>5.6000000000000001E-2</v>
      </c>
      <c r="D19" s="40">
        <v>6.2E-2</v>
      </c>
      <c r="E19" s="40">
        <v>6.2E-2</v>
      </c>
      <c r="F19" s="40">
        <v>6.2E-2</v>
      </c>
      <c r="G19" s="40">
        <v>0.06</v>
      </c>
      <c r="H19" s="40">
        <v>5.8999999999999997E-2</v>
      </c>
    </row>
    <row r="20" spans="2:8" ht="28.5" customHeight="1" x14ac:dyDescent="0.25">
      <c r="B20" s="33" t="s">
        <v>289</v>
      </c>
      <c r="C20" s="34"/>
      <c r="D20" s="34"/>
      <c r="E20" s="34"/>
      <c r="F20" s="34"/>
      <c r="G20" s="34"/>
      <c r="H20" s="34"/>
    </row>
    <row r="21" spans="2:8" s="8" customFormat="1" ht="47.25" customHeight="1" x14ac:dyDescent="0.25">
      <c r="B21" s="33" t="s">
        <v>290</v>
      </c>
      <c r="C21" s="35"/>
      <c r="D21" s="35"/>
      <c r="E21" s="35"/>
      <c r="F21" s="35"/>
      <c r="G21" s="35"/>
      <c r="H21" s="35"/>
    </row>
    <row r="22" spans="2:8" s="8" customFormat="1" ht="126" customHeight="1" x14ac:dyDescent="0.3">
      <c r="B22" s="33" t="s">
        <v>291</v>
      </c>
      <c r="C22" s="36"/>
      <c r="D22" s="36"/>
      <c r="E22" s="36"/>
      <c r="F22" s="35"/>
      <c r="G22" s="35"/>
      <c r="H22" s="35"/>
    </row>
    <row r="23" spans="2:8" s="145" customFormat="1" ht="30.75" customHeight="1" x14ac:dyDescent="0.25">
      <c r="B23" s="108" t="s">
        <v>292</v>
      </c>
      <c r="C23" s="98">
        <v>5356543</v>
      </c>
      <c r="D23" s="98">
        <v>5710461</v>
      </c>
      <c r="E23" s="98">
        <v>3260741</v>
      </c>
      <c r="F23" s="98">
        <v>2634929</v>
      </c>
      <c r="G23" s="98">
        <v>4035172</v>
      </c>
      <c r="H23" s="98">
        <v>4240554</v>
      </c>
    </row>
    <row r="24" spans="2:8" ht="53.25" customHeight="1" x14ac:dyDescent="0.3">
      <c r="B24" s="33" t="s">
        <v>293</v>
      </c>
      <c r="C24" s="37"/>
      <c r="D24" s="37"/>
      <c r="E24" s="37"/>
      <c r="F24" s="37"/>
      <c r="G24" s="37"/>
      <c r="H24" s="37"/>
    </row>
    <row r="25" spans="2:8" ht="12.75" customHeight="1" x14ac:dyDescent="0.25">
      <c r="B25" s="9"/>
      <c r="C25" s="10"/>
      <c r="D25" s="10"/>
      <c r="E25" s="10"/>
      <c r="F25" s="10"/>
      <c r="G25" s="10"/>
      <c r="H25" s="10"/>
    </row>
    <row r="26" spans="2:8" ht="62.25" customHeight="1" x14ac:dyDescent="0.25">
      <c r="B26" s="182" t="s">
        <v>294</v>
      </c>
      <c r="C26" s="182"/>
      <c r="D26" s="182"/>
      <c r="E26" s="182"/>
      <c r="F26" s="39"/>
      <c r="G26" s="39"/>
    </row>
    <row r="27" spans="2:8" ht="27" customHeight="1" x14ac:dyDescent="0.3">
      <c r="B27" s="38" t="s">
        <v>413</v>
      </c>
      <c r="C27" s="10"/>
      <c r="D27" s="10"/>
      <c r="E27" s="10"/>
    </row>
    <row r="28" spans="2:8" ht="126" customHeight="1" x14ac:dyDescent="0.25">
      <c r="B28" s="108" t="s">
        <v>296</v>
      </c>
      <c r="C28" s="114" t="s">
        <v>297</v>
      </c>
      <c r="D28" s="114" t="s">
        <v>298</v>
      </c>
      <c r="E28" s="114" t="s">
        <v>299</v>
      </c>
      <c r="F28" s="119" t="s">
        <v>335</v>
      </c>
    </row>
    <row r="29" spans="2:8" ht="54" customHeight="1" x14ac:dyDescent="0.25">
      <c r="B29" s="109" t="s">
        <v>422</v>
      </c>
      <c r="C29" s="34">
        <f>SUM('004'!C29)</f>
        <v>11890</v>
      </c>
      <c r="D29" s="11"/>
      <c r="E29" s="11"/>
      <c r="F29" s="34">
        <f>SUM('004'!F29)</f>
        <v>2273835</v>
      </c>
    </row>
    <row r="30" spans="2:8" ht="59.25" customHeight="1" x14ac:dyDescent="0.25">
      <c r="B30" s="109" t="s">
        <v>421</v>
      </c>
      <c r="C30" s="34">
        <f>SUM('004'!C30)</f>
        <v>5566</v>
      </c>
      <c r="D30" s="11"/>
      <c r="E30" s="11"/>
      <c r="F30" s="34">
        <f>SUM('004'!F30)</f>
        <v>361094</v>
      </c>
    </row>
    <row r="31" spans="2:8" ht="18.75" x14ac:dyDescent="0.25">
      <c r="B31" s="9"/>
      <c r="C31" s="52"/>
      <c r="D31" s="13"/>
      <c r="E31" s="13"/>
    </row>
    <row r="32" spans="2:8" ht="27" customHeight="1" x14ac:dyDescent="0.3">
      <c r="B32" s="38" t="s">
        <v>412</v>
      </c>
      <c r="C32" s="53"/>
      <c r="D32" s="25"/>
      <c r="E32" s="25"/>
    </row>
    <row r="33" spans="2:6" ht="126" customHeight="1" x14ac:dyDescent="0.25">
      <c r="B33" s="108" t="s">
        <v>296</v>
      </c>
      <c r="C33" s="114" t="s">
        <v>297</v>
      </c>
      <c r="D33" s="114" t="s">
        <v>298</v>
      </c>
      <c r="E33" s="114" t="s">
        <v>299</v>
      </c>
      <c r="F33" s="119" t="s">
        <v>335</v>
      </c>
    </row>
    <row r="34" spans="2:6" ht="56.25" customHeight="1" x14ac:dyDescent="0.25">
      <c r="B34" s="109" t="s">
        <v>422</v>
      </c>
      <c r="C34" s="34">
        <v>39110</v>
      </c>
      <c r="D34" s="24"/>
      <c r="E34" s="24"/>
      <c r="F34" s="34">
        <v>3670045</v>
      </c>
    </row>
    <row r="35" spans="2:6" ht="51" customHeight="1" x14ac:dyDescent="0.25">
      <c r="B35" s="109" t="s">
        <v>421</v>
      </c>
      <c r="C35" s="34">
        <v>5566</v>
      </c>
      <c r="D35" s="24"/>
      <c r="E35" s="24"/>
      <c r="F35" s="34">
        <v>365127</v>
      </c>
    </row>
    <row r="36" spans="2:6" ht="15.75" x14ac:dyDescent="0.25">
      <c r="B36" s="26"/>
      <c r="C36" s="55"/>
      <c r="D36" s="26"/>
      <c r="E36" s="26"/>
    </row>
    <row r="37" spans="2:6" ht="28.5" customHeight="1" x14ac:dyDescent="0.3">
      <c r="B37" s="38" t="s">
        <v>411</v>
      </c>
      <c r="C37" s="56"/>
      <c r="D37" s="25"/>
      <c r="E37" s="25"/>
    </row>
    <row r="38" spans="2:6" ht="135.75" customHeight="1" x14ac:dyDescent="0.25">
      <c r="B38" s="108" t="s">
        <v>296</v>
      </c>
      <c r="C38" s="114" t="s">
        <v>297</v>
      </c>
      <c r="D38" s="114" t="s">
        <v>298</v>
      </c>
      <c r="E38" s="114" t="s">
        <v>299</v>
      </c>
      <c r="F38" s="119" t="s">
        <v>335</v>
      </c>
    </row>
    <row r="39" spans="2:6" ht="50.25" customHeight="1" x14ac:dyDescent="0.25">
      <c r="B39" s="109" t="s">
        <v>422</v>
      </c>
      <c r="C39" s="34">
        <v>39110</v>
      </c>
      <c r="D39" s="24"/>
      <c r="E39" s="24"/>
      <c r="F39" s="34">
        <v>3853548</v>
      </c>
    </row>
    <row r="40" spans="2:6" ht="45.75" customHeight="1" x14ac:dyDescent="0.25">
      <c r="B40" s="109" t="s">
        <v>421</v>
      </c>
      <c r="C40" s="34">
        <v>5566</v>
      </c>
      <c r="D40" s="24"/>
      <c r="E40" s="24"/>
      <c r="F40" s="34">
        <v>387006</v>
      </c>
    </row>
    <row r="41" spans="2:6" ht="25.5" customHeight="1" x14ac:dyDescent="0.25"/>
    <row r="42" spans="2:6" ht="32.25" customHeight="1" x14ac:dyDescent="0.25"/>
    <row r="43" spans="2:6" ht="39" customHeight="1" x14ac:dyDescent="0.3">
      <c r="B43" s="57" t="s">
        <v>300</v>
      </c>
      <c r="C43" s="19"/>
      <c r="D43" s="42" t="s">
        <v>16</v>
      </c>
    </row>
    <row r="44" spans="2:6" ht="20.25" x14ac:dyDescent="0.3">
      <c r="B44" s="58"/>
      <c r="C44" s="120" t="s">
        <v>301</v>
      </c>
      <c r="D44" s="43"/>
    </row>
    <row r="45" spans="2:6" ht="73.5" customHeight="1" x14ac:dyDescent="0.3">
      <c r="B45" s="57" t="s">
        <v>302</v>
      </c>
      <c r="C45" s="19"/>
      <c r="D45" s="42" t="s">
        <v>53</v>
      </c>
    </row>
    <row r="46" spans="2:6" ht="20.25" x14ac:dyDescent="0.3">
      <c r="B46" s="107"/>
      <c r="C46" s="120" t="s">
        <v>301</v>
      </c>
      <c r="D46" s="44"/>
    </row>
    <row r="47" spans="2:6" ht="51.75" customHeight="1" x14ac:dyDescent="0.3">
      <c r="B47" s="59" t="s">
        <v>309</v>
      </c>
      <c r="C47" s="86"/>
      <c r="D47" s="45" t="s">
        <v>74</v>
      </c>
    </row>
    <row r="48" spans="2:6" ht="20.25" customHeight="1" x14ac:dyDescent="0.25">
      <c r="B48" s="21"/>
      <c r="C48" s="120" t="s">
        <v>301</v>
      </c>
      <c r="D48" s="22"/>
    </row>
  </sheetData>
  <mergeCells count="18">
    <mergeCell ref="B26:E26"/>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6" fitToHeight="2" orientation="portrait" verticalDpi="0" r:id="rId1"/>
  <rowBreaks count="1" manualBreakCount="1">
    <brk id="25"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B1:O44"/>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0.42578125" customWidth="1"/>
    <col min="3" max="3" width="20.28515625" customWidth="1"/>
    <col min="4" max="4" width="21.5703125" customWidth="1"/>
    <col min="5" max="5" width="21.42578125" customWidth="1"/>
    <col min="6" max="6" width="19.140625" customWidth="1"/>
    <col min="7" max="8" width="18" customWidth="1"/>
  </cols>
  <sheetData>
    <row r="1" spans="2:15" ht="120" customHeight="1" x14ac:dyDescent="0.25">
      <c r="B1" s="1"/>
      <c r="C1" s="1"/>
      <c r="D1" s="1"/>
      <c r="E1" s="1"/>
      <c r="G1" s="177" t="s">
        <v>35</v>
      </c>
      <c r="H1" s="177"/>
      <c r="I1" s="1"/>
      <c r="J1" s="1"/>
      <c r="K1" s="1"/>
      <c r="L1" s="1"/>
    </row>
    <row r="2" spans="2:15" ht="28.5" customHeight="1" x14ac:dyDescent="0.25">
      <c r="B2" s="178" t="s">
        <v>36</v>
      </c>
      <c r="C2" s="178"/>
      <c r="D2" s="178"/>
      <c r="E2" s="178"/>
      <c r="F2" s="178"/>
      <c r="G2" s="178"/>
      <c r="H2" s="178"/>
      <c r="I2" s="4"/>
      <c r="J2" s="4"/>
      <c r="K2" s="4"/>
      <c r="L2" s="4"/>
      <c r="M2" s="4"/>
      <c r="N2" s="4"/>
      <c r="O2" s="4"/>
    </row>
    <row r="3" spans="2:15" ht="42.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3" customHeight="1" x14ac:dyDescent="0.25">
      <c r="B5" s="181" t="s">
        <v>13</v>
      </c>
      <c r="C5" s="181"/>
      <c r="D5" s="181"/>
      <c r="E5" s="181"/>
      <c r="F5" s="181"/>
      <c r="G5" s="181"/>
      <c r="H5" s="181"/>
      <c r="I5" s="7"/>
      <c r="J5" s="7"/>
      <c r="K5" s="7"/>
      <c r="L5" s="7"/>
      <c r="M5" s="7"/>
      <c r="N5" s="3"/>
    </row>
    <row r="6" spans="2:15" ht="45" customHeight="1" x14ac:dyDescent="0.25">
      <c r="B6" s="71" t="s">
        <v>32</v>
      </c>
      <c r="C6" s="176" t="s">
        <v>197</v>
      </c>
      <c r="D6" s="176"/>
      <c r="E6" s="176"/>
      <c r="F6" s="176"/>
      <c r="G6" s="176"/>
      <c r="H6" s="176"/>
      <c r="I6" s="16"/>
      <c r="J6" s="7"/>
      <c r="K6" s="7"/>
      <c r="L6" s="7"/>
      <c r="M6" s="7"/>
      <c r="N6" s="3"/>
    </row>
    <row r="7" spans="2:15" ht="93.75" customHeight="1" x14ac:dyDescent="0.25">
      <c r="B7" s="71" t="s">
        <v>31</v>
      </c>
      <c r="C7" s="176" t="s">
        <v>37</v>
      </c>
      <c r="D7" s="176"/>
      <c r="E7" s="176"/>
      <c r="F7" s="176"/>
      <c r="G7" s="176"/>
      <c r="H7" s="176"/>
      <c r="I7" s="15"/>
      <c r="J7" s="7"/>
      <c r="K7" s="7"/>
      <c r="L7" s="7"/>
      <c r="M7" s="7"/>
      <c r="N7" s="3"/>
    </row>
    <row r="8" spans="2:15" ht="72" customHeight="1" x14ac:dyDescent="0.25">
      <c r="B8" s="71" t="s">
        <v>30</v>
      </c>
      <c r="C8" s="176" t="s">
        <v>90</v>
      </c>
      <c r="D8" s="176"/>
      <c r="E8" s="176"/>
      <c r="F8" s="176"/>
      <c r="G8" s="176"/>
      <c r="H8" s="176"/>
      <c r="I8" s="15"/>
      <c r="J8" s="7"/>
      <c r="K8" s="7"/>
      <c r="L8" s="7"/>
      <c r="M8" s="7"/>
      <c r="N8" s="3"/>
    </row>
    <row r="9" spans="2:15" ht="99" customHeight="1" x14ac:dyDescent="0.25">
      <c r="B9" s="71" t="s">
        <v>29</v>
      </c>
      <c r="C9" s="176" t="s">
        <v>199</v>
      </c>
      <c r="D9" s="176"/>
      <c r="E9" s="176"/>
      <c r="F9" s="176"/>
      <c r="G9" s="176"/>
      <c r="H9" s="176"/>
      <c r="I9" s="17"/>
      <c r="J9" s="7"/>
      <c r="K9" s="7"/>
      <c r="L9" s="7"/>
      <c r="M9" s="7"/>
      <c r="N9" s="3"/>
    </row>
    <row r="10" spans="2:15" ht="26.25" customHeight="1" x14ac:dyDescent="0.25">
      <c r="B10" s="71" t="s">
        <v>28</v>
      </c>
      <c r="C10" s="73"/>
      <c r="D10" s="73"/>
      <c r="E10" s="73"/>
      <c r="F10" s="73"/>
      <c r="G10" s="73"/>
      <c r="H10" s="73"/>
      <c r="I10" s="7"/>
      <c r="J10" s="7"/>
      <c r="K10" s="7"/>
      <c r="L10" s="7"/>
      <c r="M10" s="7"/>
      <c r="N10" s="3"/>
    </row>
    <row r="11" spans="2:15" ht="47.25" customHeight="1" x14ac:dyDescent="0.25">
      <c r="B11" s="71" t="s">
        <v>27</v>
      </c>
      <c r="C11" s="183" t="s">
        <v>39</v>
      </c>
      <c r="D11" s="183"/>
      <c r="E11" s="183"/>
      <c r="F11" s="183"/>
      <c r="G11" s="183"/>
      <c r="H11" s="183"/>
      <c r="I11" s="7"/>
      <c r="J11" s="7"/>
      <c r="K11" s="7"/>
      <c r="L11" s="7"/>
      <c r="M11" s="7"/>
      <c r="N11" s="3"/>
    </row>
    <row r="12" spans="2:15" ht="36" customHeight="1" x14ac:dyDescent="0.25">
      <c r="B12" s="71" t="s">
        <v>26</v>
      </c>
      <c r="C12" s="183" t="s">
        <v>41</v>
      </c>
      <c r="D12" s="183"/>
      <c r="E12" s="183"/>
      <c r="F12" s="183"/>
      <c r="G12" s="183"/>
      <c r="H12" s="183"/>
      <c r="I12" s="7"/>
      <c r="J12" s="7"/>
      <c r="K12" s="7"/>
      <c r="L12" s="7"/>
      <c r="M12" s="7"/>
      <c r="N12" s="3"/>
    </row>
    <row r="13" spans="2:15" ht="28.5" customHeight="1" x14ac:dyDescent="0.25">
      <c r="B13" s="71" t="s">
        <v>25</v>
      </c>
      <c r="C13" s="183" t="s">
        <v>42</v>
      </c>
      <c r="D13" s="183"/>
      <c r="E13" s="183"/>
      <c r="F13" s="183"/>
      <c r="G13" s="183"/>
      <c r="H13" s="183"/>
      <c r="I13" s="7"/>
      <c r="J13" s="7"/>
      <c r="K13" s="7"/>
      <c r="L13" s="7"/>
      <c r="M13" s="7"/>
      <c r="N13" s="3"/>
    </row>
    <row r="14" spans="2:15" ht="28.5" customHeight="1" x14ac:dyDescent="0.25">
      <c r="B14" s="71"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8" ht="33.75" customHeight="1" x14ac:dyDescent="0.25">
      <c r="B17" s="184"/>
      <c r="C17" s="184"/>
      <c r="D17" s="72" t="s">
        <v>1</v>
      </c>
      <c r="E17" s="72" t="s">
        <v>2</v>
      </c>
      <c r="F17" s="72" t="s">
        <v>5</v>
      </c>
      <c r="G17" s="72" t="s">
        <v>6</v>
      </c>
      <c r="H17" s="72" t="s">
        <v>7</v>
      </c>
    </row>
    <row r="18" spans="2:8" ht="109.5" customHeight="1" x14ac:dyDescent="0.25">
      <c r="B18" s="33" t="s">
        <v>20</v>
      </c>
      <c r="C18" s="34"/>
      <c r="D18" s="34"/>
      <c r="E18" s="34"/>
      <c r="F18" s="34"/>
      <c r="G18" s="34"/>
      <c r="H18" s="34"/>
    </row>
    <row r="19" spans="2:8" ht="48" customHeight="1" x14ac:dyDescent="0.25">
      <c r="B19" s="33" t="s">
        <v>21</v>
      </c>
      <c r="C19" s="34"/>
      <c r="D19" s="34"/>
      <c r="E19" s="34"/>
      <c r="F19" s="34"/>
      <c r="G19" s="34"/>
      <c r="H19" s="34"/>
    </row>
    <row r="20" spans="2:8" s="8" customFormat="1" ht="70.5" customHeight="1" x14ac:dyDescent="0.25">
      <c r="B20" s="33" t="s">
        <v>22</v>
      </c>
      <c r="C20" s="35"/>
      <c r="D20" s="35"/>
      <c r="E20" s="35"/>
      <c r="F20" s="35"/>
      <c r="G20" s="35"/>
      <c r="H20" s="35"/>
    </row>
    <row r="21" spans="2:8" s="8" customFormat="1" ht="113.25" customHeight="1" x14ac:dyDescent="0.3">
      <c r="B21" s="33" t="s">
        <v>11</v>
      </c>
      <c r="C21" s="36"/>
      <c r="D21" s="36"/>
      <c r="E21" s="36"/>
      <c r="F21" s="35"/>
      <c r="G21" s="35"/>
      <c r="H21" s="35"/>
    </row>
    <row r="22" spans="2:8" ht="30.75" customHeight="1" x14ac:dyDescent="0.25">
      <c r="B22" s="33" t="s">
        <v>12</v>
      </c>
      <c r="C22" s="34">
        <v>16491</v>
      </c>
      <c r="D22" s="34">
        <v>34864</v>
      </c>
      <c r="E22" s="34">
        <v>8574</v>
      </c>
      <c r="F22" s="34">
        <v>11111</v>
      </c>
      <c r="G22" s="34">
        <v>12411</v>
      </c>
      <c r="H22" s="34">
        <v>14094</v>
      </c>
    </row>
    <row r="23" spans="2:8" ht="53.25" customHeight="1" x14ac:dyDescent="0.3">
      <c r="B23" s="33" t="s">
        <v>23</v>
      </c>
      <c r="C23" s="37"/>
      <c r="D23" s="37"/>
      <c r="E23" s="37"/>
      <c r="F23" s="37"/>
      <c r="G23" s="37"/>
      <c r="H23" s="37"/>
    </row>
    <row r="24" spans="2:8" ht="18.75" x14ac:dyDescent="0.25">
      <c r="B24" s="9"/>
      <c r="C24" s="10"/>
      <c r="D24" s="10"/>
      <c r="E24" s="10"/>
      <c r="F24" s="10"/>
      <c r="G24" s="10"/>
      <c r="H24" s="10"/>
    </row>
    <row r="25" spans="2:8" ht="58.5" customHeight="1" x14ac:dyDescent="0.25">
      <c r="B25" s="182" t="s">
        <v>57</v>
      </c>
      <c r="C25" s="182"/>
      <c r="D25" s="182"/>
      <c r="E25" s="182"/>
      <c r="F25" s="39"/>
      <c r="G25" s="39"/>
    </row>
    <row r="26" spans="2:8" ht="35.25" customHeight="1" x14ac:dyDescent="0.3">
      <c r="B26" s="38" t="s">
        <v>206</v>
      </c>
      <c r="C26" s="10"/>
      <c r="D26" s="10"/>
      <c r="E26" s="10"/>
    </row>
    <row r="27" spans="2:8" ht="99.75" customHeight="1" x14ac:dyDescent="0.25">
      <c r="B27" s="18" t="s">
        <v>9</v>
      </c>
      <c r="C27" s="77" t="s">
        <v>10</v>
      </c>
      <c r="D27" s="23" t="s">
        <v>33</v>
      </c>
      <c r="E27" s="77" t="s">
        <v>34</v>
      </c>
    </row>
    <row r="28" spans="2:8" ht="54.75" customHeight="1" x14ac:dyDescent="0.25">
      <c r="B28" s="78" t="s">
        <v>198</v>
      </c>
      <c r="C28" s="34">
        <v>136</v>
      </c>
      <c r="D28" s="11"/>
      <c r="E28" s="11"/>
    </row>
    <row r="29" spans="2:8" ht="18.75" x14ac:dyDescent="0.25">
      <c r="B29" s="9"/>
      <c r="C29" s="52"/>
      <c r="D29" s="13"/>
      <c r="E29" s="13"/>
    </row>
    <row r="30" spans="2:8" ht="27" customHeight="1" x14ac:dyDescent="0.3">
      <c r="B30" s="38" t="s">
        <v>207</v>
      </c>
      <c r="C30" s="53"/>
      <c r="D30" s="25"/>
      <c r="E30" s="25"/>
    </row>
    <row r="31" spans="2:8" ht="110.25" x14ac:dyDescent="0.25">
      <c r="B31" s="18" t="s">
        <v>9</v>
      </c>
      <c r="C31" s="54" t="s">
        <v>10</v>
      </c>
      <c r="D31" s="23" t="s">
        <v>33</v>
      </c>
      <c r="E31" s="77" t="s">
        <v>34</v>
      </c>
    </row>
    <row r="32" spans="2:8" ht="55.5" customHeight="1" x14ac:dyDescent="0.25">
      <c r="B32" s="78" t="s">
        <v>198</v>
      </c>
      <c r="C32" s="34">
        <v>144</v>
      </c>
      <c r="D32" s="24"/>
      <c r="E32" s="24"/>
    </row>
    <row r="33" spans="2:5" ht="15.75" x14ac:dyDescent="0.25">
      <c r="B33" s="26"/>
      <c r="C33" s="55"/>
      <c r="D33" s="26"/>
      <c r="E33" s="26"/>
    </row>
    <row r="34" spans="2:5" ht="24.75" customHeight="1" x14ac:dyDescent="0.3">
      <c r="B34" s="38" t="s">
        <v>208</v>
      </c>
      <c r="C34" s="56"/>
      <c r="D34" s="25"/>
      <c r="E34" s="25"/>
    </row>
    <row r="35" spans="2:5" ht="104.25" customHeight="1" x14ac:dyDescent="0.25">
      <c r="B35" s="18" t="s">
        <v>9</v>
      </c>
      <c r="C35" s="54" t="s">
        <v>10</v>
      </c>
      <c r="D35" s="23" t="s">
        <v>33</v>
      </c>
      <c r="E35" s="77" t="s">
        <v>34</v>
      </c>
    </row>
    <row r="36" spans="2:5" ht="51" customHeight="1" x14ac:dyDescent="0.25">
      <c r="B36" s="78" t="s">
        <v>198</v>
      </c>
      <c r="C36" s="34">
        <v>155</v>
      </c>
      <c r="D36" s="24"/>
      <c r="E36" s="24"/>
    </row>
    <row r="37" spans="2:5" ht="25.5" customHeight="1" x14ac:dyDescent="0.25"/>
    <row r="38" spans="2:5" ht="32.25" customHeight="1" x14ac:dyDescent="0.25"/>
    <row r="39" spans="2:5" ht="30.75" customHeight="1" x14ac:dyDescent="0.3">
      <c r="B39" s="57" t="s">
        <v>15</v>
      </c>
      <c r="C39" s="19"/>
      <c r="D39" s="42" t="s">
        <v>16</v>
      </c>
    </row>
    <row r="40" spans="2:5" ht="20.25" x14ac:dyDescent="0.3">
      <c r="B40" s="58"/>
      <c r="C40" s="84" t="s">
        <v>17</v>
      </c>
      <c r="D40" s="43"/>
    </row>
    <row r="41" spans="2:5" ht="81.75" customHeight="1" x14ac:dyDescent="0.3">
      <c r="B41" s="57" t="s">
        <v>52</v>
      </c>
      <c r="C41" s="85"/>
      <c r="D41" s="42" t="s">
        <v>53</v>
      </c>
    </row>
    <row r="42" spans="2:5" ht="20.25" x14ac:dyDescent="0.3">
      <c r="B42" s="58"/>
      <c r="C42" s="84" t="s">
        <v>17</v>
      </c>
      <c r="D42" s="44"/>
    </row>
    <row r="43" spans="2:5" ht="80.25" customHeight="1" x14ac:dyDescent="0.3">
      <c r="B43" s="59" t="s">
        <v>73</v>
      </c>
      <c r="C43" s="86"/>
      <c r="D43" s="45" t="s">
        <v>74</v>
      </c>
    </row>
    <row r="44" spans="2:5" ht="20.25" customHeight="1" x14ac:dyDescent="0.25">
      <c r="B44" s="21"/>
      <c r="C44" s="84" t="s">
        <v>17</v>
      </c>
      <c r="D44" s="22"/>
    </row>
  </sheetData>
  <mergeCells count="18">
    <mergeCell ref="C6:H6"/>
    <mergeCell ref="G1:H1"/>
    <mergeCell ref="B2:H2"/>
    <mergeCell ref="B3:H3"/>
    <mergeCell ref="B4:H4"/>
    <mergeCell ref="B5:H5"/>
    <mergeCell ref="B25:E25"/>
    <mergeCell ref="C7:H7"/>
    <mergeCell ref="C8:H8"/>
    <mergeCell ref="C9:H9"/>
    <mergeCell ref="C11:H11"/>
    <mergeCell ref="C12:H12"/>
    <mergeCell ref="C13:H13"/>
    <mergeCell ref="C14:H14"/>
    <mergeCell ref="B16:B17"/>
    <mergeCell ref="C16:C17"/>
    <mergeCell ref="D16:E16"/>
    <mergeCell ref="F16:H16"/>
  </mergeCells>
  <pageMargins left="0.74803149606299213" right="0.74803149606299213" top="0.98425196850393704" bottom="0.98425196850393704" header="0.51181102362204722" footer="0.51181102362204722"/>
  <pageSetup paperSize="9" scale="47" fitToHeight="2" orientation="portrait" verticalDpi="0" r:id="rId1"/>
  <rowBreaks count="1" manualBreakCount="1">
    <brk id="29"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4"/>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1.85546875" customWidth="1"/>
    <col min="3" max="3" width="20.28515625" customWidth="1"/>
    <col min="4" max="4" width="23.28515625" customWidth="1"/>
    <col min="5" max="5" width="21.42578125" customWidth="1"/>
    <col min="6" max="6" width="19.140625" customWidth="1"/>
    <col min="7" max="8" width="18" customWidth="1"/>
  </cols>
  <sheetData>
    <row r="1" spans="2:15" ht="147" customHeight="1" x14ac:dyDescent="0.25">
      <c r="B1" s="1"/>
      <c r="C1" s="1"/>
      <c r="D1" s="1"/>
      <c r="E1" s="1"/>
      <c r="F1" s="177" t="s">
        <v>258</v>
      </c>
      <c r="G1" s="177"/>
      <c r="H1" s="177"/>
      <c r="I1" s="1"/>
      <c r="J1" s="1"/>
      <c r="K1" s="1"/>
      <c r="L1" s="1"/>
    </row>
    <row r="2" spans="2:15" ht="28.5" customHeight="1" x14ac:dyDescent="0.25">
      <c r="B2" s="178" t="s">
        <v>259</v>
      </c>
      <c r="C2" s="178"/>
      <c r="D2" s="178"/>
      <c r="E2" s="178"/>
      <c r="F2" s="178"/>
      <c r="G2" s="178"/>
      <c r="H2" s="178"/>
      <c r="I2" s="4"/>
      <c r="J2" s="4"/>
      <c r="K2" s="4"/>
      <c r="L2" s="4"/>
      <c r="M2" s="4"/>
      <c r="N2" s="4"/>
      <c r="O2" s="4"/>
    </row>
    <row r="3" spans="2:15" ht="35.2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8.5" customHeight="1" x14ac:dyDescent="0.25">
      <c r="B5" s="181" t="s">
        <v>262</v>
      </c>
      <c r="C5" s="181"/>
      <c r="D5" s="181"/>
      <c r="E5" s="181"/>
      <c r="F5" s="181"/>
      <c r="G5" s="181"/>
      <c r="H5" s="181"/>
      <c r="I5" s="7"/>
      <c r="J5" s="7"/>
      <c r="K5" s="7"/>
      <c r="L5" s="7"/>
      <c r="M5" s="7"/>
      <c r="N5" s="3"/>
    </row>
    <row r="6" spans="2:15" ht="45" customHeight="1" x14ac:dyDescent="0.25">
      <c r="B6" s="111" t="s">
        <v>263</v>
      </c>
      <c r="C6" s="176" t="s">
        <v>310</v>
      </c>
      <c r="D6" s="176"/>
      <c r="E6" s="176"/>
      <c r="F6" s="176"/>
      <c r="G6" s="176"/>
      <c r="H6" s="176"/>
      <c r="I6" s="16"/>
      <c r="J6" s="7"/>
      <c r="K6" s="7"/>
      <c r="L6" s="7"/>
      <c r="M6" s="7"/>
      <c r="N6" s="3"/>
    </row>
    <row r="7" spans="2:15" ht="93.75" customHeight="1" x14ac:dyDescent="0.25">
      <c r="B7" s="111" t="s">
        <v>265</v>
      </c>
      <c r="C7" s="176" t="s">
        <v>266</v>
      </c>
      <c r="D7" s="176"/>
      <c r="E7" s="176"/>
      <c r="F7" s="176"/>
      <c r="G7" s="176"/>
      <c r="H7" s="176"/>
      <c r="I7" s="15"/>
      <c r="J7" s="7"/>
      <c r="K7" s="7"/>
      <c r="L7" s="7"/>
      <c r="M7" s="7"/>
      <c r="N7" s="3"/>
    </row>
    <row r="8" spans="2:15" ht="72" customHeight="1" x14ac:dyDescent="0.25">
      <c r="B8" s="111" t="s">
        <v>267</v>
      </c>
      <c r="C8" s="176" t="s">
        <v>425</v>
      </c>
      <c r="D8" s="176"/>
      <c r="E8" s="176"/>
      <c r="F8" s="176"/>
      <c r="G8" s="176"/>
      <c r="H8" s="176"/>
      <c r="I8" s="15"/>
      <c r="J8" s="7"/>
      <c r="K8" s="7"/>
      <c r="L8" s="7"/>
      <c r="M8" s="7"/>
      <c r="N8" s="3"/>
    </row>
    <row r="9" spans="2:15" ht="99" customHeight="1" x14ac:dyDescent="0.25">
      <c r="B9" s="111" t="s">
        <v>268</v>
      </c>
      <c r="C9" s="176" t="s">
        <v>426</v>
      </c>
      <c r="D9" s="176"/>
      <c r="E9" s="176"/>
      <c r="F9" s="176"/>
      <c r="G9" s="176"/>
      <c r="H9" s="176"/>
      <c r="I9" s="17"/>
      <c r="J9" s="7"/>
      <c r="K9" s="7"/>
      <c r="L9" s="7"/>
      <c r="M9" s="7"/>
      <c r="N9" s="3"/>
    </row>
    <row r="10" spans="2:15" ht="26.25" customHeight="1"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36" customHeight="1" x14ac:dyDescent="0.25">
      <c r="B12" s="111" t="s">
        <v>272</v>
      </c>
      <c r="C12" s="183" t="s">
        <v>273</v>
      </c>
      <c r="D12" s="183"/>
      <c r="E12" s="183"/>
      <c r="F12" s="183"/>
      <c r="G12" s="183"/>
      <c r="H12" s="183"/>
      <c r="I12" s="7"/>
      <c r="J12" s="7"/>
      <c r="K12" s="7"/>
      <c r="L12" s="7"/>
      <c r="M12" s="7"/>
      <c r="N12" s="3"/>
    </row>
    <row r="13" spans="2:15" ht="28.5" customHeight="1" x14ac:dyDescent="0.25">
      <c r="B13" s="111" t="s">
        <v>274</v>
      </c>
      <c r="C13" s="183" t="s">
        <v>275</v>
      </c>
      <c r="D13" s="183"/>
      <c r="E13" s="183"/>
      <c r="F13" s="183"/>
      <c r="G13" s="183"/>
      <c r="H13" s="183"/>
      <c r="I13" s="7"/>
      <c r="J13" s="7"/>
      <c r="K13" s="7"/>
      <c r="L13" s="7"/>
      <c r="M13" s="7"/>
      <c r="N13" s="3"/>
    </row>
    <row r="14" spans="2:15" ht="28.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3.75" customHeight="1" x14ac:dyDescent="0.25">
      <c r="B17" s="184"/>
      <c r="C17" s="184"/>
      <c r="D17" s="112" t="s">
        <v>283</v>
      </c>
      <c r="E17" s="112" t="s">
        <v>284</v>
      </c>
      <c r="F17" s="112" t="s">
        <v>285</v>
      </c>
      <c r="G17" s="112" t="s">
        <v>286</v>
      </c>
      <c r="H17" s="112" t="s">
        <v>287</v>
      </c>
    </row>
    <row r="18" spans="2:8" ht="109.5" customHeight="1" x14ac:dyDescent="0.25">
      <c r="B18" s="33" t="s">
        <v>288</v>
      </c>
      <c r="C18" s="34"/>
      <c r="D18" s="34"/>
      <c r="E18" s="34"/>
      <c r="F18" s="34"/>
      <c r="G18" s="34"/>
      <c r="H18" s="34"/>
    </row>
    <row r="19" spans="2:8" ht="48" customHeight="1" x14ac:dyDescent="0.25">
      <c r="B19" s="33" t="s">
        <v>289</v>
      </c>
      <c r="C19" s="34"/>
      <c r="D19" s="34"/>
      <c r="E19" s="34"/>
      <c r="F19" s="34"/>
      <c r="G19" s="34"/>
      <c r="H19" s="34"/>
    </row>
    <row r="20" spans="2:8" s="8" customFormat="1" ht="56.25" customHeight="1" x14ac:dyDescent="0.25">
      <c r="B20" s="33" t="s">
        <v>290</v>
      </c>
      <c r="C20" s="35"/>
      <c r="D20" s="35"/>
      <c r="E20" s="35"/>
      <c r="F20" s="35"/>
      <c r="G20" s="35"/>
      <c r="H20" s="35"/>
    </row>
    <row r="21" spans="2:8" s="8" customFormat="1" ht="113.25" customHeight="1" x14ac:dyDescent="0.3">
      <c r="B21" s="33" t="s">
        <v>291</v>
      </c>
      <c r="C21" s="36"/>
      <c r="D21" s="36"/>
      <c r="E21" s="36"/>
      <c r="F21" s="35"/>
      <c r="G21" s="35"/>
      <c r="H21" s="35"/>
    </row>
    <row r="22" spans="2:8" ht="30.75" customHeight="1" x14ac:dyDescent="0.25">
      <c r="B22" s="33" t="s">
        <v>292</v>
      </c>
      <c r="C22" s="34">
        <v>16491</v>
      </c>
      <c r="D22" s="34">
        <v>34864</v>
      </c>
      <c r="E22" s="34">
        <v>8574</v>
      </c>
      <c r="F22" s="34">
        <v>11111</v>
      </c>
      <c r="G22" s="34">
        <v>12411</v>
      </c>
      <c r="H22" s="34">
        <v>14094</v>
      </c>
    </row>
    <row r="23" spans="2:8" ht="53.25" customHeight="1" x14ac:dyDescent="0.3">
      <c r="B23" s="33" t="s">
        <v>293</v>
      </c>
      <c r="C23" s="37"/>
      <c r="D23" s="37"/>
      <c r="E23" s="37"/>
      <c r="F23" s="37"/>
      <c r="G23" s="37"/>
      <c r="H23" s="37"/>
    </row>
    <row r="24" spans="2:8" ht="18.75" x14ac:dyDescent="0.25">
      <c r="B24" s="9"/>
      <c r="C24" s="10"/>
      <c r="D24" s="10"/>
      <c r="E24" s="10"/>
      <c r="F24" s="10"/>
      <c r="G24" s="10"/>
      <c r="H24" s="10"/>
    </row>
    <row r="25" spans="2:8" ht="58.5" customHeight="1" x14ac:dyDescent="0.25">
      <c r="B25" s="182" t="s">
        <v>294</v>
      </c>
      <c r="C25" s="182"/>
      <c r="D25" s="182"/>
      <c r="E25" s="182"/>
      <c r="F25" s="39"/>
      <c r="G25" s="39"/>
    </row>
    <row r="26" spans="2:8" ht="35.25" customHeight="1" x14ac:dyDescent="0.3">
      <c r="B26" s="38" t="s">
        <v>410</v>
      </c>
      <c r="C26" s="10"/>
      <c r="D26" s="10"/>
      <c r="E26" s="10"/>
    </row>
    <row r="27" spans="2:8" ht="123" customHeight="1" x14ac:dyDescent="0.25">
      <c r="B27" s="108" t="s">
        <v>296</v>
      </c>
      <c r="C27" s="114" t="s">
        <v>297</v>
      </c>
      <c r="D27" s="114" t="s">
        <v>298</v>
      </c>
      <c r="E27" s="114" t="s">
        <v>299</v>
      </c>
      <c r="F27" s="119" t="s">
        <v>335</v>
      </c>
    </row>
    <row r="28" spans="2:8" ht="54.75" customHeight="1" x14ac:dyDescent="0.25">
      <c r="B28" s="115" t="s">
        <v>427</v>
      </c>
      <c r="C28" s="34">
        <v>136</v>
      </c>
      <c r="D28" s="11"/>
      <c r="E28" s="11"/>
      <c r="F28" s="63"/>
    </row>
    <row r="29" spans="2:8" ht="18.75" x14ac:dyDescent="0.25">
      <c r="B29" s="9"/>
      <c r="C29" s="52"/>
      <c r="D29" s="13"/>
      <c r="E29" s="13"/>
    </row>
    <row r="30" spans="2:8" ht="34.5" customHeight="1" x14ac:dyDescent="0.3">
      <c r="B30" s="38" t="s">
        <v>409</v>
      </c>
      <c r="C30" s="53"/>
      <c r="D30" s="25"/>
      <c r="E30" s="25"/>
    </row>
    <row r="31" spans="2:8" ht="126.75" customHeight="1" x14ac:dyDescent="0.25">
      <c r="B31" s="108" t="s">
        <v>296</v>
      </c>
      <c r="C31" s="114" t="s">
        <v>297</v>
      </c>
      <c r="D31" s="114" t="s">
        <v>298</v>
      </c>
      <c r="E31" s="114" t="s">
        <v>299</v>
      </c>
      <c r="F31" s="119" t="s">
        <v>335</v>
      </c>
    </row>
    <row r="32" spans="2:8" ht="55.5" customHeight="1" x14ac:dyDescent="0.25">
      <c r="B32" s="123" t="s">
        <v>427</v>
      </c>
      <c r="C32" s="34">
        <v>144</v>
      </c>
      <c r="D32" s="24"/>
      <c r="E32" s="24"/>
      <c r="F32" s="63"/>
    </row>
    <row r="33" spans="2:6" ht="15.75" x14ac:dyDescent="0.25">
      <c r="B33" s="26"/>
      <c r="C33" s="55"/>
      <c r="D33" s="26"/>
      <c r="E33" s="26"/>
    </row>
    <row r="34" spans="2:6" ht="30.75" customHeight="1" x14ac:dyDescent="0.3">
      <c r="B34" s="38" t="s">
        <v>408</v>
      </c>
      <c r="C34" s="56"/>
      <c r="D34" s="25"/>
      <c r="E34" s="25"/>
    </row>
    <row r="35" spans="2:6" ht="120" customHeight="1" x14ac:dyDescent="0.25">
      <c r="B35" s="108" t="s">
        <v>296</v>
      </c>
      <c r="C35" s="114" t="s">
        <v>297</v>
      </c>
      <c r="D35" s="114" t="s">
        <v>298</v>
      </c>
      <c r="E35" s="114" t="s">
        <v>299</v>
      </c>
      <c r="F35" s="129" t="s">
        <v>335</v>
      </c>
    </row>
    <row r="36" spans="2:6" ht="51" customHeight="1" x14ac:dyDescent="0.25">
      <c r="B36" s="123" t="s">
        <v>427</v>
      </c>
      <c r="C36" s="34">
        <v>155</v>
      </c>
      <c r="D36" s="24"/>
      <c r="E36" s="128"/>
      <c r="F36" s="63"/>
    </row>
    <row r="37" spans="2:6" ht="25.5" customHeight="1" x14ac:dyDescent="0.25"/>
    <row r="38" spans="2:6" ht="32.25" customHeight="1" x14ac:dyDescent="0.25"/>
    <row r="39" spans="2:6" ht="30.75" customHeight="1" x14ac:dyDescent="0.3">
      <c r="B39" s="57" t="s">
        <v>300</v>
      </c>
      <c r="C39" s="19"/>
      <c r="D39" s="42" t="s">
        <v>16</v>
      </c>
    </row>
    <row r="40" spans="2:6" ht="20.25" x14ac:dyDescent="0.3">
      <c r="B40" s="58"/>
      <c r="C40" s="120" t="s">
        <v>301</v>
      </c>
      <c r="D40" s="43"/>
    </row>
    <row r="41" spans="2:6" ht="74.25" customHeight="1" x14ac:dyDescent="0.3">
      <c r="B41" s="57" t="s">
        <v>302</v>
      </c>
      <c r="C41" s="19"/>
      <c r="D41" s="42" t="s">
        <v>53</v>
      </c>
    </row>
    <row r="42" spans="2:6" ht="20.25" x14ac:dyDescent="0.3">
      <c r="B42" s="107"/>
      <c r="C42" s="120" t="s">
        <v>301</v>
      </c>
      <c r="D42" s="44"/>
    </row>
    <row r="43" spans="2:6" ht="57" customHeight="1" x14ac:dyDescent="0.3">
      <c r="B43" s="59" t="s">
        <v>309</v>
      </c>
      <c r="C43" s="86"/>
      <c r="D43" s="45" t="s">
        <v>74</v>
      </c>
    </row>
    <row r="44" spans="2:6" ht="20.25" customHeight="1" x14ac:dyDescent="0.25">
      <c r="B44" s="21"/>
      <c r="C44" s="120" t="s">
        <v>301</v>
      </c>
      <c r="D44" s="22"/>
    </row>
  </sheetData>
  <mergeCells count="18">
    <mergeCell ref="B25:E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6" fitToHeight="3" orientation="portrait" verticalDpi="0" r:id="rId1"/>
  <rowBreaks count="1" manualBreakCount="1">
    <brk id="29"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B1:O73"/>
  <sheetViews>
    <sheetView view="pageBreakPreview" topLeftCell="A19" zoomScale="80" zoomScaleNormal="100" zoomScaleSheetLayoutView="80" workbookViewId="0">
      <selection activeCell="H27" sqref="H27"/>
    </sheetView>
  </sheetViews>
  <sheetFormatPr defaultRowHeight="15" x14ac:dyDescent="0.25"/>
  <cols>
    <col min="1" max="1" width="1.85546875" customWidth="1"/>
    <col min="2" max="2" width="65.85546875" customWidth="1"/>
    <col min="3" max="3" width="21.7109375" customWidth="1"/>
    <col min="4" max="4" width="20.28515625" customWidth="1"/>
    <col min="5" max="5" width="21.42578125" customWidth="1"/>
    <col min="6" max="6" width="21.28515625" customWidth="1"/>
    <col min="7" max="7" width="18.5703125" customWidth="1"/>
    <col min="8" max="8" width="18" customWidth="1"/>
  </cols>
  <sheetData>
    <row r="1" spans="2:15" ht="117" customHeight="1" x14ac:dyDescent="0.25">
      <c r="B1" s="1"/>
      <c r="C1" s="1"/>
      <c r="D1" s="1"/>
      <c r="E1" s="1"/>
      <c r="F1" s="177" t="s">
        <v>574</v>
      </c>
      <c r="G1" s="177"/>
      <c r="H1" s="177"/>
      <c r="I1" s="1"/>
      <c r="J1" s="1"/>
      <c r="K1" s="1"/>
      <c r="L1" s="1"/>
    </row>
    <row r="2" spans="2:15" ht="28.5" customHeight="1" x14ac:dyDescent="0.25">
      <c r="B2" s="189" t="s">
        <v>36</v>
      </c>
      <c r="C2" s="189"/>
      <c r="D2" s="189"/>
      <c r="E2" s="189"/>
      <c r="F2" s="189"/>
      <c r="G2" s="189"/>
      <c r="H2" s="189"/>
      <c r="I2" s="4"/>
      <c r="J2" s="4"/>
      <c r="K2" s="4"/>
      <c r="L2" s="4"/>
      <c r="M2" s="4"/>
      <c r="N2" s="4"/>
      <c r="O2" s="4"/>
    </row>
    <row r="3" spans="2:15" ht="29.2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 customHeight="1" x14ac:dyDescent="0.25">
      <c r="B5" s="181" t="s">
        <v>13</v>
      </c>
      <c r="C5" s="181"/>
      <c r="D5" s="181"/>
      <c r="E5" s="181"/>
      <c r="F5" s="181"/>
      <c r="G5" s="181"/>
      <c r="H5" s="181"/>
      <c r="I5" s="7"/>
      <c r="J5" s="7"/>
      <c r="K5" s="7"/>
      <c r="L5" s="7"/>
      <c r="M5" s="7"/>
      <c r="N5" s="3"/>
    </row>
    <row r="6" spans="2:15" ht="51.75" customHeight="1" x14ac:dyDescent="0.25">
      <c r="B6" s="46" t="s">
        <v>32</v>
      </c>
      <c r="C6" s="176" t="s">
        <v>89</v>
      </c>
      <c r="D6" s="176"/>
      <c r="E6" s="176"/>
      <c r="F6" s="176"/>
      <c r="G6" s="176"/>
      <c r="H6" s="176"/>
      <c r="I6" s="16"/>
      <c r="J6" s="7"/>
      <c r="K6" s="7"/>
      <c r="L6" s="7"/>
      <c r="M6" s="7"/>
      <c r="N6" s="3"/>
    </row>
    <row r="7" spans="2:15" ht="97.5" customHeight="1" x14ac:dyDescent="0.25">
      <c r="B7" s="46" t="s">
        <v>31</v>
      </c>
      <c r="C7" s="176" t="s">
        <v>37</v>
      </c>
      <c r="D7" s="176"/>
      <c r="E7" s="176"/>
      <c r="F7" s="176"/>
      <c r="G7" s="176"/>
      <c r="H7" s="176"/>
      <c r="I7" s="15"/>
      <c r="J7" s="7"/>
      <c r="K7" s="7"/>
      <c r="L7" s="7"/>
      <c r="M7" s="7"/>
      <c r="N7" s="3"/>
    </row>
    <row r="8" spans="2:15" ht="72" customHeight="1" x14ac:dyDescent="0.25">
      <c r="B8" s="46" t="s">
        <v>30</v>
      </c>
      <c r="C8" s="176" t="s">
        <v>90</v>
      </c>
      <c r="D8" s="176"/>
      <c r="E8" s="176"/>
      <c r="F8" s="176"/>
      <c r="G8" s="176"/>
      <c r="H8" s="176"/>
      <c r="I8" s="15"/>
      <c r="J8" s="7"/>
      <c r="K8" s="7"/>
      <c r="L8" s="7"/>
      <c r="M8" s="7"/>
      <c r="N8" s="3"/>
    </row>
    <row r="9" spans="2:15" ht="57" customHeight="1" x14ac:dyDescent="0.25">
      <c r="B9" s="46" t="s">
        <v>29</v>
      </c>
      <c r="C9" s="176" t="s">
        <v>84</v>
      </c>
      <c r="D9" s="176"/>
      <c r="E9" s="176"/>
      <c r="F9" s="176"/>
      <c r="G9" s="176"/>
      <c r="H9" s="176"/>
      <c r="I9" s="17"/>
      <c r="J9" s="7"/>
      <c r="K9" s="7"/>
      <c r="L9" s="7"/>
      <c r="M9" s="7"/>
      <c r="N9" s="3"/>
    </row>
    <row r="10" spans="2:15" ht="20.25" x14ac:dyDescent="0.25">
      <c r="B10" s="46" t="s">
        <v>28</v>
      </c>
      <c r="C10" s="47"/>
      <c r="D10" s="47"/>
      <c r="E10" s="47"/>
      <c r="F10" s="47"/>
      <c r="G10" s="47"/>
      <c r="H10" s="47"/>
      <c r="I10" s="7"/>
      <c r="J10" s="7"/>
      <c r="K10" s="7"/>
      <c r="L10" s="7"/>
      <c r="M10" s="7"/>
      <c r="N10" s="3"/>
    </row>
    <row r="11" spans="2:15" ht="48.75" customHeight="1" x14ac:dyDescent="0.25">
      <c r="B11" s="46" t="s">
        <v>27</v>
      </c>
      <c r="C11" s="183" t="s">
        <v>39</v>
      </c>
      <c r="D11" s="183"/>
      <c r="E11" s="183"/>
      <c r="F11" s="183"/>
      <c r="G11" s="183"/>
      <c r="H11" s="183"/>
      <c r="I11" s="7"/>
      <c r="J11" s="7"/>
      <c r="K11" s="7"/>
      <c r="L11" s="7"/>
      <c r="M11" s="7"/>
      <c r="N11" s="3"/>
    </row>
    <row r="12" spans="2:15" ht="36" customHeight="1" x14ac:dyDescent="0.25">
      <c r="B12" s="46" t="s">
        <v>26</v>
      </c>
      <c r="C12" s="183" t="s">
        <v>41</v>
      </c>
      <c r="D12" s="183"/>
      <c r="E12" s="183"/>
      <c r="F12" s="183"/>
      <c r="G12" s="183"/>
      <c r="H12" s="183"/>
      <c r="I12" s="7"/>
      <c r="J12" s="7"/>
      <c r="K12" s="7"/>
      <c r="L12" s="7"/>
      <c r="M12" s="7"/>
      <c r="N12" s="3"/>
    </row>
    <row r="13" spans="2:15" ht="28.5" customHeight="1" x14ac:dyDescent="0.25">
      <c r="B13" s="46" t="s">
        <v>25</v>
      </c>
      <c r="C13" s="183" t="s">
        <v>42</v>
      </c>
      <c r="D13" s="183"/>
      <c r="E13" s="183"/>
      <c r="F13" s="183"/>
      <c r="G13" s="183"/>
      <c r="H13" s="183"/>
      <c r="I13" s="7"/>
      <c r="J13" s="7"/>
      <c r="K13" s="7"/>
      <c r="L13" s="7"/>
      <c r="M13" s="7"/>
      <c r="N13" s="3"/>
    </row>
    <row r="14" spans="2:15" ht="28.5" customHeight="1" x14ac:dyDescent="0.25">
      <c r="B14" s="46" t="s">
        <v>24</v>
      </c>
      <c r="C14" s="183" t="s">
        <v>40</v>
      </c>
      <c r="D14" s="183"/>
      <c r="E14" s="183"/>
      <c r="F14" s="183"/>
      <c r="G14" s="183"/>
      <c r="H14" s="183"/>
      <c r="I14" s="7"/>
      <c r="J14" s="7"/>
      <c r="K14" s="7"/>
      <c r="L14" s="7"/>
      <c r="M14" s="7"/>
      <c r="N14" s="3"/>
    </row>
    <row r="15" spans="2:15" ht="21" customHeight="1" x14ac:dyDescent="0.25">
      <c r="H15" s="31" t="s">
        <v>14</v>
      </c>
    </row>
    <row r="16" spans="2:15" ht="35.25" customHeight="1" x14ac:dyDescent="0.25">
      <c r="B16" s="184" t="s">
        <v>8</v>
      </c>
      <c r="C16" s="184" t="s">
        <v>4</v>
      </c>
      <c r="D16" s="184" t="s">
        <v>3</v>
      </c>
      <c r="E16" s="184"/>
      <c r="F16" s="184" t="s">
        <v>0</v>
      </c>
      <c r="G16" s="184"/>
      <c r="H16" s="184"/>
    </row>
    <row r="17" spans="2:8" ht="37.5" customHeight="1" x14ac:dyDescent="0.25">
      <c r="B17" s="184"/>
      <c r="C17" s="184"/>
      <c r="D17" s="48" t="s">
        <v>1</v>
      </c>
      <c r="E17" s="48" t="s">
        <v>2</v>
      </c>
      <c r="F17" s="48" t="s">
        <v>5</v>
      </c>
      <c r="G17" s="48" t="s">
        <v>6</v>
      </c>
      <c r="H17" s="48" t="s">
        <v>7</v>
      </c>
    </row>
    <row r="18" spans="2:8" ht="137.25" customHeight="1" x14ac:dyDescent="0.25">
      <c r="B18" s="131" t="s">
        <v>20</v>
      </c>
      <c r="C18" s="34"/>
      <c r="D18" s="34"/>
      <c r="E18" s="34"/>
      <c r="F18" s="34"/>
      <c r="G18" s="34"/>
      <c r="H18" s="34"/>
    </row>
    <row r="19" spans="2:8" ht="60.75" customHeight="1" x14ac:dyDescent="0.25">
      <c r="B19" s="131" t="s">
        <v>21</v>
      </c>
      <c r="C19" s="34"/>
      <c r="D19" s="34"/>
      <c r="E19" s="34"/>
      <c r="F19" s="34"/>
      <c r="G19" s="34"/>
      <c r="H19" s="34"/>
    </row>
    <row r="20" spans="2:8" s="8" customFormat="1" ht="87.75" customHeight="1" x14ac:dyDescent="0.25">
      <c r="B20" s="131" t="s">
        <v>22</v>
      </c>
      <c r="C20" s="35"/>
      <c r="D20" s="35"/>
      <c r="E20" s="35"/>
      <c r="F20" s="35"/>
      <c r="G20" s="35"/>
      <c r="H20" s="35"/>
    </row>
    <row r="21" spans="2:8" s="8" customFormat="1" ht="132.75" customHeight="1" x14ac:dyDescent="0.3">
      <c r="B21" s="131" t="s">
        <v>11</v>
      </c>
      <c r="C21" s="36"/>
      <c r="D21" s="36"/>
      <c r="E21" s="36"/>
      <c r="F21" s="35"/>
      <c r="G21" s="35"/>
      <c r="H21" s="35"/>
    </row>
    <row r="22" spans="2:8" s="145" customFormat="1" ht="34.5" customHeight="1" x14ac:dyDescent="0.25">
      <c r="B22" s="147" t="s">
        <v>12</v>
      </c>
      <c r="C22" s="98">
        <v>2295305</v>
      </c>
      <c r="D22" s="98">
        <v>2718600</v>
      </c>
      <c r="E22" s="98">
        <v>3525947</v>
      </c>
      <c r="F22" s="98">
        <v>4058373</v>
      </c>
      <c r="G22" s="98">
        <v>4241683</v>
      </c>
      <c r="H22" s="98">
        <v>4932680</v>
      </c>
    </row>
    <row r="23" spans="2:8" ht="80.25" customHeight="1" x14ac:dyDescent="0.3">
      <c r="B23" s="131" t="s">
        <v>23</v>
      </c>
      <c r="C23" s="37"/>
      <c r="D23" s="37"/>
      <c r="E23" s="37"/>
      <c r="F23" s="37"/>
      <c r="G23" s="37"/>
      <c r="H23" s="37"/>
    </row>
    <row r="24" spans="2:8" ht="18.75" x14ac:dyDescent="0.25">
      <c r="B24" s="9"/>
      <c r="C24" s="10"/>
      <c r="D24" s="10"/>
      <c r="E24" s="10"/>
      <c r="F24" s="10"/>
      <c r="G24" s="10"/>
      <c r="H24" s="10"/>
    </row>
    <row r="25" spans="2:8" ht="57.75" customHeight="1" x14ac:dyDescent="0.25">
      <c r="B25" s="190" t="s">
        <v>57</v>
      </c>
      <c r="C25" s="190"/>
      <c r="D25" s="190"/>
      <c r="E25" s="190"/>
      <c r="F25" s="190"/>
      <c r="G25" s="39"/>
    </row>
    <row r="26" spans="2:8" ht="41.25" customHeight="1" x14ac:dyDescent="0.35">
      <c r="B26" s="191" t="s">
        <v>80</v>
      </c>
      <c r="C26" s="191"/>
      <c r="D26" s="10"/>
      <c r="E26" s="10"/>
    </row>
    <row r="27" spans="2:8" ht="167.25" customHeight="1" x14ac:dyDescent="0.25">
      <c r="B27" s="192" t="s">
        <v>9</v>
      </c>
      <c r="C27" s="192"/>
      <c r="D27" s="192"/>
      <c r="E27" s="125" t="s">
        <v>10</v>
      </c>
      <c r="F27" s="125" t="s">
        <v>33</v>
      </c>
      <c r="G27" s="125" t="s">
        <v>34</v>
      </c>
      <c r="H27" s="121" t="s">
        <v>577</v>
      </c>
    </row>
    <row r="28" spans="2:8" ht="237" customHeight="1" x14ac:dyDescent="0.35">
      <c r="B28" s="193" t="s">
        <v>438</v>
      </c>
      <c r="C28" s="193"/>
      <c r="D28" s="193"/>
      <c r="E28" s="158">
        <v>5500</v>
      </c>
      <c r="F28" s="138"/>
      <c r="G28" s="159"/>
      <c r="H28" s="158">
        <v>783875</v>
      </c>
    </row>
    <row r="29" spans="2:8" ht="170.25" customHeight="1" x14ac:dyDescent="0.35">
      <c r="B29" s="194" t="s">
        <v>439</v>
      </c>
      <c r="C29" s="194"/>
      <c r="D29" s="194"/>
      <c r="E29" s="158">
        <v>1248</v>
      </c>
      <c r="F29" s="138"/>
      <c r="G29" s="159"/>
      <c r="H29" s="158">
        <v>269880</v>
      </c>
    </row>
    <row r="30" spans="2:8" ht="114" customHeight="1" x14ac:dyDescent="0.35">
      <c r="B30" s="194" t="s">
        <v>573</v>
      </c>
      <c r="C30" s="194"/>
      <c r="D30" s="194"/>
      <c r="E30" s="158">
        <v>14487</v>
      </c>
      <c r="F30" s="138"/>
      <c r="G30" s="159"/>
      <c r="H30" s="158">
        <v>313281.375</v>
      </c>
    </row>
    <row r="31" spans="2:8" ht="294" customHeight="1" x14ac:dyDescent="0.35">
      <c r="B31" s="194" t="s">
        <v>429</v>
      </c>
      <c r="C31" s="194"/>
      <c r="D31" s="194"/>
      <c r="E31" s="158">
        <v>194</v>
      </c>
      <c r="F31" s="138"/>
      <c r="G31" s="159"/>
      <c r="H31" s="158">
        <v>37757.25</v>
      </c>
    </row>
    <row r="32" spans="2:8" ht="87.75" customHeight="1" x14ac:dyDescent="0.35">
      <c r="B32" s="194" t="s">
        <v>440</v>
      </c>
      <c r="C32" s="194"/>
      <c r="D32" s="194"/>
      <c r="E32" s="158">
        <v>187</v>
      </c>
      <c r="F32" s="138"/>
      <c r="G32" s="159"/>
      <c r="H32" s="158">
        <v>36394.875</v>
      </c>
    </row>
    <row r="33" spans="2:8" ht="66" customHeight="1" x14ac:dyDescent="0.35">
      <c r="B33" s="194" t="s">
        <v>441</v>
      </c>
      <c r="C33" s="194"/>
      <c r="D33" s="194"/>
      <c r="E33" s="158"/>
      <c r="F33" s="138"/>
      <c r="G33" s="159"/>
      <c r="H33" s="158">
        <v>0</v>
      </c>
    </row>
    <row r="34" spans="2:8" ht="63" customHeight="1" x14ac:dyDescent="0.35">
      <c r="B34" s="194" t="s">
        <v>442</v>
      </c>
      <c r="C34" s="194"/>
      <c r="D34" s="194"/>
      <c r="E34" s="158">
        <v>1229</v>
      </c>
      <c r="F34" s="138"/>
      <c r="G34" s="159"/>
      <c r="H34" s="158">
        <v>79731.375</v>
      </c>
    </row>
    <row r="35" spans="2:8" ht="56.25" customHeight="1" x14ac:dyDescent="0.35">
      <c r="B35" s="194" t="s">
        <v>443</v>
      </c>
      <c r="C35" s="194"/>
      <c r="D35" s="194"/>
      <c r="E35" s="158">
        <v>55</v>
      </c>
      <c r="F35" s="138"/>
      <c r="G35" s="159"/>
      <c r="H35" s="158">
        <v>3568.125</v>
      </c>
    </row>
    <row r="36" spans="2:8" ht="63" customHeight="1" x14ac:dyDescent="0.35">
      <c r="B36" s="194" t="s">
        <v>444</v>
      </c>
      <c r="C36" s="194"/>
      <c r="D36" s="194"/>
      <c r="E36" s="158">
        <v>161</v>
      </c>
      <c r="F36" s="138"/>
      <c r="G36" s="159"/>
      <c r="H36" s="158">
        <v>10444.875</v>
      </c>
    </row>
    <row r="37" spans="2:8" ht="112.5" customHeight="1" x14ac:dyDescent="0.35">
      <c r="B37" s="194" t="s">
        <v>445</v>
      </c>
      <c r="C37" s="194"/>
      <c r="D37" s="194"/>
      <c r="E37" s="158">
        <v>997</v>
      </c>
      <c r="F37" s="138"/>
      <c r="G37" s="159"/>
      <c r="H37" s="158">
        <v>21560.125</v>
      </c>
    </row>
    <row r="38" spans="2:8" ht="141.75" customHeight="1" x14ac:dyDescent="0.35">
      <c r="B38" s="194" t="s">
        <v>570</v>
      </c>
      <c r="C38" s="194"/>
      <c r="D38" s="194"/>
      <c r="E38" s="158">
        <v>483</v>
      </c>
      <c r="F38" s="138"/>
      <c r="G38" s="159"/>
      <c r="H38" s="158">
        <v>94003.875</v>
      </c>
    </row>
    <row r="39" spans="2:8" ht="91.5" customHeight="1" x14ac:dyDescent="0.35">
      <c r="B39" s="194" t="s">
        <v>571</v>
      </c>
      <c r="C39" s="194"/>
      <c r="D39" s="194"/>
      <c r="E39" s="158">
        <v>8238</v>
      </c>
      <c r="F39" s="138"/>
      <c r="G39" s="159"/>
      <c r="H39" s="158">
        <v>178146.75</v>
      </c>
    </row>
    <row r="40" spans="2:8" ht="80.25" customHeight="1" x14ac:dyDescent="0.35">
      <c r="B40" s="194" t="s">
        <v>446</v>
      </c>
      <c r="C40" s="194"/>
      <c r="D40" s="194"/>
      <c r="E40" s="158">
        <v>720</v>
      </c>
      <c r="F40" s="138"/>
      <c r="G40" s="159"/>
      <c r="H40" s="158">
        <v>62280</v>
      </c>
    </row>
    <row r="41" spans="2:8" ht="66.75" customHeight="1" x14ac:dyDescent="0.35">
      <c r="B41" s="194" t="s">
        <v>447</v>
      </c>
      <c r="C41" s="194"/>
      <c r="D41" s="194"/>
      <c r="E41" s="158">
        <v>41170</v>
      </c>
      <c r="F41" s="138"/>
      <c r="G41" s="159"/>
      <c r="H41" s="158">
        <v>534180.75</v>
      </c>
    </row>
    <row r="42" spans="2:8" ht="142.5" customHeight="1" x14ac:dyDescent="0.35">
      <c r="B42" s="194" t="s">
        <v>448</v>
      </c>
      <c r="C42" s="194"/>
      <c r="D42" s="194"/>
      <c r="E42" s="158">
        <v>37</v>
      </c>
      <c r="F42" s="138"/>
      <c r="G42" s="159"/>
      <c r="H42" s="158">
        <v>10401.625</v>
      </c>
    </row>
    <row r="43" spans="2:8" ht="114.75" customHeight="1" x14ac:dyDescent="0.35">
      <c r="B43" s="194" t="s">
        <v>572</v>
      </c>
      <c r="C43" s="194"/>
      <c r="D43" s="194"/>
      <c r="E43" s="158"/>
      <c r="F43" s="138"/>
      <c r="G43" s="159"/>
      <c r="H43" s="158">
        <v>0</v>
      </c>
    </row>
    <row r="44" spans="2:8" ht="70.5" customHeight="1" x14ac:dyDescent="0.35">
      <c r="B44" s="194" t="s">
        <v>449</v>
      </c>
      <c r="C44" s="194"/>
      <c r="D44" s="194"/>
      <c r="E44" s="158"/>
      <c r="F44" s="138"/>
      <c r="G44" s="159"/>
      <c r="H44" s="158">
        <v>0</v>
      </c>
    </row>
    <row r="45" spans="2:8" ht="65.25" customHeight="1" x14ac:dyDescent="0.35">
      <c r="B45" s="194" t="s">
        <v>450</v>
      </c>
      <c r="C45" s="194"/>
      <c r="D45" s="194"/>
      <c r="E45" s="158">
        <v>210</v>
      </c>
      <c r="F45" s="138"/>
      <c r="G45" s="159"/>
      <c r="H45" s="158">
        <v>104405.5</v>
      </c>
    </row>
    <row r="46" spans="2:8" ht="66.75" customHeight="1" x14ac:dyDescent="0.35">
      <c r="B46" s="194" t="s">
        <v>451</v>
      </c>
      <c r="C46" s="194"/>
      <c r="D46" s="194"/>
      <c r="E46" s="158">
        <v>290</v>
      </c>
      <c r="F46" s="138"/>
      <c r="G46" s="159"/>
      <c r="H46" s="158">
        <v>141341</v>
      </c>
    </row>
    <row r="47" spans="2:8" ht="151.5" customHeight="1" x14ac:dyDescent="0.35">
      <c r="B47" s="194" t="s">
        <v>452</v>
      </c>
      <c r="C47" s="194"/>
      <c r="D47" s="194"/>
      <c r="E47" s="158">
        <v>156</v>
      </c>
      <c r="F47" s="138"/>
      <c r="G47" s="159"/>
      <c r="H47" s="158">
        <v>193068</v>
      </c>
    </row>
    <row r="48" spans="2:8" ht="131.25" customHeight="1" x14ac:dyDescent="0.35">
      <c r="B48" s="194" t="s">
        <v>453</v>
      </c>
      <c r="C48" s="194"/>
      <c r="D48" s="194"/>
      <c r="E48" s="158">
        <v>77</v>
      </c>
      <c r="F48" s="138"/>
      <c r="G48" s="159"/>
      <c r="H48" s="158">
        <v>3330.25</v>
      </c>
    </row>
    <row r="49" spans="2:8" ht="67.5" customHeight="1" x14ac:dyDescent="0.35">
      <c r="B49" s="194" t="s">
        <v>454</v>
      </c>
      <c r="C49" s="194"/>
      <c r="D49" s="194"/>
      <c r="E49" s="158">
        <v>107</v>
      </c>
      <c r="F49" s="138"/>
      <c r="G49" s="159"/>
      <c r="H49" s="158">
        <v>10623</v>
      </c>
    </row>
    <row r="50" spans="2:8" ht="185.25" customHeight="1" x14ac:dyDescent="0.35">
      <c r="B50" s="194" t="s">
        <v>455</v>
      </c>
      <c r="C50" s="194"/>
      <c r="D50" s="194"/>
      <c r="E50" s="158">
        <v>4788</v>
      </c>
      <c r="F50" s="138"/>
      <c r="G50" s="159"/>
      <c r="H50" s="158">
        <v>1167970.1800409998</v>
      </c>
    </row>
    <row r="51" spans="2:8" ht="114.75" customHeight="1" x14ac:dyDescent="0.35">
      <c r="B51" s="194" t="s">
        <v>456</v>
      </c>
      <c r="C51" s="194"/>
      <c r="D51" s="194"/>
      <c r="E51" s="158">
        <v>13</v>
      </c>
      <c r="F51" s="138"/>
      <c r="G51" s="159"/>
      <c r="H51" s="158">
        <v>2130</v>
      </c>
    </row>
    <row r="52" spans="2:8" ht="18.75" x14ac:dyDescent="0.25">
      <c r="B52" s="9"/>
      <c r="C52" s="52"/>
      <c r="E52" s="13"/>
      <c r="F52" s="13"/>
    </row>
    <row r="53" spans="2:8" ht="33.75" customHeight="1" x14ac:dyDescent="0.35">
      <c r="B53" s="191" t="s">
        <v>85</v>
      </c>
      <c r="C53" s="191"/>
      <c r="E53" s="10"/>
      <c r="F53" s="10"/>
    </row>
    <row r="54" spans="2:8" ht="151.5" customHeight="1" x14ac:dyDescent="0.25">
      <c r="B54" s="184" t="s">
        <v>9</v>
      </c>
      <c r="C54" s="184"/>
      <c r="D54" s="184"/>
      <c r="E54" s="125" t="s">
        <v>10</v>
      </c>
      <c r="F54" s="137" t="s">
        <v>33</v>
      </c>
      <c r="G54" s="125" t="s">
        <v>34</v>
      </c>
      <c r="H54" s="121" t="s">
        <v>577</v>
      </c>
    </row>
    <row r="55" spans="2:8" ht="54" customHeight="1" x14ac:dyDescent="0.25">
      <c r="B55" s="194" t="s">
        <v>81</v>
      </c>
      <c r="C55" s="194"/>
      <c r="D55" s="194"/>
      <c r="E55" s="34">
        <v>5500</v>
      </c>
      <c r="F55" s="139"/>
      <c r="G55" s="63"/>
      <c r="H55" s="157">
        <v>1013320</v>
      </c>
    </row>
    <row r="56" spans="2:8" ht="54" customHeight="1" x14ac:dyDescent="0.25">
      <c r="B56" s="194" t="s">
        <v>575</v>
      </c>
      <c r="C56" s="194"/>
      <c r="D56" s="194"/>
      <c r="E56" s="34">
        <v>2185</v>
      </c>
      <c r="F56" s="139"/>
      <c r="G56" s="63"/>
      <c r="H56" s="157">
        <v>30192</v>
      </c>
    </row>
    <row r="57" spans="2:8" ht="35.25" customHeight="1" x14ac:dyDescent="0.25">
      <c r="B57" s="194" t="s">
        <v>82</v>
      </c>
      <c r="C57" s="194"/>
      <c r="D57" s="194"/>
      <c r="E57" s="34">
        <v>65695</v>
      </c>
      <c r="F57" s="63"/>
      <c r="G57" s="63"/>
      <c r="H57" s="157">
        <v>1702013.7259999998</v>
      </c>
    </row>
    <row r="58" spans="2:8" ht="39" customHeight="1" x14ac:dyDescent="0.25">
      <c r="B58" s="194" t="s">
        <v>83</v>
      </c>
      <c r="C58" s="194"/>
      <c r="D58" s="194"/>
      <c r="E58" s="34">
        <v>4567</v>
      </c>
      <c r="F58" s="63"/>
      <c r="G58" s="63"/>
      <c r="H58" s="157">
        <v>1496157.7679999999</v>
      </c>
    </row>
    <row r="59" spans="2:8" ht="23.25" x14ac:dyDescent="0.3">
      <c r="B59" s="148"/>
      <c r="C59" s="148"/>
      <c r="D59" s="148"/>
      <c r="E59" s="75"/>
      <c r="F59" s="149"/>
      <c r="G59" s="64"/>
      <c r="H59" s="64"/>
    </row>
    <row r="60" spans="2:8" ht="42.75" customHeight="1" x14ac:dyDescent="0.35">
      <c r="B60" s="191" t="s">
        <v>86</v>
      </c>
      <c r="C60" s="191"/>
      <c r="E60" s="10"/>
      <c r="F60" s="28"/>
    </row>
    <row r="61" spans="2:8" ht="163.5" customHeight="1" x14ac:dyDescent="0.25">
      <c r="B61" s="184" t="s">
        <v>9</v>
      </c>
      <c r="C61" s="184"/>
      <c r="D61" s="184"/>
      <c r="E61" s="137" t="s">
        <v>10</v>
      </c>
      <c r="F61" s="137" t="s">
        <v>33</v>
      </c>
      <c r="G61" s="137" t="s">
        <v>34</v>
      </c>
      <c r="H61" s="121" t="s">
        <v>577</v>
      </c>
    </row>
    <row r="62" spans="2:8" ht="63" customHeight="1" x14ac:dyDescent="0.25">
      <c r="B62" s="194" t="s">
        <v>81</v>
      </c>
      <c r="C62" s="194"/>
      <c r="D62" s="194"/>
      <c r="E62" s="34">
        <v>5500</v>
      </c>
      <c r="F62" s="139"/>
      <c r="G62" s="63"/>
      <c r="H62" s="157">
        <v>1510686.08</v>
      </c>
    </row>
    <row r="63" spans="2:8" ht="63" customHeight="1" x14ac:dyDescent="0.25">
      <c r="B63" s="194" t="s">
        <v>575</v>
      </c>
      <c r="C63" s="194"/>
      <c r="D63" s="194"/>
      <c r="E63" s="34">
        <v>2197</v>
      </c>
      <c r="F63" s="139"/>
      <c r="G63" s="63"/>
      <c r="H63" s="157">
        <v>32182.24164</v>
      </c>
    </row>
    <row r="64" spans="2:8" ht="36" customHeight="1" x14ac:dyDescent="0.25">
      <c r="B64" s="194" t="s">
        <v>82</v>
      </c>
      <c r="C64" s="194"/>
      <c r="D64" s="194"/>
      <c r="E64" s="34">
        <v>65695</v>
      </c>
      <c r="F64" s="63"/>
      <c r="G64" s="63"/>
      <c r="H64" s="157">
        <v>1804001.5219999999</v>
      </c>
    </row>
    <row r="65" spans="2:8" ht="36" customHeight="1" x14ac:dyDescent="0.25">
      <c r="B65" s="194" t="s">
        <v>83</v>
      </c>
      <c r="C65" s="194"/>
      <c r="D65" s="194"/>
      <c r="E65" s="34">
        <v>4567</v>
      </c>
      <c r="F65" s="63"/>
      <c r="G65" s="63"/>
      <c r="H65" s="157">
        <v>1585810.2960000001</v>
      </c>
    </row>
    <row r="66" spans="2:8" ht="28.5" customHeight="1" x14ac:dyDescent="0.25">
      <c r="B66" s="65"/>
      <c r="C66" s="65"/>
      <c r="D66" s="64"/>
      <c r="E66" s="64"/>
      <c r="F66" s="64"/>
    </row>
    <row r="67" spans="2:8" ht="30" customHeight="1" x14ac:dyDescent="0.25">
      <c r="B67" s="65"/>
      <c r="C67" s="65"/>
      <c r="D67" s="64"/>
      <c r="E67" s="64"/>
      <c r="F67" s="64"/>
    </row>
    <row r="68" spans="2:8" ht="42" customHeight="1" x14ac:dyDescent="0.3">
      <c r="B68" s="150" t="s">
        <v>15</v>
      </c>
      <c r="C68" s="19"/>
      <c r="D68" s="153" t="s">
        <v>16</v>
      </c>
    </row>
    <row r="69" spans="2:8" ht="22.5" x14ac:dyDescent="0.3">
      <c r="B69" s="151"/>
      <c r="C69" s="84" t="s">
        <v>17</v>
      </c>
      <c r="D69" s="154"/>
    </row>
    <row r="70" spans="2:8" ht="110.25" customHeight="1" x14ac:dyDescent="0.3">
      <c r="B70" s="150" t="s">
        <v>52</v>
      </c>
      <c r="C70" s="85"/>
      <c r="D70" s="153" t="s">
        <v>53</v>
      </c>
    </row>
    <row r="71" spans="2:8" ht="22.5" x14ac:dyDescent="0.3">
      <c r="B71" s="151"/>
      <c r="C71" s="84" t="s">
        <v>17</v>
      </c>
      <c r="D71" s="155"/>
    </row>
    <row r="72" spans="2:8" ht="90" customHeight="1" x14ac:dyDescent="0.3">
      <c r="B72" s="152" t="s">
        <v>87</v>
      </c>
      <c r="C72" s="86"/>
      <c r="D72" s="156" t="s">
        <v>88</v>
      </c>
    </row>
    <row r="73" spans="2:8" ht="26.25" customHeight="1" x14ac:dyDescent="0.25">
      <c r="B73" s="21"/>
      <c r="C73" s="84" t="s">
        <v>17</v>
      </c>
      <c r="D73" s="22"/>
    </row>
  </sheetData>
  <mergeCells count="56">
    <mergeCell ref="B61:D61"/>
    <mergeCell ref="B56:D56"/>
    <mergeCell ref="B62:D62"/>
    <mergeCell ref="B64:D64"/>
    <mergeCell ref="B65:D65"/>
    <mergeCell ref="B63:D63"/>
    <mergeCell ref="B50:D50"/>
    <mergeCell ref="B51:D51"/>
    <mergeCell ref="B53:C53"/>
    <mergeCell ref="B60:C60"/>
    <mergeCell ref="B54:D54"/>
    <mergeCell ref="B55:D55"/>
    <mergeCell ref="B57:D57"/>
    <mergeCell ref="B58:D58"/>
    <mergeCell ref="B45:D45"/>
    <mergeCell ref="B46:D46"/>
    <mergeCell ref="B47:D47"/>
    <mergeCell ref="B48:D48"/>
    <mergeCell ref="B49:D49"/>
    <mergeCell ref="B40:D40"/>
    <mergeCell ref="B41:D41"/>
    <mergeCell ref="B42:D42"/>
    <mergeCell ref="B43:D43"/>
    <mergeCell ref="B44:D44"/>
    <mergeCell ref="B35:D35"/>
    <mergeCell ref="B36:D36"/>
    <mergeCell ref="B37:D37"/>
    <mergeCell ref="B38:D38"/>
    <mergeCell ref="B39:D39"/>
    <mergeCell ref="B30:D30"/>
    <mergeCell ref="B31:D31"/>
    <mergeCell ref="B32:D32"/>
    <mergeCell ref="B33:D33"/>
    <mergeCell ref="B34:D34"/>
    <mergeCell ref="B25:F25"/>
    <mergeCell ref="B26:C26"/>
    <mergeCell ref="B27:D27"/>
    <mergeCell ref="B28:D28"/>
    <mergeCell ref="B29:D29"/>
    <mergeCell ref="B2:H2"/>
    <mergeCell ref="B3:H3"/>
    <mergeCell ref="B4:H4"/>
    <mergeCell ref="B5:H5"/>
    <mergeCell ref="F1:H1"/>
    <mergeCell ref="C6:H6"/>
    <mergeCell ref="C7:H7"/>
    <mergeCell ref="C8:H8"/>
    <mergeCell ref="C9:H9"/>
    <mergeCell ref="C11:H11"/>
    <mergeCell ref="C12:H12"/>
    <mergeCell ref="C13:H13"/>
    <mergeCell ref="C14:H14"/>
    <mergeCell ref="B16:B17"/>
    <mergeCell ref="C16:C17"/>
    <mergeCell ref="D16:E16"/>
    <mergeCell ref="F16:H16"/>
  </mergeCells>
  <pageMargins left="0.74803149606299213" right="0.74803149606299213" top="0.98425196850393704" bottom="0.98425196850393704" header="0.51181102362204722" footer="0.51181102362204722"/>
  <pageSetup paperSize="9" scale="45" fitToHeight="7" orientation="portrait" verticalDpi="0" r:id="rId1"/>
  <rowBreaks count="1" manualBreakCount="1">
    <brk id="59"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3"/>
  <sheetViews>
    <sheetView view="pageBreakPreview" topLeftCell="A63" zoomScale="80" zoomScaleNormal="100" zoomScaleSheetLayoutView="80" workbookViewId="0">
      <selection activeCell="E28" sqref="E28:H51"/>
    </sheetView>
  </sheetViews>
  <sheetFormatPr defaultRowHeight="15" x14ac:dyDescent="0.25"/>
  <cols>
    <col min="1" max="1" width="1.85546875" customWidth="1"/>
    <col min="2" max="2" width="64.42578125" customWidth="1"/>
    <col min="3" max="3" width="20.28515625" customWidth="1"/>
    <col min="4" max="4" width="22.42578125" customWidth="1"/>
    <col min="5" max="5" width="23.7109375" customWidth="1"/>
    <col min="6" max="6" width="21.7109375" customWidth="1"/>
    <col min="7" max="8" width="20.140625" customWidth="1"/>
  </cols>
  <sheetData>
    <row r="1" spans="2:15" ht="117" customHeight="1" x14ac:dyDescent="0.25">
      <c r="B1" s="1"/>
      <c r="C1" s="1"/>
      <c r="D1" s="1"/>
      <c r="E1" s="1"/>
      <c r="F1" s="177" t="s">
        <v>258</v>
      </c>
      <c r="G1" s="177"/>
      <c r="H1" s="177"/>
      <c r="I1" s="1"/>
      <c r="J1" s="1"/>
      <c r="K1" s="1"/>
      <c r="L1" s="1"/>
    </row>
    <row r="2" spans="2:15" ht="28.5" customHeight="1" x14ac:dyDescent="0.25">
      <c r="B2" s="178" t="s">
        <v>259</v>
      </c>
      <c r="C2" s="178"/>
      <c r="D2" s="178"/>
      <c r="E2" s="178"/>
      <c r="F2" s="178"/>
      <c r="G2" s="178"/>
      <c r="H2" s="178"/>
      <c r="I2" s="4"/>
      <c r="J2" s="4"/>
      <c r="K2" s="4"/>
      <c r="L2" s="4"/>
      <c r="M2" s="4"/>
      <c r="N2" s="4"/>
      <c r="O2" s="4"/>
    </row>
    <row r="3" spans="2:15" ht="30.7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9.25" customHeight="1" x14ac:dyDescent="0.25">
      <c r="B5" s="181" t="s">
        <v>262</v>
      </c>
      <c r="C5" s="181"/>
      <c r="D5" s="181"/>
      <c r="E5" s="181"/>
      <c r="F5" s="181"/>
      <c r="G5" s="181"/>
      <c r="H5" s="181"/>
      <c r="I5" s="7"/>
      <c r="J5" s="7"/>
      <c r="K5" s="7"/>
      <c r="L5" s="7"/>
      <c r="M5" s="7"/>
      <c r="N5" s="3"/>
    </row>
    <row r="6" spans="2:15" ht="56.25" customHeight="1" x14ac:dyDescent="0.25">
      <c r="B6" s="111" t="s">
        <v>263</v>
      </c>
      <c r="C6" s="176" t="s">
        <v>311</v>
      </c>
      <c r="D6" s="176"/>
      <c r="E6" s="176"/>
      <c r="F6" s="176"/>
      <c r="G6" s="176"/>
      <c r="H6" s="176"/>
      <c r="I6" s="16"/>
      <c r="J6" s="7"/>
      <c r="K6" s="7"/>
      <c r="L6" s="7"/>
      <c r="M6" s="7"/>
      <c r="N6" s="3"/>
    </row>
    <row r="7" spans="2:15" ht="74.25" customHeight="1" x14ac:dyDescent="0.25">
      <c r="B7" s="111" t="s">
        <v>265</v>
      </c>
      <c r="C7" s="176" t="s">
        <v>266</v>
      </c>
      <c r="D7" s="176"/>
      <c r="E7" s="176"/>
      <c r="F7" s="176"/>
      <c r="G7" s="176"/>
      <c r="H7" s="176"/>
      <c r="I7" s="15"/>
      <c r="J7" s="7"/>
      <c r="K7" s="7"/>
      <c r="L7" s="7"/>
      <c r="M7" s="7"/>
      <c r="N7" s="3"/>
    </row>
    <row r="8" spans="2:15" ht="72" customHeight="1" x14ac:dyDescent="0.25">
      <c r="B8" s="111" t="s">
        <v>267</v>
      </c>
      <c r="C8" s="176" t="s">
        <v>425</v>
      </c>
      <c r="D8" s="176"/>
      <c r="E8" s="176"/>
      <c r="F8" s="176"/>
      <c r="G8" s="176"/>
      <c r="H8" s="176"/>
      <c r="I8" s="15"/>
      <c r="J8" s="7"/>
      <c r="K8" s="7"/>
      <c r="L8" s="7"/>
      <c r="M8" s="7"/>
      <c r="N8" s="3"/>
    </row>
    <row r="9" spans="2:15" ht="56.25" customHeight="1" x14ac:dyDescent="0.25">
      <c r="B9" s="111" t="s">
        <v>268</v>
      </c>
      <c r="C9" s="176" t="s">
        <v>428</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48.75" customHeight="1" x14ac:dyDescent="0.25">
      <c r="B11" s="111" t="s">
        <v>270</v>
      </c>
      <c r="C11" s="183" t="s">
        <v>271</v>
      </c>
      <c r="D11" s="183"/>
      <c r="E11" s="183"/>
      <c r="F11" s="183"/>
      <c r="G11" s="183"/>
      <c r="H11" s="183"/>
      <c r="I11" s="7"/>
      <c r="J11" s="7"/>
      <c r="K11" s="7"/>
      <c r="L11" s="7"/>
      <c r="M11" s="7"/>
      <c r="N11" s="3"/>
    </row>
    <row r="12" spans="2:15" ht="45.75" customHeight="1" x14ac:dyDescent="0.25">
      <c r="B12" s="111" t="s">
        <v>272</v>
      </c>
      <c r="C12" s="183" t="s">
        <v>273</v>
      </c>
      <c r="D12" s="183"/>
      <c r="E12" s="183"/>
      <c r="F12" s="183"/>
      <c r="G12" s="183"/>
      <c r="H12" s="183"/>
      <c r="I12" s="7"/>
      <c r="J12" s="7"/>
      <c r="K12" s="7"/>
      <c r="L12" s="7"/>
      <c r="M12" s="7"/>
      <c r="N12" s="3"/>
    </row>
    <row r="13" spans="2:15" ht="35.25" customHeight="1" x14ac:dyDescent="0.25">
      <c r="B13" s="111" t="s">
        <v>274</v>
      </c>
      <c r="C13" s="183" t="s">
        <v>275</v>
      </c>
      <c r="D13" s="183"/>
      <c r="E13" s="183"/>
      <c r="F13" s="183"/>
      <c r="G13" s="183"/>
      <c r="H13" s="183"/>
      <c r="I13" s="7"/>
      <c r="J13" s="7"/>
      <c r="K13" s="7"/>
      <c r="L13" s="7"/>
      <c r="M13" s="7"/>
      <c r="N13" s="3"/>
    </row>
    <row r="14" spans="2:15" ht="34.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27" customHeight="1" x14ac:dyDescent="0.25">
      <c r="B16" s="184" t="s">
        <v>279</v>
      </c>
      <c r="C16" s="184" t="s">
        <v>280</v>
      </c>
      <c r="D16" s="184" t="s">
        <v>281</v>
      </c>
      <c r="E16" s="184"/>
      <c r="F16" s="184" t="s">
        <v>282</v>
      </c>
      <c r="G16" s="184"/>
      <c r="H16" s="184"/>
    </row>
    <row r="17" spans="2:8" ht="34.5" customHeight="1" x14ac:dyDescent="0.25">
      <c r="B17" s="184"/>
      <c r="C17" s="184"/>
      <c r="D17" s="112" t="s">
        <v>283</v>
      </c>
      <c r="E17" s="112" t="s">
        <v>284</v>
      </c>
      <c r="F17" s="112" t="s">
        <v>285</v>
      </c>
      <c r="G17" s="112" t="s">
        <v>286</v>
      </c>
      <c r="H17" s="112" t="s">
        <v>287</v>
      </c>
    </row>
    <row r="18" spans="2:8" ht="112.5" customHeight="1" x14ac:dyDescent="0.25">
      <c r="B18" s="33" t="s">
        <v>288</v>
      </c>
      <c r="C18" s="34"/>
      <c r="D18" s="34"/>
      <c r="E18" s="34"/>
      <c r="F18" s="34"/>
      <c r="G18" s="34"/>
      <c r="H18" s="34"/>
    </row>
    <row r="19" spans="2:8" ht="36.75" customHeight="1" x14ac:dyDescent="0.25">
      <c r="B19" s="33" t="s">
        <v>289</v>
      </c>
      <c r="C19" s="34"/>
      <c r="D19" s="34"/>
      <c r="E19" s="34"/>
      <c r="F19" s="34"/>
      <c r="G19" s="34"/>
      <c r="H19" s="34"/>
    </row>
    <row r="20" spans="2:8" s="8" customFormat="1" ht="49.5" customHeight="1" x14ac:dyDescent="0.25">
      <c r="B20" s="33" t="s">
        <v>290</v>
      </c>
      <c r="C20" s="35"/>
      <c r="D20" s="35"/>
      <c r="E20" s="35"/>
      <c r="F20" s="35"/>
      <c r="G20" s="35"/>
      <c r="H20" s="35"/>
    </row>
    <row r="21" spans="2:8" s="8" customFormat="1" ht="105" customHeight="1" x14ac:dyDescent="0.3">
      <c r="B21" s="33" t="s">
        <v>291</v>
      </c>
      <c r="C21" s="36"/>
      <c r="D21" s="36"/>
      <c r="E21" s="36"/>
      <c r="F21" s="35"/>
      <c r="G21" s="35"/>
      <c r="H21" s="35"/>
    </row>
    <row r="22" spans="2:8" ht="32.25" customHeight="1" x14ac:dyDescent="0.25">
      <c r="B22" s="108" t="s">
        <v>292</v>
      </c>
      <c r="C22" s="98">
        <v>2295305</v>
      </c>
      <c r="D22" s="98">
        <v>2718600</v>
      </c>
      <c r="E22" s="98">
        <v>3525947</v>
      </c>
      <c r="F22" s="98">
        <v>4058373</v>
      </c>
      <c r="G22" s="98">
        <v>4241683</v>
      </c>
      <c r="H22" s="98">
        <v>4932680</v>
      </c>
    </row>
    <row r="23" spans="2:8" ht="54.75" customHeight="1" x14ac:dyDescent="0.3">
      <c r="B23" s="33" t="s">
        <v>293</v>
      </c>
      <c r="C23" s="37"/>
      <c r="D23" s="37"/>
      <c r="E23" s="37"/>
      <c r="F23" s="37"/>
      <c r="G23" s="37"/>
      <c r="H23" s="37"/>
    </row>
    <row r="24" spans="2:8" ht="18.75" x14ac:dyDescent="0.25">
      <c r="B24" s="9"/>
      <c r="C24" s="10"/>
      <c r="D24" s="10"/>
      <c r="E24" s="10"/>
      <c r="F24" s="10"/>
      <c r="G24" s="10"/>
      <c r="H24" s="10"/>
    </row>
    <row r="25" spans="2:8" ht="49.5" customHeight="1" x14ac:dyDescent="0.25">
      <c r="B25" s="190" t="s">
        <v>294</v>
      </c>
      <c r="C25" s="190"/>
      <c r="D25" s="190"/>
      <c r="E25" s="190"/>
      <c r="F25" s="190"/>
      <c r="G25" s="190"/>
      <c r="H25" s="190"/>
    </row>
    <row r="26" spans="2:8" ht="23.25" x14ac:dyDescent="0.35">
      <c r="B26" s="191" t="s">
        <v>407</v>
      </c>
      <c r="C26" s="191"/>
      <c r="D26" s="10"/>
      <c r="E26" s="10"/>
    </row>
    <row r="27" spans="2:8" ht="149.25" customHeight="1" x14ac:dyDescent="0.25">
      <c r="B27" s="184" t="s">
        <v>296</v>
      </c>
      <c r="C27" s="184"/>
      <c r="D27" s="184"/>
      <c r="E27" s="122" t="s">
        <v>297</v>
      </c>
      <c r="F27" s="137" t="s">
        <v>298</v>
      </c>
      <c r="G27" s="114" t="s">
        <v>299</v>
      </c>
      <c r="H27" s="121" t="s">
        <v>337</v>
      </c>
    </row>
    <row r="28" spans="2:8" ht="251.25" customHeight="1" x14ac:dyDescent="0.35">
      <c r="B28" s="194" t="s">
        <v>433</v>
      </c>
      <c r="C28" s="194"/>
      <c r="D28" s="194"/>
      <c r="E28" s="158">
        <v>5500</v>
      </c>
      <c r="F28" s="138"/>
      <c r="G28" s="159"/>
      <c r="H28" s="158">
        <v>783875</v>
      </c>
    </row>
    <row r="29" spans="2:8" ht="168.75" customHeight="1" x14ac:dyDescent="0.35">
      <c r="B29" s="194" t="s">
        <v>430</v>
      </c>
      <c r="C29" s="194"/>
      <c r="D29" s="194"/>
      <c r="E29" s="158">
        <v>1248</v>
      </c>
      <c r="F29" s="138"/>
      <c r="G29" s="159"/>
      <c r="H29" s="158">
        <v>269880</v>
      </c>
    </row>
    <row r="30" spans="2:8" ht="106.5" customHeight="1" x14ac:dyDescent="0.35">
      <c r="B30" s="194" t="s">
        <v>431</v>
      </c>
      <c r="C30" s="194"/>
      <c r="D30" s="194"/>
      <c r="E30" s="158">
        <v>14487</v>
      </c>
      <c r="F30" s="138"/>
      <c r="G30" s="159"/>
      <c r="H30" s="158">
        <v>313281.375</v>
      </c>
    </row>
    <row r="31" spans="2:8" ht="330.75" customHeight="1" x14ac:dyDescent="0.35">
      <c r="B31" s="194" t="s">
        <v>432</v>
      </c>
      <c r="C31" s="194"/>
      <c r="D31" s="194"/>
      <c r="E31" s="158">
        <v>194</v>
      </c>
      <c r="F31" s="138"/>
      <c r="G31" s="159"/>
      <c r="H31" s="158">
        <v>37757.25</v>
      </c>
    </row>
    <row r="32" spans="2:8" ht="87.75" customHeight="1" x14ac:dyDescent="0.35">
      <c r="B32" s="194" t="s">
        <v>460</v>
      </c>
      <c r="C32" s="194"/>
      <c r="D32" s="194"/>
      <c r="E32" s="158">
        <v>187</v>
      </c>
      <c r="F32" s="138"/>
      <c r="G32" s="159"/>
      <c r="H32" s="158">
        <v>36394.875</v>
      </c>
    </row>
    <row r="33" spans="2:8" ht="69.75" customHeight="1" x14ac:dyDescent="0.35">
      <c r="B33" s="194" t="s">
        <v>459</v>
      </c>
      <c r="C33" s="194"/>
      <c r="D33" s="194"/>
      <c r="E33" s="158"/>
      <c r="F33" s="138"/>
      <c r="G33" s="159"/>
      <c r="H33" s="158">
        <v>0</v>
      </c>
    </row>
    <row r="34" spans="2:8" ht="72.75" customHeight="1" x14ac:dyDescent="0.35">
      <c r="B34" s="194" t="s">
        <v>434</v>
      </c>
      <c r="C34" s="194"/>
      <c r="D34" s="194"/>
      <c r="E34" s="158">
        <v>1229</v>
      </c>
      <c r="F34" s="138"/>
      <c r="G34" s="159"/>
      <c r="H34" s="158">
        <v>79731.375</v>
      </c>
    </row>
    <row r="35" spans="2:8" ht="76.5" customHeight="1" x14ac:dyDescent="0.35">
      <c r="B35" s="194" t="s">
        <v>457</v>
      </c>
      <c r="C35" s="194"/>
      <c r="D35" s="194"/>
      <c r="E35" s="158">
        <v>55</v>
      </c>
      <c r="F35" s="138"/>
      <c r="G35" s="159"/>
      <c r="H35" s="158">
        <v>3568.125</v>
      </c>
    </row>
    <row r="36" spans="2:8" ht="66" customHeight="1" x14ac:dyDescent="0.35">
      <c r="B36" s="194" t="s">
        <v>458</v>
      </c>
      <c r="C36" s="194"/>
      <c r="D36" s="194"/>
      <c r="E36" s="158">
        <v>161</v>
      </c>
      <c r="F36" s="138"/>
      <c r="G36" s="159"/>
      <c r="H36" s="158">
        <v>10444.875</v>
      </c>
    </row>
    <row r="37" spans="2:8" ht="113.25" customHeight="1" x14ac:dyDescent="0.35">
      <c r="B37" s="194" t="s">
        <v>461</v>
      </c>
      <c r="C37" s="194"/>
      <c r="D37" s="194"/>
      <c r="E37" s="158">
        <v>997</v>
      </c>
      <c r="F37" s="138"/>
      <c r="G37" s="159"/>
      <c r="H37" s="158">
        <v>21560.125</v>
      </c>
    </row>
    <row r="38" spans="2:8" ht="135.75" customHeight="1" x14ac:dyDescent="0.35">
      <c r="B38" s="194" t="s">
        <v>464</v>
      </c>
      <c r="C38" s="194"/>
      <c r="D38" s="194"/>
      <c r="E38" s="158">
        <v>483</v>
      </c>
      <c r="F38" s="138"/>
      <c r="G38" s="159"/>
      <c r="H38" s="158">
        <v>94003.875</v>
      </c>
    </row>
    <row r="39" spans="2:8" ht="60" customHeight="1" x14ac:dyDescent="0.35">
      <c r="B39" s="194" t="s">
        <v>462</v>
      </c>
      <c r="C39" s="194"/>
      <c r="D39" s="194"/>
      <c r="E39" s="158">
        <v>8238</v>
      </c>
      <c r="F39" s="138"/>
      <c r="G39" s="159"/>
      <c r="H39" s="158">
        <v>178146.75</v>
      </c>
    </row>
    <row r="40" spans="2:8" ht="73.5" customHeight="1" x14ac:dyDescent="0.35">
      <c r="B40" s="194" t="s">
        <v>463</v>
      </c>
      <c r="C40" s="194"/>
      <c r="D40" s="194"/>
      <c r="E40" s="158">
        <v>720</v>
      </c>
      <c r="F40" s="138"/>
      <c r="G40" s="159"/>
      <c r="H40" s="158">
        <v>62280</v>
      </c>
    </row>
    <row r="41" spans="2:8" ht="75" customHeight="1" x14ac:dyDescent="0.35">
      <c r="B41" s="194" t="s">
        <v>465</v>
      </c>
      <c r="C41" s="194"/>
      <c r="D41" s="194"/>
      <c r="E41" s="158">
        <v>41170</v>
      </c>
      <c r="F41" s="138"/>
      <c r="G41" s="159"/>
      <c r="H41" s="158">
        <v>534180.75</v>
      </c>
    </row>
    <row r="42" spans="2:8" ht="106.5" customHeight="1" x14ac:dyDescent="0.35">
      <c r="B42" s="194" t="s">
        <v>466</v>
      </c>
      <c r="C42" s="194"/>
      <c r="D42" s="194"/>
      <c r="E42" s="158">
        <v>37</v>
      </c>
      <c r="F42" s="138"/>
      <c r="G42" s="159"/>
      <c r="H42" s="158">
        <v>10401.625</v>
      </c>
    </row>
    <row r="43" spans="2:8" ht="121.5" customHeight="1" x14ac:dyDescent="0.35">
      <c r="B43" s="194" t="s">
        <v>468</v>
      </c>
      <c r="C43" s="194"/>
      <c r="D43" s="194"/>
      <c r="E43" s="158"/>
      <c r="F43" s="138"/>
      <c r="G43" s="159"/>
      <c r="H43" s="158">
        <v>0</v>
      </c>
    </row>
    <row r="44" spans="2:8" ht="78" customHeight="1" x14ac:dyDescent="0.35">
      <c r="B44" s="194" t="s">
        <v>467</v>
      </c>
      <c r="C44" s="194"/>
      <c r="D44" s="194"/>
      <c r="E44" s="158"/>
      <c r="F44" s="138"/>
      <c r="G44" s="159"/>
      <c r="H44" s="158">
        <v>0</v>
      </c>
    </row>
    <row r="45" spans="2:8" ht="83.25" customHeight="1" x14ac:dyDescent="0.35">
      <c r="B45" s="194" t="s">
        <v>470</v>
      </c>
      <c r="C45" s="194"/>
      <c r="D45" s="194"/>
      <c r="E45" s="158">
        <v>210</v>
      </c>
      <c r="F45" s="138"/>
      <c r="G45" s="159"/>
      <c r="H45" s="158">
        <v>104405.5</v>
      </c>
    </row>
    <row r="46" spans="2:8" ht="66" customHeight="1" x14ac:dyDescent="0.35">
      <c r="B46" s="194" t="s">
        <v>469</v>
      </c>
      <c r="C46" s="194"/>
      <c r="D46" s="194"/>
      <c r="E46" s="158">
        <v>290</v>
      </c>
      <c r="F46" s="138"/>
      <c r="G46" s="159"/>
      <c r="H46" s="158">
        <v>141341</v>
      </c>
    </row>
    <row r="47" spans="2:8" ht="182.25" customHeight="1" x14ac:dyDescent="0.35">
      <c r="B47" s="194" t="s">
        <v>471</v>
      </c>
      <c r="C47" s="194"/>
      <c r="D47" s="194"/>
      <c r="E47" s="158">
        <v>156</v>
      </c>
      <c r="F47" s="138"/>
      <c r="G47" s="159"/>
      <c r="H47" s="158">
        <v>193068</v>
      </c>
    </row>
    <row r="48" spans="2:8" ht="144" customHeight="1" x14ac:dyDescent="0.35">
      <c r="B48" s="194" t="s">
        <v>472</v>
      </c>
      <c r="C48" s="194"/>
      <c r="D48" s="194"/>
      <c r="E48" s="158">
        <v>77</v>
      </c>
      <c r="F48" s="138"/>
      <c r="G48" s="159"/>
      <c r="H48" s="158">
        <v>3330.25</v>
      </c>
    </row>
    <row r="49" spans="2:8" ht="87.75" customHeight="1" x14ac:dyDescent="0.35">
      <c r="B49" s="194" t="s">
        <v>473</v>
      </c>
      <c r="C49" s="194"/>
      <c r="D49" s="194"/>
      <c r="E49" s="158">
        <v>107</v>
      </c>
      <c r="F49" s="138"/>
      <c r="G49" s="159"/>
      <c r="H49" s="158">
        <v>10623</v>
      </c>
    </row>
    <row r="50" spans="2:8" ht="219.75" customHeight="1" x14ac:dyDescent="0.35">
      <c r="B50" s="194" t="s">
        <v>474</v>
      </c>
      <c r="C50" s="194"/>
      <c r="D50" s="194"/>
      <c r="E50" s="158">
        <v>4788</v>
      </c>
      <c r="F50" s="138"/>
      <c r="G50" s="159"/>
      <c r="H50" s="158">
        <v>1167970.1800409998</v>
      </c>
    </row>
    <row r="51" spans="2:8" ht="147" customHeight="1" x14ac:dyDescent="0.35">
      <c r="B51" s="194" t="s">
        <v>475</v>
      </c>
      <c r="C51" s="194"/>
      <c r="D51" s="194"/>
      <c r="E51" s="158">
        <v>13</v>
      </c>
      <c r="F51" s="138"/>
      <c r="G51" s="159"/>
      <c r="H51" s="158">
        <v>2130</v>
      </c>
    </row>
    <row r="52" spans="2:8" ht="18.75" x14ac:dyDescent="0.25">
      <c r="B52" s="9"/>
      <c r="C52" s="52"/>
      <c r="E52" s="13"/>
      <c r="F52" s="13"/>
    </row>
    <row r="53" spans="2:8" ht="33.75" customHeight="1" x14ac:dyDescent="0.35">
      <c r="B53" s="191" t="s">
        <v>406</v>
      </c>
      <c r="C53" s="191"/>
      <c r="E53" s="10"/>
      <c r="F53" s="10"/>
    </row>
    <row r="54" spans="2:8" ht="174.75" customHeight="1" x14ac:dyDescent="0.25">
      <c r="B54" s="184" t="s">
        <v>296</v>
      </c>
      <c r="C54" s="184"/>
      <c r="D54" s="184"/>
      <c r="E54" s="122" t="s">
        <v>297</v>
      </c>
      <c r="F54" s="137" t="s">
        <v>298</v>
      </c>
      <c r="G54" s="137" t="s">
        <v>299</v>
      </c>
      <c r="H54" s="121" t="s">
        <v>337</v>
      </c>
    </row>
    <row r="55" spans="2:8" ht="59.25" customHeight="1" x14ac:dyDescent="0.25">
      <c r="B55" s="194" t="s">
        <v>435</v>
      </c>
      <c r="C55" s="194"/>
      <c r="D55" s="194"/>
      <c r="E55" s="34">
        <v>5500</v>
      </c>
      <c r="F55" s="114"/>
      <c r="G55" s="63"/>
      <c r="H55" s="157">
        <v>1013320</v>
      </c>
    </row>
    <row r="56" spans="2:8" ht="59.25" customHeight="1" x14ac:dyDescent="0.25">
      <c r="B56" s="194" t="s">
        <v>576</v>
      </c>
      <c r="C56" s="194"/>
      <c r="D56" s="194"/>
      <c r="E56" s="34">
        <v>2185</v>
      </c>
      <c r="F56" s="139"/>
      <c r="G56" s="63"/>
      <c r="H56" s="157">
        <v>30192</v>
      </c>
    </row>
    <row r="57" spans="2:8" ht="36" customHeight="1" x14ac:dyDescent="0.25">
      <c r="B57" s="194" t="s">
        <v>436</v>
      </c>
      <c r="C57" s="194"/>
      <c r="D57" s="194"/>
      <c r="E57" s="34">
        <v>65695</v>
      </c>
      <c r="F57" s="63"/>
      <c r="G57" s="63"/>
      <c r="H57" s="157">
        <v>1702013.7259999998</v>
      </c>
    </row>
    <row r="58" spans="2:8" ht="36.75" customHeight="1" x14ac:dyDescent="0.25">
      <c r="B58" s="194" t="s">
        <v>437</v>
      </c>
      <c r="C58" s="194"/>
      <c r="D58" s="194"/>
      <c r="E58" s="34">
        <v>4567</v>
      </c>
      <c r="F58" s="63"/>
      <c r="G58" s="63"/>
      <c r="H58" s="157">
        <v>1496157.7679999999</v>
      </c>
    </row>
    <row r="59" spans="2:8" ht="36.75" customHeight="1" x14ac:dyDescent="0.25">
      <c r="B59" s="148"/>
      <c r="C59" s="148"/>
      <c r="D59" s="148"/>
      <c r="E59" s="75"/>
      <c r="F59" s="64"/>
      <c r="G59" s="64"/>
      <c r="H59" s="64"/>
    </row>
    <row r="60" spans="2:8" ht="42.75" customHeight="1" x14ac:dyDescent="0.35">
      <c r="B60" s="191" t="s">
        <v>405</v>
      </c>
      <c r="C60" s="191"/>
      <c r="E60" s="10"/>
      <c r="F60" s="10"/>
    </row>
    <row r="61" spans="2:8" ht="177.75" customHeight="1" x14ac:dyDescent="0.25">
      <c r="B61" s="192" t="s">
        <v>296</v>
      </c>
      <c r="C61" s="192"/>
      <c r="D61" s="192"/>
      <c r="E61" s="122" t="s">
        <v>297</v>
      </c>
      <c r="F61" s="137" t="s">
        <v>298</v>
      </c>
      <c r="G61" s="137" t="s">
        <v>299</v>
      </c>
      <c r="H61" s="121" t="s">
        <v>337</v>
      </c>
    </row>
    <row r="62" spans="2:8" ht="59.25" customHeight="1" x14ac:dyDescent="0.25">
      <c r="B62" s="194" t="s">
        <v>435</v>
      </c>
      <c r="C62" s="194"/>
      <c r="D62" s="194"/>
      <c r="E62" s="34">
        <v>5500</v>
      </c>
      <c r="F62" s="114"/>
      <c r="G62" s="63"/>
      <c r="H62" s="157">
        <v>1510686.08</v>
      </c>
    </row>
    <row r="63" spans="2:8" ht="59.25" customHeight="1" x14ac:dyDescent="0.25">
      <c r="B63" s="194" t="s">
        <v>576</v>
      </c>
      <c r="C63" s="194"/>
      <c r="D63" s="194"/>
      <c r="E63" s="34">
        <v>2197</v>
      </c>
      <c r="F63" s="139"/>
      <c r="G63" s="63"/>
      <c r="H63" s="157">
        <v>32182.24164</v>
      </c>
    </row>
    <row r="64" spans="2:8" ht="39.75" customHeight="1" x14ac:dyDescent="0.25">
      <c r="B64" s="194" t="s">
        <v>436</v>
      </c>
      <c r="C64" s="194"/>
      <c r="D64" s="194"/>
      <c r="E64" s="34">
        <v>65695</v>
      </c>
      <c r="F64" s="63"/>
      <c r="G64" s="63"/>
      <c r="H64" s="157">
        <v>1804001.5219999999</v>
      </c>
    </row>
    <row r="65" spans="2:8" ht="43.5" customHeight="1" x14ac:dyDescent="0.25">
      <c r="B65" s="194" t="s">
        <v>437</v>
      </c>
      <c r="C65" s="194"/>
      <c r="D65" s="194"/>
      <c r="E65" s="34">
        <v>4567</v>
      </c>
      <c r="F65" s="63"/>
      <c r="G65" s="63"/>
      <c r="H65" s="157">
        <v>1585810.2960000001</v>
      </c>
    </row>
    <row r="66" spans="2:8" ht="28.5" customHeight="1" x14ac:dyDescent="0.25">
      <c r="B66" s="65"/>
      <c r="C66" s="65"/>
      <c r="D66" s="64"/>
      <c r="E66" s="64"/>
      <c r="F66" s="64"/>
    </row>
    <row r="67" spans="2:8" ht="24.75" customHeight="1" x14ac:dyDescent="0.25">
      <c r="B67" s="65"/>
      <c r="C67" s="65"/>
      <c r="D67" s="64"/>
      <c r="E67" s="64"/>
      <c r="F67" s="64"/>
    </row>
    <row r="68" spans="2:8" ht="27.75" customHeight="1" x14ac:dyDescent="0.3">
      <c r="B68" s="57" t="s">
        <v>300</v>
      </c>
      <c r="C68" s="19"/>
      <c r="D68" s="42" t="s">
        <v>16</v>
      </c>
    </row>
    <row r="69" spans="2:8" ht="20.25" x14ac:dyDescent="0.3">
      <c r="B69" s="58"/>
      <c r="C69" s="120" t="s">
        <v>301</v>
      </c>
      <c r="D69" s="43"/>
    </row>
    <row r="70" spans="2:8" ht="73.5" customHeight="1" x14ac:dyDescent="0.3">
      <c r="B70" s="57" t="s">
        <v>302</v>
      </c>
      <c r="C70" s="19"/>
      <c r="D70" s="42" t="s">
        <v>53</v>
      </c>
    </row>
    <row r="71" spans="2:8" ht="20.25" x14ac:dyDescent="0.3">
      <c r="B71" s="107"/>
      <c r="C71" s="120" t="s">
        <v>301</v>
      </c>
      <c r="D71" s="44"/>
    </row>
    <row r="72" spans="2:8" ht="66.75" customHeight="1" x14ac:dyDescent="0.3">
      <c r="B72" s="57" t="s">
        <v>312</v>
      </c>
      <c r="C72" s="85"/>
      <c r="D72" s="42" t="s">
        <v>313</v>
      </c>
    </row>
    <row r="73" spans="2:8" ht="20.25" x14ac:dyDescent="0.3">
      <c r="B73" s="58"/>
      <c r="C73" s="120" t="s">
        <v>301</v>
      </c>
      <c r="D73" s="44"/>
    </row>
  </sheetData>
  <mergeCells count="56">
    <mergeCell ref="B60:C60"/>
    <mergeCell ref="B50:D50"/>
    <mergeCell ref="B51:D51"/>
    <mergeCell ref="B36:D36"/>
    <mergeCell ref="B37:D37"/>
    <mergeCell ref="B38:D38"/>
    <mergeCell ref="F1:H1"/>
    <mergeCell ref="B65:D65"/>
    <mergeCell ref="B57:D57"/>
    <mergeCell ref="B58:D58"/>
    <mergeCell ref="B61:D61"/>
    <mergeCell ref="B62:D62"/>
    <mergeCell ref="B64:D64"/>
    <mergeCell ref="B45:D45"/>
    <mergeCell ref="B46:D46"/>
    <mergeCell ref="B47:D47"/>
    <mergeCell ref="B48:D48"/>
    <mergeCell ref="B49:D49"/>
    <mergeCell ref="B53:C53"/>
    <mergeCell ref="B31:D31"/>
    <mergeCell ref="B32:D32"/>
    <mergeCell ref="B33:D33"/>
    <mergeCell ref="B34:D34"/>
    <mergeCell ref="B35:D35"/>
    <mergeCell ref="B2:H2"/>
    <mergeCell ref="B3:H3"/>
    <mergeCell ref="B4:H4"/>
    <mergeCell ref="B5:H5"/>
    <mergeCell ref="C13:H13"/>
    <mergeCell ref="C7:H7"/>
    <mergeCell ref="C8:H8"/>
    <mergeCell ref="C11:H11"/>
    <mergeCell ref="C12:H12"/>
    <mergeCell ref="C9:H9"/>
    <mergeCell ref="C6:H6"/>
    <mergeCell ref="C14:H14"/>
    <mergeCell ref="B16:B17"/>
    <mergeCell ref="C16:C17"/>
    <mergeCell ref="D16:E16"/>
    <mergeCell ref="F16:H16"/>
    <mergeCell ref="B56:D56"/>
    <mergeCell ref="B63:D63"/>
    <mergeCell ref="B42:D42"/>
    <mergeCell ref="B43:D43"/>
    <mergeCell ref="B25:H25"/>
    <mergeCell ref="B39:D39"/>
    <mergeCell ref="B40:D40"/>
    <mergeCell ref="B41:D41"/>
    <mergeCell ref="B54:D54"/>
    <mergeCell ref="B55:D55"/>
    <mergeCell ref="B44:D44"/>
    <mergeCell ref="B26:C26"/>
    <mergeCell ref="B27:D27"/>
    <mergeCell ref="B28:D28"/>
    <mergeCell ref="B29:D29"/>
    <mergeCell ref="B30:D30"/>
  </mergeCells>
  <pageMargins left="0.74803149606299213" right="0.74803149606299213" top="0.98425196850393704" bottom="0.98425196850393704" header="0.51181102362204722" footer="0.51181102362204722"/>
  <pageSetup paperSize="9" scale="44" fitToHeight="8" orientation="portrait" verticalDpi="0" r:id="rId1"/>
  <rowBreaks count="1" manualBreakCount="1">
    <brk id="59"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B1:O62"/>
  <sheetViews>
    <sheetView view="pageBreakPreview" topLeftCell="A25" zoomScale="80" zoomScaleNormal="100" zoomScaleSheetLayoutView="80" workbookViewId="0">
      <selection activeCell="G37" sqref="G37"/>
    </sheetView>
  </sheetViews>
  <sheetFormatPr defaultRowHeight="15" x14ac:dyDescent="0.25"/>
  <cols>
    <col min="1" max="1" width="1.85546875" customWidth="1"/>
    <col min="2" max="2" width="60.42578125" customWidth="1"/>
    <col min="3" max="3" width="20.28515625" customWidth="1"/>
    <col min="4" max="4" width="21.5703125" customWidth="1"/>
    <col min="5" max="5" width="21.42578125" customWidth="1"/>
    <col min="6" max="6" width="19.140625" customWidth="1"/>
    <col min="7" max="7" width="18.5703125" customWidth="1"/>
    <col min="8" max="8" width="18" customWidth="1"/>
  </cols>
  <sheetData>
    <row r="1" spans="2:15" ht="108.75" customHeight="1" x14ac:dyDescent="0.25">
      <c r="B1" s="1"/>
      <c r="C1" s="1"/>
      <c r="D1" s="1"/>
      <c r="E1" s="1"/>
      <c r="G1" s="177" t="s">
        <v>35</v>
      </c>
      <c r="H1" s="177"/>
      <c r="I1" s="1"/>
      <c r="J1" s="1"/>
      <c r="K1" s="1"/>
      <c r="L1" s="1"/>
    </row>
    <row r="2" spans="2:15" ht="28.5" customHeight="1" x14ac:dyDescent="0.25">
      <c r="B2" s="178" t="s">
        <v>36</v>
      </c>
      <c r="C2" s="178"/>
      <c r="D2" s="178"/>
      <c r="E2" s="178"/>
      <c r="F2" s="178"/>
      <c r="G2" s="178"/>
      <c r="H2" s="178"/>
      <c r="I2" s="4"/>
      <c r="J2" s="4"/>
      <c r="K2" s="4"/>
      <c r="L2" s="4"/>
      <c r="M2" s="4"/>
      <c r="N2" s="4"/>
      <c r="O2" s="4"/>
    </row>
    <row r="3" spans="2:15" ht="42.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2.25" customHeight="1" x14ac:dyDescent="0.25">
      <c r="B5" s="181" t="s">
        <v>13</v>
      </c>
      <c r="C5" s="181"/>
      <c r="D5" s="181"/>
      <c r="E5" s="181"/>
      <c r="F5" s="181"/>
      <c r="G5" s="181"/>
      <c r="H5" s="181"/>
      <c r="I5" s="7"/>
      <c r="J5" s="7"/>
      <c r="K5" s="7"/>
      <c r="L5" s="7"/>
      <c r="M5" s="7"/>
      <c r="N5" s="3"/>
    </row>
    <row r="6" spans="2:15" ht="57" customHeight="1" x14ac:dyDescent="0.25">
      <c r="B6" s="50" t="s">
        <v>32</v>
      </c>
      <c r="C6" s="176" t="s">
        <v>91</v>
      </c>
      <c r="D6" s="176"/>
      <c r="E6" s="176"/>
      <c r="F6" s="176"/>
      <c r="G6" s="176"/>
      <c r="H6" s="176"/>
      <c r="I6" s="16"/>
      <c r="J6" s="7"/>
      <c r="K6" s="7"/>
      <c r="L6" s="7"/>
      <c r="M6" s="7"/>
      <c r="N6" s="3"/>
    </row>
    <row r="7" spans="2:15" ht="97.5" customHeight="1" x14ac:dyDescent="0.25">
      <c r="B7" s="50" t="s">
        <v>31</v>
      </c>
      <c r="C7" s="176" t="s">
        <v>37</v>
      </c>
      <c r="D7" s="176"/>
      <c r="E7" s="176"/>
      <c r="F7" s="176"/>
      <c r="G7" s="176"/>
      <c r="H7" s="176"/>
      <c r="I7" s="15"/>
      <c r="J7" s="7"/>
      <c r="K7" s="7"/>
      <c r="L7" s="7"/>
      <c r="M7" s="7"/>
      <c r="N7" s="3"/>
    </row>
    <row r="8" spans="2:15" ht="245.25" customHeight="1" x14ac:dyDescent="0.25">
      <c r="B8" s="50" t="s">
        <v>30</v>
      </c>
      <c r="C8" s="176" t="s">
        <v>578</v>
      </c>
      <c r="D8" s="176"/>
      <c r="E8" s="176"/>
      <c r="F8" s="176"/>
      <c r="G8" s="176"/>
      <c r="H8" s="176"/>
      <c r="I8" s="15"/>
      <c r="J8" s="7"/>
      <c r="K8" s="7"/>
      <c r="L8" s="7"/>
      <c r="M8" s="7"/>
      <c r="N8" s="3"/>
    </row>
    <row r="9" spans="2:15" ht="112.5" customHeight="1" x14ac:dyDescent="0.25">
      <c r="B9" s="50" t="s">
        <v>29</v>
      </c>
      <c r="C9" s="176" t="s">
        <v>105</v>
      </c>
      <c r="D9" s="176"/>
      <c r="E9" s="176"/>
      <c r="F9" s="176"/>
      <c r="G9" s="176"/>
      <c r="H9" s="176"/>
      <c r="I9" s="17"/>
      <c r="J9" s="7"/>
      <c r="K9" s="7"/>
      <c r="L9" s="7"/>
      <c r="M9" s="7"/>
      <c r="N9" s="3"/>
    </row>
    <row r="10" spans="2:15" ht="30" customHeight="1" x14ac:dyDescent="0.25">
      <c r="B10" s="50" t="s">
        <v>28</v>
      </c>
      <c r="C10" s="49"/>
      <c r="D10" s="49"/>
      <c r="E10" s="49"/>
      <c r="F10" s="49"/>
      <c r="G10" s="49"/>
      <c r="H10" s="49"/>
      <c r="I10" s="7"/>
      <c r="J10" s="7"/>
      <c r="K10" s="7"/>
      <c r="L10" s="7"/>
      <c r="M10" s="7"/>
      <c r="N10" s="3"/>
    </row>
    <row r="11" spans="2:15" ht="54.75" customHeight="1" x14ac:dyDescent="0.25">
      <c r="B11" s="50" t="s">
        <v>27</v>
      </c>
      <c r="C11" s="183" t="s">
        <v>39</v>
      </c>
      <c r="D11" s="183"/>
      <c r="E11" s="183"/>
      <c r="F11" s="183"/>
      <c r="G11" s="183"/>
      <c r="H11" s="183"/>
      <c r="I11" s="7"/>
      <c r="J11" s="7"/>
      <c r="K11" s="7"/>
      <c r="L11" s="7"/>
      <c r="M11" s="7"/>
      <c r="N11" s="3"/>
    </row>
    <row r="12" spans="2:15" ht="38.25" customHeight="1" x14ac:dyDescent="0.25">
      <c r="B12" s="50" t="s">
        <v>26</v>
      </c>
      <c r="C12" s="183" t="s">
        <v>41</v>
      </c>
      <c r="D12" s="183"/>
      <c r="E12" s="183"/>
      <c r="F12" s="183"/>
      <c r="G12" s="183"/>
      <c r="H12" s="183"/>
      <c r="I12" s="7"/>
      <c r="J12" s="7"/>
      <c r="K12" s="7"/>
      <c r="L12" s="7"/>
      <c r="M12" s="7"/>
      <c r="N12" s="3"/>
    </row>
    <row r="13" spans="2:15" ht="36.75" customHeight="1" x14ac:dyDescent="0.25">
      <c r="B13" s="50" t="s">
        <v>25</v>
      </c>
      <c r="C13" s="183" t="s">
        <v>42</v>
      </c>
      <c r="D13" s="183"/>
      <c r="E13" s="183"/>
      <c r="F13" s="183"/>
      <c r="G13" s="183"/>
      <c r="H13" s="183"/>
      <c r="I13" s="7"/>
      <c r="J13" s="7"/>
      <c r="K13" s="7"/>
      <c r="L13" s="7"/>
      <c r="M13" s="7"/>
      <c r="N13" s="3"/>
    </row>
    <row r="14" spans="2:15" ht="32.25" customHeight="1" x14ac:dyDescent="0.25">
      <c r="B14" s="50" t="s">
        <v>24</v>
      </c>
      <c r="C14" s="183" t="s">
        <v>40</v>
      </c>
      <c r="D14" s="183"/>
      <c r="E14" s="183"/>
      <c r="F14" s="183"/>
      <c r="G14" s="183"/>
      <c r="H14" s="183"/>
      <c r="I14" s="7"/>
      <c r="J14" s="7"/>
      <c r="K14" s="7"/>
      <c r="L14" s="7"/>
      <c r="M14" s="7"/>
      <c r="N14" s="3"/>
    </row>
    <row r="15" spans="2:15" ht="21" customHeight="1" x14ac:dyDescent="0.25">
      <c r="H15" s="31" t="s">
        <v>14</v>
      </c>
    </row>
    <row r="16" spans="2:15" ht="45" customHeight="1" x14ac:dyDescent="0.25">
      <c r="B16" s="184" t="s">
        <v>8</v>
      </c>
      <c r="C16" s="184" t="s">
        <v>4</v>
      </c>
      <c r="D16" s="184" t="s">
        <v>3</v>
      </c>
      <c r="E16" s="184"/>
      <c r="F16" s="184" t="s">
        <v>0</v>
      </c>
      <c r="G16" s="184"/>
      <c r="H16" s="184"/>
    </row>
    <row r="17" spans="2:8" ht="30.75" customHeight="1" x14ac:dyDescent="0.25">
      <c r="B17" s="184"/>
      <c r="C17" s="184"/>
      <c r="D17" s="51" t="s">
        <v>1</v>
      </c>
      <c r="E17" s="51" t="s">
        <v>2</v>
      </c>
      <c r="F17" s="51" t="s">
        <v>5</v>
      </c>
      <c r="G17" s="51" t="s">
        <v>6</v>
      </c>
      <c r="H17" s="51" t="s">
        <v>7</v>
      </c>
    </row>
    <row r="18" spans="2:8" ht="117.75" customHeight="1" x14ac:dyDescent="0.25">
      <c r="B18" s="33" t="s">
        <v>20</v>
      </c>
      <c r="C18" s="34"/>
      <c r="D18" s="34"/>
      <c r="E18" s="34"/>
      <c r="F18" s="34"/>
      <c r="G18" s="34"/>
      <c r="H18" s="34"/>
    </row>
    <row r="19" spans="2:8" ht="51.75" customHeight="1" x14ac:dyDescent="0.25">
      <c r="B19" s="33" t="s">
        <v>21</v>
      </c>
      <c r="C19" s="34"/>
      <c r="D19" s="34"/>
      <c r="E19" s="34"/>
      <c r="F19" s="34"/>
      <c r="G19" s="34"/>
      <c r="H19" s="34"/>
    </row>
    <row r="20" spans="2:8" s="8" customFormat="1" ht="80.25" customHeight="1" x14ac:dyDescent="0.25">
      <c r="B20" s="33" t="s">
        <v>22</v>
      </c>
      <c r="C20" s="35"/>
      <c r="D20" s="35"/>
      <c r="E20" s="35"/>
      <c r="F20" s="35"/>
      <c r="G20" s="35"/>
      <c r="H20" s="35"/>
    </row>
    <row r="21" spans="2:8" s="8" customFormat="1" ht="111.75" customHeight="1" x14ac:dyDescent="0.3">
      <c r="B21" s="33" t="s">
        <v>11</v>
      </c>
      <c r="C21" s="36"/>
      <c r="D21" s="36"/>
      <c r="E21" s="36"/>
      <c r="F21" s="35"/>
      <c r="G21" s="35"/>
      <c r="H21" s="35"/>
    </row>
    <row r="22" spans="2:8" s="145" customFormat="1" ht="38.25" customHeight="1" x14ac:dyDescent="0.25">
      <c r="B22" s="108" t="s">
        <v>12</v>
      </c>
      <c r="C22" s="98">
        <v>4156048</v>
      </c>
      <c r="D22" s="98">
        <v>5819180</v>
      </c>
      <c r="E22" s="98">
        <v>6524988</v>
      </c>
      <c r="F22" s="98">
        <v>6799040</v>
      </c>
      <c r="G22" s="98">
        <v>6401219</v>
      </c>
      <c r="H22" s="98">
        <v>6722448</v>
      </c>
    </row>
    <row r="23" spans="2:8" ht="68.25" customHeight="1" x14ac:dyDescent="0.3">
      <c r="B23" s="33" t="s">
        <v>23</v>
      </c>
      <c r="C23" s="37"/>
      <c r="D23" s="37"/>
      <c r="E23" s="37"/>
      <c r="F23" s="37"/>
      <c r="G23" s="37"/>
      <c r="H23" s="37"/>
    </row>
    <row r="24" spans="2:8" ht="18.75" x14ac:dyDescent="0.25">
      <c r="B24" s="9"/>
      <c r="C24" s="10"/>
      <c r="D24" s="10"/>
      <c r="E24" s="10"/>
      <c r="F24" s="10"/>
      <c r="G24" s="10"/>
      <c r="H24" s="10"/>
    </row>
    <row r="25" spans="2:8" ht="47.25" customHeight="1" x14ac:dyDescent="0.25">
      <c r="B25" s="182" t="s">
        <v>57</v>
      </c>
      <c r="C25" s="182"/>
      <c r="D25" s="182"/>
      <c r="E25" s="182"/>
      <c r="F25" s="182"/>
      <c r="G25" s="39"/>
    </row>
    <row r="26" spans="2:8" ht="33.75" customHeight="1" x14ac:dyDescent="0.3">
      <c r="B26" s="196" t="s">
        <v>101</v>
      </c>
      <c r="C26" s="196"/>
      <c r="D26" s="10"/>
      <c r="E26" s="10"/>
    </row>
    <row r="27" spans="2:8" ht="135.75" customHeight="1" x14ac:dyDescent="0.25">
      <c r="B27" s="197" t="s">
        <v>9</v>
      </c>
      <c r="C27" s="197"/>
      <c r="D27" s="90" t="s">
        <v>10</v>
      </c>
      <c r="E27" s="139" t="s">
        <v>33</v>
      </c>
      <c r="F27" s="90" t="s">
        <v>34</v>
      </c>
      <c r="G27" s="119" t="s">
        <v>569</v>
      </c>
    </row>
    <row r="28" spans="2:8" ht="20.25" x14ac:dyDescent="0.25">
      <c r="B28" s="195" t="s">
        <v>92</v>
      </c>
      <c r="C28" s="195"/>
      <c r="D28" s="34">
        <v>38</v>
      </c>
      <c r="E28" s="90"/>
      <c r="F28" s="34"/>
      <c r="G28" s="34">
        <v>294742</v>
      </c>
    </row>
    <row r="29" spans="2:8" ht="20.25" x14ac:dyDescent="0.25">
      <c r="B29" s="195" t="s">
        <v>93</v>
      </c>
      <c r="C29" s="195"/>
      <c r="D29" s="34">
        <v>14500</v>
      </c>
      <c r="E29" s="90"/>
      <c r="F29" s="34"/>
      <c r="G29" s="34">
        <v>4807401</v>
      </c>
    </row>
    <row r="30" spans="2:8" ht="20.25" x14ac:dyDescent="0.25">
      <c r="B30" s="195" t="s">
        <v>94</v>
      </c>
      <c r="C30" s="195"/>
      <c r="D30" s="34">
        <v>1279</v>
      </c>
      <c r="E30" s="90"/>
      <c r="F30" s="34"/>
      <c r="G30" s="34">
        <v>314706</v>
      </c>
    </row>
    <row r="31" spans="2:8" ht="20.25" x14ac:dyDescent="0.25">
      <c r="B31" s="195" t="s">
        <v>95</v>
      </c>
      <c r="C31" s="195"/>
      <c r="D31" s="34">
        <v>650</v>
      </c>
      <c r="E31" s="90"/>
      <c r="F31" s="34"/>
      <c r="G31" s="34">
        <v>108383</v>
      </c>
    </row>
    <row r="32" spans="2:8" ht="20.25" x14ac:dyDescent="0.25">
      <c r="B32" s="195" t="s">
        <v>96</v>
      </c>
      <c r="C32" s="195"/>
      <c r="D32" s="34">
        <v>1797</v>
      </c>
      <c r="E32" s="90"/>
      <c r="F32" s="34"/>
      <c r="G32" s="34">
        <v>455668</v>
      </c>
    </row>
    <row r="33" spans="2:7" ht="43.5" customHeight="1" x14ac:dyDescent="0.25">
      <c r="B33" s="195" t="s">
        <v>97</v>
      </c>
      <c r="C33" s="195"/>
      <c r="D33" s="34">
        <v>950</v>
      </c>
      <c r="E33" s="90"/>
      <c r="F33" s="34"/>
      <c r="G33" s="34">
        <v>110936</v>
      </c>
    </row>
    <row r="34" spans="2:7" ht="24.75" customHeight="1" x14ac:dyDescent="0.25">
      <c r="B34" s="195" t="s">
        <v>98</v>
      </c>
      <c r="C34" s="195"/>
      <c r="D34" s="34">
        <v>8394</v>
      </c>
      <c r="E34" s="90"/>
      <c r="F34" s="34"/>
      <c r="G34" s="34">
        <v>707204</v>
      </c>
    </row>
    <row r="35" spans="2:7" ht="24.75" customHeight="1" x14ac:dyDescent="0.25">
      <c r="B35" s="96"/>
      <c r="C35" s="96"/>
      <c r="D35" s="75"/>
      <c r="E35" s="76"/>
      <c r="F35" s="64"/>
    </row>
    <row r="36" spans="2:7" ht="25.5" customHeight="1" x14ac:dyDescent="0.3">
      <c r="B36" s="196" t="s">
        <v>100</v>
      </c>
      <c r="C36" s="196"/>
      <c r="D36" s="10"/>
      <c r="E36" s="10"/>
    </row>
    <row r="37" spans="2:7" ht="138.75" customHeight="1" x14ac:dyDescent="0.25">
      <c r="B37" s="197" t="s">
        <v>9</v>
      </c>
      <c r="C37" s="197"/>
      <c r="D37" s="90" t="s">
        <v>10</v>
      </c>
      <c r="E37" s="139" t="s">
        <v>33</v>
      </c>
      <c r="F37" s="90" t="s">
        <v>34</v>
      </c>
      <c r="G37" s="119" t="s">
        <v>569</v>
      </c>
    </row>
    <row r="38" spans="2:7" ht="20.25" x14ac:dyDescent="0.25">
      <c r="B38" s="195" t="s">
        <v>92</v>
      </c>
      <c r="C38" s="195"/>
      <c r="D38" s="34">
        <v>38</v>
      </c>
      <c r="E38" s="23"/>
      <c r="F38" s="34"/>
      <c r="G38" s="34">
        <v>309479</v>
      </c>
    </row>
    <row r="39" spans="2:7" ht="20.25" x14ac:dyDescent="0.25">
      <c r="B39" s="195" t="s">
        <v>93</v>
      </c>
      <c r="C39" s="195"/>
      <c r="D39" s="34">
        <v>14500</v>
      </c>
      <c r="E39" s="23"/>
      <c r="F39" s="34"/>
      <c r="G39" s="34">
        <v>4505041</v>
      </c>
    </row>
    <row r="40" spans="2:7" ht="20.25" x14ac:dyDescent="0.25">
      <c r="B40" s="195" t="s">
        <v>94</v>
      </c>
      <c r="C40" s="195"/>
      <c r="D40" s="34">
        <v>1279</v>
      </c>
      <c r="E40" s="23"/>
      <c r="F40" s="34"/>
      <c r="G40" s="34">
        <v>318570</v>
      </c>
    </row>
    <row r="41" spans="2:7" ht="20.25" x14ac:dyDescent="0.25">
      <c r="B41" s="195" t="s">
        <v>95</v>
      </c>
      <c r="C41" s="195"/>
      <c r="D41" s="34">
        <v>650</v>
      </c>
      <c r="E41" s="23"/>
      <c r="F41" s="34"/>
      <c r="G41" s="34">
        <v>115849</v>
      </c>
    </row>
    <row r="42" spans="2:7" ht="20.25" x14ac:dyDescent="0.25">
      <c r="B42" s="195" t="s">
        <v>96</v>
      </c>
      <c r="C42" s="195"/>
      <c r="D42" s="34">
        <v>1797</v>
      </c>
      <c r="E42" s="23"/>
      <c r="F42" s="34"/>
      <c r="G42" s="34">
        <v>482749</v>
      </c>
    </row>
    <row r="43" spans="2:7" ht="42" customHeight="1" x14ac:dyDescent="0.25">
      <c r="B43" s="195" t="s">
        <v>97</v>
      </c>
      <c r="C43" s="195"/>
      <c r="D43" s="34">
        <v>950</v>
      </c>
      <c r="E43" s="23"/>
      <c r="F43" s="34"/>
      <c r="G43" s="34">
        <v>118144</v>
      </c>
    </row>
    <row r="44" spans="2:7" ht="23.25" customHeight="1" x14ac:dyDescent="0.25">
      <c r="B44" s="195" t="s">
        <v>98</v>
      </c>
      <c r="C44" s="195"/>
      <c r="D44" s="34">
        <v>8394</v>
      </c>
      <c r="E44" s="90"/>
      <c r="F44" s="34"/>
      <c r="G44" s="34">
        <v>551387</v>
      </c>
    </row>
    <row r="45" spans="2:7" ht="23.25" customHeight="1" x14ac:dyDescent="0.25">
      <c r="B45" s="96"/>
      <c r="C45" s="96"/>
      <c r="D45" s="75"/>
      <c r="E45" s="76"/>
      <c r="F45" s="64"/>
    </row>
    <row r="46" spans="2:7" ht="28.5" customHeight="1" x14ac:dyDescent="0.3">
      <c r="B46" s="196" t="s">
        <v>99</v>
      </c>
      <c r="C46" s="196"/>
      <c r="D46" s="10"/>
      <c r="E46" s="10"/>
    </row>
    <row r="47" spans="2:7" ht="135.75" customHeight="1" x14ac:dyDescent="0.25">
      <c r="B47" s="200" t="s">
        <v>9</v>
      </c>
      <c r="C47" s="201"/>
      <c r="D47" s="14" t="s">
        <v>10</v>
      </c>
      <c r="E47" s="139" t="s">
        <v>33</v>
      </c>
      <c r="F47" s="14" t="s">
        <v>34</v>
      </c>
      <c r="G47" s="119" t="s">
        <v>569</v>
      </c>
    </row>
    <row r="48" spans="2:7" ht="27" customHeight="1" x14ac:dyDescent="0.25">
      <c r="B48" s="198" t="s">
        <v>92</v>
      </c>
      <c r="C48" s="199"/>
      <c r="D48" s="34">
        <v>38</v>
      </c>
      <c r="E48" s="23"/>
      <c r="F48" s="34"/>
      <c r="G48" s="34">
        <v>324953</v>
      </c>
    </row>
    <row r="49" spans="2:7" ht="22.5" customHeight="1" x14ac:dyDescent="0.25">
      <c r="B49" s="198" t="s">
        <v>93</v>
      </c>
      <c r="C49" s="199"/>
      <c r="D49" s="34">
        <v>14500</v>
      </c>
      <c r="E49" s="23"/>
      <c r="F49" s="34"/>
      <c r="G49" s="34">
        <v>4730293</v>
      </c>
    </row>
    <row r="50" spans="2:7" ht="28.5" customHeight="1" x14ac:dyDescent="0.25">
      <c r="B50" s="198" t="s">
        <v>94</v>
      </c>
      <c r="C50" s="199"/>
      <c r="D50" s="34">
        <v>1279</v>
      </c>
      <c r="E50" s="23"/>
      <c r="F50" s="34"/>
      <c r="G50" s="34">
        <v>334499</v>
      </c>
    </row>
    <row r="51" spans="2:7" ht="28.5" customHeight="1" x14ac:dyDescent="0.25">
      <c r="B51" s="198" t="s">
        <v>95</v>
      </c>
      <c r="C51" s="199"/>
      <c r="D51" s="34">
        <v>650</v>
      </c>
      <c r="E51" s="23"/>
      <c r="F51" s="34"/>
      <c r="G51" s="34">
        <v>121642</v>
      </c>
    </row>
    <row r="52" spans="2:7" ht="24.75" customHeight="1" x14ac:dyDescent="0.25">
      <c r="B52" s="198" t="s">
        <v>96</v>
      </c>
      <c r="C52" s="199"/>
      <c r="D52" s="34">
        <v>1797</v>
      </c>
      <c r="E52" s="23"/>
      <c r="F52" s="34"/>
      <c r="G52" s="34">
        <v>506885</v>
      </c>
    </row>
    <row r="53" spans="2:7" ht="45" customHeight="1" x14ac:dyDescent="0.25">
      <c r="B53" s="198" t="s">
        <v>97</v>
      </c>
      <c r="C53" s="199"/>
      <c r="D53" s="34">
        <v>950</v>
      </c>
      <c r="E53" s="14"/>
      <c r="F53" s="34"/>
      <c r="G53" s="34">
        <v>125223</v>
      </c>
    </row>
    <row r="54" spans="2:7" ht="25.5" customHeight="1" x14ac:dyDescent="0.25">
      <c r="B54" s="198" t="s">
        <v>98</v>
      </c>
      <c r="C54" s="199"/>
      <c r="D54" s="34">
        <v>8394</v>
      </c>
      <c r="E54" s="63"/>
      <c r="F54" s="34"/>
      <c r="G54" s="34">
        <v>578953</v>
      </c>
    </row>
    <row r="55" spans="2:7" ht="27" customHeight="1" x14ac:dyDescent="0.25">
      <c r="B55" s="65"/>
      <c r="C55" s="65"/>
      <c r="D55" s="64"/>
      <c r="E55" s="64"/>
      <c r="F55" s="64"/>
    </row>
    <row r="56" spans="2:7" ht="27" customHeight="1" x14ac:dyDescent="0.25">
      <c r="B56" s="65"/>
      <c r="C56" s="65"/>
      <c r="D56" s="64"/>
      <c r="E56" s="64"/>
      <c r="F56" s="64"/>
    </row>
    <row r="57" spans="2:7" ht="27.75" customHeight="1" x14ac:dyDescent="0.3">
      <c r="B57" s="57" t="s">
        <v>15</v>
      </c>
      <c r="C57" s="19"/>
      <c r="D57" s="42" t="s">
        <v>16</v>
      </c>
    </row>
    <row r="58" spans="2:7" ht="20.25" x14ac:dyDescent="0.3">
      <c r="B58" s="58"/>
      <c r="C58" s="84" t="s">
        <v>17</v>
      </c>
      <c r="D58" s="43"/>
    </row>
    <row r="59" spans="2:7" ht="73.5" customHeight="1" x14ac:dyDescent="0.3">
      <c r="B59" s="57" t="s">
        <v>52</v>
      </c>
      <c r="C59" s="85"/>
      <c r="D59" s="42" t="s">
        <v>53</v>
      </c>
    </row>
    <row r="60" spans="2:7" ht="20.25" x14ac:dyDescent="0.3">
      <c r="B60" s="58"/>
      <c r="C60" s="84" t="s">
        <v>17</v>
      </c>
      <c r="D60" s="44"/>
    </row>
    <row r="61" spans="2:7" ht="72" customHeight="1" x14ac:dyDescent="0.3">
      <c r="B61" s="59" t="s">
        <v>87</v>
      </c>
      <c r="C61" s="86"/>
      <c r="D61" s="45" t="s">
        <v>88</v>
      </c>
    </row>
    <row r="62" spans="2:7" ht="15.75" x14ac:dyDescent="0.25">
      <c r="B62" s="21"/>
      <c r="C62" s="84" t="s">
        <v>17</v>
      </c>
      <c r="D62" s="22"/>
    </row>
  </sheetData>
  <mergeCells count="45">
    <mergeCell ref="B38:C38"/>
    <mergeCell ref="B39:C39"/>
    <mergeCell ref="B40:C40"/>
    <mergeCell ref="B46:C46"/>
    <mergeCell ref="B47:C47"/>
    <mergeCell ref="B53:C53"/>
    <mergeCell ref="B54:C54"/>
    <mergeCell ref="B51:C51"/>
    <mergeCell ref="B52:C52"/>
    <mergeCell ref="B41:C41"/>
    <mergeCell ref="B42:C42"/>
    <mergeCell ref="B43:C43"/>
    <mergeCell ref="B44:C44"/>
    <mergeCell ref="B48:C48"/>
    <mergeCell ref="B49:C49"/>
    <mergeCell ref="B50:C50"/>
    <mergeCell ref="B32:C32"/>
    <mergeCell ref="B33:C33"/>
    <mergeCell ref="B34:C34"/>
    <mergeCell ref="B36:C36"/>
    <mergeCell ref="B37:C37"/>
    <mergeCell ref="B31:C31"/>
    <mergeCell ref="C14:H14"/>
    <mergeCell ref="B16:B17"/>
    <mergeCell ref="C16:C17"/>
    <mergeCell ref="D16:E16"/>
    <mergeCell ref="F16:H16"/>
    <mergeCell ref="B26:C26"/>
    <mergeCell ref="B27:C27"/>
    <mergeCell ref="B28:C28"/>
    <mergeCell ref="B29:C29"/>
    <mergeCell ref="B30:C30"/>
    <mergeCell ref="B25:F25"/>
    <mergeCell ref="C13:H13"/>
    <mergeCell ref="G1:H1"/>
    <mergeCell ref="B2:H2"/>
    <mergeCell ref="B3:H3"/>
    <mergeCell ref="B4:H4"/>
    <mergeCell ref="B5:H5"/>
    <mergeCell ref="C6:H6"/>
    <mergeCell ref="C7:H7"/>
    <mergeCell ref="C8:H8"/>
    <mergeCell ref="C9:H9"/>
    <mergeCell ref="C11:H11"/>
    <mergeCell ref="C12:H12"/>
  </mergeCells>
  <pageMargins left="0.74803149606299213" right="0.74803149606299213" top="0.98425196850393704" bottom="0.98425196850393704" header="0.51181102362204722" footer="0.51181102362204722"/>
  <pageSetup paperSize="9" scale="47" fitToHeight="5" orientation="portrait" verticalDpi="0" r:id="rId1"/>
  <rowBreaks count="1" manualBreakCount="1">
    <brk id="23"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62"/>
  <sheetViews>
    <sheetView view="pageBreakPreview" topLeftCell="A22" zoomScale="80" zoomScaleNormal="100" zoomScaleSheetLayoutView="80" workbookViewId="0">
      <selection activeCell="B30" sqref="B30:C30"/>
    </sheetView>
  </sheetViews>
  <sheetFormatPr defaultRowHeight="15" x14ac:dyDescent="0.25"/>
  <cols>
    <col min="1" max="1" width="1.85546875" customWidth="1"/>
    <col min="2" max="2" width="65.7109375" customWidth="1"/>
    <col min="3" max="3" width="23.28515625" customWidth="1"/>
    <col min="4" max="4" width="23.140625" customWidth="1"/>
    <col min="5" max="5" width="22.42578125" customWidth="1"/>
    <col min="6" max="7" width="19.7109375" customWidth="1"/>
    <col min="8" max="8" width="19.140625" customWidth="1"/>
  </cols>
  <sheetData>
    <row r="1" spans="2:15" ht="108.75" customHeight="1" x14ac:dyDescent="0.25">
      <c r="B1" s="1"/>
      <c r="C1" s="1"/>
      <c r="D1" s="1"/>
      <c r="E1" s="1"/>
      <c r="F1" s="177" t="s">
        <v>258</v>
      </c>
      <c r="G1" s="177"/>
      <c r="H1" s="177"/>
      <c r="I1" s="1"/>
      <c r="J1" s="1"/>
      <c r="K1" s="1"/>
      <c r="L1" s="1"/>
    </row>
    <row r="2" spans="2:15" ht="28.5" customHeight="1" x14ac:dyDescent="0.25">
      <c r="B2" s="189" t="s">
        <v>259</v>
      </c>
      <c r="C2" s="189"/>
      <c r="D2" s="189"/>
      <c r="E2" s="189"/>
      <c r="F2" s="189"/>
      <c r="G2" s="189"/>
      <c r="H2" s="189"/>
      <c r="I2" s="4"/>
      <c r="J2" s="4"/>
      <c r="K2" s="4"/>
      <c r="L2" s="4"/>
      <c r="M2" s="4"/>
      <c r="N2" s="4"/>
      <c r="O2" s="4"/>
    </row>
    <row r="3" spans="2:15" ht="32.25" customHeight="1" x14ac:dyDescent="0.25">
      <c r="B3" s="203" t="s">
        <v>260</v>
      </c>
      <c r="C3" s="203"/>
      <c r="D3" s="203"/>
      <c r="E3" s="203"/>
      <c r="F3" s="203"/>
      <c r="G3" s="203"/>
      <c r="H3" s="203"/>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7.75" customHeight="1" x14ac:dyDescent="0.25">
      <c r="B5" s="204" t="s">
        <v>262</v>
      </c>
      <c r="C5" s="204"/>
      <c r="D5" s="204"/>
      <c r="E5" s="204"/>
      <c r="F5" s="204"/>
      <c r="G5" s="204"/>
      <c r="H5" s="204"/>
      <c r="I5" s="7"/>
      <c r="J5" s="7"/>
      <c r="K5" s="7"/>
      <c r="L5" s="7"/>
      <c r="M5" s="7"/>
      <c r="N5" s="3"/>
    </row>
    <row r="6" spans="2:15" ht="51.75" customHeight="1" x14ac:dyDescent="0.25">
      <c r="B6" s="132" t="s">
        <v>263</v>
      </c>
      <c r="C6" s="205" t="s">
        <v>314</v>
      </c>
      <c r="D6" s="205"/>
      <c r="E6" s="205"/>
      <c r="F6" s="205"/>
      <c r="G6" s="205"/>
      <c r="H6" s="205"/>
      <c r="I6" s="16"/>
      <c r="J6" s="7"/>
      <c r="K6" s="7"/>
      <c r="L6" s="7"/>
      <c r="M6" s="7"/>
      <c r="N6" s="3"/>
    </row>
    <row r="7" spans="2:15" ht="80.25" customHeight="1" x14ac:dyDescent="0.25">
      <c r="B7" s="133" t="s">
        <v>265</v>
      </c>
      <c r="C7" s="205" t="s">
        <v>266</v>
      </c>
      <c r="D7" s="205"/>
      <c r="E7" s="205"/>
      <c r="F7" s="205"/>
      <c r="G7" s="205"/>
      <c r="H7" s="205"/>
      <c r="I7" s="15"/>
      <c r="J7" s="7"/>
      <c r="K7" s="7"/>
      <c r="L7" s="7"/>
      <c r="M7" s="7"/>
      <c r="N7" s="3"/>
    </row>
    <row r="8" spans="2:15" ht="251.25" customHeight="1" x14ac:dyDescent="0.25">
      <c r="B8" s="132" t="s">
        <v>267</v>
      </c>
      <c r="C8" s="205" t="s">
        <v>484</v>
      </c>
      <c r="D8" s="205"/>
      <c r="E8" s="205"/>
      <c r="F8" s="205"/>
      <c r="G8" s="205"/>
      <c r="H8" s="205"/>
      <c r="I8" s="15"/>
      <c r="J8" s="7"/>
      <c r="K8" s="7"/>
      <c r="L8" s="7"/>
      <c r="M8" s="7"/>
      <c r="N8" s="3"/>
    </row>
    <row r="9" spans="2:15" ht="108.75" customHeight="1" x14ac:dyDescent="0.25">
      <c r="B9" s="132" t="s">
        <v>268</v>
      </c>
      <c r="C9" s="205" t="s">
        <v>476</v>
      </c>
      <c r="D9" s="205"/>
      <c r="E9" s="205"/>
      <c r="F9" s="205"/>
      <c r="G9" s="205"/>
      <c r="H9" s="205"/>
      <c r="I9" s="17"/>
      <c r="J9" s="7"/>
      <c r="K9" s="7"/>
      <c r="L9" s="7"/>
      <c r="M9" s="7"/>
      <c r="N9" s="3"/>
    </row>
    <row r="10" spans="2:15" ht="23.25" x14ac:dyDescent="0.25">
      <c r="B10" s="132" t="s">
        <v>269</v>
      </c>
      <c r="C10" s="113"/>
      <c r="D10" s="113"/>
      <c r="E10" s="113"/>
      <c r="F10" s="113"/>
      <c r="G10" s="113"/>
      <c r="H10" s="113"/>
      <c r="I10" s="7"/>
      <c r="J10" s="7"/>
      <c r="K10" s="7"/>
      <c r="L10" s="7"/>
      <c r="M10" s="7"/>
      <c r="N10" s="3"/>
    </row>
    <row r="11" spans="2:15" ht="54.75" customHeight="1" x14ac:dyDescent="0.25">
      <c r="B11" s="132" t="s">
        <v>270</v>
      </c>
      <c r="C11" s="202" t="s">
        <v>271</v>
      </c>
      <c r="D11" s="202"/>
      <c r="E11" s="202"/>
      <c r="F11" s="202"/>
      <c r="G11" s="202"/>
      <c r="H11" s="202"/>
      <c r="I11" s="7"/>
      <c r="J11" s="7"/>
      <c r="K11" s="7"/>
      <c r="L11" s="7"/>
      <c r="M11" s="7"/>
      <c r="N11" s="3"/>
    </row>
    <row r="12" spans="2:15" ht="38.25" customHeight="1" x14ac:dyDescent="0.25">
      <c r="B12" s="132" t="s">
        <v>272</v>
      </c>
      <c r="C12" s="202" t="s">
        <v>273</v>
      </c>
      <c r="D12" s="202"/>
      <c r="E12" s="202"/>
      <c r="F12" s="202"/>
      <c r="G12" s="202"/>
      <c r="H12" s="202"/>
      <c r="I12" s="7"/>
      <c r="J12" s="7"/>
      <c r="K12" s="7"/>
      <c r="L12" s="7"/>
      <c r="M12" s="7"/>
      <c r="N12" s="3"/>
    </row>
    <row r="13" spans="2:15" ht="36.75" customHeight="1" x14ac:dyDescent="0.25">
      <c r="B13" s="132" t="s">
        <v>274</v>
      </c>
      <c r="C13" s="202" t="s">
        <v>275</v>
      </c>
      <c r="D13" s="202"/>
      <c r="E13" s="202"/>
      <c r="F13" s="202"/>
      <c r="G13" s="202"/>
      <c r="H13" s="202"/>
      <c r="I13" s="7"/>
      <c r="J13" s="7"/>
      <c r="K13" s="7"/>
      <c r="L13" s="7"/>
      <c r="M13" s="7"/>
      <c r="N13" s="3"/>
    </row>
    <row r="14" spans="2:15" ht="32.25" customHeight="1" x14ac:dyDescent="0.25">
      <c r="B14" s="132" t="s">
        <v>276</v>
      </c>
      <c r="C14" s="202" t="s">
        <v>277</v>
      </c>
      <c r="D14" s="202"/>
      <c r="E14" s="202"/>
      <c r="F14" s="202"/>
      <c r="G14" s="202"/>
      <c r="H14" s="202"/>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6.75" customHeight="1" x14ac:dyDescent="0.25">
      <c r="B17" s="184"/>
      <c r="C17" s="184"/>
      <c r="D17" s="112" t="s">
        <v>283</v>
      </c>
      <c r="E17" s="112" t="s">
        <v>284</v>
      </c>
      <c r="F17" s="112" t="s">
        <v>285</v>
      </c>
      <c r="G17" s="112" t="s">
        <v>286</v>
      </c>
      <c r="H17" s="112" t="s">
        <v>287</v>
      </c>
    </row>
    <row r="18" spans="2:8" ht="116.25" customHeight="1" x14ac:dyDescent="0.25">
      <c r="B18" s="33" t="s">
        <v>288</v>
      </c>
      <c r="C18" s="34"/>
      <c r="D18" s="34"/>
      <c r="E18" s="34"/>
      <c r="F18" s="34"/>
      <c r="G18" s="34"/>
      <c r="H18" s="34"/>
    </row>
    <row r="19" spans="2:8" ht="38.25" customHeight="1" x14ac:dyDescent="0.25">
      <c r="B19" s="33" t="s">
        <v>289</v>
      </c>
      <c r="C19" s="34"/>
      <c r="D19" s="34"/>
      <c r="E19" s="34"/>
      <c r="F19" s="34"/>
      <c r="G19" s="34"/>
      <c r="H19" s="34"/>
    </row>
    <row r="20" spans="2:8" s="8" customFormat="1" ht="49.5" customHeight="1" x14ac:dyDescent="0.25">
      <c r="B20" s="33" t="s">
        <v>290</v>
      </c>
      <c r="C20" s="35"/>
      <c r="D20" s="35"/>
      <c r="E20" s="35"/>
      <c r="F20" s="35"/>
      <c r="G20" s="35"/>
      <c r="H20" s="35"/>
    </row>
    <row r="21" spans="2:8" s="8" customFormat="1" ht="111.75" customHeight="1" x14ac:dyDescent="0.3">
      <c r="B21" s="33" t="s">
        <v>291</v>
      </c>
      <c r="C21" s="36"/>
      <c r="D21" s="36"/>
      <c r="E21" s="36"/>
      <c r="F21" s="35"/>
      <c r="G21" s="35"/>
      <c r="H21" s="35"/>
    </row>
    <row r="22" spans="2:8" s="145" customFormat="1" ht="33" customHeight="1" x14ac:dyDescent="0.25">
      <c r="B22" s="147" t="s">
        <v>292</v>
      </c>
      <c r="C22" s="98">
        <v>4156048</v>
      </c>
      <c r="D22" s="98">
        <v>5819180</v>
      </c>
      <c r="E22" s="98">
        <v>6524988</v>
      </c>
      <c r="F22" s="98">
        <v>6799040</v>
      </c>
      <c r="G22" s="98">
        <v>6401219</v>
      </c>
      <c r="H22" s="98">
        <v>6722448</v>
      </c>
    </row>
    <row r="23" spans="2:8" ht="48.75" customHeight="1" x14ac:dyDescent="0.3">
      <c r="B23" s="33" t="s">
        <v>293</v>
      </c>
      <c r="C23" s="37"/>
      <c r="D23" s="37"/>
      <c r="E23" s="37"/>
      <c r="F23" s="37"/>
      <c r="G23" s="37"/>
      <c r="H23" s="37"/>
    </row>
    <row r="24" spans="2:8" ht="18.75" x14ac:dyDescent="0.25">
      <c r="B24" s="9"/>
      <c r="C24" s="10"/>
      <c r="D24" s="10"/>
      <c r="E24" s="10"/>
      <c r="F24" s="10"/>
      <c r="G24" s="10"/>
      <c r="H24" s="10"/>
    </row>
    <row r="25" spans="2:8" ht="47.25" customHeight="1" x14ac:dyDescent="0.25">
      <c r="B25" s="182" t="s">
        <v>294</v>
      </c>
      <c r="C25" s="182"/>
      <c r="D25" s="182"/>
      <c r="E25" s="182"/>
      <c r="F25" s="182"/>
      <c r="G25" s="39"/>
    </row>
    <row r="26" spans="2:8" ht="23.25" x14ac:dyDescent="0.35">
      <c r="B26" s="206" t="s">
        <v>402</v>
      </c>
      <c r="C26" s="206"/>
      <c r="D26" s="10"/>
      <c r="E26" s="10"/>
    </row>
    <row r="27" spans="2:8" ht="120" customHeight="1" x14ac:dyDescent="0.25">
      <c r="B27" s="207" t="s">
        <v>296</v>
      </c>
      <c r="C27" s="208"/>
      <c r="D27" s="125" t="s">
        <v>297</v>
      </c>
      <c r="E27" s="116" t="s">
        <v>336</v>
      </c>
      <c r="F27" s="125" t="s">
        <v>299</v>
      </c>
      <c r="G27" s="121" t="s">
        <v>337</v>
      </c>
    </row>
    <row r="28" spans="2:8" ht="33" customHeight="1" x14ac:dyDescent="0.25">
      <c r="B28" s="194" t="s">
        <v>477</v>
      </c>
      <c r="C28" s="194"/>
      <c r="D28" s="34">
        <v>38</v>
      </c>
      <c r="E28" s="139"/>
      <c r="F28" s="34"/>
      <c r="G28" s="34">
        <v>294742</v>
      </c>
    </row>
    <row r="29" spans="2:8" ht="51" customHeight="1" x14ac:dyDescent="0.25">
      <c r="B29" s="194" t="s">
        <v>478</v>
      </c>
      <c r="C29" s="194"/>
      <c r="D29" s="34">
        <v>14500</v>
      </c>
      <c r="E29" s="139"/>
      <c r="F29" s="34"/>
      <c r="G29" s="34">
        <v>4807401</v>
      </c>
    </row>
    <row r="30" spans="2:8" ht="35.25" customHeight="1" x14ac:dyDescent="0.25">
      <c r="B30" s="194" t="s">
        <v>479</v>
      </c>
      <c r="C30" s="194"/>
      <c r="D30" s="34">
        <v>1279</v>
      </c>
      <c r="E30" s="139"/>
      <c r="F30" s="34"/>
      <c r="G30" s="34">
        <v>314706</v>
      </c>
    </row>
    <row r="31" spans="2:8" ht="33.75" customHeight="1" x14ac:dyDescent="0.25">
      <c r="B31" s="194" t="s">
        <v>480</v>
      </c>
      <c r="C31" s="194"/>
      <c r="D31" s="34">
        <v>650</v>
      </c>
      <c r="E31" s="139"/>
      <c r="F31" s="34"/>
      <c r="G31" s="34">
        <v>108383</v>
      </c>
    </row>
    <row r="32" spans="2:8" ht="36" customHeight="1" x14ac:dyDescent="0.25">
      <c r="B32" s="194" t="s">
        <v>481</v>
      </c>
      <c r="C32" s="194"/>
      <c r="D32" s="34">
        <v>1797</v>
      </c>
      <c r="E32" s="139"/>
      <c r="F32" s="34"/>
      <c r="G32" s="34">
        <v>455668</v>
      </c>
    </row>
    <row r="33" spans="2:7" ht="73.5" customHeight="1" x14ac:dyDescent="0.25">
      <c r="B33" s="194" t="s">
        <v>482</v>
      </c>
      <c r="C33" s="194"/>
      <c r="D33" s="34">
        <v>950</v>
      </c>
      <c r="E33" s="139"/>
      <c r="F33" s="34"/>
      <c r="G33" s="34">
        <v>110936</v>
      </c>
    </row>
    <row r="34" spans="2:7" ht="29.25" customHeight="1" x14ac:dyDescent="0.25">
      <c r="B34" s="194" t="s">
        <v>483</v>
      </c>
      <c r="C34" s="194"/>
      <c r="D34" s="34">
        <v>8394</v>
      </c>
      <c r="E34" s="139"/>
      <c r="F34" s="34"/>
      <c r="G34" s="34">
        <v>707204</v>
      </c>
    </row>
    <row r="35" spans="2:7" ht="24.75" customHeight="1" x14ac:dyDescent="0.25">
      <c r="B35" s="96"/>
      <c r="C35" s="96"/>
      <c r="D35" s="75"/>
      <c r="E35" s="76"/>
      <c r="F35" s="64"/>
    </row>
    <row r="36" spans="2:7" ht="25.5" customHeight="1" x14ac:dyDescent="0.3">
      <c r="B36" s="196" t="s">
        <v>403</v>
      </c>
      <c r="C36" s="196"/>
      <c r="D36" s="10"/>
      <c r="E36" s="10"/>
    </row>
    <row r="37" spans="2:7" ht="109.5" customHeight="1" x14ac:dyDescent="0.25">
      <c r="B37" s="207" t="s">
        <v>296</v>
      </c>
      <c r="C37" s="208"/>
      <c r="D37" s="125" t="s">
        <v>297</v>
      </c>
      <c r="E37" s="126" t="s">
        <v>336</v>
      </c>
      <c r="F37" s="125" t="s">
        <v>299</v>
      </c>
      <c r="G37" s="121" t="s">
        <v>337</v>
      </c>
    </row>
    <row r="38" spans="2:7" ht="23.25" x14ac:dyDescent="0.25">
      <c r="B38" s="194" t="s">
        <v>477</v>
      </c>
      <c r="C38" s="194"/>
      <c r="D38" s="34">
        <v>38</v>
      </c>
      <c r="E38" s="23"/>
      <c r="F38" s="34"/>
      <c r="G38" s="34">
        <v>309479</v>
      </c>
    </row>
    <row r="39" spans="2:7" ht="20.25" customHeight="1" x14ac:dyDescent="0.25">
      <c r="B39" s="194" t="s">
        <v>478</v>
      </c>
      <c r="C39" s="194"/>
      <c r="D39" s="34">
        <v>14500</v>
      </c>
      <c r="E39" s="23"/>
      <c r="F39" s="34"/>
      <c r="G39" s="34">
        <v>4505041</v>
      </c>
    </row>
    <row r="40" spans="2:7" ht="23.25" x14ac:dyDescent="0.25">
      <c r="B40" s="194" t="s">
        <v>479</v>
      </c>
      <c r="C40" s="194"/>
      <c r="D40" s="34">
        <v>1279</v>
      </c>
      <c r="E40" s="23"/>
      <c r="F40" s="34"/>
      <c r="G40" s="34">
        <v>318570</v>
      </c>
    </row>
    <row r="41" spans="2:7" ht="23.25" x14ac:dyDescent="0.25">
      <c r="B41" s="194" t="s">
        <v>480</v>
      </c>
      <c r="C41" s="194"/>
      <c r="D41" s="34">
        <v>650</v>
      </c>
      <c r="E41" s="23"/>
      <c r="F41" s="34"/>
      <c r="G41" s="34">
        <v>115849</v>
      </c>
    </row>
    <row r="42" spans="2:7" ht="23.25" x14ac:dyDescent="0.25">
      <c r="B42" s="194" t="s">
        <v>481</v>
      </c>
      <c r="C42" s="194"/>
      <c r="D42" s="34">
        <v>1797</v>
      </c>
      <c r="E42" s="23"/>
      <c r="F42" s="34"/>
      <c r="G42" s="34">
        <v>482749</v>
      </c>
    </row>
    <row r="43" spans="2:7" ht="42" customHeight="1" x14ac:dyDescent="0.25">
      <c r="B43" s="194" t="s">
        <v>482</v>
      </c>
      <c r="C43" s="194"/>
      <c r="D43" s="34">
        <v>950</v>
      </c>
      <c r="E43" s="23"/>
      <c r="F43" s="34"/>
      <c r="G43" s="34">
        <v>118144</v>
      </c>
    </row>
    <row r="44" spans="2:7" ht="23.25" customHeight="1" x14ac:dyDescent="0.25">
      <c r="B44" s="194" t="s">
        <v>483</v>
      </c>
      <c r="C44" s="194"/>
      <c r="D44" s="34">
        <v>8394</v>
      </c>
      <c r="E44" s="139"/>
      <c r="F44" s="34"/>
      <c r="G44" s="34">
        <v>551387</v>
      </c>
    </row>
    <row r="45" spans="2:7" ht="23.25" customHeight="1" x14ac:dyDescent="0.25">
      <c r="B45" s="96"/>
      <c r="C45" s="96"/>
      <c r="D45" s="75"/>
      <c r="E45" s="76"/>
      <c r="F45" s="64"/>
    </row>
    <row r="46" spans="2:7" ht="28.5" customHeight="1" x14ac:dyDescent="0.3">
      <c r="B46" s="196" t="s">
        <v>404</v>
      </c>
      <c r="C46" s="196"/>
      <c r="D46" s="10"/>
      <c r="E46" s="10"/>
    </row>
    <row r="47" spans="2:7" ht="99" customHeight="1" x14ac:dyDescent="0.25">
      <c r="B47" s="207" t="s">
        <v>296</v>
      </c>
      <c r="C47" s="208"/>
      <c r="D47" s="125" t="s">
        <v>297</v>
      </c>
      <c r="E47" s="114" t="s">
        <v>336</v>
      </c>
      <c r="F47" s="125" t="s">
        <v>299</v>
      </c>
      <c r="G47" s="121" t="s">
        <v>337</v>
      </c>
    </row>
    <row r="48" spans="2:7" ht="27" customHeight="1" x14ac:dyDescent="0.25">
      <c r="B48" s="194" t="s">
        <v>477</v>
      </c>
      <c r="C48" s="194"/>
      <c r="D48" s="34">
        <v>38</v>
      </c>
      <c r="E48" s="23"/>
      <c r="F48" s="34"/>
      <c r="G48" s="34">
        <v>324953</v>
      </c>
    </row>
    <row r="49" spans="2:7" ht="22.5" customHeight="1" x14ac:dyDescent="0.25">
      <c r="B49" s="194" t="s">
        <v>478</v>
      </c>
      <c r="C49" s="194"/>
      <c r="D49" s="34">
        <v>14500</v>
      </c>
      <c r="E49" s="23"/>
      <c r="F49" s="34"/>
      <c r="G49" s="34">
        <v>4730293</v>
      </c>
    </row>
    <row r="50" spans="2:7" ht="28.5" customHeight="1" x14ac:dyDescent="0.25">
      <c r="B50" s="194" t="s">
        <v>479</v>
      </c>
      <c r="C50" s="194"/>
      <c r="D50" s="34">
        <v>1279</v>
      </c>
      <c r="E50" s="23"/>
      <c r="F50" s="34"/>
      <c r="G50" s="34">
        <v>334499</v>
      </c>
    </row>
    <row r="51" spans="2:7" ht="28.5" customHeight="1" x14ac:dyDescent="0.25">
      <c r="B51" s="194" t="s">
        <v>480</v>
      </c>
      <c r="C51" s="194"/>
      <c r="D51" s="34">
        <v>650</v>
      </c>
      <c r="E51" s="23"/>
      <c r="F51" s="34"/>
      <c r="G51" s="34">
        <v>121642</v>
      </c>
    </row>
    <row r="52" spans="2:7" ht="24.75" customHeight="1" x14ac:dyDescent="0.25">
      <c r="B52" s="194" t="s">
        <v>481</v>
      </c>
      <c r="C52" s="194"/>
      <c r="D52" s="34">
        <v>1797</v>
      </c>
      <c r="E52" s="23"/>
      <c r="F52" s="34"/>
      <c r="G52" s="34">
        <v>506885</v>
      </c>
    </row>
    <row r="53" spans="2:7" ht="45" customHeight="1" x14ac:dyDescent="0.25">
      <c r="B53" s="194" t="s">
        <v>482</v>
      </c>
      <c r="C53" s="194"/>
      <c r="D53" s="34">
        <v>950</v>
      </c>
      <c r="E53" s="139"/>
      <c r="F53" s="34"/>
      <c r="G53" s="34">
        <v>125223</v>
      </c>
    </row>
    <row r="54" spans="2:7" ht="25.5" customHeight="1" x14ac:dyDescent="0.25">
      <c r="B54" s="194" t="s">
        <v>483</v>
      </c>
      <c r="C54" s="194"/>
      <c r="D54" s="34">
        <v>8394</v>
      </c>
      <c r="E54" s="63"/>
      <c r="F54" s="34"/>
      <c r="G54" s="34">
        <v>578953</v>
      </c>
    </row>
    <row r="55" spans="2:7" ht="27" customHeight="1" x14ac:dyDescent="0.25">
      <c r="B55" s="65"/>
      <c r="C55" s="65"/>
      <c r="D55" s="64"/>
      <c r="E55" s="64"/>
      <c r="F55" s="64"/>
    </row>
    <row r="56" spans="2:7" ht="27" customHeight="1" x14ac:dyDescent="0.25">
      <c r="B56" s="65"/>
      <c r="C56" s="65"/>
      <c r="D56" s="64"/>
      <c r="E56" s="64"/>
      <c r="F56" s="64"/>
    </row>
    <row r="57" spans="2:7" ht="24.75" customHeight="1" x14ac:dyDescent="0.3">
      <c r="B57" s="57" t="s">
        <v>300</v>
      </c>
      <c r="C57" s="19"/>
      <c r="D57" s="42" t="s">
        <v>16</v>
      </c>
    </row>
    <row r="58" spans="2:7" ht="20.25" x14ac:dyDescent="0.3">
      <c r="B58" s="58"/>
      <c r="C58" s="120" t="s">
        <v>301</v>
      </c>
      <c r="D58" s="43"/>
    </row>
    <row r="59" spans="2:7" ht="73.5" customHeight="1" x14ac:dyDescent="0.3">
      <c r="B59" s="57" t="s">
        <v>302</v>
      </c>
      <c r="C59" s="19"/>
      <c r="D59" s="42" t="s">
        <v>53</v>
      </c>
    </row>
    <row r="60" spans="2:7" ht="20.25" x14ac:dyDescent="0.3">
      <c r="B60" s="107"/>
      <c r="C60" s="120" t="s">
        <v>301</v>
      </c>
      <c r="D60" s="44"/>
    </row>
    <row r="61" spans="2:7" ht="52.5" customHeight="1" x14ac:dyDescent="0.3">
      <c r="B61" s="57" t="s">
        <v>312</v>
      </c>
      <c r="C61" s="85"/>
      <c r="D61" s="42" t="s">
        <v>313</v>
      </c>
    </row>
    <row r="62" spans="2:7" ht="20.25" x14ac:dyDescent="0.3">
      <c r="B62" s="58"/>
      <c r="C62" s="120" t="s">
        <v>301</v>
      </c>
      <c r="D62" s="44"/>
    </row>
  </sheetData>
  <mergeCells count="45">
    <mergeCell ref="B52:C52"/>
    <mergeCell ref="B53:C53"/>
    <mergeCell ref="B54:C54"/>
    <mergeCell ref="B46:C46"/>
    <mergeCell ref="B47:C47"/>
    <mergeCell ref="B48:C48"/>
    <mergeCell ref="B49:C49"/>
    <mergeCell ref="B50:C50"/>
    <mergeCell ref="B51:C51"/>
    <mergeCell ref="B44:C44"/>
    <mergeCell ref="B32:C32"/>
    <mergeCell ref="B33:C33"/>
    <mergeCell ref="B34:C34"/>
    <mergeCell ref="B36:C36"/>
    <mergeCell ref="B37:C37"/>
    <mergeCell ref="B38:C38"/>
    <mergeCell ref="B39:C39"/>
    <mergeCell ref="B40:C40"/>
    <mergeCell ref="B41:C41"/>
    <mergeCell ref="B42:C42"/>
    <mergeCell ref="B43:C43"/>
    <mergeCell ref="B31:C31"/>
    <mergeCell ref="C14:H14"/>
    <mergeCell ref="B16:B17"/>
    <mergeCell ref="C16:C17"/>
    <mergeCell ref="D16:E16"/>
    <mergeCell ref="F16:H16"/>
    <mergeCell ref="B25:F25"/>
    <mergeCell ref="B26:C26"/>
    <mergeCell ref="B27:C27"/>
    <mergeCell ref="B28:C28"/>
    <mergeCell ref="B29:C29"/>
    <mergeCell ref="B30:C30"/>
    <mergeCell ref="F1:H1"/>
    <mergeCell ref="C13:H13"/>
    <mergeCell ref="B2:H2"/>
    <mergeCell ref="B3:H3"/>
    <mergeCell ref="B4:H4"/>
    <mergeCell ref="B5:H5"/>
    <mergeCell ref="C6:H6"/>
    <mergeCell ref="C7:H7"/>
    <mergeCell ref="C8:H8"/>
    <mergeCell ref="C9:H9"/>
    <mergeCell ref="C11:H11"/>
    <mergeCell ref="C12:H12"/>
  </mergeCells>
  <pageMargins left="0.74803149606299213" right="0.74803149606299213" top="0.98425196850393704" bottom="0.98425196850393704" header="0.51181102362204722" footer="0.51181102362204722"/>
  <pageSetup paperSize="9" scale="44" fitToHeight="5" orientation="portrait" verticalDpi="0" r:id="rId1"/>
  <rowBreaks count="1" manualBreakCount="1">
    <brk id="24"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B1:O61"/>
  <sheetViews>
    <sheetView view="pageBreakPreview" topLeftCell="A22" zoomScale="80" zoomScaleNormal="100" zoomScaleSheetLayoutView="80" workbookViewId="0">
      <selection activeCell="G27" sqref="G27:G28"/>
    </sheetView>
  </sheetViews>
  <sheetFormatPr defaultRowHeight="15" x14ac:dyDescent="0.25"/>
  <cols>
    <col min="1" max="1" width="1.85546875" customWidth="1"/>
    <col min="2" max="2" width="60.42578125" customWidth="1"/>
    <col min="3" max="3" width="20.28515625" customWidth="1"/>
    <col min="4" max="4" width="21.5703125" customWidth="1"/>
    <col min="5" max="5" width="21.42578125" customWidth="1"/>
    <col min="6" max="6" width="19.140625" customWidth="1"/>
    <col min="7" max="7" width="18.5703125" customWidth="1"/>
    <col min="8" max="8" width="18" customWidth="1"/>
  </cols>
  <sheetData>
    <row r="1" spans="2:15" ht="111.75" customHeight="1" x14ac:dyDescent="0.25">
      <c r="B1" s="1"/>
      <c r="C1" s="1"/>
      <c r="D1" s="1"/>
      <c r="E1" s="1"/>
      <c r="G1" s="177" t="s">
        <v>35</v>
      </c>
      <c r="H1" s="177"/>
      <c r="I1" s="1"/>
      <c r="J1" s="1"/>
      <c r="K1" s="1"/>
      <c r="L1" s="1"/>
    </row>
    <row r="2" spans="2:15" ht="28.5" customHeight="1" x14ac:dyDescent="0.25">
      <c r="B2" s="178" t="s">
        <v>36</v>
      </c>
      <c r="C2" s="178"/>
      <c r="D2" s="178"/>
      <c r="E2" s="178"/>
      <c r="F2" s="178"/>
      <c r="G2" s="178"/>
      <c r="H2" s="178"/>
      <c r="I2" s="4"/>
      <c r="J2" s="4"/>
      <c r="K2" s="4"/>
      <c r="L2" s="4"/>
      <c r="M2" s="4"/>
      <c r="N2" s="4"/>
      <c r="O2" s="4"/>
    </row>
    <row r="3" spans="2:15" ht="42.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104.25" customHeight="1" x14ac:dyDescent="0.25">
      <c r="B6" s="50" t="s">
        <v>32</v>
      </c>
      <c r="C6" s="176" t="s">
        <v>102</v>
      </c>
      <c r="D6" s="176"/>
      <c r="E6" s="176"/>
      <c r="F6" s="176"/>
      <c r="G6" s="176"/>
      <c r="H6" s="176"/>
      <c r="I6" s="16"/>
      <c r="J6" s="7"/>
      <c r="K6" s="7"/>
      <c r="L6" s="7"/>
      <c r="M6" s="7"/>
      <c r="N6" s="3"/>
    </row>
    <row r="7" spans="2:15" ht="97.5" customHeight="1" x14ac:dyDescent="0.25">
      <c r="B7" s="50" t="s">
        <v>31</v>
      </c>
      <c r="C7" s="176" t="s">
        <v>37</v>
      </c>
      <c r="D7" s="176"/>
      <c r="E7" s="176"/>
      <c r="F7" s="176"/>
      <c r="G7" s="176"/>
      <c r="H7" s="176"/>
      <c r="I7" s="15"/>
      <c r="J7" s="7"/>
      <c r="K7" s="7"/>
      <c r="L7" s="7"/>
      <c r="M7" s="7"/>
      <c r="N7" s="3"/>
    </row>
    <row r="8" spans="2:15" ht="149.25" customHeight="1" x14ac:dyDescent="0.25">
      <c r="B8" s="50" t="s">
        <v>30</v>
      </c>
      <c r="C8" s="176" t="s">
        <v>103</v>
      </c>
      <c r="D8" s="176"/>
      <c r="E8" s="176"/>
      <c r="F8" s="176"/>
      <c r="G8" s="176"/>
      <c r="H8" s="176"/>
      <c r="I8" s="15"/>
      <c r="J8" s="7"/>
      <c r="K8" s="7"/>
      <c r="L8" s="7"/>
      <c r="M8" s="7"/>
      <c r="N8" s="3"/>
    </row>
    <row r="9" spans="2:15" ht="108" customHeight="1" x14ac:dyDescent="0.25">
      <c r="B9" s="50" t="s">
        <v>29</v>
      </c>
      <c r="C9" s="176" t="s">
        <v>104</v>
      </c>
      <c r="D9" s="176"/>
      <c r="E9" s="176"/>
      <c r="F9" s="176"/>
      <c r="G9" s="176"/>
      <c r="H9" s="176"/>
      <c r="I9" s="17"/>
      <c r="J9" s="7"/>
      <c r="K9" s="7"/>
      <c r="L9" s="7"/>
      <c r="M9" s="7"/>
      <c r="N9" s="3"/>
    </row>
    <row r="10" spans="2:15" ht="30" customHeight="1" x14ac:dyDescent="0.25">
      <c r="B10" s="50" t="s">
        <v>28</v>
      </c>
      <c r="C10" s="49"/>
      <c r="D10" s="49"/>
      <c r="E10" s="49"/>
      <c r="F10" s="49"/>
      <c r="G10" s="49"/>
      <c r="H10" s="49"/>
      <c r="I10" s="7"/>
      <c r="J10" s="7"/>
      <c r="K10" s="7"/>
      <c r="L10" s="7"/>
      <c r="M10" s="7"/>
      <c r="N10" s="3"/>
    </row>
    <row r="11" spans="2:15" ht="54.75" customHeight="1" x14ac:dyDescent="0.25">
      <c r="B11" s="50" t="s">
        <v>27</v>
      </c>
      <c r="C11" s="183" t="s">
        <v>39</v>
      </c>
      <c r="D11" s="183"/>
      <c r="E11" s="183"/>
      <c r="F11" s="183"/>
      <c r="G11" s="183"/>
      <c r="H11" s="183"/>
      <c r="I11" s="7"/>
      <c r="J11" s="7"/>
      <c r="K11" s="7"/>
      <c r="L11" s="7"/>
      <c r="M11" s="7"/>
      <c r="N11" s="3"/>
    </row>
    <row r="12" spans="2:15" ht="38.25" customHeight="1" x14ac:dyDescent="0.25">
      <c r="B12" s="50" t="s">
        <v>26</v>
      </c>
      <c r="C12" s="183" t="s">
        <v>41</v>
      </c>
      <c r="D12" s="183"/>
      <c r="E12" s="183"/>
      <c r="F12" s="183"/>
      <c r="G12" s="183"/>
      <c r="H12" s="183"/>
      <c r="I12" s="7"/>
      <c r="J12" s="7"/>
      <c r="K12" s="7"/>
      <c r="L12" s="7"/>
      <c r="M12" s="7"/>
      <c r="N12" s="3"/>
    </row>
    <row r="13" spans="2:15" ht="36.75" customHeight="1" x14ac:dyDescent="0.25">
      <c r="B13" s="50" t="s">
        <v>25</v>
      </c>
      <c r="C13" s="183" t="s">
        <v>42</v>
      </c>
      <c r="D13" s="183"/>
      <c r="E13" s="183"/>
      <c r="F13" s="183"/>
      <c r="G13" s="183"/>
      <c r="H13" s="183"/>
      <c r="I13" s="7"/>
      <c r="J13" s="7"/>
      <c r="K13" s="7"/>
      <c r="L13" s="7"/>
      <c r="M13" s="7"/>
      <c r="N13" s="3"/>
    </row>
    <row r="14" spans="2:15" ht="32.25" customHeight="1" x14ac:dyDescent="0.25">
      <c r="B14" s="50" t="s">
        <v>24</v>
      </c>
      <c r="C14" s="183" t="s">
        <v>40</v>
      </c>
      <c r="D14" s="183"/>
      <c r="E14" s="183"/>
      <c r="F14" s="183"/>
      <c r="G14" s="183"/>
      <c r="H14" s="183"/>
      <c r="I14" s="7"/>
      <c r="J14" s="7"/>
      <c r="K14" s="7"/>
      <c r="L14" s="7"/>
      <c r="M14" s="7"/>
      <c r="N14" s="3"/>
    </row>
    <row r="15" spans="2:15" ht="21" customHeight="1" x14ac:dyDescent="0.25">
      <c r="H15" s="31" t="s">
        <v>14</v>
      </c>
    </row>
    <row r="16" spans="2:15" ht="45" customHeight="1" x14ac:dyDescent="0.25">
      <c r="B16" s="184" t="s">
        <v>8</v>
      </c>
      <c r="C16" s="184" t="s">
        <v>4</v>
      </c>
      <c r="D16" s="184" t="s">
        <v>3</v>
      </c>
      <c r="E16" s="184"/>
      <c r="F16" s="184" t="s">
        <v>0</v>
      </c>
      <c r="G16" s="184"/>
      <c r="H16" s="184"/>
    </row>
    <row r="17" spans="2:8" ht="45" customHeight="1" x14ac:dyDescent="0.25">
      <c r="B17" s="184"/>
      <c r="C17" s="184"/>
      <c r="D17" s="51" t="s">
        <v>1</v>
      </c>
      <c r="E17" s="51" t="s">
        <v>2</v>
      </c>
      <c r="F17" s="51" t="s">
        <v>5</v>
      </c>
      <c r="G17" s="51" t="s">
        <v>6</v>
      </c>
      <c r="H17" s="51" t="s">
        <v>7</v>
      </c>
    </row>
    <row r="18" spans="2:8" ht="117.75" customHeight="1" x14ac:dyDescent="0.25">
      <c r="B18" s="33" t="s">
        <v>20</v>
      </c>
      <c r="C18" s="34"/>
      <c r="D18" s="34"/>
      <c r="E18" s="34"/>
      <c r="F18" s="34"/>
      <c r="G18" s="34"/>
      <c r="H18" s="34"/>
    </row>
    <row r="19" spans="2:8" ht="51.75" customHeight="1" x14ac:dyDescent="0.25">
      <c r="B19" s="33" t="s">
        <v>21</v>
      </c>
      <c r="C19" s="34"/>
      <c r="D19" s="34"/>
      <c r="E19" s="34"/>
      <c r="F19" s="34"/>
      <c r="G19" s="34"/>
      <c r="H19" s="34"/>
    </row>
    <row r="20" spans="2:8" s="8" customFormat="1" ht="80.25" customHeight="1" x14ac:dyDescent="0.25">
      <c r="B20" s="33" t="s">
        <v>22</v>
      </c>
      <c r="C20" s="35"/>
      <c r="D20" s="35"/>
      <c r="E20" s="35"/>
      <c r="F20" s="35"/>
      <c r="G20" s="35"/>
      <c r="H20" s="35"/>
    </row>
    <row r="21" spans="2:8" s="8" customFormat="1" ht="123" customHeight="1" x14ac:dyDescent="0.3">
      <c r="B21" s="33" t="s">
        <v>11</v>
      </c>
      <c r="C21" s="36"/>
      <c r="D21" s="36"/>
      <c r="E21" s="36"/>
      <c r="F21" s="35"/>
      <c r="G21" s="35"/>
      <c r="H21" s="35"/>
    </row>
    <row r="22" spans="2:8" s="145" customFormat="1" ht="44.25" customHeight="1" x14ac:dyDescent="0.25">
      <c r="B22" s="108" t="s">
        <v>12</v>
      </c>
      <c r="C22" s="98">
        <v>6564306</v>
      </c>
      <c r="D22" s="98">
        <v>7115530</v>
      </c>
      <c r="E22" s="98">
        <v>7605677</v>
      </c>
      <c r="F22" s="98">
        <v>9253989</v>
      </c>
      <c r="G22" s="98">
        <v>7415423</v>
      </c>
      <c r="H22" s="98">
        <v>8237116</v>
      </c>
    </row>
    <row r="23" spans="2:8" ht="68.25" customHeight="1" x14ac:dyDescent="0.3">
      <c r="B23" s="33" t="s">
        <v>23</v>
      </c>
      <c r="C23" s="37"/>
      <c r="D23" s="37"/>
      <c r="E23" s="37"/>
      <c r="F23" s="37"/>
      <c r="G23" s="37"/>
      <c r="H23" s="37"/>
    </row>
    <row r="24" spans="2:8" ht="18.75" x14ac:dyDescent="0.25">
      <c r="B24" s="9"/>
      <c r="C24" s="10"/>
      <c r="D24" s="10"/>
      <c r="E24" s="10"/>
      <c r="F24" s="10"/>
      <c r="G24" s="10"/>
      <c r="H24" s="10"/>
    </row>
    <row r="25" spans="2:8" ht="47.25" customHeight="1" x14ac:dyDescent="0.25">
      <c r="B25" s="182" t="s">
        <v>57</v>
      </c>
      <c r="C25" s="182"/>
      <c r="D25" s="182"/>
      <c r="E25" s="182"/>
      <c r="F25" s="182"/>
      <c r="G25" s="39"/>
    </row>
    <row r="26" spans="2:8" ht="33.75" customHeight="1" x14ac:dyDescent="0.3">
      <c r="B26" s="196" t="s">
        <v>106</v>
      </c>
      <c r="C26" s="196"/>
      <c r="D26" s="10"/>
      <c r="E26" s="10"/>
    </row>
    <row r="27" spans="2:8" ht="147.75" customHeight="1" x14ac:dyDescent="0.25">
      <c r="B27" s="200" t="s">
        <v>9</v>
      </c>
      <c r="C27" s="201"/>
      <c r="D27" s="14" t="s">
        <v>10</v>
      </c>
      <c r="E27" s="139" t="s">
        <v>33</v>
      </c>
      <c r="F27" s="14" t="s">
        <v>34</v>
      </c>
      <c r="G27" s="119" t="s">
        <v>569</v>
      </c>
    </row>
    <row r="28" spans="2:8" ht="27" customHeight="1" x14ac:dyDescent="0.25">
      <c r="B28" s="209" t="s">
        <v>117</v>
      </c>
      <c r="C28" s="210"/>
      <c r="D28" s="34">
        <v>2322</v>
      </c>
      <c r="E28" s="14"/>
      <c r="F28" s="63"/>
      <c r="G28" s="34">
        <v>3999867.3</v>
      </c>
    </row>
    <row r="29" spans="2:8" ht="27" customHeight="1" x14ac:dyDescent="0.25">
      <c r="B29" s="211" t="s">
        <v>118</v>
      </c>
      <c r="C29" s="212"/>
      <c r="D29" s="34">
        <v>205</v>
      </c>
      <c r="E29" s="14"/>
      <c r="F29" s="63"/>
      <c r="G29" s="34">
        <v>93590</v>
      </c>
    </row>
    <row r="30" spans="2:8" ht="31.5" customHeight="1" x14ac:dyDescent="0.25">
      <c r="B30" s="211" t="s">
        <v>119</v>
      </c>
      <c r="C30" s="212"/>
      <c r="D30" s="34">
        <v>206</v>
      </c>
      <c r="E30" s="14"/>
      <c r="F30" s="63"/>
      <c r="G30" s="34">
        <v>107621</v>
      </c>
    </row>
    <row r="31" spans="2:8" ht="24.75" customHeight="1" x14ac:dyDescent="0.25">
      <c r="B31" s="211" t="s">
        <v>120</v>
      </c>
      <c r="C31" s="212"/>
      <c r="D31" s="34">
        <v>6380</v>
      </c>
      <c r="E31" s="14"/>
      <c r="F31" s="63"/>
      <c r="G31" s="34">
        <v>3832068</v>
      </c>
    </row>
    <row r="32" spans="2:8" ht="30.75" customHeight="1" x14ac:dyDescent="0.25">
      <c r="B32" s="209" t="s">
        <v>109</v>
      </c>
      <c r="C32" s="210"/>
      <c r="D32" s="34">
        <v>13970</v>
      </c>
      <c r="E32" s="14"/>
      <c r="F32" s="63"/>
      <c r="G32" s="34">
        <v>848642</v>
      </c>
    </row>
    <row r="33" spans="2:7" ht="26.25" customHeight="1" x14ac:dyDescent="0.25">
      <c r="B33" s="209" t="s">
        <v>121</v>
      </c>
      <c r="C33" s="210"/>
      <c r="D33" s="34">
        <v>693</v>
      </c>
      <c r="E33" s="14"/>
      <c r="F33" s="63"/>
      <c r="G33" s="34">
        <v>372200.3</v>
      </c>
    </row>
    <row r="34" spans="2:7" ht="41.25" customHeight="1" x14ac:dyDescent="0.3">
      <c r="B34" s="196" t="s">
        <v>107</v>
      </c>
      <c r="C34" s="196"/>
      <c r="D34" s="10"/>
      <c r="E34" s="10"/>
    </row>
    <row r="35" spans="2:7" ht="150" customHeight="1" x14ac:dyDescent="0.25">
      <c r="B35" s="200" t="s">
        <v>9</v>
      </c>
      <c r="C35" s="201"/>
      <c r="D35" s="14" t="s">
        <v>10</v>
      </c>
      <c r="E35" s="139" t="s">
        <v>33</v>
      </c>
      <c r="F35" s="14" t="s">
        <v>34</v>
      </c>
      <c r="G35" s="119" t="s">
        <v>569</v>
      </c>
    </row>
    <row r="36" spans="2:7" ht="24" customHeight="1" x14ac:dyDescent="0.25">
      <c r="B36" s="209" t="s">
        <v>117</v>
      </c>
      <c r="C36" s="210"/>
      <c r="D36" s="34">
        <v>2000</v>
      </c>
      <c r="E36" s="23"/>
      <c r="F36" s="34"/>
      <c r="G36" s="34">
        <v>3669029</v>
      </c>
    </row>
    <row r="37" spans="2:7" ht="27.75" customHeight="1" x14ac:dyDescent="0.25">
      <c r="B37" s="211" t="s">
        <v>118</v>
      </c>
      <c r="C37" s="212"/>
      <c r="D37" s="34">
        <v>169</v>
      </c>
      <c r="E37" s="23"/>
      <c r="F37" s="34"/>
      <c r="G37" s="34">
        <v>72079</v>
      </c>
    </row>
    <row r="38" spans="2:7" ht="22.5" customHeight="1" x14ac:dyDescent="0.25">
      <c r="B38" s="211" t="s">
        <v>119</v>
      </c>
      <c r="C38" s="212"/>
      <c r="D38" s="34">
        <v>168</v>
      </c>
      <c r="E38" s="23"/>
      <c r="F38" s="34"/>
      <c r="G38" s="34">
        <v>88858.5</v>
      </c>
    </row>
    <row r="39" spans="2:7" ht="24" customHeight="1" x14ac:dyDescent="0.25">
      <c r="B39" s="211" t="s">
        <v>120</v>
      </c>
      <c r="C39" s="212"/>
      <c r="D39" s="34">
        <v>5183</v>
      </c>
      <c r="E39" s="23"/>
      <c r="F39" s="34"/>
      <c r="G39" s="34">
        <v>2851070</v>
      </c>
    </row>
    <row r="40" spans="2:7" ht="23.25" customHeight="1" x14ac:dyDescent="0.25">
      <c r="B40" s="209" t="s">
        <v>109</v>
      </c>
      <c r="C40" s="210"/>
      <c r="D40" s="34">
        <v>6162</v>
      </c>
      <c r="E40" s="23"/>
      <c r="F40" s="34"/>
      <c r="G40" s="34">
        <v>367021</v>
      </c>
    </row>
    <row r="41" spans="2:7" ht="27" customHeight="1" x14ac:dyDescent="0.25">
      <c r="B41" s="209" t="s">
        <v>121</v>
      </c>
      <c r="C41" s="210"/>
      <c r="D41" s="34">
        <v>633</v>
      </c>
      <c r="E41" s="23"/>
      <c r="F41" s="34"/>
      <c r="G41" s="34">
        <v>367365</v>
      </c>
    </row>
    <row r="42" spans="2:7" ht="39" customHeight="1" x14ac:dyDescent="0.3">
      <c r="B42" s="196" t="s">
        <v>108</v>
      </c>
      <c r="C42" s="196"/>
      <c r="D42" s="10"/>
      <c r="E42" s="10"/>
    </row>
    <row r="43" spans="2:7" ht="145.5" customHeight="1" x14ac:dyDescent="0.25">
      <c r="B43" s="200" t="s">
        <v>9</v>
      </c>
      <c r="C43" s="201"/>
      <c r="D43" s="14" t="s">
        <v>10</v>
      </c>
      <c r="E43" s="139" t="s">
        <v>33</v>
      </c>
      <c r="F43" s="14" t="s">
        <v>34</v>
      </c>
      <c r="G43" s="119" t="s">
        <v>569</v>
      </c>
    </row>
    <row r="44" spans="2:7" ht="27" customHeight="1" x14ac:dyDescent="0.25">
      <c r="B44" s="209" t="s">
        <v>117</v>
      </c>
      <c r="C44" s="210"/>
      <c r="D44" s="34">
        <v>2150</v>
      </c>
      <c r="E44" s="23"/>
      <c r="F44" s="14"/>
      <c r="G44" s="34">
        <v>4180550</v>
      </c>
    </row>
    <row r="45" spans="2:7" ht="22.5" customHeight="1" x14ac:dyDescent="0.25">
      <c r="B45" s="211" t="s">
        <v>118</v>
      </c>
      <c r="C45" s="212"/>
      <c r="D45" s="34">
        <v>205</v>
      </c>
      <c r="E45" s="23"/>
      <c r="F45" s="14"/>
      <c r="G45" s="34">
        <v>75683</v>
      </c>
    </row>
    <row r="46" spans="2:7" ht="28.5" customHeight="1" x14ac:dyDescent="0.25">
      <c r="B46" s="211" t="s">
        <v>119</v>
      </c>
      <c r="C46" s="212"/>
      <c r="D46" s="34">
        <v>206</v>
      </c>
      <c r="E46" s="23"/>
      <c r="F46" s="14"/>
      <c r="G46" s="34">
        <v>93302</v>
      </c>
    </row>
    <row r="47" spans="2:7" ht="28.5" customHeight="1" x14ac:dyDescent="0.25">
      <c r="B47" s="211" t="s">
        <v>120</v>
      </c>
      <c r="C47" s="212"/>
      <c r="D47" s="34">
        <v>5238</v>
      </c>
      <c r="E47" s="23"/>
      <c r="F47" s="14"/>
      <c r="G47" s="34">
        <v>3037820</v>
      </c>
    </row>
    <row r="48" spans="2:7" ht="24.75" customHeight="1" x14ac:dyDescent="0.25">
      <c r="B48" s="209" t="s">
        <v>109</v>
      </c>
      <c r="C48" s="210"/>
      <c r="D48" s="34">
        <v>6031</v>
      </c>
      <c r="E48" s="23"/>
      <c r="F48" s="14"/>
      <c r="G48" s="34">
        <v>476991</v>
      </c>
    </row>
    <row r="49" spans="2:7" ht="32.25" customHeight="1" x14ac:dyDescent="0.25">
      <c r="B49" s="209" t="s">
        <v>121</v>
      </c>
      <c r="C49" s="210"/>
      <c r="D49" s="34">
        <v>606</v>
      </c>
      <c r="E49" s="14"/>
      <c r="F49" s="63"/>
      <c r="G49" s="34">
        <v>372770</v>
      </c>
    </row>
    <row r="50" spans="2:7" ht="23.25" customHeight="1" x14ac:dyDescent="0.25">
      <c r="B50" s="65"/>
      <c r="C50" s="65"/>
      <c r="D50" s="64"/>
      <c r="E50" s="64"/>
      <c r="F50" s="64"/>
    </row>
    <row r="51" spans="2:7" ht="27" customHeight="1" x14ac:dyDescent="0.25">
      <c r="B51" s="65"/>
      <c r="C51" s="65"/>
      <c r="D51" s="64"/>
      <c r="E51" s="64"/>
      <c r="F51" s="64"/>
    </row>
    <row r="52" spans="2:7" ht="34.5" customHeight="1" x14ac:dyDescent="0.3">
      <c r="B52" s="57" t="s">
        <v>15</v>
      </c>
      <c r="C52" s="19"/>
      <c r="D52" s="42" t="s">
        <v>16</v>
      </c>
    </row>
    <row r="53" spans="2:7" ht="20.25" x14ac:dyDescent="0.3">
      <c r="B53" s="58"/>
      <c r="C53" s="84" t="s">
        <v>17</v>
      </c>
      <c r="D53" s="43"/>
    </row>
    <row r="54" spans="2:7" ht="73.5" customHeight="1" x14ac:dyDescent="0.3">
      <c r="B54" s="57" t="s">
        <v>52</v>
      </c>
      <c r="C54" s="85"/>
      <c r="D54" s="42" t="s">
        <v>53</v>
      </c>
    </row>
    <row r="55" spans="2:7" ht="20.25" x14ac:dyDescent="0.3">
      <c r="B55" s="58"/>
      <c r="C55" s="84" t="s">
        <v>17</v>
      </c>
      <c r="D55" s="44"/>
    </row>
    <row r="56" spans="2:7" ht="80.25" customHeight="1" x14ac:dyDescent="0.3">
      <c r="B56" s="59" t="s">
        <v>87</v>
      </c>
      <c r="C56" s="86"/>
      <c r="D56" s="45" t="s">
        <v>88</v>
      </c>
    </row>
    <row r="57" spans="2:7" ht="15.75" x14ac:dyDescent="0.25">
      <c r="B57" s="21"/>
      <c r="C57" s="84" t="s">
        <v>17</v>
      </c>
      <c r="D57" s="22"/>
    </row>
    <row r="58" spans="2:7" ht="15.75" x14ac:dyDescent="0.25">
      <c r="C58" s="26"/>
    </row>
    <row r="59" spans="2:7" ht="15.75" x14ac:dyDescent="0.25">
      <c r="C59" s="26"/>
    </row>
    <row r="60" spans="2:7" ht="15.75" x14ac:dyDescent="0.25">
      <c r="C60" s="26"/>
    </row>
    <row r="61" spans="2:7" ht="15.75" x14ac:dyDescent="0.25">
      <c r="C61" s="26"/>
    </row>
  </sheetData>
  <mergeCells count="42">
    <mergeCell ref="B41:C41"/>
    <mergeCell ref="B48:C48"/>
    <mergeCell ref="B49:C49"/>
    <mergeCell ref="B42:C42"/>
    <mergeCell ref="B43:C43"/>
    <mergeCell ref="B44:C44"/>
    <mergeCell ref="B45:C45"/>
    <mergeCell ref="B46:C46"/>
    <mergeCell ref="B47:C47"/>
    <mergeCell ref="B36:C36"/>
    <mergeCell ref="B37:C37"/>
    <mergeCell ref="B38:C38"/>
    <mergeCell ref="B39:C39"/>
    <mergeCell ref="B40:C40"/>
    <mergeCell ref="B26:C26"/>
    <mergeCell ref="B27:C27"/>
    <mergeCell ref="B34:C34"/>
    <mergeCell ref="B35:C35"/>
    <mergeCell ref="B25:F25"/>
    <mergeCell ref="B33:C33"/>
    <mergeCell ref="B32:C32"/>
    <mergeCell ref="B30:C30"/>
    <mergeCell ref="B29:C29"/>
    <mergeCell ref="B28:C28"/>
    <mergeCell ref="B31:C31"/>
    <mergeCell ref="C14:H14"/>
    <mergeCell ref="B16:B17"/>
    <mergeCell ref="C16:C17"/>
    <mergeCell ref="D16:E16"/>
    <mergeCell ref="F16:H16"/>
    <mergeCell ref="C13:H13"/>
    <mergeCell ref="G1:H1"/>
    <mergeCell ref="B2:H2"/>
    <mergeCell ref="B3:H3"/>
    <mergeCell ref="B4:H4"/>
    <mergeCell ref="B5:H5"/>
    <mergeCell ref="C6:H6"/>
    <mergeCell ref="C7:H7"/>
    <mergeCell ref="C8:H8"/>
    <mergeCell ref="C9:H9"/>
    <mergeCell ref="C11:H11"/>
    <mergeCell ref="C12:H12"/>
  </mergeCells>
  <pageMargins left="0.74803149606299213" right="0.74803149606299213" top="0.98425196850393704" bottom="0.98425196850393704" header="0.51181102362204722" footer="0.51181102362204722"/>
  <pageSetup paperSize="9" scale="47" fitToHeight="5" orientation="portrait" verticalDpi="0" r:id="rId1"/>
  <rowBreaks count="1" manualBreakCount="1">
    <brk id="24"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63"/>
  <sheetViews>
    <sheetView view="pageBreakPreview" topLeftCell="A19" zoomScale="80" zoomScaleNormal="100" zoomScaleSheetLayoutView="80" workbookViewId="0">
      <selection activeCell="G28" sqref="G28"/>
    </sheetView>
  </sheetViews>
  <sheetFormatPr defaultRowHeight="15" x14ac:dyDescent="0.25"/>
  <cols>
    <col min="1" max="1" width="1.85546875" customWidth="1"/>
    <col min="2" max="2" width="65.28515625" customWidth="1"/>
    <col min="3" max="3" width="20.28515625" customWidth="1"/>
    <col min="4" max="5" width="23.28515625" customWidth="1"/>
    <col min="6" max="6" width="19.140625" customWidth="1"/>
    <col min="7" max="7" width="18.5703125" customWidth="1"/>
    <col min="8" max="8" width="18" customWidth="1"/>
  </cols>
  <sheetData>
    <row r="1" spans="2:15" ht="155.25" customHeight="1" x14ac:dyDescent="0.25">
      <c r="B1" s="1"/>
      <c r="C1" s="1"/>
      <c r="D1" s="1"/>
      <c r="E1" s="1"/>
      <c r="F1" s="177" t="s">
        <v>258</v>
      </c>
      <c r="G1" s="177"/>
      <c r="H1" s="177"/>
      <c r="I1" s="1"/>
      <c r="J1" s="1"/>
      <c r="K1" s="1"/>
      <c r="L1" s="1"/>
    </row>
    <row r="2" spans="2:15" ht="28.5" customHeight="1" x14ac:dyDescent="0.25">
      <c r="B2" s="178" t="s">
        <v>259</v>
      </c>
      <c r="C2" s="178"/>
      <c r="D2" s="178"/>
      <c r="E2" s="178"/>
      <c r="F2" s="178"/>
      <c r="G2" s="178"/>
      <c r="H2" s="178"/>
      <c r="I2" s="4"/>
      <c r="J2" s="4"/>
      <c r="K2" s="4"/>
      <c r="L2" s="4"/>
      <c r="M2" s="4"/>
      <c r="N2" s="4"/>
      <c r="O2" s="4"/>
    </row>
    <row r="3" spans="2:15" ht="35.2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6.25" customHeight="1" x14ac:dyDescent="0.25">
      <c r="B5" s="181" t="s">
        <v>262</v>
      </c>
      <c r="C5" s="181"/>
      <c r="D5" s="181"/>
      <c r="E5" s="181"/>
      <c r="F5" s="181"/>
      <c r="G5" s="181"/>
      <c r="H5" s="181"/>
      <c r="I5" s="7"/>
      <c r="J5" s="7"/>
      <c r="K5" s="7"/>
      <c r="L5" s="7"/>
      <c r="M5" s="7"/>
      <c r="N5" s="3"/>
    </row>
    <row r="6" spans="2:15" ht="122.25" customHeight="1" x14ac:dyDescent="0.25">
      <c r="B6" s="111" t="s">
        <v>263</v>
      </c>
      <c r="C6" s="176" t="s">
        <v>315</v>
      </c>
      <c r="D6" s="176"/>
      <c r="E6" s="176"/>
      <c r="F6" s="176"/>
      <c r="G6" s="176"/>
      <c r="H6" s="176"/>
      <c r="I6" s="16"/>
      <c r="J6" s="7"/>
      <c r="K6" s="7"/>
      <c r="L6" s="7"/>
      <c r="M6" s="7"/>
      <c r="N6" s="3"/>
    </row>
    <row r="7" spans="2:15" ht="81.75" customHeight="1" x14ac:dyDescent="0.25">
      <c r="B7" s="111" t="s">
        <v>265</v>
      </c>
      <c r="C7" s="176" t="s">
        <v>266</v>
      </c>
      <c r="D7" s="176"/>
      <c r="E7" s="176"/>
      <c r="F7" s="176"/>
      <c r="G7" s="176"/>
      <c r="H7" s="176"/>
      <c r="I7" s="15"/>
      <c r="J7" s="7"/>
      <c r="K7" s="7"/>
      <c r="L7" s="7"/>
      <c r="M7" s="7"/>
      <c r="N7" s="3"/>
    </row>
    <row r="8" spans="2:15" ht="138" customHeight="1" x14ac:dyDescent="0.25">
      <c r="B8" s="111" t="s">
        <v>267</v>
      </c>
      <c r="C8" s="176" t="s">
        <v>486</v>
      </c>
      <c r="D8" s="176"/>
      <c r="E8" s="176"/>
      <c r="F8" s="176"/>
      <c r="G8" s="176"/>
      <c r="H8" s="176"/>
      <c r="I8" s="15"/>
      <c r="J8" s="7"/>
      <c r="K8" s="7"/>
      <c r="L8" s="7"/>
      <c r="M8" s="7"/>
      <c r="N8" s="3"/>
    </row>
    <row r="9" spans="2:15" ht="101.25" customHeight="1" x14ac:dyDescent="0.25">
      <c r="B9" s="111" t="s">
        <v>268</v>
      </c>
      <c r="C9" s="176" t="s">
        <v>485</v>
      </c>
      <c r="D9" s="176"/>
      <c r="E9" s="176"/>
      <c r="F9" s="176"/>
      <c r="G9" s="176"/>
      <c r="H9" s="176"/>
      <c r="I9" s="17"/>
      <c r="J9" s="7"/>
      <c r="K9" s="7"/>
      <c r="L9" s="7"/>
      <c r="M9" s="7"/>
      <c r="N9" s="3"/>
    </row>
    <row r="10" spans="2:15" ht="30" customHeight="1" x14ac:dyDescent="0.25">
      <c r="B10" s="111" t="s">
        <v>269</v>
      </c>
      <c r="C10" s="113"/>
      <c r="D10" s="113"/>
      <c r="E10" s="113"/>
      <c r="F10" s="113"/>
      <c r="G10" s="113"/>
      <c r="H10" s="113"/>
      <c r="I10" s="7"/>
      <c r="J10" s="7"/>
      <c r="K10" s="7"/>
      <c r="L10" s="7"/>
      <c r="M10" s="7"/>
      <c r="N10" s="3"/>
    </row>
    <row r="11" spans="2:15" ht="54.75" customHeight="1" x14ac:dyDescent="0.25">
      <c r="B11" s="111" t="s">
        <v>270</v>
      </c>
      <c r="C11" s="183" t="s">
        <v>271</v>
      </c>
      <c r="D11" s="183"/>
      <c r="E11" s="183"/>
      <c r="F11" s="183"/>
      <c r="G11" s="183"/>
      <c r="H11" s="183"/>
      <c r="I11" s="7"/>
      <c r="J11" s="7"/>
      <c r="K11" s="7"/>
      <c r="L11" s="7"/>
      <c r="M11" s="7"/>
      <c r="N11" s="3"/>
    </row>
    <row r="12" spans="2:15" ht="45"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45" customHeight="1" x14ac:dyDescent="0.25">
      <c r="B16" s="184" t="s">
        <v>279</v>
      </c>
      <c r="C16" s="184" t="s">
        <v>280</v>
      </c>
      <c r="D16" s="184" t="s">
        <v>281</v>
      </c>
      <c r="E16" s="184"/>
      <c r="F16" s="184" t="s">
        <v>282</v>
      </c>
      <c r="G16" s="184"/>
      <c r="H16" s="184"/>
    </row>
    <row r="17" spans="2:8" ht="45" customHeight="1" x14ac:dyDescent="0.25">
      <c r="B17" s="184"/>
      <c r="C17" s="184"/>
      <c r="D17" s="112" t="s">
        <v>283</v>
      </c>
      <c r="E17" s="112" t="s">
        <v>284</v>
      </c>
      <c r="F17" s="112" t="s">
        <v>285</v>
      </c>
      <c r="G17" s="112" t="s">
        <v>286</v>
      </c>
      <c r="H17" s="112" t="s">
        <v>287</v>
      </c>
    </row>
    <row r="18" spans="2:8" ht="133.5" customHeight="1" x14ac:dyDescent="0.25">
      <c r="B18" s="131" t="s">
        <v>288</v>
      </c>
      <c r="C18" s="34"/>
      <c r="D18" s="34"/>
      <c r="E18" s="34"/>
      <c r="F18" s="34"/>
      <c r="G18" s="34"/>
      <c r="H18" s="34"/>
    </row>
    <row r="19" spans="2:8" ht="51.75" customHeight="1" x14ac:dyDescent="0.25">
      <c r="B19" s="131" t="s">
        <v>289</v>
      </c>
      <c r="C19" s="34"/>
      <c r="D19" s="34"/>
      <c r="E19" s="34"/>
      <c r="F19" s="34"/>
      <c r="G19" s="34"/>
      <c r="H19" s="34"/>
    </row>
    <row r="20" spans="2:8" s="8" customFormat="1" ht="80.25" customHeight="1" x14ac:dyDescent="0.25">
      <c r="B20" s="131" t="s">
        <v>290</v>
      </c>
      <c r="C20" s="35"/>
      <c r="D20" s="35"/>
      <c r="E20" s="35"/>
      <c r="F20" s="35"/>
      <c r="G20" s="35"/>
      <c r="H20" s="35"/>
    </row>
    <row r="21" spans="2:8" s="8" customFormat="1" ht="147.75" customHeight="1" x14ac:dyDescent="0.3">
      <c r="B21" s="131" t="s">
        <v>291</v>
      </c>
      <c r="C21" s="36"/>
      <c r="D21" s="36"/>
      <c r="E21" s="36"/>
      <c r="F21" s="35"/>
      <c r="G21" s="35"/>
      <c r="H21" s="35"/>
    </row>
    <row r="22" spans="2:8" s="145" customFormat="1" ht="44.25" customHeight="1" x14ac:dyDescent="0.25">
      <c r="B22" s="147" t="s">
        <v>292</v>
      </c>
      <c r="C22" s="98">
        <v>6564306</v>
      </c>
      <c r="D22" s="98">
        <v>7115530</v>
      </c>
      <c r="E22" s="98">
        <v>7605677</v>
      </c>
      <c r="F22" s="98">
        <v>9253989</v>
      </c>
      <c r="G22" s="98">
        <v>7415423</v>
      </c>
      <c r="H22" s="98">
        <v>8237116</v>
      </c>
    </row>
    <row r="23" spans="2:8" ht="68.25" customHeight="1" x14ac:dyDescent="0.3">
      <c r="B23" s="131" t="s">
        <v>293</v>
      </c>
      <c r="C23" s="37"/>
      <c r="D23" s="37"/>
      <c r="E23" s="37"/>
      <c r="F23" s="37"/>
      <c r="G23" s="37"/>
      <c r="H23" s="37"/>
    </row>
    <row r="24" spans="2:8" ht="18.75" x14ac:dyDescent="0.25">
      <c r="B24" s="9"/>
      <c r="C24" s="10"/>
      <c r="D24" s="10"/>
      <c r="E24" s="10"/>
      <c r="F24" s="10"/>
      <c r="G24" s="10"/>
      <c r="H24" s="10"/>
    </row>
    <row r="25" spans="2:8" ht="47.25" customHeight="1" x14ac:dyDescent="0.25">
      <c r="B25" s="182" t="s">
        <v>294</v>
      </c>
      <c r="C25" s="182"/>
      <c r="D25" s="182"/>
      <c r="E25" s="182"/>
      <c r="F25" s="182"/>
      <c r="G25" s="39"/>
    </row>
    <row r="26" spans="2:8" ht="33.75" customHeight="1" x14ac:dyDescent="0.3">
      <c r="B26" s="196" t="s">
        <v>399</v>
      </c>
      <c r="C26" s="196"/>
      <c r="D26" s="10"/>
      <c r="E26" s="10"/>
    </row>
    <row r="27" spans="2:8" ht="114.75" customHeight="1" x14ac:dyDescent="0.25">
      <c r="B27" s="207" t="s">
        <v>296</v>
      </c>
      <c r="C27" s="208"/>
      <c r="D27" s="125" t="s">
        <v>297</v>
      </c>
      <c r="E27" s="114" t="s">
        <v>298</v>
      </c>
      <c r="F27" s="125" t="s">
        <v>299</v>
      </c>
      <c r="G27" s="121" t="s">
        <v>337</v>
      </c>
    </row>
    <row r="28" spans="2:8" ht="45.75" customHeight="1" x14ac:dyDescent="0.25">
      <c r="B28" s="215" t="s">
        <v>490</v>
      </c>
      <c r="C28" s="216"/>
      <c r="D28" s="34">
        <v>2322</v>
      </c>
      <c r="E28" s="114"/>
      <c r="F28" s="63"/>
      <c r="G28" s="34">
        <v>3999867.3</v>
      </c>
    </row>
    <row r="29" spans="2:8" ht="27" customHeight="1" x14ac:dyDescent="0.25">
      <c r="B29" s="213" t="s">
        <v>487</v>
      </c>
      <c r="C29" s="214"/>
      <c r="D29" s="34">
        <v>205</v>
      </c>
      <c r="E29" s="114"/>
      <c r="F29" s="63"/>
      <c r="G29" s="34">
        <v>93590</v>
      </c>
    </row>
    <row r="30" spans="2:8" ht="31.5" customHeight="1" x14ac:dyDescent="0.25">
      <c r="B30" s="213" t="s">
        <v>488</v>
      </c>
      <c r="C30" s="214"/>
      <c r="D30" s="34">
        <v>206</v>
      </c>
      <c r="E30" s="114"/>
      <c r="F30" s="63"/>
      <c r="G30" s="34">
        <v>107621</v>
      </c>
    </row>
    <row r="31" spans="2:8" ht="24.75" customHeight="1" x14ac:dyDescent="0.25">
      <c r="B31" s="213" t="s">
        <v>491</v>
      </c>
      <c r="C31" s="214"/>
      <c r="D31" s="34">
        <v>6380</v>
      </c>
      <c r="E31" s="114"/>
      <c r="F31" s="63"/>
      <c r="G31" s="34">
        <v>3832068</v>
      </c>
    </row>
    <row r="32" spans="2:8" ht="30.75" customHeight="1" x14ac:dyDescent="0.25">
      <c r="B32" s="215" t="s">
        <v>489</v>
      </c>
      <c r="C32" s="216"/>
      <c r="D32" s="34">
        <v>13970</v>
      </c>
      <c r="E32" s="114"/>
      <c r="F32" s="63"/>
      <c r="G32" s="34">
        <v>848642</v>
      </c>
    </row>
    <row r="33" spans="2:7" ht="44.25" customHeight="1" x14ac:dyDescent="0.25">
      <c r="B33" s="217" t="s">
        <v>492</v>
      </c>
      <c r="C33" s="217"/>
      <c r="D33" s="34">
        <v>693</v>
      </c>
      <c r="E33" s="114"/>
      <c r="F33" s="63"/>
      <c r="G33" s="34">
        <v>372200.3</v>
      </c>
    </row>
    <row r="34" spans="2:7" ht="23.25" x14ac:dyDescent="0.25">
      <c r="B34" s="135"/>
      <c r="C34" s="135"/>
      <c r="D34" s="75"/>
      <c r="E34" s="76"/>
      <c r="F34" s="64"/>
      <c r="G34" s="64"/>
    </row>
    <row r="35" spans="2:7" ht="20.25" x14ac:dyDescent="0.3">
      <c r="B35" s="196" t="s">
        <v>400</v>
      </c>
      <c r="C35" s="196"/>
      <c r="D35" s="10"/>
      <c r="E35" s="10"/>
    </row>
    <row r="36" spans="2:7" ht="123.75" customHeight="1" x14ac:dyDescent="0.25">
      <c r="B36" s="207" t="s">
        <v>296</v>
      </c>
      <c r="C36" s="208"/>
      <c r="D36" s="125" t="s">
        <v>297</v>
      </c>
      <c r="E36" s="114" t="s">
        <v>298</v>
      </c>
      <c r="F36" s="114" t="s">
        <v>299</v>
      </c>
      <c r="G36" s="119" t="s">
        <v>335</v>
      </c>
    </row>
    <row r="37" spans="2:7" ht="51" customHeight="1" x14ac:dyDescent="0.25">
      <c r="B37" s="215" t="s">
        <v>490</v>
      </c>
      <c r="C37" s="216"/>
      <c r="D37" s="34">
        <v>2000</v>
      </c>
      <c r="E37" s="23"/>
      <c r="F37" s="114"/>
      <c r="G37" s="34">
        <v>3669029</v>
      </c>
    </row>
    <row r="38" spans="2:7" ht="34.5" customHeight="1" x14ac:dyDescent="0.25">
      <c r="B38" s="213" t="s">
        <v>487</v>
      </c>
      <c r="C38" s="214"/>
      <c r="D38" s="34">
        <v>169</v>
      </c>
      <c r="E38" s="23"/>
      <c r="F38" s="114"/>
      <c r="G38" s="34">
        <v>72079</v>
      </c>
    </row>
    <row r="39" spans="2:7" ht="27" customHeight="1" x14ac:dyDescent="0.25">
      <c r="B39" s="213" t="s">
        <v>488</v>
      </c>
      <c r="C39" s="214"/>
      <c r="D39" s="34">
        <v>168</v>
      </c>
      <c r="E39" s="23"/>
      <c r="F39" s="114"/>
      <c r="G39" s="34">
        <v>88858.5</v>
      </c>
    </row>
    <row r="40" spans="2:7" ht="31.5" customHeight="1" x14ac:dyDescent="0.25">
      <c r="B40" s="213" t="s">
        <v>491</v>
      </c>
      <c r="C40" s="214"/>
      <c r="D40" s="34">
        <v>5183</v>
      </c>
      <c r="E40" s="23"/>
      <c r="F40" s="114"/>
      <c r="G40" s="34">
        <v>2851070</v>
      </c>
    </row>
    <row r="41" spans="2:7" ht="33.75" customHeight="1" x14ac:dyDescent="0.25">
      <c r="B41" s="215" t="s">
        <v>489</v>
      </c>
      <c r="C41" s="216"/>
      <c r="D41" s="34">
        <v>6162</v>
      </c>
      <c r="E41" s="23"/>
      <c r="F41" s="114"/>
      <c r="G41" s="34">
        <v>367021</v>
      </c>
    </row>
    <row r="42" spans="2:7" ht="49.5" customHeight="1" x14ac:dyDescent="0.25">
      <c r="B42" s="217" t="s">
        <v>492</v>
      </c>
      <c r="C42" s="217"/>
      <c r="D42" s="34">
        <v>633</v>
      </c>
      <c r="E42" s="23"/>
      <c r="F42" s="114"/>
      <c r="G42" s="34">
        <v>367365</v>
      </c>
    </row>
    <row r="43" spans="2:7" ht="23.25" x14ac:dyDescent="0.25">
      <c r="B43" s="135"/>
      <c r="C43" s="135"/>
      <c r="D43" s="75"/>
      <c r="E43" s="134"/>
      <c r="F43" s="76"/>
      <c r="G43" s="64"/>
    </row>
    <row r="44" spans="2:7" ht="20.25" x14ac:dyDescent="0.3">
      <c r="B44" s="196" t="s">
        <v>401</v>
      </c>
      <c r="C44" s="196"/>
      <c r="D44" s="10"/>
      <c r="E44" s="10"/>
    </row>
    <row r="45" spans="2:7" ht="123" customHeight="1" x14ac:dyDescent="0.25">
      <c r="B45" s="207" t="s">
        <v>296</v>
      </c>
      <c r="C45" s="208"/>
      <c r="D45" s="125" t="s">
        <v>297</v>
      </c>
      <c r="E45" s="114" t="s">
        <v>298</v>
      </c>
      <c r="F45" s="114" t="s">
        <v>299</v>
      </c>
      <c r="G45" s="119" t="s">
        <v>335</v>
      </c>
    </row>
    <row r="46" spans="2:7" ht="49.5" customHeight="1" x14ac:dyDescent="0.25">
      <c r="B46" s="215" t="s">
        <v>490</v>
      </c>
      <c r="C46" s="216"/>
      <c r="D46" s="34">
        <v>2150</v>
      </c>
      <c r="E46" s="23"/>
      <c r="F46" s="114"/>
      <c r="G46" s="34">
        <v>4180550</v>
      </c>
    </row>
    <row r="47" spans="2:7" ht="22.5" customHeight="1" x14ac:dyDescent="0.25">
      <c r="B47" s="213" t="s">
        <v>487</v>
      </c>
      <c r="C47" s="214"/>
      <c r="D47" s="34">
        <v>205</v>
      </c>
      <c r="E47" s="23"/>
      <c r="F47" s="114"/>
      <c r="G47" s="34">
        <v>75683</v>
      </c>
    </row>
    <row r="48" spans="2:7" ht="28.5" customHeight="1" x14ac:dyDescent="0.25">
      <c r="B48" s="213" t="s">
        <v>488</v>
      </c>
      <c r="C48" s="214"/>
      <c r="D48" s="34">
        <v>206</v>
      </c>
      <c r="E48" s="23"/>
      <c r="F48" s="114"/>
      <c r="G48" s="34">
        <v>93302</v>
      </c>
    </row>
    <row r="49" spans="2:7" ht="28.5" customHeight="1" x14ac:dyDescent="0.25">
      <c r="B49" s="213" t="s">
        <v>491</v>
      </c>
      <c r="C49" s="214"/>
      <c r="D49" s="34">
        <v>5238</v>
      </c>
      <c r="E49" s="23"/>
      <c r="F49" s="114"/>
      <c r="G49" s="34">
        <v>3037820</v>
      </c>
    </row>
    <row r="50" spans="2:7" ht="24.75" customHeight="1" x14ac:dyDescent="0.25">
      <c r="B50" s="215" t="s">
        <v>489</v>
      </c>
      <c r="C50" s="216"/>
      <c r="D50" s="34">
        <v>6031</v>
      </c>
      <c r="E50" s="23"/>
      <c r="F50" s="114"/>
      <c r="G50" s="34">
        <v>476991</v>
      </c>
    </row>
    <row r="51" spans="2:7" ht="53.25" customHeight="1" x14ac:dyDescent="0.25">
      <c r="B51" s="215" t="s">
        <v>492</v>
      </c>
      <c r="C51" s="216"/>
      <c r="D51" s="34">
        <v>606</v>
      </c>
      <c r="E51" s="114"/>
      <c r="F51" s="63"/>
      <c r="G51" s="34">
        <v>372770</v>
      </c>
    </row>
    <row r="52" spans="2:7" ht="23.25" customHeight="1" x14ac:dyDescent="0.25">
      <c r="B52" s="65"/>
      <c r="C52" s="65"/>
      <c r="D52" s="64"/>
      <c r="E52" s="64"/>
      <c r="F52" s="64"/>
    </row>
    <row r="53" spans="2:7" ht="18.75" x14ac:dyDescent="0.25">
      <c r="B53" s="65"/>
      <c r="C53" s="65"/>
      <c r="D53" s="64"/>
      <c r="E53" s="64"/>
      <c r="F53" s="64"/>
    </row>
    <row r="54" spans="2:7" ht="34.5" customHeight="1" x14ac:dyDescent="0.3">
      <c r="B54" s="57" t="s">
        <v>300</v>
      </c>
      <c r="C54" s="19"/>
      <c r="D54" s="42" t="s">
        <v>16</v>
      </c>
    </row>
    <row r="55" spans="2:7" ht="20.25" x14ac:dyDescent="0.3">
      <c r="B55" s="58"/>
      <c r="C55" s="120" t="s">
        <v>301</v>
      </c>
      <c r="D55" s="43"/>
    </row>
    <row r="56" spans="2:7" ht="73.5" customHeight="1" x14ac:dyDescent="0.3">
      <c r="B56" s="57" t="s">
        <v>302</v>
      </c>
      <c r="C56" s="19"/>
      <c r="D56" s="42" t="s">
        <v>53</v>
      </c>
    </row>
    <row r="57" spans="2:7" ht="20.25" x14ac:dyDescent="0.3">
      <c r="B57" s="107"/>
      <c r="C57" s="120" t="s">
        <v>301</v>
      </c>
      <c r="D57" s="44"/>
    </row>
    <row r="58" spans="2:7" ht="57" customHeight="1" x14ac:dyDescent="0.3">
      <c r="B58" s="57" t="s">
        <v>312</v>
      </c>
      <c r="C58" s="85"/>
      <c r="D58" s="42" t="s">
        <v>313</v>
      </c>
    </row>
    <row r="59" spans="2:7" ht="20.25" x14ac:dyDescent="0.3">
      <c r="B59" s="58"/>
      <c r="C59" s="120" t="s">
        <v>301</v>
      </c>
      <c r="D59" s="44"/>
    </row>
    <row r="60" spans="2:7" ht="15.75" x14ac:dyDescent="0.25">
      <c r="C60" s="26"/>
    </row>
    <row r="61" spans="2:7" ht="15.75" x14ac:dyDescent="0.25">
      <c r="C61" s="26"/>
    </row>
    <row r="62" spans="2:7" ht="15.75" x14ac:dyDescent="0.25">
      <c r="C62" s="26"/>
    </row>
    <row r="63" spans="2:7" ht="15.75" x14ac:dyDescent="0.25">
      <c r="C63" s="26"/>
    </row>
  </sheetData>
  <mergeCells count="42">
    <mergeCell ref="B51:C51"/>
    <mergeCell ref="B39:C39"/>
    <mergeCell ref="B40:C40"/>
    <mergeCell ref="B41:C41"/>
    <mergeCell ref="B42:C42"/>
    <mergeCell ref="B44:C44"/>
    <mergeCell ref="B45:C45"/>
    <mergeCell ref="B46:C46"/>
    <mergeCell ref="B47:C47"/>
    <mergeCell ref="B48:C48"/>
    <mergeCell ref="B49:C49"/>
    <mergeCell ref="B50:C50"/>
    <mergeCell ref="B38:C38"/>
    <mergeCell ref="B26:C26"/>
    <mergeCell ref="B27:C27"/>
    <mergeCell ref="B28:C28"/>
    <mergeCell ref="B29:C29"/>
    <mergeCell ref="B30:C30"/>
    <mergeCell ref="B31:C31"/>
    <mergeCell ref="B32:C32"/>
    <mergeCell ref="B33:C33"/>
    <mergeCell ref="B35:C35"/>
    <mergeCell ref="B36:C36"/>
    <mergeCell ref="B37:C37"/>
    <mergeCell ref="B25:F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5" fitToHeight="5" orientation="portrait" verticalDpi="0" r:id="rId1"/>
  <rowBreaks count="1" manualBreakCount="1">
    <brk id="24"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pageSetUpPr fitToPage="1"/>
  </sheetPr>
  <dimension ref="B1:O49"/>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0.42578125" customWidth="1"/>
    <col min="3" max="3" width="20.28515625" customWidth="1"/>
    <col min="4" max="4" width="21.5703125" customWidth="1"/>
    <col min="5" max="5" width="21.42578125" customWidth="1"/>
    <col min="6" max="6" width="19.140625" customWidth="1"/>
    <col min="7" max="7" width="18.5703125" customWidth="1"/>
    <col min="8" max="8" width="18" customWidth="1"/>
  </cols>
  <sheetData>
    <row r="1" spans="2:15" ht="119.25" customHeight="1" x14ac:dyDescent="0.25">
      <c r="B1" s="1"/>
      <c r="C1" s="1"/>
      <c r="D1" s="1"/>
      <c r="E1" s="1"/>
      <c r="G1" s="177" t="s">
        <v>35</v>
      </c>
      <c r="H1" s="177"/>
      <c r="I1" s="1"/>
      <c r="J1" s="1"/>
      <c r="K1" s="1"/>
      <c r="L1" s="1"/>
    </row>
    <row r="2" spans="2:15" ht="28.5" customHeight="1" x14ac:dyDescent="0.25">
      <c r="B2" s="178" t="s">
        <v>36</v>
      </c>
      <c r="C2" s="178"/>
      <c r="D2" s="178"/>
      <c r="E2" s="178"/>
      <c r="F2" s="178"/>
      <c r="G2" s="178"/>
      <c r="H2" s="178"/>
      <c r="I2" s="4"/>
      <c r="J2" s="4"/>
      <c r="K2" s="4"/>
      <c r="L2" s="4"/>
      <c r="M2" s="4"/>
      <c r="N2" s="4"/>
      <c r="O2" s="4"/>
    </row>
    <row r="3" spans="2:15" ht="34.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56.25" customHeight="1" x14ac:dyDescent="0.25">
      <c r="B6" s="71" t="s">
        <v>32</v>
      </c>
      <c r="C6" s="176" t="s">
        <v>189</v>
      </c>
      <c r="D6" s="176"/>
      <c r="E6" s="176"/>
      <c r="F6" s="176"/>
      <c r="G6" s="176"/>
      <c r="H6" s="176"/>
      <c r="I6" s="16"/>
      <c r="J6" s="7"/>
      <c r="K6" s="7"/>
      <c r="L6" s="7"/>
      <c r="M6" s="7"/>
      <c r="N6" s="3"/>
    </row>
    <row r="7" spans="2:15" ht="86.25" customHeight="1" x14ac:dyDescent="0.25">
      <c r="B7" s="71" t="s">
        <v>31</v>
      </c>
      <c r="C7" s="176" t="s">
        <v>37</v>
      </c>
      <c r="D7" s="176"/>
      <c r="E7" s="176"/>
      <c r="F7" s="176"/>
      <c r="G7" s="176"/>
      <c r="H7" s="176"/>
      <c r="I7" s="15"/>
      <c r="J7" s="7"/>
      <c r="K7" s="7"/>
      <c r="L7" s="7"/>
      <c r="M7" s="7"/>
      <c r="N7" s="3"/>
    </row>
    <row r="8" spans="2:15" ht="60.75" x14ac:dyDescent="0.25">
      <c r="B8" s="71" t="s">
        <v>30</v>
      </c>
      <c r="C8" s="176" t="s">
        <v>190</v>
      </c>
      <c r="D8" s="176"/>
      <c r="E8" s="176"/>
      <c r="F8" s="176"/>
      <c r="G8" s="176"/>
      <c r="H8" s="176"/>
      <c r="I8" s="15"/>
      <c r="J8" s="7"/>
      <c r="K8" s="7"/>
      <c r="L8" s="7"/>
      <c r="M8" s="7"/>
      <c r="N8" s="3"/>
    </row>
    <row r="9" spans="2:15" ht="126.75" customHeight="1" x14ac:dyDescent="0.25">
      <c r="B9" s="71" t="s">
        <v>29</v>
      </c>
      <c r="C9" s="176" t="s">
        <v>191</v>
      </c>
      <c r="D9" s="176"/>
      <c r="E9" s="176"/>
      <c r="F9" s="176"/>
      <c r="G9" s="176"/>
      <c r="H9" s="176"/>
      <c r="I9" s="17"/>
      <c r="J9" s="7"/>
      <c r="K9" s="7"/>
      <c r="L9" s="7"/>
      <c r="M9" s="7"/>
      <c r="N9" s="3"/>
    </row>
    <row r="10" spans="2:15" ht="20.25" x14ac:dyDescent="0.25">
      <c r="B10" s="71" t="s">
        <v>28</v>
      </c>
      <c r="C10" s="73"/>
      <c r="D10" s="73"/>
      <c r="E10" s="73"/>
      <c r="F10" s="73"/>
      <c r="G10" s="73"/>
      <c r="H10" s="73"/>
      <c r="I10" s="7"/>
      <c r="J10" s="7"/>
      <c r="K10" s="7"/>
      <c r="L10" s="7"/>
      <c r="M10" s="7"/>
      <c r="N10" s="3"/>
    </row>
    <row r="11" spans="2:15" ht="54.75" customHeight="1" x14ac:dyDescent="0.25">
      <c r="B11" s="71" t="s">
        <v>27</v>
      </c>
      <c r="C11" s="183" t="s">
        <v>39</v>
      </c>
      <c r="D11" s="183"/>
      <c r="E11" s="183"/>
      <c r="F11" s="183"/>
      <c r="G11" s="183"/>
      <c r="H11" s="183"/>
      <c r="I11" s="7"/>
      <c r="J11" s="7"/>
      <c r="K11" s="7"/>
      <c r="L11" s="7"/>
      <c r="M11" s="7"/>
      <c r="N11" s="3"/>
    </row>
    <row r="12" spans="2:15" ht="30" customHeight="1" x14ac:dyDescent="0.25">
      <c r="B12" s="71" t="s">
        <v>26</v>
      </c>
      <c r="C12" s="183" t="s">
        <v>41</v>
      </c>
      <c r="D12" s="183"/>
      <c r="E12" s="183"/>
      <c r="F12" s="183"/>
      <c r="G12" s="183"/>
      <c r="H12" s="183"/>
      <c r="I12" s="7"/>
      <c r="J12" s="7"/>
      <c r="K12" s="7"/>
      <c r="L12" s="7"/>
      <c r="M12" s="7"/>
      <c r="N12" s="3"/>
    </row>
    <row r="13" spans="2:15" ht="30.75" customHeight="1" x14ac:dyDescent="0.25">
      <c r="B13" s="71" t="s">
        <v>25</v>
      </c>
      <c r="C13" s="183" t="s">
        <v>42</v>
      </c>
      <c r="D13" s="183"/>
      <c r="E13" s="183"/>
      <c r="F13" s="183"/>
      <c r="G13" s="183"/>
      <c r="H13" s="183"/>
      <c r="I13" s="7"/>
      <c r="J13" s="7"/>
      <c r="K13" s="7"/>
      <c r="L13" s="7"/>
      <c r="M13" s="7"/>
      <c r="N13" s="3"/>
    </row>
    <row r="14" spans="2:15" ht="32.25" customHeight="1" x14ac:dyDescent="0.25">
      <c r="B14" s="71" t="s">
        <v>24</v>
      </c>
      <c r="C14" s="183" t="s">
        <v>40</v>
      </c>
      <c r="D14" s="183"/>
      <c r="E14" s="183"/>
      <c r="F14" s="183"/>
      <c r="G14" s="183"/>
      <c r="H14" s="183"/>
      <c r="I14" s="7"/>
      <c r="J14" s="7"/>
      <c r="K14" s="7"/>
      <c r="L14" s="7"/>
      <c r="M14" s="7"/>
      <c r="N14" s="3"/>
    </row>
    <row r="15" spans="2:15" ht="21" customHeight="1" x14ac:dyDescent="0.25">
      <c r="H15" s="31" t="s">
        <v>14</v>
      </c>
    </row>
    <row r="16" spans="2:15" ht="36.75" customHeight="1" x14ac:dyDescent="0.25">
      <c r="B16" s="184" t="s">
        <v>8</v>
      </c>
      <c r="C16" s="184" t="s">
        <v>4</v>
      </c>
      <c r="D16" s="184" t="s">
        <v>3</v>
      </c>
      <c r="E16" s="184"/>
      <c r="F16" s="184" t="s">
        <v>0</v>
      </c>
      <c r="G16" s="184"/>
      <c r="H16" s="184"/>
    </row>
    <row r="17" spans="2:8" ht="30.75" customHeight="1" x14ac:dyDescent="0.25">
      <c r="B17" s="184"/>
      <c r="C17" s="184"/>
      <c r="D17" s="72" t="s">
        <v>1</v>
      </c>
      <c r="E17" s="72" t="s">
        <v>2</v>
      </c>
      <c r="F17" s="72" t="s">
        <v>5</v>
      </c>
      <c r="G17" s="72" t="s">
        <v>6</v>
      </c>
      <c r="H17" s="72" t="s">
        <v>7</v>
      </c>
    </row>
    <row r="18" spans="2:8" ht="101.25" x14ac:dyDescent="0.25">
      <c r="B18" s="33" t="s">
        <v>20</v>
      </c>
      <c r="C18" s="34"/>
      <c r="D18" s="34"/>
      <c r="E18" s="34"/>
      <c r="F18" s="34"/>
      <c r="G18" s="34"/>
      <c r="H18" s="34"/>
    </row>
    <row r="19" spans="2:8" ht="45.75" customHeight="1" x14ac:dyDescent="0.25">
      <c r="B19" s="33" t="s">
        <v>21</v>
      </c>
      <c r="C19" s="34"/>
      <c r="D19" s="34"/>
      <c r="E19" s="34"/>
      <c r="F19" s="34"/>
      <c r="G19" s="34"/>
      <c r="H19" s="34"/>
    </row>
    <row r="20" spans="2:8" s="8" customFormat="1" ht="68.25" customHeight="1" x14ac:dyDescent="0.25">
      <c r="B20" s="33" t="s">
        <v>22</v>
      </c>
      <c r="C20" s="35"/>
      <c r="D20" s="35"/>
      <c r="E20" s="35"/>
      <c r="F20" s="35"/>
      <c r="G20" s="35"/>
      <c r="H20" s="35"/>
    </row>
    <row r="21" spans="2:8" s="8" customFormat="1" ht="106.5" customHeight="1" x14ac:dyDescent="0.3">
      <c r="B21" s="33" t="s">
        <v>11</v>
      </c>
      <c r="C21" s="36"/>
      <c r="D21" s="36"/>
      <c r="E21" s="36"/>
      <c r="F21" s="35"/>
      <c r="G21" s="35"/>
      <c r="H21" s="35"/>
    </row>
    <row r="22" spans="2:8" ht="37.5" customHeight="1" x14ac:dyDescent="0.25">
      <c r="B22" s="33" t="s">
        <v>12</v>
      </c>
      <c r="C22" s="34">
        <v>120750</v>
      </c>
      <c r="D22" s="34">
        <v>273364</v>
      </c>
      <c r="E22" s="34">
        <v>252320</v>
      </c>
      <c r="F22" s="34">
        <v>294840</v>
      </c>
      <c r="G22" s="34">
        <v>304761.5</v>
      </c>
      <c r="H22" s="34">
        <v>325660.7</v>
      </c>
    </row>
    <row r="23" spans="2:8" ht="50.25" customHeight="1" x14ac:dyDescent="0.3">
      <c r="B23" s="33" t="s">
        <v>23</v>
      </c>
      <c r="C23" s="37"/>
      <c r="D23" s="37"/>
      <c r="E23" s="37"/>
      <c r="F23" s="37"/>
      <c r="G23" s="37"/>
      <c r="H23" s="37"/>
    </row>
    <row r="24" spans="2:8" ht="18.75" x14ac:dyDescent="0.25">
      <c r="B24" s="9"/>
      <c r="C24" s="10"/>
      <c r="D24" s="10"/>
      <c r="E24" s="10"/>
      <c r="F24" s="10"/>
      <c r="G24" s="10"/>
      <c r="H24" s="10"/>
    </row>
    <row r="25" spans="2:8" ht="47.25" customHeight="1" x14ac:dyDescent="0.25">
      <c r="B25" s="182" t="s">
        <v>57</v>
      </c>
      <c r="C25" s="182"/>
      <c r="D25" s="182"/>
      <c r="E25" s="182"/>
      <c r="F25" s="182"/>
      <c r="G25" s="39"/>
    </row>
    <row r="26" spans="2:8" ht="27" customHeight="1" x14ac:dyDescent="0.3">
      <c r="B26" s="196" t="s">
        <v>194</v>
      </c>
      <c r="C26" s="196"/>
      <c r="D26" s="10"/>
      <c r="E26" s="10"/>
    </row>
    <row r="27" spans="2:8" ht="99.75" customHeight="1" x14ac:dyDescent="0.25">
      <c r="B27" s="200" t="s">
        <v>9</v>
      </c>
      <c r="C27" s="201"/>
      <c r="D27" s="77" t="s">
        <v>10</v>
      </c>
      <c r="E27" s="23" t="s">
        <v>33</v>
      </c>
      <c r="F27" s="77" t="s">
        <v>34</v>
      </c>
    </row>
    <row r="28" spans="2:8" ht="50.25" customHeight="1" x14ac:dyDescent="0.25">
      <c r="B28" s="209" t="s">
        <v>192</v>
      </c>
      <c r="C28" s="210"/>
      <c r="D28" s="34">
        <v>31</v>
      </c>
      <c r="E28" s="77"/>
      <c r="F28" s="63"/>
    </row>
    <row r="29" spans="2:8" ht="48.75" customHeight="1" x14ac:dyDescent="0.25">
      <c r="B29" s="211" t="s">
        <v>193</v>
      </c>
      <c r="C29" s="212"/>
      <c r="D29" s="34">
        <v>8</v>
      </c>
      <c r="E29" s="77"/>
      <c r="F29" s="63"/>
    </row>
    <row r="30" spans="2:8" ht="41.25" customHeight="1" x14ac:dyDescent="0.3">
      <c r="B30" s="196" t="s">
        <v>195</v>
      </c>
      <c r="C30" s="196"/>
      <c r="D30" s="10"/>
      <c r="E30" s="10"/>
    </row>
    <row r="31" spans="2:8" ht="109.5" customHeight="1" x14ac:dyDescent="0.25">
      <c r="B31" s="200" t="s">
        <v>9</v>
      </c>
      <c r="C31" s="201"/>
      <c r="D31" s="77" t="s">
        <v>10</v>
      </c>
      <c r="E31" s="23" t="s">
        <v>33</v>
      </c>
      <c r="F31" s="77" t="s">
        <v>34</v>
      </c>
    </row>
    <row r="32" spans="2:8" ht="54.75" customHeight="1" x14ac:dyDescent="0.25">
      <c r="B32" s="209" t="s">
        <v>192</v>
      </c>
      <c r="C32" s="210"/>
      <c r="D32" s="34">
        <v>31</v>
      </c>
      <c r="E32" s="23"/>
      <c r="F32" s="77"/>
    </row>
    <row r="33" spans="2:6" ht="57" customHeight="1" x14ac:dyDescent="0.25">
      <c r="B33" s="211" t="s">
        <v>193</v>
      </c>
      <c r="C33" s="212"/>
      <c r="D33" s="34">
        <v>8</v>
      </c>
      <c r="E33" s="23"/>
      <c r="F33" s="77"/>
    </row>
    <row r="34" spans="2:6" ht="39" customHeight="1" x14ac:dyDescent="0.3">
      <c r="B34" s="196" t="s">
        <v>196</v>
      </c>
      <c r="C34" s="196"/>
      <c r="D34" s="10"/>
      <c r="E34" s="10"/>
    </row>
    <row r="35" spans="2:6" ht="107.25" customHeight="1" x14ac:dyDescent="0.25">
      <c r="B35" s="200" t="s">
        <v>9</v>
      </c>
      <c r="C35" s="201"/>
      <c r="D35" s="77" t="s">
        <v>10</v>
      </c>
      <c r="E35" s="23" t="s">
        <v>33</v>
      </c>
      <c r="F35" s="77" t="s">
        <v>34</v>
      </c>
    </row>
    <row r="36" spans="2:6" ht="57" customHeight="1" x14ac:dyDescent="0.25">
      <c r="B36" s="209" t="s">
        <v>192</v>
      </c>
      <c r="C36" s="210"/>
      <c r="D36" s="34">
        <v>31</v>
      </c>
      <c r="E36" s="23"/>
      <c r="F36" s="77"/>
    </row>
    <row r="37" spans="2:6" ht="56.25" customHeight="1" x14ac:dyDescent="0.25">
      <c r="B37" s="211" t="s">
        <v>193</v>
      </c>
      <c r="C37" s="212"/>
      <c r="D37" s="34">
        <v>8</v>
      </c>
      <c r="E37" s="23"/>
      <c r="F37" s="77"/>
    </row>
    <row r="38" spans="2:6" ht="23.25" customHeight="1" x14ac:dyDescent="0.25">
      <c r="B38" s="65"/>
      <c r="C38" s="65"/>
      <c r="D38" s="64"/>
      <c r="E38" s="64"/>
      <c r="F38" s="64"/>
    </row>
    <row r="39" spans="2:6" ht="27" customHeight="1" x14ac:dyDescent="0.25">
      <c r="B39" s="65"/>
      <c r="C39" s="65"/>
      <c r="D39" s="64"/>
      <c r="E39" s="64"/>
      <c r="F39" s="64"/>
    </row>
    <row r="40" spans="2:6" ht="34.5" customHeight="1" x14ac:dyDescent="0.3">
      <c r="B40" s="57" t="s">
        <v>15</v>
      </c>
      <c r="C40" s="19"/>
      <c r="D40" s="42" t="s">
        <v>16</v>
      </c>
    </row>
    <row r="41" spans="2:6" ht="20.25" x14ac:dyDescent="0.3">
      <c r="B41" s="58"/>
      <c r="C41" s="84" t="s">
        <v>17</v>
      </c>
      <c r="D41" s="43"/>
    </row>
    <row r="42" spans="2:6" ht="73.5" customHeight="1" x14ac:dyDescent="0.3">
      <c r="B42" s="57" t="s">
        <v>52</v>
      </c>
      <c r="C42" s="85"/>
      <c r="D42" s="42" t="s">
        <v>53</v>
      </c>
    </row>
    <row r="43" spans="2:6" ht="20.25" x14ac:dyDescent="0.3">
      <c r="B43" s="58"/>
      <c r="C43" s="84" t="s">
        <v>17</v>
      </c>
      <c r="D43" s="44"/>
    </row>
    <row r="44" spans="2:6" ht="80.25" customHeight="1" x14ac:dyDescent="0.3">
      <c r="B44" s="59" t="s">
        <v>87</v>
      </c>
      <c r="C44" s="86"/>
      <c r="D44" s="45" t="s">
        <v>88</v>
      </c>
    </row>
    <row r="45" spans="2:6" ht="15.75" x14ac:dyDescent="0.25">
      <c r="B45" s="21"/>
      <c r="C45" s="84" t="s">
        <v>17</v>
      </c>
      <c r="D45" s="22"/>
    </row>
    <row r="46" spans="2:6" ht="15.75" x14ac:dyDescent="0.25">
      <c r="C46" s="26"/>
    </row>
    <row r="47" spans="2:6" ht="15.75" x14ac:dyDescent="0.25">
      <c r="C47" s="26"/>
    </row>
    <row r="48" spans="2:6" ht="15.75" x14ac:dyDescent="0.25">
      <c r="C48" s="26"/>
    </row>
    <row r="49" spans="3:3" ht="15.75" x14ac:dyDescent="0.25">
      <c r="C49" s="26"/>
    </row>
  </sheetData>
  <mergeCells count="30">
    <mergeCell ref="C6:H6"/>
    <mergeCell ref="G1:H1"/>
    <mergeCell ref="B2:H2"/>
    <mergeCell ref="B3:H3"/>
    <mergeCell ref="B4:H4"/>
    <mergeCell ref="B5:H5"/>
    <mergeCell ref="B25:F25"/>
    <mergeCell ref="C7:H7"/>
    <mergeCell ref="C8:H8"/>
    <mergeCell ref="C9:H9"/>
    <mergeCell ref="C11:H11"/>
    <mergeCell ref="C12:H12"/>
    <mergeCell ref="C13:H13"/>
    <mergeCell ref="C14:H14"/>
    <mergeCell ref="B16:B17"/>
    <mergeCell ref="C16:C17"/>
    <mergeCell ref="D16:E16"/>
    <mergeCell ref="F16:H16"/>
    <mergeCell ref="B30:C30"/>
    <mergeCell ref="B31:C31"/>
    <mergeCell ref="B26:C26"/>
    <mergeCell ref="B27:C27"/>
    <mergeCell ref="B28:C28"/>
    <mergeCell ref="B29:C29"/>
    <mergeCell ref="B36:C36"/>
    <mergeCell ref="B37:C37"/>
    <mergeCell ref="B34:C34"/>
    <mergeCell ref="B35:C35"/>
    <mergeCell ref="B32:C32"/>
    <mergeCell ref="B33:C33"/>
  </mergeCells>
  <pageMargins left="0.74803149606299213" right="0.74803149606299213" top="0.98425196850393704" bottom="0.98425196850393704" header="0.51181102362204722" footer="0.51181102362204722"/>
  <pageSetup paperSize="9" scale="47" fitToHeight="2" orientation="portrait" verticalDpi="0" r:id="rId1"/>
  <rowBreaks count="1" manualBreakCount="1">
    <brk id="24"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9"/>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0.42578125" customWidth="1"/>
    <col min="3" max="3" width="20.28515625" customWidth="1"/>
    <col min="4" max="4" width="22.42578125" customWidth="1"/>
    <col min="5" max="5" width="23.5703125" customWidth="1"/>
    <col min="6" max="6" width="19.140625" customWidth="1"/>
    <col min="7" max="7" width="18.5703125" customWidth="1"/>
    <col min="8" max="8" width="18" customWidth="1"/>
  </cols>
  <sheetData>
    <row r="1" spans="2:15" ht="158.25" customHeight="1" x14ac:dyDescent="0.25">
      <c r="B1" s="1"/>
      <c r="C1" s="1"/>
      <c r="D1" s="1"/>
      <c r="E1" s="1"/>
      <c r="F1" s="177" t="s">
        <v>258</v>
      </c>
      <c r="G1" s="177"/>
      <c r="H1" s="177"/>
      <c r="I1" s="1"/>
      <c r="J1" s="1"/>
      <c r="K1" s="1"/>
      <c r="L1" s="1"/>
    </row>
    <row r="2" spans="2:15" ht="28.5" customHeight="1" x14ac:dyDescent="0.25">
      <c r="B2" s="178" t="s">
        <v>259</v>
      </c>
      <c r="C2" s="178"/>
      <c r="D2" s="178"/>
      <c r="E2" s="178"/>
      <c r="F2" s="178"/>
      <c r="G2" s="178"/>
      <c r="H2" s="178"/>
      <c r="I2" s="4"/>
      <c r="J2" s="4"/>
      <c r="K2" s="4"/>
      <c r="L2" s="4"/>
      <c r="M2" s="4"/>
      <c r="N2" s="4"/>
      <c r="O2" s="4"/>
    </row>
    <row r="3" spans="2:15" ht="27.7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4" customHeight="1" x14ac:dyDescent="0.25">
      <c r="B5" s="181" t="s">
        <v>262</v>
      </c>
      <c r="C5" s="181"/>
      <c r="D5" s="181"/>
      <c r="E5" s="181"/>
      <c r="F5" s="181"/>
      <c r="G5" s="181"/>
      <c r="H5" s="181"/>
      <c r="I5" s="7"/>
      <c r="J5" s="7"/>
      <c r="K5" s="7"/>
      <c r="L5" s="7"/>
      <c r="M5" s="7"/>
      <c r="N5" s="3"/>
    </row>
    <row r="6" spans="2:15" ht="34.5" customHeight="1" x14ac:dyDescent="0.25">
      <c r="B6" s="111" t="s">
        <v>263</v>
      </c>
      <c r="C6" s="176" t="s">
        <v>316</v>
      </c>
      <c r="D6" s="176"/>
      <c r="E6" s="176"/>
      <c r="F6" s="176"/>
      <c r="G6" s="176"/>
      <c r="H6" s="176"/>
      <c r="I6" s="16"/>
      <c r="J6" s="7"/>
      <c r="K6" s="7"/>
      <c r="L6" s="7"/>
      <c r="M6" s="7"/>
      <c r="N6" s="3"/>
    </row>
    <row r="7" spans="2:15" ht="72.75" customHeight="1" x14ac:dyDescent="0.25">
      <c r="B7" s="111" t="s">
        <v>265</v>
      </c>
      <c r="C7" s="176" t="s">
        <v>266</v>
      </c>
      <c r="D7" s="176"/>
      <c r="E7" s="176"/>
      <c r="F7" s="176"/>
      <c r="G7" s="176"/>
      <c r="H7" s="176"/>
      <c r="I7" s="15"/>
      <c r="J7" s="7"/>
      <c r="K7" s="7"/>
      <c r="L7" s="7"/>
      <c r="M7" s="7"/>
      <c r="N7" s="3"/>
    </row>
    <row r="8" spans="2:15" ht="66.75" customHeight="1" x14ac:dyDescent="0.25">
      <c r="B8" s="111" t="s">
        <v>267</v>
      </c>
      <c r="C8" s="176" t="s">
        <v>496</v>
      </c>
      <c r="D8" s="176"/>
      <c r="E8" s="176"/>
      <c r="F8" s="176"/>
      <c r="G8" s="176"/>
      <c r="H8" s="176"/>
      <c r="I8" s="15"/>
      <c r="J8" s="7"/>
      <c r="K8" s="7"/>
      <c r="L8" s="7"/>
      <c r="M8" s="7"/>
      <c r="N8" s="3"/>
    </row>
    <row r="9" spans="2:15" ht="137.25" customHeight="1" x14ac:dyDescent="0.25">
      <c r="B9" s="111" t="s">
        <v>268</v>
      </c>
      <c r="C9" s="176" t="s">
        <v>495</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51.75" customHeight="1" x14ac:dyDescent="0.25">
      <c r="B11" s="111" t="s">
        <v>270</v>
      </c>
      <c r="C11" s="183" t="s">
        <v>271</v>
      </c>
      <c r="D11" s="183"/>
      <c r="E11" s="183"/>
      <c r="F11" s="183"/>
      <c r="G11" s="183"/>
      <c r="H11" s="183"/>
      <c r="I11" s="7"/>
      <c r="J11" s="7"/>
      <c r="K11" s="7"/>
      <c r="L11" s="7"/>
      <c r="M11" s="7"/>
      <c r="N11" s="3"/>
    </row>
    <row r="12" spans="2:15" ht="43.5" customHeight="1" x14ac:dyDescent="0.25">
      <c r="B12" s="111" t="s">
        <v>272</v>
      </c>
      <c r="C12" s="183" t="s">
        <v>273</v>
      </c>
      <c r="D12" s="183"/>
      <c r="E12" s="183"/>
      <c r="F12" s="183"/>
      <c r="G12" s="183"/>
      <c r="H12" s="183"/>
      <c r="I12" s="7"/>
      <c r="J12" s="7"/>
      <c r="K12" s="7"/>
      <c r="L12" s="7"/>
      <c r="M12" s="7"/>
      <c r="N12" s="3"/>
    </row>
    <row r="13" spans="2:15" ht="30.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6.75" customHeight="1" x14ac:dyDescent="0.25">
      <c r="B16" s="184" t="s">
        <v>279</v>
      </c>
      <c r="C16" s="184" t="s">
        <v>280</v>
      </c>
      <c r="D16" s="184" t="s">
        <v>281</v>
      </c>
      <c r="E16" s="184"/>
      <c r="F16" s="184" t="s">
        <v>282</v>
      </c>
      <c r="G16" s="184"/>
      <c r="H16" s="184"/>
    </row>
    <row r="17" spans="2:8" ht="30.75" customHeight="1" x14ac:dyDescent="0.25">
      <c r="B17" s="184"/>
      <c r="C17" s="184"/>
      <c r="D17" s="112" t="s">
        <v>283</v>
      </c>
      <c r="E17" s="112" t="s">
        <v>284</v>
      </c>
      <c r="F17" s="112" t="s">
        <v>285</v>
      </c>
      <c r="G17" s="112" t="s">
        <v>286</v>
      </c>
      <c r="H17" s="112" t="s">
        <v>287</v>
      </c>
    </row>
    <row r="18" spans="2:8" ht="105.75" customHeight="1" x14ac:dyDescent="0.25">
      <c r="B18" s="33" t="s">
        <v>288</v>
      </c>
      <c r="C18" s="34"/>
      <c r="D18" s="34"/>
      <c r="E18" s="34"/>
      <c r="F18" s="34"/>
      <c r="G18" s="34"/>
      <c r="H18" s="34"/>
    </row>
    <row r="19" spans="2:8" ht="31.5" customHeight="1" x14ac:dyDescent="0.25">
      <c r="B19" s="33" t="s">
        <v>289</v>
      </c>
      <c r="C19" s="34"/>
      <c r="D19" s="34"/>
      <c r="E19" s="34"/>
      <c r="F19" s="34"/>
      <c r="G19" s="34"/>
      <c r="H19" s="34"/>
    </row>
    <row r="20" spans="2:8" s="8" customFormat="1" ht="46.5" customHeight="1" x14ac:dyDescent="0.25">
      <c r="B20" s="33" t="s">
        <v>290</v>
      </c>
      <c r="C20" s="35"/>
      <c r="D20" s="35"/>
      <c r="E20" s="35"/>
      <c r="F20" s="35"/>
      <c r="G20" s="35"/>
      <c r="H20" s="35"/>
    </row>
    <row r="21" spans="2:8" s="8" customFormat="1" ht="132.75" customHeight="1" x14ac:dyDescent="0.3">
      <c r="B21" s="33" t="s">
        <v>291</v>
      </c>
      <c r="C21" s="36"/>
      <c r="D21" s="36"/>
      <c r="E21" s="36"/>
      <c r="F21" s="35"/>
      <c r="G21" s="35"/>
      <c r="H21" s="35"/>
    </row>
    <row r="22" spans="2:8" ht="33.75" customHeight="1" x14ac:dyDescent="0.25">
      <c r="B22" s="131" t="s">
        <v>292</v>
      </c>
      <c r="C22" s="34">
        <v>120750</v>
      </c>
      <c r="D22" s="34">
        <v>273364</v>
      </c>
      <c r="E22" s="34">
        <v>252320</v>
      </c>
      <c r="F22" s="34">
        <v>294840</v>
      </c>
      <c r="G22" s="34">
        <v>304761.5</v>
      </c>
      <c r="H22" s="34">
        <v>325660.7</v>
      </c>
    </row>
    <row r="23" spans="2:8" ht="50.25" customHeight="1" x14ac:dyDescent="0.3">
      <c r="B23" s="33" t="s">
        <v>293</v>
      </c>
      <c r="C23" s="37"/>
      <c r="D23" s="37"/>
      <c r="E23" s="37"/>
      <c r="F23" s="37"/>
      <c r="G23" s="37"/>
      <c r="H23" s="37"/>
    </row>
    <row r="24" spans="2:8" ht="18.75" x14ac:dyDescent="0.25">
      <c r="B24" s="9"/>
      <c r="C24" s="10"/>
      <c r="D24" s="10"/>
      <c r="E24" s="10"/>
      <c r="F24" s="10"/>
      <c r="G24" s="10"/>
      <c r="H24" s="10"/>
    </row>
    <row r="25" spans="2:8" ht="45.75" customHeight="1" x14ac:dyDescent="0.25">
      <c r="B25" s="182" t="s">
        <v>294</v>
      </c>
      <c r="C25" s="182"/>
      <c r="D25" s="182"/>
      <c r="E25" s="182"/>
      <c r="F25" s="182"/>
      <c r="G25" s="39"/>
    </row>
    <row r="26" spans="2:8" ht="27" customHeight="1" x14ac:dyDescent="0.3">
      <c r="B26" s="196" t="s">
        <v>398</v>
      </c>
      <c r="C26" s="196"/>
      <c r="D26" s="10"/>
      <c r="E26" s="10"/>
    </row>
    <row r="27" spans="2:8" ht="117.75" customHeight="1" x14ac:dyDescent="0.25">
      <c r="B27" s="207" t="s">
        <v>296</v>
      </c>
      <c r="C27" s="208"/>
      <c r="D27" s="114" t="s">
        <v>297</v>
      </c>
      <c r="E27" s="114" t="s">
        <v>298</v>
      </c>
      <c r="F27" s="114" t="s">
        <v>299</v>
      </c>
      <c r="G27" s="119" t="s">
        <v>335</v>
      </c>
    </row>
    <row r="28" spans="2:8" ht="57" customHeight="1" x14ac:dyDescent="0.25">
      <c r="B28" s="215" t="s">
        <v>493</v>
      </c>
      <c r="C28" s="216"/>
      <c r="D28" s="34">
        <v>31</v>
      </c>
      <c r="E28" s="114"/>
      <c r="F28" s="63"/>
      <c r="G28" s="63"/>
    </row>
    <row r="29" spans="2:8" ht="54.75" customHeight="1" x14ac:dyDescent="0.25">
      <c r="B29" s="213" t="s">
        <v>494</v>
      </c>
      <c r="C29" s="214"/>
      <c r="D29" s="34">
        <v>8</v>
      </c>
      <c r="E29" s="114"/>
      <c r="F29" s="63"/>
      <c r="G29" s="63"/>
    </row>
    <row r="30" spans="2:8" ht="41.25" customHeight="1" x14ac:dyDescent="0.3">
      <c r="B30" s="196" t="s">
        <v>397</v>
      </c>
      <c r="C30" s="196"/>
      <c r="D30" s="10"/>
      <c r="E30" s="10"/>
    </row>
    <row r="31" spans="2:8" ht="131.25" customHeight="1" x14ac:dyDescent="0.25">
      <c r="B31" s="207" t="s">
        <v>296</v>
      </c>
      <c r="C31" s="208"/>
      <c r="D31" s="114" t="s">
        <v>297</v>
      </c>
      <c r="E31" s="114" t="s">
        <v>298</v>
      </c>
      <c r="F31" s="114" t="s">
        <v>299</v>
      </c>
      <c r="G31" s="119" t="s">
        <v>335</v>
      </c>
    </row>
    <row r="32" spans="2:8" ht="54.75" customHeight="1" x14ac:dyDescent="0.25">
      <c r="B32" s="215" t="s">
        <v>493</v>
      </c>
      <c r="C32" s="216"/>
      <c r="D32" s="34">
        <v>31</v>
      </c>
      <c r="E32" s="23"/>
      <c r="F32" s="114"/>
      <c r="G32" s="63"/>
    </row>
    <row r="33" spans="2:7" ht="57" customHeight="1" x14ac:dyDescent="0.25">
      <c r="B33" s="213" t="s">
        <v>494</v>
      </c>
      <c r="C33" s="214"/>
      <c r="D33" s="34">
        <v>8</v>
      </c>
      <c r="E33" s="23"/>
      <c r="F33" s="114"/>
      <c r="G33" s="63"/>
    </row>
    <row r="34" spans="2:7" ht="39" customHeight="1" x14ac:dyDescent="0.3">
      <c r="B34" s="196" t="s">
        <v>396</v>
      </c>
      <c r="C34" s="196"/>
      <c r="D34" s="10"/>
      <c r="E34" s="10"/>
    </row>
    <row r="35" spans="2:7" ht="123" customHeight="1" x14ac:dyDescent="0.25">
      <c r="B35" s="207" t="s">
        <v>296</v>
      </c>
      <c r="C35" s="208"/>
      <c r="D35" s="114" t="s">
        <v>297</v>
      </c>
      <c r="E35" s="114" t="s">
        <v>298</v>
      </c>
      <c r="F35" s="114" t="s">
        <v>299</v>
      </c>
      <c r="G35" s="119" t="s">
        <v>335</v>
      </c>
    </row>
    <row r="36" spans="2:7" ht="57" customHeight="1" x14ac:dyDescent="0.25">
      <c r="B36" s="215" t="s">
        <v>493</v>
      </c>
      <c r="C36" s="216"/>
      <c r="D36" s="34">
        <v>31</v>
      </c>
      <c r="E36" s="23"/>
      <c r="F36" s="114"/>
      <c r="G36" s="63"/>
    </row>
    <row r="37" spans="2:7" ht="56.25" customHeight="1" x14ac:dyDescent="0.25">
      <c r="B37" s="213" t="s">
        <v>494</v>
      </c>
      <c r="C37" s="214"/>
      <c r="D37" s="34">
        <v>8</v>
      </c>
      <c r="E37" s="23"/>
      <c r="F37" s="114"/>
      <c r="G37" s="63"/>
    </row>
    <row r="38" spans="2:7" ht="23.25" customHeight="1" x14ac:dyDescent="0.25">
      <c r="B38" s="65"/>
      <c r="C38" s="65"/>
      <c r="D38" s="64"/>
      <c r="E38" s="64"/>
      <c r="F38" s="64"/>
    </row>
    <row r="39" spans="2:7" ht="18.75" x14ac:dyDescent="0.25">
      <c r="B39" s="65"/>
      <c r="C39" s="65"/>
      <c r="D39" s="64"/>
      <c r="E39" s="64"/>
      <c r="F39" s="64"/>
    </row>
    <row r="40" spans="2:7" ht="34.5" customHeight="1" x14ac:dyDescent="0.3">
      <c r="B40" s="57" t="s">
        <v>300</v>
      </c>
      <c r="C40" s="19"/>
      <c r="D40" s="42" t="s">
        <v>16</v>
      </c>
    </row>
    <row r="41" spans="2:7" ht="20.25" x14ac:dyDescent="0.3">
      <c r="B41" s="58"/>
      <c r="C41" s="120" t="s">
        <v>301</v>
      </c>
      <c r="D41" s="43"/>
    </row>
    <row r="42" spans="2:7" ht="73.5" customHeight="1" x14ac:dyDescent="0.3">
      <c r="B42" s="57" t="s">
        <v>302</v>
      </c>
      <c r="C42" s="19"/>
      <c r="D42" s="42" t="s">
        <v>53</v>
      </c>
    </row>
    <row r="43" spans="2:7" ht="20.25" x14ac:dyDescent="0.3">
      <c r="B43" s="107"/>
      <c r="C43" s="120" t="s">
        <v>301</v>
      </c>
      <c r="D43" s="44"/>
    </row>
    <row r="44" spans="2:7" ht="54.75" customHeight="1" x14ac:dyDescent="0.3">
      <c r="B44" s="57" t="s">
        <v>312</v>
      </c>
      <c r="C44" s="85"/>
      <c r="D44" s="42" t="s">
        <v>313</v>
      </c>
    </row>
    <row r="45" spans="2:7" ht="20.25" x14ac:dyDescent="0.3">
      <c r="B45" s="58"/>
      <c r="C45" s="120" t="s">
        <v>301</v>
      </c>
      <c r="D45" s="44"/>
    </row>
    <row r="46" spans="2:7" ht="15.75" x14ac:dyDescent="0.25">
      <c r="C46" s="26"/>
    </row>
    <row r="47" spans="2:7" ht="15.75" x14ac:dyDescent="0.25">
      <c r="C47" s="26"/>
    </row>
    <row r="48" spans="2:7" ht="15.75" x14ac:dyDescent="0.25">
      <c r="C48" s="26"/>
    </row>
    <row r="49" spans="3:3" ht="15.75" x14ac:dyDescent="0.25">
      <c r="C49" s="26"/>
    </row>
  </sheetData>
  <mergeCells count="30">
    <mergeCell ref="B37:C37"/>
    <mergeCell ref="B26:C26"/>
    <mergeCell ref="B27:C27"/>
    <mergeCell ref="B28:C28"/>
    <mergeCell ref="B29:C29"/>
    <mergeCell ref="B30:C30"/>
    <mergeCell ref="B31:C31"/>
    <mergeCell ref="B32:C32"/>
    <mergeCell ref="B33:C33"/>
    <mergeCell ref="B34:C34"/>
    <mergeCell ref="B35:C35"/>
    <mergeCell ref="B36:C36"/>
    <mergeCell ref="B25:F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6" fitToHeight="2" orientation="portrait" verticalDpi="0" r:id="rId1"/>
  <rowBreaks count="1" manualBreakCount="1">
    <brk id="24"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B1:O40"/>
  <sheetViews>
    <sheetView view="pageBreakPreview" topLeftCell="A22" zoomScale="80" zoomScaleNormal="100" zoomScaleSheetLayoutView="80" workbookViewId="0">
      <selection activeCell="G27" sqref="G27"/>
    </sheetView>
  </sheetViews>
  <sheetFormatPr defaultRowHeight="15" x14ac:dyDescent="0.25"/>
  <cols>
    <col min="1" max="1" width="1.85546875" customWidth="1"/>
    <col min="2" max="2" width="60.42578125" customWidth="1"/>
    <col min="3" max="3" width="20.28515625" customWidth="1"/>
    <col min="4" max="4" width="21.5703125" customWidth="1"/>
    <col min="5" max="5" width="21.42578125" customWidth="1"/>
    <col min="6" max="6" width="19.140625" customWidth="1"/>
    <col min="7" max="7" width="18.5703125" customWidth="1"/>
    <col min="8" max="8" width="18" customWidth="1"/>
  </cols>
  <sheetData>
    <row r="1" spans="2:15" ht="110.25" customHeight="1" x14ac:dyDescent="0.25">
      <c r="B1" s="1"/>
      <c r="C1" s="1"/>
      <c r="D1" s="1"/>
      <c r="E1" s="1"/>
      <c r="G1" s="177" t="s">
        <v>35</v>
      </c>
      <c r="H1" s="177"/>
      <c r="I1" s="1"/>
      <c r="J1" s="1"/>
      <c r="K1" s="1"/>
      <c r="L1" s="1"/>
    </row>
    <row r="2" spans="2:15" ht="28.5" customHeight="1" x14ac:dyDescent="0.25">
      <c r="B2" s="178" t="s">
        <v>36</v>
      </c>
      <c r="C2" s="178"/>
      <c r="D2" s="178"/>
      <c r="E2" s="178"/>
      <c r="F2" s="178"/>
      <c r="G2" s="178"/>
      <c r="H2" s="178"/>
      <c r="I2" s="4"/>
      <c r="J2" s="4"/>
      <c r="K2" s="4"/>
      <c r="L2" s="4"/>
      <c r="M2" s="4"/>
      <c r="N2" s="4"/>
      <c r="O2" s="4"/>
    </row>
    <row r="3" spans="2:15" ht="32.2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29.25" customHeight="1" x14ac:dyDescent="0.25">
      <c r="B5" s="181" t="s">
        <v>13</v>
      </c>
      <c r="C5" s="181"/>
      <c r="D5" s="181"/>
      <c r="E5" s="181"/>
      <c r="F5" s="181"/>
      <c r="G5" s="181"/>
      <c r="H5" s="181"/>
      <c r="I5" s="7"/>
      <c r="J5" s="7"/>
      <c r="K5" s="7"/>
      <c r="L5" s="7"/>
      <c r="M5" s="7"/>
      <c r="N5" s="3"/>
    </row>
    <row r="6" spans="2:15" ht="58.5" customHeight="1" x14ac:dyDescent="0.25">
      <c r="B6" s="60" t="s">
        <v>32</v>
      </c>
      <c r="C6" s="176" t="s">
        <v>110</v>
      </c>
      <c r="D6" s="176"/>
      <c r="E6" s="176"/>
      <c r="F6" s="176"/>
      <c r="G6" s="176"/>
      <c r="H6" s="176"/>
      <c r="I6" s="16"/>
      <c r="J6" s="7"/>
      <c r="K6" s="7"/>
      <c r="L6" s="7"/>
      <c r="M6" s="7"/>
      <c r="N6" s="3"/>
    </row>
    <row r="7" spans="2:15" ht="93.75" customHeight="1" x14ac:dyDescent="0.25">
      <c r="B7" s="60" t="s">
        <v>31</v>
      </c>
      <c r="C7" s="176" t="s">
        <v>37</v>
      </c>
      <c r="D7" s="176"/>
      <c r="E7" s="176"/>
      <c r="F7" s="176"/>
      <c r="G7" s="176"/>
      <c r="H7" s="176"/>
      <c r="I7" s="15"/>
      <c r="J7" s="7"/>
      <c r="K7" s="7"/>
      <c r="L7" s="7"/>
      <c r="M7" s="7"/>
      <c r="N7" s="3"/>
    </row>
    <row r="8" spans="2:15" ht="70.5" customHeight="1" x14ac:dyDescent="0.25">
      <c r="B8" s="60" t="s">
        <v>30</v>
      </c>
      <c r="C8" s="176" t="s">
        <v>111</v>
      </c>
      <c r="D8" s="176"/>
      <c r="E8" s="176"/>
      <c r="F8" s="176"/>
      <c r="G8" s="176"/>
      <c r="H8" s="176"/>
      <c r="I8" s="15"/>
      <c r="J8" s="7"/>
      <c r="K8" s="7"/>
      <c r="L8" s="7"/>
      <c r="M8" s="7"/>
      <c r="N8" s="3"/>
    </row>
    <row r="9" spans="2:15" ht="60.75" customHeight="1" x14ac:dyDescent="0.25">
      <c r="B9" s="60" t="s">
        <v>29</v>
      </c>
      <c r="C9" s="176" t="s">
        <v>112</v>
      </c>
      <c r="D9" s="176"/>
      <c r="E9" s="176"/>
      <c r="F9" s="176"/>
      <c r="G9" s="176"/>
      <c r="H9" s="176"/>
      <c r="I9" s="17"/>
      <c r="J9" s="7"/>
      <c r="K9" s="7"/>
      <c r="L9" s="7"/>
      <c r="M9" s="7"/>
      <c r="N9" s="3"/>
    </row>
    <row r="10" spans="2:15" ht="20.25" x14ac:dyDescent="0.25">
      <c r="B10" s="60" t="s">
        <v>28</v>
      </c>
      <c r="C10" s="62"/>
      <c r="D10" s="62"/>
      <c r="E10" s="62"/>
      <c r="F10" s="62"/>
      <c r="G10" s="62"/>
      <c r="H10" s="62"/>
      <c r="I10" s="7"/>
      <c r="J10" s="7"/>
      <c r="K10" s="7"/>
      <c r="L10" s="7"/>
      <c r="M10" s="7"/>
      <c r="N10" s="3"/>
    </row>
    <row r="11" spans="2:15" ht="54.75" customHeight="1" x14ac:dyDescent="0.25">
      <c r="B11" s="60" t="s">
        <v>27</v>
      </c>
      <c r="C11" s="183" t="s">
        <v>39</v>
      </c>
      <c r="D11" s="183"/>
      <c r="E11" s="183"/>
      <c r="F11" s="183"/>
      <c r="G11" s="183"/>
      <c r="H11" s="183"/>
      <c r="I11" s="7"/>
      <c r="J11" s="7"/>
      <c r="K11" s="7"/>
      <c r="L11" s="7"/>
      <c r="M11" s="7"/>
      <c r="N11" s="3"/>
    </row>
    <row r="12" spans="2:15" ht="38.25" customHeight="1" x14ac:dyDescent="0.25">
      <c r="B12" s="60" t="s">
        <v>26</v>
      </c>
      <c r="C12" s="183" t="s">
        <v>41</v>
      </c>
      <c r="D12" s="183"/>
      <c r="E12" s="183"/>
      <c r="F12" s="183"/>
      <c r="G12" s="183"/>
      <c r="H12" s="183"/>
      <c r="I12" s="7"/>
      <c r="J12" s="7"/>
      <c r="K12" s="7"/>
      <c r="L12" s="7"/>
      <c r="M12" s="7"/>
      <c r="N12" s="3"/>
    </row>
    <row r="13" spans="2:15" ht="36.75" customHeight="1" x14ac:dyDescent="0.25">
      <c r="B13" s="60" t="s">
        <v>25</v>
      </c>
      <c r="C13" s="183" t="s">
        <v>42</v>
      </c>
      <c r="D13" s="183"/>
      <c r="E13" s="183"/>
      <c r="F13" s="183"/>
      <c r="G13" s="183"/>
      <c r="H13" s="183"/>
      <c r="I13" s="7"/>
      <c r="J13" s="7"/>
      <c r="K13" s="7"/>
      <c r="L13" s="7"/>
      <c r="M13" s="7"/>
      <c r="N13" s="3"/>
    </row>
    <row r="14" spans="2:15" ht="32.25" customHeight="1" x14ac:dyDescent="0.25">
      <c r="B14" s="60" t="s">
        <v>24</v>
      </c>
      <c r="C14" s="183" t="s">
        <v>40</v>
      </c>
      <c r="D14" s="183"/>
      <c r="E14" s="183"/>
      <c r="F14" s="183"/>
      <c r="G14" s="183"/>
      <c r="H14" s="183"/>
      <c r="I14" s="7"/>
      <c r="J14" s="7"/>
      <c r="K14" s="7"/>
      <c r="L14" s="7"/>
      <c r="M14" s="7"/>
      <c r="N14" s="3"/>
    </row>
    <row r="15" spans="2:15" ht="21" customHeight="1" x14ac:dyDescent="0.25">
      <c r="H15" s="31" t="s">
        <v>14</v>
      </c>
    </row>
    <row r="16" spans="2:15" ht="35.25" customHeight="1" x14ac:dyDescent="0.25">
      <c r="B16" s="184" t="s">
        <v>8</v>
      </c>
      <c r="C16" s="184" t="s">
        <v>4</v>
      </c>
      <c r="D16" s="184" t="s">
        <v>3</v>
      </c>
      <c r="E16" s="184"/>
      <c r="F16" s="184" t="s">
        <v>0</v>
      </c>
      <c r="G16" s="184"/>
      <c r="H16" s="184"/>
    </row>
    <row r="17" spans="2:8" ht="33.75" customHeight="1" x14ac:dyDescent="0.25">
      <c r="B17" s="184"/>
      <c r="C17" s="184"/>
      <c r="D17" s="61" t="s">
        <v>1</v>
      </c>
      <c r="E17" s="61" t="s">
        <v>2</v>
      </c>
      <c r="F17" s="61" t="s">
        <v>5</v>
      </c>
      <c r="G17" s="61" t="s">
        <v>6</v>
      </c>
      <c r="H17" s="61" t="s">
        <v>7</v>
      </c>
    </row>
    <row r="18" spans="2:8" ht="111" customHeight="1" x14ac:dyDescent="0.25">
      <c r="B18" s="33" t="s">
        <v>20</v>
      </c>
      <c r="C18" s="34"/>
      <c r="D18" s="34"/>
      <c r="E18" s="34"/>
      <c r="F18" s="34"/>
      <c r="G18" s="34"/>
      <c r="H18" s="34"/>
    </row>
    <row r="19" spans="2:8" ht="51.75" customHeight="1" x14ac:dyDescent="0.25">
      <c r="B19" s="33" t="s">
        <v>21</v>
      </c>
      <c r="C19" s="34"/>
      <c r="D19" s="34"/>
      <c r="E19" s="34"/>
      <c r="F19" s="34"/>
      <c r="G19" s="34"/>
      <c r="H19" s="34"/>
    </row>
    <row r="20" spans="2:8" s="8" customFormat="1" ht="78.75" customHeight="1" x14ac:dyDescent="0.25">
      <c r="B20" s="33" t="s">
        <v>22</v>
      </c>
      <c r="C20" s="35"/>
      <c r="D20" s="35"/>
      <c r="E20" s="35"/>
      <c r="F20" s="35"/>
      <c r="G20" s="35"/>
      <c r="H20" s="35"/>
    </row>
    <row r="21" spans="2:8" s="8" customFormat="1" ht="106.5" customHeight="1" x14ac:dyDescent="0.3">
      <c r="B21" s="33" t="s">
        <v>11</v>
      </c>
      <c r="C21" s="36"/>
      <c r="D21" s="36"/>
      <c r="E21" s="36"/>
      <c r="F21" s="35"/>
      <c r="G21" s="35"/>
      <c r="H21" s="35"/>
    </row>
    <row r="22" spans="2:8" s="145" customFormat="1" ht="41.25" customHeight="1" x14ac:dyDescent="0.25">
      <c r="B22" s="108" t="s">
        <v>12</v>
      </c>
      <c r="C22" s="98">
        <v>15224</v>
      </c>
      <c r="D22" s="98">
        <v>18295</v>
      </c>
      <c r="E22" s="98">
        <v>9347</v>
      </c>
      <c r="F22" s="98">
        <v>54764</v>
      </c>
      <c r="G22" s="98">
        <v>11580</v>
      </c>
      <c r="H22" s="98">
        <v>12159</v>
      </c>
    </row>
    <row r="23" spans="2:8" ht="49.5" customHeight="1" x14ac:dyDescent="0.3">
      <c r="B23" s="33" t="s">
        <v>23</v>
      </c>
      <c r="C23" s="37"/>
      <c r="D23" s="37"/>
      <c r="E23" s="37"/>
      <c r="F23" s="37"/>
      <c r="G23" s="37"/>
      <c r="H23" s="37"/>
    </row>
    <row r="24" spans="2:8" ht="18.75" x14ac:dyDescent="0.25">
      <c r="B24" s="9"/>
      <c r="C24" s="10"/>
      <c r="D24" s="10"/>
      <c r="E24" s="10"/>
      <c r="F24" s="10"/>
      <c r="G24" s="10"/>
      <c r="H24" s="10"/>
    </row>
    <row r="25" spans="2:8" ht="47.25" customHeight="1" x14ac:dyDescent="0.25">
      <c r="B25" s="182" t="s">
        <v>57</v>
      </c>
      <c r="C25" s="182"/>
      <c r="D25" s="182"/>
      <c r="E25" s="182"/>
      <c r="F25" s="182"/>
      <c r="G25" s="39"/>
    </row>
    <row r="26" spans="2:8" ht="20.25" x14ac:dyDescent="0.3">
      <c r="B26" s="196" t="s">
        <v>114</v>
      </c>
      <c r="C26" s="196"/>
      <c r="D26" s="10"/>
      <c r="E26" s="10"/>
    </row>
    <row r="27" spans="2:8" ht="135" customHeight="1" x14ac:dyDescent="0.25">
      <c r="B27" s="200" t="s">
        <v>9</v>
      </c>
      <c r="C27" s="201"/>
      <c r="D27" s="14" t="s">
        <v>10</v>
      </c>
      <c r="E27" s="139" t="s">
        <v>33</v>
      </c>
      <c r="F27" s="14" t="s">
        <v>34</v>
      </c>
      <c r="G27" s="119" t="s">
        <v>569</v>
      </c>
    </row>
    <row r="28" spans="2:8" ht="72.75" customHeight="1" x14ac:dyDescent="0.25">
      <c r="B28" s="209" t="s">
        <v>113</v>
      </c>
      <c r="C28" s="210"/>
      <c r="D28" s="34">
        <v>1</v>
      </c>
      <c r="E28" s="14"/>
      <c r="F28" s="63"/>
      <c r="G28" s="34">
        <v>54764</v>
      </c>
    </row>
    <row r="29" spans="2:8" ht="41.25" customHeight="1" x14ac:dyDescent="0.3">
      <c r="B29" s="196" t="s">
        <v>115</v>
      </c>
      <c r="C29" s="196"/>
      <c r="D29" s="10"/>
      <c r="E29" s="10"/>
    </row>
    <row r="30" spans="2:8" ht="138.75" customHeight="1" x14ac:dyDescent="0.25">
      <c r="B30" s="200" t="s">
        <v>9</v>
      </c>
      <c r="C30" s="201"/>
      <c r="D30" s="14" t="s">
        <v>10</v>
      </c>
      <c r="E30" s="139" t="s">
        <v>33</v>
      </c>
      <c r="F30" s="14" t="s">
        <v>34</v>
      </c>
      <c r="G30" s="119" t="s">
        <v>569</v>
      </c>
    </row>
    <row r="31" spans="2:8" ht="80.25" customHeight="1" x14ac:dyDescent="0.25">
      <c r="B31" s="209" t="s">
        <v>113</v>
      </c>
      <c r="C31" s="210"/>
      <c r="D31" s="34">
        <v>1</v>
      </c>
      <c r="E31" s="23"/>
      <c r="F31" s="14"/>
      <c r="G31" s="34">
        <v>11580</v>
      </c>
    </row>
    <row r="32" spans="2:8" ht="56.25" customHeight="1" x14ac:dyDescent="0.3">
      <c r="B32" s="196" t="s">
        <v>116</v>
      </c>
      <c r="C32" s="196"/>
      <c r="D32" s="10"/>
      <c r="E32" s="10"/>
    </row>
    <row r="33" spans="2:7" ht="136.5" customHeight="1" x14ac:dyDescent="0.25">
      <c r="B33" s="200" t="s">
        <v>9</v>
      </c>
      <c r="C33" s="201"/>
      <c r="D33" s="14" t="s">
        <v>10</v>
      </c>
      <c r="E33" s="139" t="s">
        <v>33</v>
      </c>
      <c r="F33" s="14" t="s">
        <v>34</v>
      </c>
      <c r="G33" s="119" t="s">
        <v>569</v>
      </c>
    </row>
    <row r="34" spans="2:7" ht="72.75" customHeight="1" x14ac:dyDescent="0.25">
      <c r="B34" s="209" t="s">
        <v>113</v>
      </c>
      <c r="C34" s="210"/>
      <c r="D34" s="34">
        <v>1</v>
      </c>
      <c r="E34" s="23"/>
      <c r="F34" s="14"/>
      <c r="G34" s="34">
        <v>12159</v>
      </c>
    </row>
    <row r="35" spans="2:7" ht="18.75" x14ac:dyDescent="0.25">
      <c r="B35" s="65"/>
      <c r="C35" s="65"/>
      <c r="D35" s="64"/>
      <c r="E35" s="64"/>
      <c r="F35" s="64"/>
    </row>
    <row r="36" spans="2:7" ht="18.75" x14ac:dyDescent="0.25">
      <c r="B36" s="65"/>
      <c r="C36" s="65"/>
      <c r="D36" s="64"/>
      <c r="E36" s="64"/>
      <c r="F36" s="64"/>
    </row>
    <row r="37" spans="2:7" ht="34.5" customHeight="1" x14ac:dyDescent="0.3">
      <c r="B37" s="57" t="s">
        <v>15</v>
      </c>
      <c r="C37" s="19"/>
      <c r="D37" s="42" t="s">
        <v>16</v>
      </c>
    </row>
    <row r="38" spans="2:7" ht="20.25" x14ac:dyDescent="0.3">
      <c r="B38" s="58"/>
      <c r="C38" s="84" t="s">
        <v>17</v>
      </c>
      <c r="D38" s="43"/>
    </row>
    <row r="39" spans="2:7" ht="73.5" customHeight="1" x14ac:dyDescent="0.3">
      <c r="B39" s="57" t="s">
        <v>52</v>
      </c>
      <c r="C39" s="85"/>
      <c r="D39" s="42" t="s">
        <v>53</v>
      </c>
    </row>
    <row r="40" spans="2:7" ht="20.25" x14ac:dyDescent="0.3">
      <c r="B40" s="58"/>
      <c r="C40" s="84" t="s">
        <v>17</v>
      </c>
      <c r="D40" s="44"/>
    </row>
  </sheetData>
  <mergeCells count="27">
    <mergeCell ref="C13:H13"/>
    <mergeCell ref="G1:H1"/>
    <mergeCell ref="B2:H2"/>
    <mergeCell ref="B3:H3"/>
    <mergeCell ref="B4:H4"/>
    <mergeCell ref="B5:H5"/>
    <mergeCell ref="C6:H6"/>
    <mergeCell ref="C7:H7"/>
    <mergeCell ref="C8:H8"/>
    <mergeCell ref="C9:H9"/>
    <mergeCell ref="C11:H11"/>
    <mergeCell ref="C12:H12"/>
    <mergeCell ref="B26:C26"/>
    <mergeCell ref="B27:C27"/>
    <mergeCell ref="B28:C28"/>
    <mergeCell ref="C14:H14"/>
    <mergeCell ref="B16:B17"/>
    <mergeCell ref="C16:C17"/>
    <mergeCell ref="D16:E16"/>
    <mergeCell ref="F16:H16"/>
    <mergeCell ref="B25:F25"/>
    <mergeCell ref="B34:C34"/>
    <mergeCell ref="B32:C32"/>
    <mergeCell ref="B33:C33"/>
    <mergeCell ref="B29:C29"/>
    <mergeCell ref="B30:C30"/>
    <mergeCell ref="B31:C31"/>
  </mergeCells>
  <pageMargins left="0.74803149606299213" right="0.74803149606299213" top="0.98425196850393704" bottom="0.98425196850393704" header="0.51181102362204722" footer="0.51181102362204722"/>
  <pageSetup paperSize="9" scale="47" fitToHeight="2" orientation="portrait" verticalDpi="0" r:id="rId1"/>
  <rowBreaks count="1" manualBreakCount="1">
    <brk id="24"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2"/>
  <sheetViews>
    <sheetView view="pageBreakPreview" topLeftCell="A31" zoomScale="80" zoomScaleNormal="100" zoomScaleSheetLayoutView="80" workbookViewId="0">
      <selection activeCell="G36" sqref="G36"/>
    </sheetView>
  </sheetViews>
  <sheetFormatPr defaultRowHeight="15" x14ac:dyDescent="0.25"/>
  <cols>
    <col min="1" max="1" width="1.85546875" customWidth="1"/>
    <col min="2" max="2" width="61.7109375" customWidth="1"/>
    <col min="3" max="3" width="20.28515625" customWidth="1"/>
    <col min="4" max="5" width="22.5703125" customWidth="1"/>
    <col min="6" max="6" width="19.140625" customWidth="1"/>
    <col min="7" max="7" width="18.5703125" customWidth="1"/>
    <col min="8" max="8" width="18" customWidth="1"/>
  </cols>
  <sheetData>
    <row r="1" spans="2:15" ht="99.75" customHeight="1" x14ac:dyDescent="0.25">
      <c r="B1" s="1"/>
      <c r="C1" s="1"/>
      <c r="D1" s="1"/>
      <c r="E1" s="1"/>
      <c r="F1" s="177" t="s">
        <v>258</v>
      </c>
      <c r="G1" s="177"/>
      <c r="H1" s="177"/>
      <c r="I1" s="1"/>
      <c r="J1" s="1"/>
      <c r="K1" s="1"/>
      <c r="L1" s="1"/>
    </row>
    <row r="2" spans="2:15" ht="28.5" customHeight="1" x14ac:dyDescent="0.25">
      <c r="B2" s="178" t="s">
        <v>259</v>
      </c>
      <c r="C2" s="178"/>
      <c r="D2" s="178"/>
      <c r="E2" s="178"/>
      <c r="F2" s="178"/>
      <c r="G2" s="178"/>
      <c r="H2" s="178"/>
      <c r="I2" s="4"/>
      <c r="J2" s="4"/>
      <c r="K2" s="4"/>
      <c r="L2" s="4"/>
      <c r="M2" s="4"/>
      <c r="N2" s="4"/>
      <c r="O2" s="4"/>
    </row>
    <row r="3" spans="2:15" ht="32.2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4.75" customHeight="1" x14ac:dyDescent="0.25">
      <c r="B5" s="181" t="s">
        <v>262</v>
      </c>
      <c r="C5" s="181"/>
      <c r="D5" s="181"/>
      <c r="E5" s="181"/>
      <c r="F5" s="181"/>
      <c r="G5" s="181"/>
      <c r="H5" s="181"/>
      <c r="I5" s="7"/>
      <c r="J5" s="7"/>
      <c r="K5" s="7"/>
      <c r="L5" s="7"/>
      <c r="M5" s="7"/>
      <c r="N5" s="3"/>
    </row>
    <row r="6" spans="2:15" ht="36.75" customHeight="1" x14ac:dyDescent="0.25">
      <c r="B6" s="111" t="s">
        <v>263</v>
      </c>
      <c r="C6" s="176" t="s">
        <v>317</v>
      </c>
      <c r="D6" s="176"/>
      <c r="E6" s="176"/>
      <c r="F6" s="176"/>
      <c r="G6" s="176"/>
      <c r="H6" s="176"/>
      <c r="I6" s="16"/>
      <c r="J6" s="7"/>
      <c r="K6" s="7"/>
      <c r="L6" s="7"/>
      <c r="M6" s="7"/>
      <c r="N6" s="3"/>
    </row>
    <row r="7" spans="2:15" ht="75.75" customHeight="1" x14ac:dyDescent="0.25">
      <c r="B7" s="111" t="s">
        <v>265</v>
      </c>
      <c r="C7" s="176" t="s">
        <v>266</v>
      </c>
      <c r="D7" s="176"/>
      <c r="E7" s="176"/>
      <c r="F7" s="176"/>
      <c r="G7" s="176"/>
      <c r="H7" s="176"/>
      <c r="I7" s="15"/>
      <c r="J7" s="7"/>
      <c r="K7" s="7"/>
      <c r="L7" s="7"/>
      <c r="M7" s="7"/>
      <c r="N7" s="3"/>
    </row>
    <row r="8" spans="2:15" ht="70.5" customHeight="1" x14ac:dyDescent="0.25">
      <c r="B8" s="111" t="s">
        <v>499</v>
      </c>
      <c r="C8" s="176" t="s">
        <v>111</v>
      </c>
      <c r="D8" s="176"/>
      <c r="E8" s="176"/>
      <c r="F8" s="176"/>
      <c r="G8" s="176"/>
      <c r="H8" s="176"/>
      <c r="I8" s="15"/>
      <c r="J8" s="7"/>
      <c r="K8" s="7"/>
      <c r="L8" s="7"/>
      <c r="M8" s="7"/>
      <c r="N8" s="3"/>
    </row>
    <row r="9" spans="2:15" ht="65.25" customHeight="1" x14ac:dyDescent="0.25">
      <c r="B9" s="111" t="s">
        <v>268</v>
      </c>
      <c r="C9" s="176" t="s">
        <v>498</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50.25" customHeight="1" x14ac:dyDescent="0.25">
      <c r="B11" s="111" t="s">
        <v>270</v>
      </c>
      <c r="C11" s="183" t="s">
        <v>271</v>
      </c>
      <c r="D11" s="183"/>
      <c r="E11" s="183"/>
      <c r="F11" s="183"/>
      <c r="G11" s="183"/>
      <c r="H11" s="183"/>
      <c r="I11" s="7"/>
      <c r="J11" s="7"/>
      <c r="K11" s="7"/>
      <c r="L11" s="7"/>
      <c r="M11" s="7"/>
      <c r="N11" s="3"/>
    </row>
    <row r="12" spans="2:15" ht="45"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5.25" customHeight="1" x14ac:dyDescent="0.25">
      <c r="B16" s="184" t="s">
        <v>279</v>
      </c>
      <c r="C16" s="184" t="s">
        <v>280</v>
      </c>
      <c r="D16" s="184" t="s">
        <v>281</v>
      </c>
      <c r="E16" s="184"/>
      <c r="F16" s="184" t="s">
        <v>282</v>
      </c>
      <c r="G16" s="184"/>
      <c r="H16" s="184"/>
    </row>
    <row r="17" spans="2:8" ht="33.75" customHeight="1" x14ac:dyDescent="0.25">
      <c r="B17" s="184"/>
      <c r="C17" s="184"/>
      <c r="D17" s="112" t="s">
        <v>283</v>
      </c>
      <c r="E17" s="112" t="s">
        <v>284</v>
      </c>
      <c r="F17" s="112" t="s">
        <v>285</v>
      </c>
      <c r="G17" s="112" t="s">
        <v>286</v>
      </c>
      <c r="H17" s="112" t="s">
        <v>287</v>
      </c>
    </row>
    <row r="18" spans="2:8" ht="117" customHeight="1" x14ac:dyDescent="0.25">
      <c r="B18" s="33" t="s">
        <v>288</v>
      </c>
      <c r="C18" s="34"/>
      <c r="D18" s="34"/>
      <c r="E18" s="34"/>
      <c r="F18" s="34"/>
      <c r="G18" s="34"/>
      <c r="H18" s="34"/>
    </row>
    <row r="19" spans="2:8" ht="35.25" customHeight="1" x14ac:dyDescent="0.25">
      <c r="B19" s="33" t="s">
        <v>289</v>
      </c>
      <c r="C19" s="34"/>
      <c r="D19" s="34"/>
      <c r="E19" s="34"/>
      <c r="F19" s="34"/>
      <c r="G19" s="34"/>
      <c r="H19" s="34"/>
    </row>
    <row r="20" spans="2:8" s="8" customFormat="1" ht="54.75" customHeight="1" x14ac:dyDescent="0.25">
      <c r="B20" s="33" t="s">
        <v>290</v>
      </c>
      <c r="C20" s="35"/>
      <c r="D20" s="35"/>
      <c r="E20" s="35"/>
      <c r="F20" s="35"/>
      <c r="G20" s="35"/>
      <c r="H20" s="35"/>
    </row>
    <row r="21" spans="2:8" s="8" customFormat="1" ht="117" customHeight="1" x14ac:dyDescent="0.3">
      <c r="B21" s="33" t="s">
        <v>291</v>
      </c>
      <c r="C21" s="36"/>
      <c r="D21" s="36"/>
      <c r="E21" s="36"/>
      <c r="F21" s="35"/>
      <c r="G21" s="35"/>
      <c r="H21" s="35"/>
    </row>
    <row r="22" spans="2:8" s="145" customFormat="1" ht="41.25" customHeight="1" x14ac:dyDescent="0.25">
      <c r="B22" s="147" t="s">
        <v>292</v>
      </c>
      <c r="C22" s="98">
        <v>15224</v>
      </c>
      <c r="D22" s="98">
        <v>18295</v>
      </c>
      <c r="E22" s="98">
        <v>9347</v>
      </c>
      <c r="F22" s="98">
        <v>54764</v>
      </c>
      <c r="G22" s="98">
        <v>11580</v>
      </c>
      <c r="H22" s="98">
        <v>12159</v>
      </c>
    </row>
    <row r="23" spans="2:8" ht="49.5" customHeight="1" x14ac:dyDescent="0.3">
      <c r="B23" s="33" t="s">
        <v>293</v>
      </c>
      <c r="C23" s="37"/>
      <c r="D23" s="37"/>
      <c r="E23" s="37"/>
      <c r="F23" s="37"/>
      <c r="G23" s="37"/>
      <c r="H23" s="37"/>
    </row>
    <row r="24" spans="2:8" ht="18.75" x14ac:dyDescent="0.25">
      <c r="B24" s="9"/>
      <c r="C24" s="10"/>
      <c r="D24" s="10"/>
      <c r="E24" s="10"/>
      <c r="F24" s="10"/>
      <c r="G24" s="10"/>
      <c r="H24" s="10"/>
    </row>
    <row r="25" spans="2:8" ht="47.25" customHeight="1" x14ac:dyDescent="0.25">
      <c r="B25" s="182" t="s">
        <v>294</v>
      </c>
      <c r="C25" s="182"/>
      <c r="D25" s="182"/>
      <c r="E25" s="182"/>
      <c r="F25" s="182"/>
      <c r="G25" s="39"/>
    </row>
    <row r="26" spans="2:8" ht="30.75" customHeight="1" x14ac:dyDescent="0.3">
      <c r="B26" s="196" t="s">
        <v>395</v>
      </c>
      <c r="C26" s="196"/>
      <c r="D26" s="10"/>
      <c r="E26" s="10"/>
    </row>
    <row r="27" spans="2:8" ht="141" customHeight="1" x14ac:dyDescent="0.25">
      <c r="B27" s="207" t="s">
        <v>296</v>
      </c>
      <c r="C27" s="208"/>
      <c r="D27" s="125" t="s">
        <v>297</v>
      </c>
      <c r="E27" s="114" t="s">
        <v>298</v>
      </c>
      <c r="F27" s="125" t="s">
        <v>299</v>
      </c>
      <c r="G27" s="121" t="s">
        <v>337</v>
      </c>
    </row>
    <row r="28" spans="2:8" ht="110.25" customHeight="1" x14ac:dyDescent="0.25">
      <c r="B28" s="217" t="s">
        <v>497</v>
      </c>
      <c r="C28" s="217"/>
      <c r="D28" s="34">
        <v>1</v>
      </c>
      <c r="E28" s="114"/>
      <c r="F28" s="63"/>
      <c r="G28" s="34">
        <v>54764</v>
      </c>
    </row>
    <row r="29" spans="2:8" ht="23.25" x14ac:dyDescent="0.25">
      <c r="B29" s="135"/>
      <c r="C29" s="135"/>
      <c r="D29" s="75"/>
      <c r="E29" s="76"/>
      <c r="F29" s="64"/>
      <c r="G29" s="64"/>
    </row>
    <row r="30" spans="2:8" ht="32.25" customHeight="1" x14ac:dyDescent="0.3">
      <c r="B30" s="196" t="s">
        <v>394</v>
      </c>
      <c r="C30" s="196"/>
      <c r="D30" s="10"/>
      <c r="E30" s="10"/>
    </row>
    <row r="31" spans="2:8" ht="130.5" customHeight="1" x14ac:dyDescent="0.25">
      <c r="B31" s="207" t="s">
        <v>296</v>
      </c>
      <c r="C31" s="208"/>
      <c r="D31" s="125" t="s">
        <v>297</v>
      </c>
      <c r="E31" s="114" t="s">
        <v>298</v>
      </c>
      <c r="F31" s="125" t="s">
        <v>299</v>
      </c>
      <c r="G31" s="121" t="s">
        <v>337</v>
      </c>
    </row>
    <row r="32" spans="2:8" ht="104.25" customHeight="1" x14ac:dyDescent="0.25">
      <c r="B32" s="217" t="s">
        <v>497</v>
      </c>
      <c r="C32" s="217"/>
      <c r="D32" s="34">
        <v>1</v>
      </c>
      <c r="E32" s="23"/>
      <c r="F32" s="114"/>
      <c r="G32" s="34">
        <v>11580</v>
      </c>
    </row>
    <row r="33" spans="2:7" ht="23.25" x14ac:dyDescent="0.25">
      <c r="B33" s="135"/>
      <c r="C33" s="135"/>
      <c r="D33" s="75"/>
      <c r="E33" s="134"/>
      <c r="F33" s="76"/>
      <c r="G33" s="64"/>
    </row>
    <row r="34" spans="2:7" ht="39" customHeight="1" x14ac:dyDescent="0.3">
      <c r="B34" s="196" t="s">
        <v>393</v>
      </c>
      <c r="C34" s="196"/>
      <c r="D34" s="10"/>
      <c r="E34" s="10"/>
    </row>
    <row r="35" spans="2:7" ht="122.25" customHeight="1" x14ac:dyDescent="0.25">
      <c r="B35" s="207" t="s">
        <v>296</v>
      </c>
      <c r="C35" s="208"/>
      <c r="D35" s="125" t="s">
        <v>297</v>
      </c>
      <c r="E35" s="114" t="s">
        <v>298</v>
      </c>
      <c r="F35" s="125" t="s">
        <v>299</v>
      </c>
      <c r="G35" s="121" t="s">
        <v>337</v>
      </c>
    </row>
    <row r="36" spans="2:7" ht="103.5" customHeight="1" x14ac:dyDescent="0.25">
      <c r="B36" s="215" t="s">
        <v>497</v>
      </c>
      <c r="C36" s="216"/>
      <c r="D36" s="34">
        <v>1</v>
      </c>
      <c r="E36" s="23"/>
      <c r="F36" s="114"/>
      <c r="G36" s="34">
        <v>12159</v>
      </c>
    </row>
    <row r="37" spans="2:7" ht="25.5" customHeight="1" x14ac:dyDescent="0.25">
      <c r="B37" s="65"/>
      <c r="C37" s="65"/>
      <c r="D37" s="64"/>
      <c r="E37" s="64"/>
      <c r="F37" s="64"/>
    </row>
    <row r="38" spans="2:7" ht="23.25" customHeight="1" x14ac:dyDescent="0.25">
      <c r="B38" s="65"/>
      <c r="C38" s="65"/>
      <c r="D38" s="64"/>
      <c r="E38" s="64"/>
      <c r="F38" s="64"/>
    </row>
    <row r="39" spans="2:7" ht="34.5" customHeight="1" x14ac:dyDescent="0.3">
      <c r="B39" s="57" t="s">
        <v>300</v>
      </c>
      <c r="C39" s="19"/>
      <c r="D39" s="42" t="s">
        <v>16</v>
      </c>
    </row>
    <row r="40" spans="2:7" ht="20.25" x14ac:dyDescent="0.3">
      <c r="B40" s="58"/>
      <c r="C40" s="120" t="s">
        <v>301</v>
      </c>
      <c r="D40" s="43"/>
    </row>
    <row r="41" spans="2:7" ht="73.5" customHeight="1" x14ac:dyDescent="0.3">
      <c r="B41" s="57" t="s">
        <v>302</v>
      </c>
      <c r="C41" s="19"/>
      <c r="D41" s="42" t="s">
        <v>53</v>
      </c>
    </row>
    <row r="42" spans="2:7" ht="20.25" x14ac:dyDescent="0.3">
      <c r="B42" s="107"/>
      <c r="C42" s="120" t="s">
        <v>301</v>
      </c>
      <c r="D42" s="44"/>
    </row>
  </sheetData>
  <mergeCells count="27">
    <mergeCell ref="B34:C34"/>
    <mergeCell ref="B35:C35"/>
    <mergeCell ref="B36:C36"/>
    <mergeCell ref="B26:C26"/>
    <mergeCell ref="B27:C27"/>
    <mergeCell ref="B28:C28"/>
    <mergeCell ref="B30:C30"/>
    <mergeCell ref="B31:C31"/>
    <mergeCell ref="B32:C32"/>
    <mergeCell ref="B25:F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6" fitToHeight="2" orientation="portrait" verticalDpi="0" r:id="rId1"/>
  <rowBreaks count="1" manualBreakCount="1">
    <brk id="29"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4"/>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59" customWidth="1"/>
    <col min="3" max="3" width="19.140625" customWidth="1"/>
    <col min="4" max="4" width="21.5703125" customWidth="1"/>
    <col min="5" max="5" width="21.42578125" customWidth="1"/>
    <col min="6" max="8" width="18" customWidth="1"/>
  </cols>
  <sheetData>
    <row r="1" spans="2:15" ht="118.5" customHeight="1" x14ac:dyDescent="0.25">
      <c r="B1" s="1"/>
      <c r="C1" s="1"/>
      <c r="D1" s="1"/>
      <c r="E1" s="1"/>
      <c r="G1" s="177" t="s">
        <v>35</v>
      </c>
      <c r="H1" s="177"/>
      <c r="I1" s="1"/>
      <c r="J1" s="1"/>
      <c r="K1" s="1"/>
      <c r="L1" s="1"/>
    </row>
    <row r="2" spans="2:15" ht="28.5" customHeight="1" x14ac:dyDescent="0.25">
      <c r="B2" s="178" t="s">
        <v>36</v>
      </c>
      <c r="C2" s="178"/>
      <c r="D2" s="178"/>
      <c r="E2" s="178"/>
      <c r="F2" s="178"/>
      <c r="G2" s="178"/>
      <c r="H2" s="178"/>
      <c r="I2" s="4"/>
      <c r="J2" s="4"/>
      <c r="K2" s="4"/>
      <c r="L2" s="4"/>
      <c r="M2" s="4"/>
      <c r="N2" s="4"/>
      <c r="O2" s="4"/>
    </row>
    <row r="3" spans="2:15" ht="42.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2.25" customHeight="1" x14ac:dyDescent="0.25">
      <c r="B5" s="181" t="s">
        <v>13</v>
      </c>
      <c r="C5" s="181"/>
      <c r="D5" s="181"/>
      <c r="E5" s="181"/>
      <c r="F5" s="181"/>
      <c r="G5" s="181"/>
      <c r="H5" s="181"/>
      <c r="I5" s="7"/>
      <c r="J5" s="7"/>
      <c r="K5" s="7"/>
      <c r="L5" s="7"/>
      <c r="M5" s="7"/>
      <c r="N5" s="3"/>
    </row>
    <row r="6" spans="2:15" ht="53.25" customHeight="1" x14ac:dyDescent="0.25">
      <c r="B6" s="88" t="s">
        <v>32</v>
      </c>
      <c r="C6" s="176" t="s">
        <v>209</v>
      </c>
      <c r="D6" s="176"/>
      <c r="E6" s="176"/>
      <c r="F6" s="176"/>
      <c r="G6" s="176"/>
      <c r="H6" s="176"/>
      <c r="I6" s="16"/>
      <c r="J6" s="7"/>
      <c r="K6" s="7"/>
      <c r="L6" s="7"/>
      <c r="M6" s="7"/>
      <c r="N6" s="3"/>
    </row>
    <row r="7" spans="2:15" ht="90" customHeight="1" x14ac:dyDescent="0.25">
      <c r="B7" s="88" t="s">
        <v>31</v>
      </c>
      <c r="C7" s="176" t="s">
        <v>37</v>
      </c>
      <c r="D7" s="176"/>
      <c r="E7" s="176"/>
      <c r="F7" s="176"/>
      <c r="G7" s="176"/>
      <c r="H7" s="176"/>
      <c r="I7" s="15"/>
      <c r="J7" s="7"/>
      <c r="K7" s="7"/>
      <c r="L7" s="7"/>
      <c r="M7" s="7"/>
      <c r="N7" s="3"/>
    </row>
    <row r="8" spans="2:15" ht="75" customHeight="1" x14ac:dyDescent="0.25">
      <c r="B8" s="88" t="s">
        <v>30</v>
      </c>
      <c r="C8" s="176" t="s">
        <v>111</v>
      </c>
      <c r="D8" s="176"/>
      <c r="E8" s="176"/>
      <c r="F8" s="176"/>
      <c r="G8" s="176"/>
      <c r="H8" s="176"/>
      <c r="I8" s="15"/>
      <c r="J8" s="7"/>
      <c r="K8" s="7"/>
      <c r="L8" s="7"/>
      <c r="M8" s="7"/>
      <c r="N8" s="3"/>
    </row>
    <row r="9" spans="2:15" ht="70.5" customHeight="1" x14ac:dyDescent="0.25">
      <c r="B9" s="88" t="s">
        <v>29</v>
      </c>
      <c r="C9" s="176" t="s">
        <v>211</v>
      </c>
      <c r="D9" s="176"/>
      <c r="E9" s="176"/>
      <c r="F9" s="176"/>
      <c r="G9" s="176"/>
      <c r="H9" s="176"/>
      <c r="I9" s="17"/>
      <c r="J9" s="7"/>
      <c r="K9" s="7"/>
      <c r="L9" s="7"/>
      <c r="M9" s="7"/>
      <c r="N9" s="3"/>
    </row>
    <row r="10" spans="2:15" ht="28.5" customHeight="1" x14ac:dyDescent="0.25">
      <c r="B10" s="88" t="s">
        <v>28</v>
      </c>
      <c r="C10" s="87"/>
      <c r="D10" s="87"/>
      <c r="E10" s="87"/>
      <c r="F10" s="87"/>
      <c r="G10" s="87"/>
      <c r="H10" s="87"/>
      <c r="I10" s="7"/>
      <c r="J10" s="7"/>
      <c r="K10" s="7"/>
      <c r="L10" s="7"/>
      <c r="M10" s="7"/>
      <c r="N10" s="3"/>
    </row>
    <row r="11" spans="2:15" ht="47.25" customHeight="1" x14ac:dyDescent="0.25">
      <c r="B11" s="88" t="s">
        <v>27</v>
      </c>
      <c r="C11" s="183" t="s">
        <v>39</v>
      </c>
      <c r="D11" s="183"/>
      <c r="E11" s="183"/>
      <c r="F11" s="183"/>
      <c r="G11" s="183"/>
      <c r="H11" s="183"/>
      <c r="I11" s="7"/>
      <c r="J11" s="7"/>
      <c r="K11" s="7"/>
      <c r="L11" s="7"/>
      <c r="M11" s="7"/>
      <c r="N11" s="3"/>
    </row>
    <row r="12" spans="2:15" ht="36" customHeight="1" x14ac:dyDescent="0.25">
      <c r="B12" s="88" t="s">
        <v>26</v>
      </c>
      <c r="C12" s="183" t="s">
        <v>41</v>
      </c>
      <c r="D12" s="183"/>
      <c r="E12" s="183"/>
      <c r="F12" s="183"/>
      <c r="G12" s="183"/>
      <c r="H12" s="183"/>
      <c r="I12" s="7"/>
      <c r="J12" s="7"/>
      <c r="K12" s="7"/>
      <c r="L12" s="7"/>
      <c r="M12" s="7"/>
      <c r="N12" s="3"/>
    </row>
    <row r="13" spans="2:15" ht="28.5" customHeight="1" x14ac:dyDescent="0.25">
      <c r="B13" s="88" t="s">
        <v>25</v>
      </c>
      <c r="C13" s="183" t="s">
        <v>42</v>
      </c>
      <c r="D13" s="183"/>
      <c r="E13" s="183"/>
      <c r="F13" s="183"/>
      <c r="G13" s="183"/>
      <c r="H13" s="183"/>
      <c r="I13" s="7"/>
      <c r="J13" s="7"/>
      <c r="K13" s="7"/>
      <c r="L13" s="7"/>
      <c r="M13" s="7"/>
      <c r="N13" s="3"/>
    </row>
    <row r="14" spans="2:15" ht="28.5" customHeight="1" x14ac:dyDescent="0.25">
      <c r="B14" s="88"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8" ht="33.75" customHeight="1" x14ac:dyDescent="0.25">
      <c r="B17" s="184"/>
      <c r="C17" s="184"/>
      <c r="D17" s="89" t="s">
        <v>1</v>
      </c>
      <c r="E17" s="89" t="s">
        <v>2</v>
      </c>
      <c r="F17" s="89" t="s">
        <v>5</v>
      </c>
      <c r="G17" s="89" t="s">
        <v>6</v>
      </c>
      <c r="H17" s="89" t="s">
        <v>7</v>
      </c>
    </row>
    <row r="18" spans="2:8" ht="114" customHeight="1" x14ac:dyDescent="0.25">
      <c r="B18" s="33" t="s">
        <v>20</v>
      </c>
      <c r="C18" s="34"/>
      <c r="D18" s="34"/>
      <c r="E18" s="34"/>
      <c r="F18" s="34"/>
      <c r="G18" s="34"/>
      <c r="H18" s="34"/>
    </row>
    <row r="19" spans="2:8" ht="51.75" customHeight="1" x14ac:dyDescent="0.25">
      <c r="B19" s="33" t="s">
        <v>21</v>
      </c>
      <c r="C19" s="34"/>
      <c r="D19" s="34"/>
      <c r="E19" s="34"/>
      <c r="F19" s="34"/>
      <c r="G19" s="34"/>
      <c r="H19" s="34"/>
    </row>
    <row r="20" spans="2:8" s="8" customFormat="1" ht="66.75" customHeight="1" x14ac:dyDescent="0.25">
      <c r="B20" s="33" t="s">
        <v>22</v>
      </c>
      <c r="C20" s="35"/>
      <c r="D20" s="35"/>
      <c r="E20" s="35"/>
      <c r="F20" s="35"/>
      <c r="G20" s="35"/>
      <c r="H20" s="35"/>
    </row>
    <row r="21" spans="2:8" s="8" customFormat="1" ht="111" customHeight="1" x14ac:dyDescent="0.3">
      <c r="B21" s="33" t="s">
        <v>11</v>
      </c>
      <c r="C21" s="36"/>
      <c r="D21" s="36"/>
      <c r="E21" s="36"/>
      <c r="F21" s="35"/>
      <c r="G21" s="35"/>
      <c r="H21" s="35"/>
    </row>
    <row r="22" spans="2:8" ht="30.75" customHeight="1" x14ac:dyDescent="0.25">
      <c r="B22" s="33" t="s">
        <v>12</v>
      </c>
      <c r="C22" s="34">
        <v>1108</v>
      </c>
      <c r="D22" s="34">
        <v>1180</v>
      </c>
      <c r="E22" s="34">
        <v>1180</v>
      </c>
      <c r="F22" s="34">
        <v>1298</v>
      </c>
      <c r="G22" s="34">
        <v>1383</v>
      </c>
      <c r="H22" s="34">
        <v>1465</v>
      </c>
    </row>
    <row r="23" spans="2:8" ht="66.75" customHeight="1" x14ac:dyDescent="0.3">
      <c r="B23" s="33" t="s">
        <v>23</v>
      </c>
      <c r="C23" s="37"/>
      <c r="D23" s="37"/>
      <c r="E23" s="37"/>
      <c r="F23" s="37"/>
      <c r="G23" s="37"/>
      <c r="H23" s="37"/>
    </row>
    <row r="24" spans="2:8" ht="18.75" x14ac:dyDescent="0.25">
      <c r="B24" s="9"/>
      <c r="C24" s="10"/>
      <c r="D24" s="10"/>
      <c r="E24" s="10"/>
      <c r="F24" s="10"/>
      <c r="G24" s="10"/>
      <c r="H24" s="10"/>
    </row>
    <row r="25" spans="2:8" ht="54.75" customHeight="1" x14ac:dyDescent="0.25">
      <c r="B25" s="182" t="s">
        <v>57</v>
      </c>
      <c r="C25" s="182"/>
      <c r="D25" s="182"/>
      <c r="E25" s="182"/>
      <c r="F25" s="39"/>
      <c r="G25" s="39"/>
    </row>
    <row r="26" spans="2:8" ht="41.25" customHeight="1" x14ac:dyDescent="0.3">
      <c r="B26" s="38" t="s">
        <v>212</v>
      </c>
      <c r="C26" s="10"/>
      <c r="D26" s="10"/>
      <c r="E26" s="10"/>
    </row>
    <row r="27" spans="2:8" ht="99.75" customHeight="1" x14ac:dyDescent="0.25">
      <c r="B27" s="18" t="s">
        <v>9</v>
      </c>
      <c r="C27" s="90" t="s">
        <v>10</v>
      </c>
      <c r="D27" s="23" t="s">
        <v>33</v>
      </c>
      <c r="E27" s="90" t="s">
        <v>34</v>
      </c>
    </row>
    <row r="28" spans="2:8" ht="57.75" customHeight="1" x14ac:dyDescent="0.25">
      <c r="B28" s="91" t="s">
        <v>210</v>
      </c>
      <c r="C28" s="70">
        <v>1</v>
      </c>
      <c r="D28" s="11"/>
      <c r="E28" s="11"/>
    </row>
    <row r="29" spans="2:8" ht="18.75" x14ac:dyDescent="0.25">
      <c r="B29" s="9"/>
      <c r="C29" s="13"/>
      <c r="D29" s="13"/>
      <c r="E29" s="13"/>
    </row>
    <row r="30" spans="2:8" ht="27" customHeight="1" x14ac:dyDescent="0.3">
      <c r="B30" s="38" t="s">
        <v>213</v>
      </c>
      <c r="C30" s="25"/>
      <c r="D30" s="25"/>
      <c r="E30" s="25"/>
    </row>
    <row r="31" spans="2:8" ht="110.25" x14ac:dyDescent="0.25">
      <c r="B31" s="18" t="s">
        <v>9</v>
      </c>
      <c r="C31" s="90" t="s">
        <v>10</v>
      </c>
      <c r="D31" s="23" t="s">
        <v>33</v>
      </c>
      <c r="E31" s="90" t="s">
        <v>34</v>
      </c>
    </row>
    <row r="32" spans="2:8" ht="61.5" customHeight="1" x14ac:dyDescent="0.25">
      <c r="B32" s="91" t="s">
        <v>210</v>
      </c>
      <c r="C32" s="70">
        <v>1</v>
      </c>
      <c r="D32" s="24"/>
      <c r="E32" s="24"/>
    </row>
    <row r="33" spans="2:5" ht="15.75" x14ac:dyDescent="0.25">
      <c r="B33" s="26"/>
      <c r="C33" s="27"/>
      <c r="D33" s="26"/>
      <c r="E33" s="26"/>
    </row>
    <row r="34" spans="2:5" ht="35.25" customHeight="1" x14ac:dyDescent="0.3">
      <c r="B34" s="38" t="s">
        <v>214</v>
      </c>
      <c r="C34" s="28"/>
      <c r="D34" s="25"/>
      <c r="E34" s="25"/>
    </row>
    <row r="35" spans="2:5" ht="104.25" customHeight="1" x14ac:dyDescent="0.25">
      <c r="B35" s="18" t="s">
        <v>9</v>
      </c>
      <c r="C35" s="90" t="s">
        <v>10</v>
      </c>
      <c r="D35" s="23" t="s">
        <v>33</v>
      </c>
      <c r="E35" s="90" t="s">
        <v>34</v>
      </c>
    </row>
    <row r="36" spans="2:5" ht="52.5" customHeight="1" x14ac:dyDescent="0.25">
      <c r="B36" s="91" t="s">
        <v>210</v>
      </c>
      <c r="C36" s="70">
        <v>1</v>
      </c>
      <c r="D36" s="24"/>
      <c r="E36" s="24"/>
    </row>
    <row r="37" spans="2:5" ht="23.25" customHeight="1" x14ac:dyDescent="0.25"/>
    <row r="38" spans="2:5" ht="22.5" customHeight="1" x14ac:dyDescent="0.25"/>
    <row r="39" spans="2:5" ht="33.75" customHeight="1" x14ac:dyDescent="0.3">
      <c r="B39" s="57" t="s">
        <v>15</v>
      </c>
      <c r="C39" s="19"/>
      <c r="D39" s="42" t="s">
        <v>16</v>
      </c>
    </row>
    <row r="40" spans="2:5" ht="20.25" x14ac:dyDescent="0.3">
      <c r="B40" s="58"/>
      <c r="C40" s="84" t="s">
        <v>17</v>
      </c>
      <c r="D40" s="43"/>
    </row>
    <row r="41" spans="2:5" ht="94.5" customHeight="1" x14ac:dyDescent="0.3">
      <c r="B41" s="57" t="s">
        <v>52</v>
      </c>
      <c r="C41" s="85"/>
      <c r="D41" s="42" t="s">
        <v>53</v>
      </c>
    </row>
    <row r="42" spans="2:5" ht="20.25" x14ac:dyDescent="0.3">
      <c r="B42" s="58"/>
      <c r="C42" s="84" t="s">
        <v>17</v>
      </c>
      <c r="D42" s="44"/>
    </row>
    <row r="43" spans="2:5" ht="66.75" customHeight="1" x14ac:dyDescent="0.3">
      <c r="B43" s="59" t="s">
        <v>54</v>
      </c>
      <c r="C43" s="86"/>
      <c r="D43" s="45" t="s">
        <v>55</v>
      </c>
    </row>
    <row r="44" spans="2:5" ht="24" customHeight="1" x14ac:dyDescent="0.25">
      <c r="B44" s="21"/>
      <c r="C44" s="84" t="s">
        <v>17</v>
      </c>
      <c r="D44" s="22"/>
    </row>
  </sheetData>
  <mergeCells count="18">
    <mergeCell ref="B25:E25"/>
    <mergeCell ref="C7:H7"/>
    <mergeCell ref="C8:H8"/>
    <mergeCell ref="C9:H9"/>
    <mergeCell ref="C11:H11"/>
    <mergeCell ref="C12:H12"/>
    <mergeCell ref="C13:H13"/>
    <mergeCell ref="C14:H14"/>
    <mergeCell ref="B16:B17"/>
    <mergeCell ref="C16:C17"/>
    <mergeCell ref="D16:E16"/>
    <mergeCell ref="F16:H16"/>
    <mergeCell ref="C6:H6"/>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48" fitToHeight="2" orientation="portrait" verticalDpi="0" r:id="rId1"/>
  <rowBreaks count="1" manualBreakCount="1">
    <brk id="24"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4"/>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59" customWidth="1"/>
    <col min="3" max="3" width="19.140625" customWidth="1"/>
    <col min="4" max="4" width="23.28515625" customWidth="1"/>
    <col min="5" max="5" width="21.42578125" customWidth="1"/>
    <col min="6" max="8" width="18" customWidth="1"/>
  </cols>
  <sheetData>
    <row r="1" spans="2:15" ht="118.5" customHeight="1" x14ac:dyDescent="0.25">
      <c r="B1" s="1"/>
      <c r="C1" s="1"/>
      <c r="D1" s="1"/>
      <c r="E1" s="1"/>
      <c r="F1" s="177" t="s">
        <v>258</v>
      </c>
      <c r="G1" s="177"/>
      <c r="H1" s="177"/>
      <c r="I1" s="1"/>
      <c r="J1" s="1"/>
      <c r="K1" s="1"/>
      <c r="L1" s="1"/>
    </row>
    <row r="2" spans="2:15" ht="28.5" customHeight="1" x14ac:dyDescent="0.25">
      <c r="B2" s="178" t="s">
        <v>259</v>
      </c>
      <c r="C2" s="178"/>
      <c r="D2" s="178"/>
      <c r="E2" s="178"/>
      <c r="F2" s="178"/>
      <c r="G2" s="178"/>
      <c r="H2" s="178"/>
      <c r="I2" s="4"/>
      <c r="J2" s="4"/>
      <c r="K2" s="4"/>
      <c r="L2" s="4"/>
      <c r="M2" s="4"/>
      <c r="N2" s="4"/>
      <c r="O2" s="4"/>
    </row>
    <row r="3" spans="2:15" ht="31.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8.5" customHeight="1" x14ac:dyDescent="0.25">
      <c r="B5" s="181" t="s">
        <v>262</v>
      </c>
      <c r="C5" s="181"/>
      <c r="D5" s="181"/>
      <c r="E5" s="181"/>
      <c r="F5" s="181"/>
      <c r="G5" s="181"/>
      <c r="H5" s="181"/>
      <c r="I5" s="7"/>
      <c r="J5" s="7"/>
      <c r="K5" s="7"/>
      <c r="L5" s="7"/>
      <c r="M5" s="7"/>
      <c r="N5" s="3"/>
    </row>
    <row r="6" spans="2:15" ht="53.25" customHeight="1" x14ac:dyDescent="0.25">
      <c r="B6" s="111" t="s">
        <v>263</v>
      </c>
      <c r="C6" s="176" t="s">
        <v>318</v>
      </c>
      <c r="D6" s="176"/>
      <c r="E6" s="176"/>
      <c r="F6" s="176"/>
      <c r="G6" s="176"/>
      <c r="H6" s="176"/>
      <c r="I6" s="16"/>
      <c r="J6" s="7"/>
      <c r="K6" s="7"/>
      <c r="L6" s="7"/>
      <c r="M6" s="7"/>
      <c r="N6" s="3"/>
    </row>
    <row r="7" spans="2:15" ht="90" customHeight="1" x14ac:dyDescent="0.25">
      <c r="B7" s="111" t="s">
        <v>265</v>
      </c>
      <c r="C7" s="176" t="s">
        <v>266</v>
      </c>
      <c r="D7" s="176"/>
      <c r="E7" s="176"/>
      <c r="F7" s="176"/>
      <c r="G7" s="176"/>
      <c r="H7" s="176"/>
      <c r="I7" s="15"/>
      <c r="J7" s="7"/>
      <c r="K7" s="7"/>
      <c r="L7" s="7"/>
      <c r="M7" s="7"/>
      <c r="N7" s="3"/>
    </row>
    <row r="8" spans="2:15" ht="70.5" customHeight="1" x14ac:dyDescent="0.25">
      <c r="B8" s="111" t="s">
        <v>267</v>
      </c>
      <c r="C8" s="176" t="s">
        <v>111</v>
      </c>
      <c r="D8" s="176"/>
      <c r="E8" s="176"/>
      <c r="F8" s="176"/>
      <c r="G8" s="176"/>
      <c r="H8" s="176"/>
      <c r="I8" s="15"/>
      <c r="J8" s="7"/>
      <c r="K8" s="7"/>
      <c r="L8" s="7"/>
      <c r="M8" s="7"/>
      <c r="N8" s="3"/>
    </row>
    <row r="9" spans="2:15" ht="60" customHeight="1" x14ac:dyDescent="0.25">
      <c r="B9" s="111" t="s">
        <v>268</v>
      </c>
      <c r="C9" s="176" t="s">
        <v>501</v>
      </c>
      <c r="D9" s="176"/>
      <c r="E9" s="176"/>
      <c r="F9" s="176"/>
      <c r="G9" s="176"/>
      <c r="H9" s="176"/>
      <c r="I9" s="17"/>
      <c r="J9" s="7"/>
      <c r="K9" s="7"/>
      <c r="L9" s="7"/>
      <c r="M9" s="7"/>
      <c r="N9" s="3"/>
    </row>
    <row r="10" spans="2:15" ht="28.5" customHeight="1"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45.75" customHeight="1" x14ac:dyDescent="0.25">
      <c r="B12" s="111" t="s">
        <v>272</v>
      </c>
      <c r="C12" s="183" t="s">
        <v>273</v>
      </c>
      <c r="D12" s="183"/>
      <c r="E12" s="183"/>
      <c r="F12" s="183"/>
      <c r="G12" s="183"/>
      <c r="H12" s="183"/>
      <c r="I12" s="7"/>
      <c r="J12" s="7"/>
      <c r="K12" s="7"/>
      <c r="L12" s="7"/>
      <c r="M12" s="7"/>
      <c r="N12" s="3"/>
    </row>
    <row r="13" spans="2:15" ht="28.5" customHeight="1" x14ac:dyDescent="0.25">
      <c r="B13" s="111" t="s">
        <v>274</v>
      </c>
      <c r="C13" s="183" t="s">
        <v>275</v>
      </c>
      <c r="D13" s="183"/>
      <c r="E13" s="183"/>
      <c r="F13" s="183"/>
      <c r="G13" s="183"/>
      <c r="H13" s="183"/>
      <c r="I13" s="7"/>
      <c r="J13" s="7"/>
      <c r="K13" s="7"/>
      <c r="L13" s="7"/>
      <c r="M13" s="7"/>
      <c r="N13" s="3"/>
    </row>
    <row r="14" spans="2:15" ht="28.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3.75" customHeight="1" x14ac:dyDescent="0.25">
      <c r="B17" s="184"/>
      <c r="C17" s="184"/>
      <c r="D17" s="112" t="s">
        <v>283</v>
      </c>
      <c r="E17" s="112" t="s">
        <v>284</v>
      </c>
      <c r="F17" s="112" t="s">
        <v>285</v>
      </c>
      <c r="G17" s="112" t="s">
        <v>286</v>
      </c>
      <c r="H17" s="112" t="s">
        <v>287</v>
      </c>
    </row>
    <row r="18" spans="2:8" ht="114" customHeight="1" x14ac:dyDescent="0.25">
      <c r="B18" s="33" t="s">
        <v>288</v>
      </c>
      <c r="C18" s="34"/>
      <c r="D18" s="34"/>
      <c r="E18" s="34"/>
      <c r="F18" s="34"/>
      <c r="G18" s="34"/>
      <c r="H18" s="34"/>
    </row>
    <row r="19" spans="2:8" ht="39.75" customHeight="1" x14ac:dyDescent="0.25">
      <c r="B19" s="33" t="s">
        <v>289</v>
      </c>
      <c r="C19" s="34"/>
      <c r="D19" s="34"/>
      <c r="E19" s="34"/>
      <c r="F19" s="34"/>
      <c r="G19" s="34"/>
      <c r="H19" s="34"/>
    </row>
    <row r="20" spans="2:8" s="8" customFormat="1" ht="66.75" customHeight="1" x14ac:dyDescent="0.25">
      <c r="B20" s="33" t="s">
        <v>290</v>
      </c>
      <c r="C20" s="35"/>
      <c r="D20" s="35"/>
      <c r="E20" s="35"/>
      <c r="F20" s="35"/>
      <c r="G20" s="35"/>
      <c r="H20" s="35"/>
    </row>
    <row r="21" spans="2:8" s="8" customFormat="1" ht="136.5" customHeight="1" x14ac:dyDescent="0.3">
      <c r="B21" s="33" t="s">
        <v>291</v>
      </c>
      <c r="C21" s="36"/>
      <c r="D21" s="36"/>
      <c r="E21" s="36"/>
      <c r="F21" s="35"/>
      <c r="G21" s="35"/>
      <c r="H21" s="35"/>
    </row>
    <row r="22" spans="2:8" ht="30.75" customHeight="1" x14ac:dyDescent="0.25">
      <c r="B22" s="33" t="s">
        <v>292</v>
      </c>
      <c r="C22" s="34">
        <v>1108</v>
      </c>
      <c r="D22" s="34">
        <v>1180</v>
      </c>
      <c r="E22" s="34">
        <v>1180</v>
      </c>
      <c r="F22" s="34">
        <v>1298</v>
      </c>
      <c r="G22" s="34">
        <v>1383</v>
      </c>
      <c r="H22" s="34">
        <v>1465</v>
      </c>
    </row>
    <row r="23" spans="2:8" ht="66.75" customHeight="1" x14ac:dyDescent="0.3">
      <c r="B23" s="33" t="s">
        <v>293</v>
      </c>
      <c r="C23" s="37"/>
      <c r="D23" s="37"/>
      <c r="E23" s="37"/>
      <c r="F23" s="37"/>
      <c r="G23" s="37"/>
      <c r="H23" s="37"/>
    </row>
    <row r="24" spans="2:8" ht="18.75" x14ac:dyDescent="0.25">
      <c r="B24" s="9"/>
      <c r="C24" s="10"/>
      <c r="D24" s="10"/>
      <c r="E24" s="10"/>
      <c r="F24" s="10"/>
      <c r="G24" s="10"/>
      <c r="H24" s="10"/>
    </row>
    <row r="25" spans="2:8" ht="48.75" customHeight="1" x14ac:dyDescent="0.25">
      <c r="B25" s="182" t="s">
        <v>294</v>
      </c>
      <c r="C25" s="182"/>
      <c r="D25" s="182"/>
      <c r="E25" s="182"/>
      <c r="F25" s="39"/>
      <c r="G25" s="39"/>
    </row>
    <row r="26" spans="2:8" ht="29.25" customHeight="1" x14ac:dyDescent="0.3">
      <c r="B26" s="38" t="s">
        <v>392</v>
      </c>
      <c r="C26" s="10"/>
      <c r="D26" s="10"/>
      <c r="E26" s="10"/>
    </row>
    <row r="27" spans="2:8" ht="117.75" customHeight="1" x14ac:dyDescent="0.25">
      <c r="B27" s="108" t="s">
        <v>296</v>
      </c>
      <c r="C27" s="114" t="s">
        <v>297</v>
      </c>
      <c r="D27" s="114" t="s">
        <v>298</v>
      </c>
      <c r="E27" s="114" t="s">
        <v>299</v>
      </c>
      <c r="F27" s="119" t="s">
        <v>335</v>
      </c>
    </row>
    <row r="28" spans="2:8" ht="56.25" customHeight="1" x14ac:dyDescent="0.25">
      <c r="B28" s="127" t="s">
        <v>500</v>
      </c>
      <c r="C28" s="70">
        <v>1</v>
      </c>
      <c r="D28" s="11"/>
      <c r="E28" s="11"/>
      <c r="F28" s="63"/>
    </row>
    <row r="29" spans="2:8" ht="18.75" x14ac:dyDescent="0.25">
      <c r="B29" s="9"/>
      <c r="C29" s="13"/>
      <c r="D29" s="13"/>
      <c r="E29" s="13"/>
    </row>
    <row r="30" spans="2:8" ht="27" customHeight="1" x14ac:dyDescent="0.3">
      <c r="B30" s="38" t="s">
        <v>391</v>
      </c>
      <c r="C30" s="25"/>
      <c r="D30" s="25"/>
      <c r="E30" s="25"/>
    </row>
    <row r="31" spans="2:8" ht="122.25" customHeight="1" x14ac:dyDescent="0.25">
      <c r="B31" s="108" t="s">
        <v>296</v>
      </c>
      <c r="C31" s="114" t="s">
        <v>297</v>
      </c>
      <c r="D31" s="114" t="s">
        <v>298</v>
      </c>
      <c r="E31" s="114" t="s">
        <v>299</v>
      </c>
      <c r="F31" s="119" t="s">
        <v>335</v>
      </c>
    </row>
    <row r="32" spans="2:8" ht="61.5" customHeight="1" x14ac:dyDescent="0.25">
      <c r="B32" s="115" t="s">
        <v>500</v>
      </c>
      <c r="C32" s="70">
        <v>1</v>
      </c>
      <c r="D32" s="24"/>
      <c r="E32" s="24"/>
      <c r="F32" s="63"/>
    </row>
    <row r="33" spans="2:6" ht="15.75" x14ac:dyDescent="0.25">
      <c r="B33" s="26"/>
      <c r="C33" s="27"/>
      <c r="D33" s="26"/>
      <c r="E33" s="26"/>
    </row>
    <row r="34" spans="2:6" ht="35.25" customHeight="1" x14ac:dyDescent="0.3">
      <c r="B34" s="38" t="s">
        <v>390</v>
      </c>
      <c r="C34" s="28"/>
      <c r="D34" s="25"/>
      <c r="E34" s="25"/>
    </row>
    <row r="35" spans="2:6" ht="123" customHeight="1" x14ac:dyDescent="0.25">
      <c r="B35" s="108" t="s">
        <v>296</v>
      </c>
      <c r="C35" s="114" t="s">
        <v>297</v>
      </c>
      <c r="D35" s="114" t="s">
        <v>298</v>
      </c>
      <c r="E35" s="114" t="s">
        <v>299</v>
      </c>
      <c r="F35" s="119" t="s">
        <v>335</v>
      </c>
    </row>
    <row r="36" spans="2:6" ht="52.5" customHeight="1" x14ac:dyDescent="0.25">
      <c r="B36" s="127" t="s">
        <v>500</v>
      </c>
      <c r="C36" s="70">
        <v>1</v>
      </c>
      <c r="D36" s="24"/>
      <c r="E36" s="24"/>
      <c r="F36" s="63"/>
    </row>
    <row r="37" spans="2:6" ht="23.25" customHeight="1" x14ac:dyDescent="0.25"/>
    <row r="38" spans="2:6" ht="22.5" customHeight="1" x14ac:dyDescent="0.25"/>
    <row r="39" spans="2:6" ht="33.75" customHeight="1" x14ac:dyDescent="0.3">
      <c r="B39" s="57" t="s">
        <v>300</v>
      </c>
      <c r="C39" s="19"/>
      <c r="D39" s="42" t="s">
        <v>16</v>
      </c>
    </row>
    <row r="40" spans="2:6" ht="20.25" x14ac:dyDescent="0.3">
      <c r="B40" s="58"/>
      <c r="C40" s="120" t="s">
        <v>301</v>
      </c>
      <c r="D40" s="43"/>
    </row>
    <row r="41" spans="2:6" ht="67.5" customHeight="1" x14ac:dyDescent="0.3">
      <c r="B41" s="57" t="s">
        <v>302</v>
      </c>
      <c r="C41" s="19"/>
      <c r="D41" s="42" t="s">
        <v>53</v>
      </c>
    </row>
    <row r="42" spans="2:6" ht="20.25" x14ac:dyDescent="0.3">
      <c r="B42" s="107"/>
      <c r="C42" s="120" t="s">
        <v>301</v>
      </c>
      <c r="D42" s="44"/>
    </row>
    <row r="43" spans="2:6" ht="50.25" customHeight="1" x14ac:dyDescent="0.3">
      <c r="B43" s="59" t="s">
        <v>307</v>
      </c>
      <c r="C43" s="86"/>
      <c r="D43" s="45" t="s">
        <v>55</v>
      </c>
    </row>
    <row r="44" spans="2:6" ht="15.75" x14ac:dyDescent="0.25">
      <c r="B44" s="21"/>
      <c r="C44" s="120" t="s">
        <v>301</v>
      </c>
      <c r="D44" s="22"/>
    </row>
  </sheetData>
  <mergeCells count="18">
    <mergeCell ref="B25:E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8" fitToHeight="2" orientation="portrait" verticalDpi="0" r:id="rId1"/>
  <rowBreaks count="1" manualBreakCount="1">
    <brk id="24"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4"/>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0.140625" customWidth="1"/>
    <col min="3" max="3" width="19.140625" customWidth="1"/>
    <col min="4" max="4" width="21.5703125" customWidth="1"/>
    <col min="5" max="5" width="21.42578125" customWidth="1"/>
    <col min="6" max="8" width="18" customWidth="1"/>
  </cols>
  <sheetData>
    <row r="1" spans="2:15" ht="118.5" customHeight="1" x14ac:dyDescent="0.25">
      <c r="B1" s="1"/>
      <c r="C1" s="1"/>
      <c r="D1" s="1"/>
      <c r="E1" s="1"/>
      <c r="G1" s="177" t="s">
        <v>35</v>
      </c>
      <c r="H1" s="177"/>
      <c r="I1" s="1"/>
      <c r="J1" s="1"/>
      <c r="K1" s="1"/>
      <c r="L1" s="1"/>
    </row>
    <row r="2" spans="2:15" ht="28.5" customHeight="1" x14ac:dyDescent="0.25">
      <c r="B2" s="178" t="s">
        <v>36</v>
      </c>
      <c r="C2" s="178"/>
      <c r="D2" s="178"/>
      <c r="E2" s="178"/>
      <c r="F2" s="178"/>
      <c r="G2" s="178"/>
      <c r="H2" s="178"/>
      <c r="I2" s="4"/>
      <c r="J2" s="4"/>
      <c r="K2" s="4"/>
      <c r="L2" s="4"/>
      <c r="M2" s="4"/>
      <c r="N2" s="4"/>
      <c r="O2" s="4"/>
    </row>
    <row r="3" spans="2:15" ht="30.75" customHeight="1" x14ac:dyDescent="0.25">
      <c r="B3" s="179" t="s">
        <v>18</v>
      </c>
      <c r="C3" s="179"/>
      <c r="D3" s="179"/>
      <c r="E3" s="179"/>
      <c r="F3" s="179"/>
      <c r="G3" s="179"/>
      <c r="H3" s="179"/>
      <c r="I3" s="5"/>
      <c r="J3" s="5"/>
      <c r="K3" s="5"/>
      <c r="L3" s="5"/>
      <c r="M3" s="5"/>
      <c r="N3" s="12"/>
    </row>
    <row r="4" spans="2:15" ht="20.25" x14ac:dyDescent="0.25">
      <c r="B4" s="188" t="s">
        <v>19</v>
      </c>
      <c r="C4" s="188"/>
      <c r="D4" s="188"/>
      <c r="E4" s="188"/>
      <c r="F4" s="188"/>
      <c r="G4" s="188"/>
      <c r="H4" s="188"/>
      <c r="I4" s="6"/>
      <c r="J4" s="6"/>
      <c r="K4" s="6"/>
      <c r="L4" s="6"/>
      <c r="M4" s="6"/>
      <c r="N4" s="2"/>
    </row>
    <row r="5" spans="2:15" ht="32.25" customHeight="1" x14ac:dyDescent="0.25">
      <c r="B5" s="181" t="s">
        <v>13</v>
      </c>
      <c r="C5" s="181"/>
      <c r="D5" s="181"/>
      <c r="E5" s="181"/>
      <c r="F5" s="181"/>
      <c r="G5" s="181"/>
      <c r="H5" s="181"/>
      <c r="I5" s="7"/>
      <c r="J5" s="7"/>
      <c r="K5" s="7"/>
      <c r="L5" s="7"/>
      <c r="M5" s="7"/>
      <c r="N5" s="3"/>
    </row>
    <row r="6" spans="2:15" ht="53.25" customHeight="1" x14ac:dyDescent="0.25">
      <c r="B6" s="88" t="s">
        <v>32</v>
      </c>
      <c r="C6" s="176" t="s">
        <v>215</v>
      </c>
      <c r="D6" s="176"/>
      <c r="E6" s="176"/>
      <c r="F6" s="176"/>
      <c r="G6" s="176"/>
      <c r="H6" s="176"/>
      <c r="I6" s="16"/>
      <c r="J6" s="7"/>
      <c r="K6" s="7"/>
      <c r="L6" s="7"/>
      <c r="M6" s="7"/>
      <c r="N6" s="3"/>
    </row>
    <row r="7" spans="2:15" ht="90" customHeight="1" x14ac:dyDescent="0.25">
      <c r="B7" s="88" t="s">
        <v>31</v>
      </c>
      <c r="C7" s="176" t="s">
        <v>37</v>
      </c>
      <c r="D7" s="176"/>
      <c r="E7" s="176"/>
      <c r="F7" s="176"/>
      <c r="G7" s="176"/>
      <c r="H7" s="176"/>
      <c r="I7" s="15"/>
      <c r="J7" s="7"/>
      <c r="K7" s="7"/>
      <c r="L7" s="7"/>
      <c r="M7" s="7"/>
      <c r="N7" s="3"/>
    </row>
    <row r="8" spans="2:15" ht="75" customHeight="1" x14ac:dyDescent="0.25">
      <c r="B8" s="88" t="s">
        <v>30</v>
      </c>
      <c r="C8" s="176" t="s">
        <v>111</v>
      </c>
      <c r="D8" s="176"/>
      <c r="E8" s="176"/>
      <c r="F8" s="176"/>
      <c r="G8" s="176"/>
      <c r="H8" s="176"/>
      <c r="I8" s="15"/>
      <c r="J8" s="7"/>
      <c r="K8" s="7"/>
      <c r="L8" s="7"/>
      <c r="M8" s="7"/>
      <c r="N8" s="3"/>
    </row>
    <row r="9" spans="2:15" ht="56.25" customHeight="1" x14ac:dyDescent="0.25">
      <c r="B9" s="88" t="s">
        <v>29</v>
      </c>
      <c r="C9" s="176" t="s">
        <v>216</v>
      </c>
      <c r="D9" s="176"/>
      <c r="E9" s="176"/>
      <c r="F9" s="176"/>
      <c r="G9" s="176"/>
      <c r="H9" s="176"/>
      <c r="I9" s="17"/>
      <c r="J9" s="7"/>
      <c r="K9" s="7"/>
      <c r="L9" s="7"/>
      <c r="M9" s="7"/>
      <c r="N9" s="3"/>
    </row>
    <row r="10" spans="2:15" ht="28.5" customHeight="1" x14ac:dyDescent="0.25">
      <c r="B10" s="88" t="s">
        <v>28</v>
      </c>
      <c r="C10" s="87"/>
      <c r="D10" s="87"/>
      <c r="E10" s="87"/>
      <c r="F10" s="87"/>
      <c r="G10" s="87"/>
      <c r="H10" s="87"/>
      <c r="I10" s="7"/>
      <c r="J10" s="7"/>
      <c r="K10" s="7"/>
      <c r="L10" s="7"/>
      <c r="M10" s="7"/>
      <c r="N10" s="3"/>
    </row>
    <row r="11" spans="2:15" ht="47.25" customHeight="1" x14ac:dyDescent="0.25">
      <c r="B11" s="88" t="s">
        <v>27</v>
      </c>
      <c r="C11" s="183" t="s">
        <v>39</v>
      </c>
      <c r="D11" s="183"/>
      <c r="E11" s="183"/>
      <c r="F11" s="183"/>
      <c r="G11" s="183"/>
      <c r="H11" s="183"/>
      <c r="I11" s="7"/>
      <c r="J11" s="7"/>
      <c r="K11" s="7"/>
      <c r="L11" s="7"/>
      <c r="M11" s="7"/>
      <c r="N11" s="3"/>
    </row>
    <row r="12" spans="2:15" ht="36" customHeight="1" x14ac:dyDescent="0.25">
      <c r="B12" s="88" t="s">
        <v>26</v>
      </c>
      <c r="C12" s="183" t="s">
        <v>41</v>
      </c>
      <c r="D12" s="183"/>
      <c r="E12" s="183"/>
      <c r="F12" s="183"/>
      <c r="G12" s="183"/>
      <c r="H12" s="183"/>
      <c r="I12" s="7"/>
      <c r="J12" s="7"/>
      <c r="K12" s="7"/>
      <c r="L12" s="7"/>
      <c r="M12" s="7"/>
      <c r="N12" s="3"/>
    </row>
    <row r="13" spans="2:15" ht="28.5" customHeight="1" x14ac:dyDescent="0.25">
      <c r="B13" s="88" t="s">
        <v>25</v>
      </c>
      <c r="C13" s="183" t="s">
        <v>42</v>
      </c>
      <c r="D13" s="183"/>
      <c r="E13" s="183"/>
      <c r="F13" s="183"/>
      <c r="G13" s="183"/>
      <c r="H13" s="183"/>
      <c r="I13" s="7"/>
      <c r="J13" s="7"/>
      <c r="K13" s="7"/>
      <c r="L13" s="7"/>
      <c r="M13" s="7"/>
      <c r="N13" s="3"/>
    </row>
    <row r="14" spans="2:15" ht="28.5" customHeight="1" x14ac:dyDescent="0.25">
      <c r="B14" s="88"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8" ht="33.75" customHeight="1" x14ac:dyDescent="0.25">
      <c r="B17" s="184"/>
      <c r="C17" s="184"/>
      <c r="D17" s="89" t="s">
        <v>1</v>
      </c>
      <c r="E17" s="89" t="s">
        <v>2</v>
      </c>
      <c r="F17" s="89" t="s">
        <v>5</v>
      </c>
      <c r="G17" s="89" t="s">
        <v>6</v>
      </c>
      <c r="H17" s="89" t="s">
        <v>7</v>
      </c>
    </row>
    <row r="18" spans="2:8" ht="114" customHeight="1" x14ac:dyDescent="0.25">
      <c r="B18" s="33" t="s">
        <v>20</v>
      </c>
      <c r="C18" s="34"/>
      <c r="D18" s="34"/>
      <c r="E18" s="34"/>
      <c r="F18" s="34"/>
      <c r="G18" s="34"/>
      <c r="H18" s="34"/>
    </row>
    <row r="19" spans="2:8" ht="51.75" customHeight="1" x14ac:dyDescent="0.25">
      <c r="B19" s="33" t="s">
        <v>21</v>
      </c>
      <c r="C19" s="34"/>
      <c r="D19" s="34"/>
      <c r="E19" s="34"/>
      <c r="F19" s="34"/>
      <c r="G19" s="34"/>
      <c r="H19" s="34"/>
    </row>
    <row r="20" spans="2:8" s="8" customFormat="1" ht="66.75" customHeight="1" x14ac:dyDescent="0.25">
      <c r="B20" s="33" t="s">
        <v>22</v>
      </c>
      <c r="C20" s="35"/>
      <c r="D20" s="35"/>
      <c r="E20" s="35"/>
      <c r="F20" s="35"/>
      <c r="G20" s="35"/>
      <c r="H20" s="35"/>
    </row>
    <row r="21" spans="2:8" s="8" customFormat="1" ht="111" customHeight="1" x14ac:dyDescent="0.3">
      <c r="B21" s="33" t="s">
        <v>11</v>
      </c>
      <c r="C21" s="36"/>
      <c r="D21" s="36"/>
      <c r="E21" s="36"/>
      <c r="F21" s="35"/>
      <c r="G21" s="35"/>
      <c r="H21" s="35"/>
    </row>
    <row r="22" spans="2:8" ht="30.75" customHeight="1" x14ac:dyDescent="0.25">
      <c r="B22" s="33" t="s">
        <v>12</v>
      </c>
      <c r="C22" s="34">
        <v>31291</v>
      </c>
      <c r="D22" s="34">
        <v>11016</v>
      </c>
      <c r="E22" s="34">
        <v>21960</v>
      </c>
      <c r="F22" s="34">
        <v>17845</v>
      </c>
      <c r="G22" s="34">
        <v>13168</v>
      </c>
      <c r="H22" s="34">
        <v>8514</v>
      </c>
    </row>
    <row r="23" spans="2:8" ht="57" customHeight="1" x14ac:dyDescent="0.3">
      <c r="B23" s="33" t="s">
        <v>23</v>
      </c>
      <c r="C23" s="37"/>
      <c r="D23" s="37"/>
      <c r="E23" s="37"/>
      <c r="F23" s="37"/>
      <c r="G23" s="37"/>
      <c r="H23" s="37"/>
    </row>
    <row r="24" spans="2:8" ht="18.75" x14ac:dyDescent="0.25">
      <c r="B24" s="9"/>
      <c r="C24" s="10"/>
      <c r="D24" s="10"/>
      <c r="E24" s="10"/>
      <c r="F24" s="10"/>
      <c r="G24" s="10"/>
      <c r="H24" s="10"/>
    </row>
    <row r="25" spans="2:8" ht="54.75" customHeight="1" x14ac:dyDescent="0.25">
      <c r="B25" s="182" t="s">
        <v>57</v>
      </c>
      <c r="C25" s="182"/>
      <c r="D25" s="182"/>
      <c r="E25" s="182"/>
      <c r="F25" s="39"/>
      <c r="G25" s="39"/>
    </row>
    <row r="26" spans="2:8" ht="29.25" customHeight="1" x14ac:dyDescent="0.3">
      <c r="B26" s="38" t="s">
        <v>218</v>
      </c>
      <c r="C26" s="10"/>
      <c r="D26" s="10"/>
      <c r="E26" s="10"/>
    </row>
    <row r="27" spans="2:8" ht="99.75" customHeight="1" x14ac:dyDescent="0.25">
      <c r="B27" s="18" t="s">
        <v>9</v>
      </c>
      <c r="C27" s="90" t="s">
        <v>10</v>
      </c>
      <c r="D27" s="23" t="s">
        <v>33</v>
      </c>
      <c r="E27" s="90" t="s">
        <v>34</v>
      </c>
    </row>
    <row r="28" spans="2:8" ht="94.5" customHeight="1" x14ac:dyDescent="0.25">
      <c r="B28" s="91" t="s">
        <v>217</v>
      </c>
      <c r="C28" s="70">
        <v>1</v>
      </c>
      <c r="D28" s="11"/>
      <c r="E28" s="11"/>
    </row>
    <row r="29" spans="2:8" ht="18.75" x14ac:dyDescent="0.25">
      <c r="B29" s="9"/>
      <c r="C29" s="13"/>
      <c r="D29" s="13"/>
      <c r="E29" s="13"/>
    </row>
    <row r="30" spans="2:8" ht="27" customHeight="1" x14ac:dyDescent="0.3">
      <c r="B30" s="38" t="s">
        <v>219</v>
      </c>
      <c r="C30" s="25"/>
      <c r="D30" s="25"/>
      <c r="E30" s="25"/>
    </row>
    <row r="31" spans="2:8" ht="110.25" x14ac:dyDescent="0.25">
      <c r="B31" s="18" t="s">
        <v>9</v>
      </c>
      <c r="C31" s="90" t="s">
        <v>10</v>
      </c>
      <c r="D31" s="23" t="s">
        <v>33</v>
      </c>
      <c r="E31" s="90" t="s">
        <v>34</v>
      </c>
    </row>
    <row r="32" spans="2:8" ht="106.5" customHeight="1" x14ac:dyDescent="0.25">
      <c r="B32" s="91" t="s">
        <v>217</v>
      </c>
      <c r="C32" s="70">
        <v>1</v>
      </c>
      <c r="D32" s="24"/>
      <c r="E32" s="24"/>
    </row>
    <row r="33" spans="2:5" ht="15.75" x14ac:dyDescent="0.25">
      <c r="B33" s="26"/>
      <c r="C33" s="27"/>
      <c r="D33" s="26"/>
      <c r="E33" s="26"/>
    </row>
    <row r="34" spans="2:5" ht="35.25" customHeight="1" x14ac:dyDescent="0.3">
      <c r="B34" s="38" t="s">
        <v>220</v>
      </c>
      <c r="C34" s="28"/>
      <c r="D34" s="25"/>
      <c r="E34" s="25"/>
    </row>
    <row r="35" spans="2:5" ht="104.25" customHeight="1" x14ac:dyDescent="0.25">
      <c r="B35" s="18" t="s">
        <v>9</v>
      </c>
      <c r="C35" s="90" t="s">
        <v>10</v>
      </c>
      <c r="D35" s="23" t="s">
        <v>33</v>
      </c>
      <c r="E35" s="90" t="s">
        <v>34</v>
      </c>
    </row>
    <row r="36" spans="2:5" ht="102" customHeight="1" x14ac:dyDescent="0.25">
      <c r="B36" s="91" t="s">
        <v>217</v>
      </c>
      <c r="C36" s="70">
        <v>1</v>
      </c>
      <c r="D36" s="24"/>
      <c r="E36" s="24"/>
    </row>
    <row r="37" spans="2:5" ht="23.25" customHeight="1" x14ac:dyDescent="0.25"/>
    <row r="38" spans="2:5" ht="22.5" customHeight="1" x14ac:dyDescent="0.25"/>
    <row r="39" spans="2:5" ht="33.75" customHeight="1" x14ac:dyDescent="0.3">
      <c r="B39" s="57" t="s">
        <v>15</v>
      </c>
      <c r="C39" s="19"/>
      <c r="D39" s="42" t="s">
        <v>16</v>
      </c>
    </row>
    <row r="40" spans="2:5" ht="20.25" x14ac:dyDescent="0.3">
      <c r="B40" s="58"/>
      <c r="C40" s="84" t="s">
        <v>17</v>
      </c>
      <c r="D40" s="43"/>
    </row>
    <row r="41" spans="2:5" ht="94.5" customHeight="1" x14ac:dyDescent="0.3">
      <c r="B41" s="57" t="s">
        <v>52</v>
      </c>
      <c r="C41" s="85"/>
      <c r="D41" s="42" t="s">
        <v>53</v>
      </c>
    </row>
    <row r="42" spans="2:5" ht="20.25" x14ac:dyDescent="0.3">
      <c r="B42" s="58"/>
      <c r="C42" s="84" t="s">
        <v>17</v>
      </c>
      <c r="D42" s="44"/>
    </row>
    <row r="43" spans="2:5" ht="66.75" customHeight="1" x14ac:dyDescent="0.3">
      <c r="B43" s="59" t="s">
        <v>54</v>
      </c>
      <c r="C43" s="86"/>
      <c r="D43" s="45" t="s">
        <v>55</v>
      </c>
    </row>
    <row r="44" spans="2:5" ht="24" customHeight="1" x14ac:dyDescent="0.25">
      <c r="B44" s="21"/>
      <c r="C44" s="84" t="s">
        <v>17</v>
      </c>
      <c r="D44" s="22"/>
    </row>
  </sheetData>
  <mergeCells count="18">
    <mergeCell ref="B25:E25"/>
    <mergeCell ref="C7:H7"/>
    <mergeCell ref="C8:H8"/>
    <mergeCell ref="C9:H9"/>
    <mergeCell ref="C11:H11"/>
    <mergeCell ref="C12:H12"/>
    <mergeCell ref="C13:H13"/>
    <mergeCell ref="C14:H14"/>
    <mergeCell ref="B16:B17"/>
    <mergeCell ref="C16:C17"/>
    <mergeCell ref="D16:E16"/>
    <mergeCell ref="F16:H16"/>
    <mergeCell ref="C6:H6"/>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48" fitToHeight="2" orientation="portrait" verticalDpi="0" r:id="rId1"/>
  <rowBreaks count="1" manualBreakCount="1">
    <brk id="24"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4"/>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1.5703125" customWidth="1"/>
    <col min="3" max="3" width="19.140625" customWidth="1"/>
    <col min="4" max="4" width="22.28515625" customWidth="1"/>
    <col min="5" max="5" width="21.42578125" customWidth="1"/>
    <col min="6" max="8" width="18" customWidth="1"/>
  </cols>
  <sheetData>
    <row r="1" spans="2:15" ht="150" customHeight="1" x14ac:dyDescent="0.25">
      <c r="B1" s="1"/>
      <c r="C1" s="1"/>
      <c r="D1" s="1"/>
      <c r="E1" s="1"/>
      <c r="F1" s="177" t="s">
        <v>258</v>
      </c>
      <c r="G1" s="177"/>
      <c r="H1" s="177"/>
      <c r="I1" s="1"/>
      <c r="J1" s="1"/>
      <c r="K1" s="1"/>
      <c r="L1" s="1"/>
    </row>
    <row r="2" spans="2:15" ht="28.5" customHeight="1" x14ac:dyDescent="0.25">
      <c r="B2" s="178" t="s">
        <v>259</v>
      </c>
      <c r="C2" s="178"/>
      <c r="D2" s="178"/>
      <c r="E2" s="178"/>
      <c r="F2" s="178"/>
      <c r="G2" s="178"/>
      <c r="H2" s="178"/>
      <c r="I2" s="4"/>
      <c r="J2" s="4"/>
      <c r="K2" s="4"/>
      <c r="L2" s="4"/>
      <c r="M2" s="4"/>
      <c r="N2" s="4"/>
      <c r="O2" s="4"/>
    </row>
    <row r="3" spans="2:15" ht="30.75" customHeight="1" x14ac:dyDescent="0.25">
      <c r="B3" s="179" t="s">
        <v>260</v>
      </c>
      <c r="C3" s="179"/>
      <c r="D3" s="179"/>
      <c r="E3" s="179"/>
      <c r="F3" s="179"/>
      <c r="G3" s="179"/>
      <c r="H3" s="179"/>
      <c r="I3" s="5"/>
      <c r="J3" s="5"/>
      <c r="K3" s="5"/>
      <c r="L3" s="5"/>
      <c r="M3" s="5"/>
      <c r="N3" s="12"/>
    </row>
    <row r="4" spans="2:15" ht="18.75" x14ac:dyDescent="0.25">
      <c r="B4" s="180" t="s">
        <v>261</v>
      </c>
      <c r="C4" s="180"/>
      <c r="D4" s="180"/>
      <c r="E4" s="180"/>
      <c r="F4" s="180"/>
      <c r="G4" s="180"/>
      <c r="H4" s="180"/>
      <c r="I4" s="6"/>
      <c r="J4" s="6"/>
      <c r="K4" s="6"/>
      <c r="L4" s="6"/>
      <c r="M4" s="6"/>
      <c r="N4" s="2"/>
    </row>
    <row r="5" spans="2:15" ht="32.25" customHeight="1" x14ac:dyDescent="0.25">
      <c r="B5" s="181" t="s">
        <v>262</v>
      </c>
      <c r="C5" s="181"/>
      <c r="D5" s="181"/>
      <c r="E5" s="181"/>
      <c r="F5" s="181"/>
      <c r="G5" s="181"/>
      <c r="H5" s="181"/>
      <c r="I5" s="7"/>
      <c r="J5" s="7"/>
      <c r="K5" s="7"/>
      <c r="L5" s="7"/>
      <c r="M5" s="7"/>
      <c r="N5" s="3"/>
    </row>
    <row r="6" spans="2:15" ht="53.25" customHeight="1" x14ac:dyDescent="0.25">
      <c r="B6" s="111" t="s">
        <v>263</v>
      </c>
      <c r="C6" s="176" t="s">
        <v>319</v>
      </c>
      <c r="D6" s="176"/>
      <c r="E6" s="176"/>
      <c r="F6" s="176"/>
      <c r="G6" s="176"/>
      <c r="H6" s="176"/>
      <c r="I6" s="16"/>
      <c r="J6" s="7"/>
      <c r="K6" s="7"/>
      <c r="L6" s="7"/>
      <c r="M6" s="7"/>
      <c r="N6" s="3"/>
    </row>
    <row r="7" spans="2:15" ht="72.75" customHeight="1" x14ac:dyDescent="0.25">
      <c r="B7" s="111" t="s">
        <v>265</v>
      </c>
      <c r="C7" s="176" t="s">
        <v>266</v>
      </c>
      <c r="D7" s="176"/>
      <c r="E7" s="176"/>
      <c r="F7" s="176"/>
      <c r="G7" s="176"/>
      <c r="H7" s="176"/>
      <c r="I7" s="15"/>
      <c r="J7" s="7"/>
      <c r="K7" s="7"/>
      <c r="L7" s="7"/>
      <c r="M7" s="7"/>
      <c r="N7" s="3"/>
    </row>
    <row r="8" spans="2:15" ht="71.25" customHeight="1" x14ac:dyDescent="0.25">
      <c r="B8" s="111" t="s">
        <v>267</v>
      </c>
      <c r="C8" s="176" t="s">
        <v>111</v>
      </c>
      <c r="D8" s="176"/>
      <c r="E8" s="176"/>
      <c r="F8" s="176"/>
      <c r="G8" s="176"/>
      <c r="H8" s="176"/>
      <c r="I8" s="15"/>
      <c r="J8" s="7"/>
      <c r="K8" s="7"/>
      <c r="L8" s="7"/>
      <c r="M8" s="7"/>
      <c r="N8" s="3"/>
    </row>
    <row r="9" spans="2:15" ht="56.25" customHeight="1" x14ac:dyDescent="0.25">
      <c r="B9" s="111" t="s">
        <v>268</v>
      </c>
      <c r="C9" s="176" t="s">
        <v>503</v>
      </c>
      <c r="D9" s="176"/>
      <c r="E9" s="176"/>
      <c r="F9" s="176"/>
      <c r="G9" s="176"/>
      <c r="H9" s="176"/>
      <c r="I9" s="17"/>
      <c r="J9" s="7"/>
      <c r="K9" s="7"/>
      <c r="L9" s="7"/>
      <c r="M9" s="7"/>
      <c r="N9" s="3"/>
    </row>
    <row r="10" spans="2:15" ht="28.5" customHeight="1"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36" customHeight="1" x14ac:dyDescent="0.25">
      <c r="B12" s="111" t="s">
        <v>272</v>
      </c>
      <c r="C12" s="183" t="s">
        <v>273</v>
      </c>
      <c r="D12" s="183"/>
      <c r="E12" s="183"/>
      <c r="F12" s="183"/>
      <c r="G12" s="183"/>
      <c r="H12" s="183"/>
      <c r="I12" s="7"/>
      <c r="J12" s="7"/>
      <c r="K12" s="7"/>
      <c r="L12" s="7"/>
      <c r="M12" s="7"/>
      <c r="N12" s="3"/>
    </row>
    <row r="13" spans="2:15" ht="28.5" customHeight="1" x14ac:dyDescent="0.25">
      <c r="B13" s="111" t="s">
        <v>274</v>
      </c>
      <c r="C13" s="183" t="s">
        <v>275</v>
      </c>
      <c r="D13" s="183"/>
      <c r="E13" s="183"/>
      <c r="F13" s="183"/>
      <c r="G13" s="183"/>
      <c r="H13" s="183"/>
      <c r="I13" s="7"/>
      <c r="J13" s="7"/>
      <c r="K13" s="7"/>
      <c r="L13" s="7"/>
      <c r="M13" s="7"/>
      <c r="N13" s="3"/>
    </row>
    <row r="14" spans="2:15" ht="28.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3.75" customHeight="1" x14ac:dyDescent="0.25">
      <c r="B17" s="184"/>
      <c r="C17" s="184"/>
      <c r="D17" s="112" t="s">
        <v>283</v>
      </c>
      <c r="E17" s="112" t="s">
        <v>284</v>
      </c>
      <c r="F17" s="112" t="s">
        <v>285</v>
      </c>
      <c r="G17" s="112" t="s">
        <v>286</v>
      </c>
      <c r="H17" s="112" t="s">
        <v>287</v>
      </c>
    </row>
    <row r="18" spans="2:8" ht="114" customHeight="1" x14ac:dyDescent="0.25">
      <c r="B18" s="33" t="s">
        <v>288</v>
      </c>
      <c r="C18" s="34"/>
      <c r="D18" s="34"/>
      <c r="E18" s="34"/>
      <c r="F18" s="34"/>
      <c r="G18" s="34"/>
      <c r="H18" s="34"/>
    </row>
    <row r="19" spans="2:8" ht="36.75" customHeight="1" x14ac:dyDescent="0.25">
      <c r="B19" s="33" t="s">
        <v>289</v>
      </c>
      <c r="C19" s="34"/>
      <c r="D19" s="34"/>
      <c r="E19" s="34"/>
      <c r="F19" s="34"/>
      <c r="G19" s="34"/>
      <c r="H19" s="34"/>
    </row>
    <row r="20" spans="2:8" s="8" customFormat="1" ht="45" customHeight="1" x14ac:dyDescent="0.25">
      <c r="B20" s="33" t="s">
        <v>290</v>
      </c>
      <c r="C20" s="35"/>
      <c r="D20" s="35"/>
      <c r="E20" s="35"/>
      <c r="F20" s="35"/>
      <c r="G20" s="35"/>
      <c r="H20" s="35"/>
    </row>
    <row r="21" spans="2:8" s="8" customFormat="1" ht="122.25" customHeight="1" x14ac:dyDescent="0.3">
      <c r="B21" s="33" t="s">
        <v>291</v>
      </c>
      <c r="C21" s="36"/>
      <c r="D21" s="36"/>
      <c r="E21" s="36"/>
      <c r="F21" s="35"/>
      <c r="G21" s="35"/>
      <c r="H21" s="35"/>
    </row>
    <row r="22" spans="2:8" ht="30.75" customHeight="1" x14ac:dyDescent="0.25">
      <c r="B22" s="33" t="s">
        <v>292</v>
      </c>
      <c r="C22" s="34">
        <v>31291</v>
      </c>
      <c r="D22" s="34">
        <v>11016</v>
      </c>
      <c r="E22" s="34">
        <v>21960</v>
      </c>
      <c r="F22" s="34">
        <v>17845</v>
      </c>
      <c r="G22" s="34">
        <v>13168</v>
      </c>
      <c r="H22" s="34">
        <v>8514</v>
      </c>
    </row>
    <row r="23" spans="2:8" ht="57" customHeight="1" x14ac:dyDescent="0.3">
      <c r="B23" s="33" t="s">
        <v>293</v>
      </c>
      <c r="C23" s="37"/>
      <c r="D23" s="37"/>
      <c r="E23" s="37"/>
      <c r="F23" s="37"/>
      <c r="G23" s="37"/>
      <c r="H23" s="37"/>
    </row>
    <row r="24" spans="2:8" ht="18.75" x14ac:dyDescent="0.25">
      <c r="B24" s="9"/>
      <c r="C24" s="10"/>
      <c r="D24" s="10"/>
      <c r="E24" s="10"/>
      <c r="F24" s="10"/>
      <c r="G24" s="10"/>
      <c r="H24" s="10"/>
    </row>
    <row r="25" spans="2:8" ht="43.5" customHeight="1" x14ac:dyDescent="0.25">
      <c r="B25" s="182" t="s">
        <v>294</v>
      </c>
      <c r="C25" s="182"/>
      <c r="D25" s="182"/>
      <c r="E25" s="182"/>
      <c r="F25" s="39"/>
      <c r="G25" s="39"/>
    </row>
    <row r="26" spans="2:8" ht="29.25" customHeight="1" x14ac:dyDescent="0.3">
      <c r="B26" s="38" t="s">
        <v>389</v>
      </c>
      <c r="C26" s="10"/>
      <c r="D26" s="10"/>
      <c r="E26" s="10"/>
    </row>
    <row r="27" spans="2:8" ht="122.25" customHeight="1" x14ac:dyDescent="0.25">
      <c r="B27" s="108" t="s">
        <v>296</v>
      </c>
      <c r="C27" s="114" t="s">
        <v>297</v>
      </c>
      <c r="D27" s="114" t="s">
        <v>298</v>
      </c>
      <c r="E27" s="114" t="s">
        <v>299</v>
      </c>
      <c r="F27" s="119" t="s">
        <v>335</v>
      </c>
    </row>
    <row r="28" spans="2:8" ht="123" customHeight="1" x14ac:dyDescent="0.25">
      <c r="B28" s="136" t="s">
        <v>502</v>
      </c>
      <c r="C28" s="70">
        <v>1</v>
      </c>
      <c r="D28" s="11"/>
      <c r="E28" s="11"/>
      <c r="F28" s="63"/>
    </row>
    <row r="29" spans="2:8" ht="18.75" x14ac:dyDescent="0.25">
      <c r="B29" s="9"/>
      <c r="C29" s="13"/>
      <c r="D29" s="13"/>
      <c r="E29" s="13"/>
    </row>
    <row r="30" spans="2:8" ht="27" customHeight="1" x14ac:dyDescent="0.3">
      <c r="B30" s="38" t="s">
        <v>388</v>
      </c>
      <c r="C30" s="25"/>
      <c r="D30" s="25"/>
      <c r="E30" s="25"/>
    </row>
    <row r="31" spans="2:8" ht="131.25" x14ac:dyDescent="0.25">
      <c r="B31" s="108" t="s">
        <v>296</v>
      </c>
      <c r="C31" s="114" t="s">
        <v>297</v>
      </c>
      <c r="D31" s="114" t="s">
        <v>298</v>
      </c>
      <c r="E31" s="114" t="s">
        <v>299</v>
      </c>
      <c r="F31" s="119" t="s">
        <v>335</v>
      </c>
    </row>
    <row r="32" spans="2:8" ht="132" customHeight="1" x14ac:dyDescent="0.25">
      <c r="B32" s="136" t="s">
        <v>502</v>
      </c>
      <c r="C32" s="70">
        <v>1</v>
      </c>
      <c r="D32" s="24"/>
      <c r="E32" s="24"/>
      <c r="F32" s="63"/>
    </row>
    <row r="33" spans="2:6" ht="15.75" x14ac:dyDescent="0.25">
      <c r="B33" s="26"/>
      <c r="C33" s="27"/>
      <c r="D33" s="26"/>
      <c r="E33" s="26"/>
    </row>
    <row r="34" spans="2:6" ht="20.25" x14ac:dyDescent="0.3">
      <c r="B34" s="38" t="s">
        <v>387</v>
      </c>
      <c r="C34" s="28"/>
      <c r="D34" s="25"/>
      <c r="E34" s="25"/>
    </row>
    <row r="35" spans="2:6" ht="121.5" customHeight="1" x14ac:dyDescent="0.25">
      <c r="B35" s="108" t="s">
        <v>296</v>
      </c>
      <c r="C35" s="114" t="s">
        <v>297</v>
      </c>
      <c r="D35" s="114" t="s">
        <v>298</v>
      </c>
      <c r="E35" s="114" t="s">
        <v>299</v>
      </c>
      <c r="F35" s="119" t="s">
        <v>335</v>
      </c>
    </row>
    <row r="36" spans="2:6" ht="121.5" customHeight="1" x14ac:dyDescent="0.25">
      <c r="B36" s="136" t="s">
        <v>502</v>
      </c>
      <c r="C36" s="70">
        <v>1</v>
      </c>
      <c r="D36" s="24"/>
      <c r="E36" s="24"/>
      <c r="F36" s="63"/>
    </row>
    <row r="37" spans="2:6" ht="23.25" customHeight="1" x14ac:dyDescent="0.25"/>
    <row r="38" spans="2:6" ht="22.5" customHeight="1" x14ac:dyDescent="0.25"/>
    <row r="39" spans="2:6" ht="33.75" customHeight="1" x14ac:dyDescent="0.3">
      <c r="B39" s="57" t="s">
        <v>300</v>
      </c>
      <c r="C39" s="19"/>
      <c r="D39" s="42" t="s">
        <v>16</v>
      </c>
    </row>
    <row r="40" spans="2:6" ht="20.25" x14ac:dyDescent="0.3">
      <c r="B40" s="58"/>
      <c r="C40" s="120" t="s">
        <v>301</v>
      </c>
      <c r="D40" s="43"/>
    </row>
    <row r="41" spans="2:6" ht="72.75" customHeight="1" x14ac:dyDescent="0.3">
      <c r="B41" s="57" t="s">
        <v>302</v>
      </c>
      <c r="C41" s="19"/>
      <c r="D41" s="42" t="s">
        <v>53</v>
      </c>
    </row>
    <row r="42" spans="2:6" ht="20.25" x14ac:dyDescent="0.3">
      <c r="B42" s="107"/>
      <c r="C42" s="120" t="s">
        <v>301</v>
      </c>
      <c r="D42" s="44"/>
    </row>
    <row r="43" spans="2:6" ht="55.5" customHeight="1" x14ac:dyDescent="0.3">
      <c r="B43" s="59" t="s">
        <v>307</v>
      </c>
      <c r="C43" s="86"/>
      <c r="D43" s="45" t="s">
        <v>55</v>
      </c>
    </row>
    <row r="44" spans="2:6" ht="15.75" x14ac:dyDescent="0.25">
      <c r="B44" s="21"/>
      <c r="C44" s="120" t="s">
        <v>301</v>
      </c>
      <c r="D44" s="22"/>
    </row>
  </sheetData>
  <mergeCells count="18">
    <mergeCell ref="B25:E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7" fitToHeight="2" orientation="portrait" verticalDpi="0" r:id="rId1"/>
  <rowBreaks count="1" manualBreakCount="1">
    <brk id="24"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52"/>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0.140625" customWidth="1"/>
    <col min="3" max="3" width="19.140625" customWidth="1"/>
    <col min="4" max="4" width="21.5703125" customWidth="1"/>
    <col min="5" max="5" width="21.42578125" customWidth="1"/>
    <col min="6" max="8" width="18" customWidth="1"/>
  </cols>
  <sheetData>
    <row r="1" spans="2:15" ht="133.5" customHeight="1" x14ac:dyDescent="0.25">
      <c r="B1" s="1"/>
      <c r="C1" s="1"/>
      <c r="D1" s="1"/>
      <c r="E1" s="1"/>
      <c r="G1" s="177" t="s">
        <v>35</v>
      </c>
      <c r="H1" s="177"/>
      <c r="I1" s="1"/>
      <c r="J1" s="1"/>
      <c r="K1" s="1"/>
      <c r="L1" s="1"/>
    </row>
    <row r="2" spans="2:15" ht="38.25" customHeight="1" x14ac:dyDescent="0.25">
      <c r="B2" s="178" t="s">
        <v>36</v>
      </c>
      <c r="C2" s="178"/>
      <c r="D2" s="178"/>
      <c r="E2" s="178"/>
      <c r="F2" s="178"/>
      <c r="G2" s="178"/>
      <c r="H2" s="178"/>
      <c r="I2" s="4"/>
      <c r="J2" s="4"/>
      <c r="K2" s="4"/>
      <c r="L2" s="4"/>
      <c r="M2" s="4"/>
      <c r="N2" s="4"/>
      <c r="O2" s="4"/>
    </row>
    <row r="3" spans="2:15" ht="35.25" customHeight="1" x14ac:dyDescent="0.25">
      <c r="B3" s="179" t="s">
        <v>18</v>
      </c>
      <c r="C3" s="179"/>
      <c r="D3" s="179"/>
      <c r="E3" s="179"/>
      <c r="F3" s="179"/>
      <c r="G3" s="179"/>
      <c r="H3" s="179"/>
      <c r="I3" s="5"/>
      <c r="J3" s="5"/>
      <c r="K3" s="5"/>
      <c r="L3" s="5"/>
      <c r="M3" s="5"/>
      <c r="N3" s="12"/>
    </row>
    <row r="4" spans="2:15" ht="20.25" x14ac:dyDescent="0.25">
      <c r="B4" s="188" t="s">
        <v>19</v>
      </c>
      <c r="C4" s="188"/>
      <c r="D4" s="188"/>
      <c r="E4" s="188"/>
      <c r="F4" s="188"/>
      <c r="G4" s="188"/>
      <c r="H4" s="188"/>
      <c r="I4" s="6"/>
      <c r="J4" s="6"/>
      <c r="K4" s="6"/>
      <c r="L4" s="6"/>
      <c r="M4" s="6"/>
      <c r="N4" s="2"/>
    </row>
    <row r="5" spans="2:15" ht="42.75" customHeight="1" x14ac:dyDescent="0.25">
      <c r="B5" s="181" t="s">
        <v>13</v>
      </c>
      <c r="C5" s="181"/>
      <c r="D5" s="181"/>
      <c r="E5" s="181"/>
      <c r="F5" s="181"/>
      <c r="G5" s="181"/>
      <c r="H5" s="181"/>
      <c r="I5" s="7"/>
      <c r="J5" s="7"/>
      <c r="K5" s="7"/>
      <c r="L5" s="7"/>
      <c r="M5" s="7"/>
      <c r="N5" s="3"/>
    </row>
    <row r="6" spans="2:15" ht="97.5" customHeight="1" x14ac:dyDescent="0.25">
      <c r="B6" s="88" t="s">
        <v>32</v>
      </c>
      <c r="C6" s="176" t="s">
        <v>221</v>
      </c>
      <c r="D6" s="176"/>
      <c r="E6" s="176"/>
      <c r="F6" s="176"/>
      <c r="G6" s="176"/>
      <c r="H6" s="176"/>
      <c r="I6" s="16"/>
      <c r="J6" s="7"/>
      <c r="K6" s="7"/>
      <c r="L6" s="7"/>
      <c r="M6" s="7"/>
      <c r="N6" s="3"/>
    </row>
    <row r="7" spans="2:15" ht="90" customHeight="1" x14ac:dyDescent="0.25">
      <c r="B7" s="88" t="s">
        <v>31</v>
      </c>
      <c r="C7" s="176" t="s">
        <v>37</v>
      </c>
      <c r="D7" s="176"/>
      <c r="E7" s="176"/>
      <c r="F7" s="176"/>
      <c r="G7" s="176"/>
      <c r="H7" s="176"/>
      <c r="I7" s="15"/>
      <c r="J7" s="7"/>
      <c r="K7" s="7"/>
      <c r="L7" s="7"/>
      <c r="M7" s="7"/>
      <c r="N7" s="3"/>
    </row>
    <row r="8" spans="2:15" ht="75" customHeight="1" x14ac:dyDescent="0.25">
      <c r="B8" s="88" t="s">
        <v>30</v>
      </c>
      <c r="C8" s="176" t="s">
        <v>111</v>
      </c>
      <c r="D8" s="176"/>
      <c r="E8" s="176"/>
      <c r="F8" s="176"/>
      <c r="G8" s="176"/>
      <c r="H8" s="176"/>
      <c r="I8" s="15"/>
      <c r="J8" s="7"/>
      <c r="K8" s="7"/>
      <c r="L8" s="7"/>
      <c r="M8" s="7"/>
      <c r="N8" s="3"/>
    </row>
    <row r="9" spans="2:15" ht="105" customHeight="1" x14ac:dyDescent="0.25">
      <c r="B9" s="88" t="s">
        <v>29</v>
      </c>
      <c r="C9" s="176" t="s">
        <v>228</v>
      </c>
      <c r="D9" s="176"/>
      <c r="E9" s="176"/>
      <c r="F9" s="176"/>
      <c r="G9" s="176"/>
      <c r="H9" s="176"/>
      <c r="I9" s="17"/>
      <c r="J9" s="7"/>
      <c r="K9" s="7"/>
      <c r="L9" s="7"/>
      <c r="M9" s="7"/>
      <c r="N9" s="3"/>
    </row>
    <row r="10" spans="2:15" ht="28.5" customHeight="1" x14ac:dyDescent="0.25">
      <c r="B10" s="88" t="s">
        <v>28</v>
      </c>
      <c r="C10" s="87"/>
      <c r="D10" s="87"/>
      <c r="E10" s="87"/>
      <c r="F10" s="87"/>
      <c r="G10" s="87"/>
      <c r="H10" s="87"/>
      <c r="I10" s="7"/>
      <c r="J10" s="7"/>
      <c r="K10" s="7"/>
      <c r="L10" s="7"/>
      <c r="M10" s="7"/>
      <c r="N10" s="3"/>
    </row>
    <row r="11" spans="2:15" ht="60.75" customHeight="1" x14ac:dyDescent="0.25">
      <c r="B11" s="88" t="s">
        <v>27</v>
      </c>
      <c r="C11" s="183" t="s">
        <v>39</v>
      </c>
      <c r="D11" s="183"/>
      <c r="E11" s="183"/>
      <c r="F11" s="183"/>
      <c r="G11" s="183"/>
      <c r="H11" s="183"/>
      <c r="I11" s="7"/>
      <c r="J11" s="7"/>
      <c r="K11" s="7"/>
      <c r="L11" s="7"/>
      <c r="M11" s="7"/>
      <c r="N11" s="3"/>
    </row>
    <row r="12" spans="2:15" ht="36" customHeight="1" x14ac:dyDescent="0.25">
      <c r="B12" s="88" t="s">
        <v>26</v>
      </c>
      <c r="C12" s="183" t="s">
        <v>41</v>
      </c>
      <c r="D12" s="183"/>
      <c r="E12" s="183"/>
      <c r="F12" s="183"/>
      <c r="G12" s="183"/>
      <c r="H12" s="183"/>
      <c r="I12" s="7"/>
      <c r="J12" s="7"/>
      <c r="K12" s="7"/>
      <c r="L12" s="7"/>
      <c r="M12" s="7"/>
      <c r="N12" s="3"/>
    </row>
    <row r="13" spans="2:15" ht="28.5" customHeight="1" x14ac:dyDescent="0.25">
      <c r="B13" s="88" t="s">
        <v>25</v>
      </c>
      <c r="C13" s="183" t="s">
        <v>42</v>
      </c>
      <c r="D13" s="183"/>
      <c r="E13" s="183"/>
      <c r="F13" s="183"/>
      <c r="G13" s="183"/>
      <c r="H13" s="183"/>
      <c r="I13" s="7"/>
      <c r="J13" s="7"/>
      <c r="K13" s="7"/>
      <c r="L13" s="7"/>
      <c r="M13" s="7"/>
      <c r="N13" s="3"/>
    </row>
    <row r="14" spans="2:15" ht="28.5" customHeight="1" x14ac:dyDescent="0.25">
      <c r="B14" s="88" t="s">
        <v>24</v>
      </c>
      <c r="C14" s="183" t="s">
        <v>40</v>
      </c>
      <c r="D14" s="183"/>
      <c r="E14" s="183"/>
      <c r="F14" s="183"/>
      <c r="G14" s="183"/>
      <c r="H14" s="183"/>
      <c r="I14" s="7"/>
      <c r="J14" s="7"/>
      <c r="K14" s="7"/>
      <c r="L14" s="7"/>
      <c r="M14" s="7"/>
      <c r="N14" s="3"/>
    </row>
    <row r="15" spans="2:15" ht="21" customHeight="1" x14ac:dyDescent="0.25">
      <c r="H15" s="31" t="s">
        <v>14</v>
      </c>
    </row>
    <row r="16" spans="2:15" ht="51.75" customHeight="1" x14ac:dyDescent="0.25">
      <c r="B16" s="184" t="s">
        <v>8</v>
      </c>
      <c r="C16" s="184" t="s">
        <v>4</v>
      </c>
      <c r="D16" s="184" t="s">
        <v>3</v>
      </c>
      <c r="E16" s="184"/>
      <c r="F16" s="184" t="s">
        <v>0</v>
      </c>
      <c r="G16" s="184"/>
      <c r="H16" s="184"/>
    </row>
    <row r="17" spans="2:8" ht="45.75" customHeight="1" x14ac:dyDescent="0.25">
      <c r="B17" s="184"/>
      <c r="C17" s="184"/>
      <c r="D17" s="89" t="s">
        <v>1</v>
      </c>
      <c r="E17" s="89" t="s">
        <v>2</v>
      </c>
      <c r="F17" s="89" t="s">
        <v>5</v>
      </c>
      <c r="G17" s="89" t="s">
        <v>6</v>
      </c>
      <c r="H17" s="89" t="s">
        <v>7</v>
      </c>
    </row>
    <row r="18" spans="2:8" ht="118.5" customHeight="1" x14ac:dyDescent="0.25">
      <c r="B18" s="33" t="s">
        <v>20</v>
      </c>
      <c r="C18" s="34"/>
      <c r="D18" s="34"/>
      <c r="E18" s="34"/>
      <c r="F18" s="34"/>
      <c r="G18" s="34"/>
      <c r="H18" s="34"/>
    </row>
    <row r="19" spans="2:8" ht="51.75" customHeight="1" x14ac:dyDescent="0.25">
      <c r="B19" s="33" t="s">
        <v>21</v>
      </c>
      <c r="C19" s="34"/>
      <c r="D19" s="34"/>
      <c r="E19" s="34"/>
      <c r="F19" s="34"/>
      <c r="G19" s="34"/>
      <c r="H19" s="34"/>
    </row>
    <row r="20" spans="2:8" s="8" customFormat="1" ht="81" customHeight="1" x14ac:dyDescent="0.25">
      <c r="B20" s="33" t="s">
        <v>22</v>
      </c>
      <c r="C20" s="35"/>
      <c r="D20" s="35"/>
      <c r="E20" s="35"/>
      <c r="F20" s="35"/>
      <c r="G20" s="35"/>
      <c r="H20" s="35"/>
    </row>
    <row r="21" spans="2:8" s="8" customFormat="1" ht="123" customHeight="1" x14ac:dyDescent="0.3">
      <c r="B21" s="33" t="s">
        <v>11</v>
      </c>
      <c r="C21" s="36"/>
      <c r="D21" s="36"/>
      <c r="E21" s="36"/>
      <c r="F21" s="35"/>
      <c r="G21" s="35"/>
      <c r="H21" s="35"/>
    </row>
    <row r="22" spans="2:8" ht="45" customHeight="1" x14ac:dyDescent="0.25">
      <c r="B22" s="33" t="s">
        <v>12</v>
      </c>
      <c r="C22" s="34"/>
      <c r="D22" s="34"/>
      <c r="E22" s="34"/>
      <c r="F22" s="34">
        <v>1329330</v>
      </c>
      <c r="G22" s="34">
        <v>1281447</v>
      </c>
      <c r="H22" s="34">
        <v>1322940</v>
      </c>
    </row>
    <row r="23" spans="2:8" ht="57" customHeight="1" x14ac:dyDescent="0.3">
      <c r="B23" s="33" t="s">
        <v>23</v>
      </c>
      <c r="C23" s="37"/>
      <c r="D23" s="37"/>
      <c r="E23" s="37"/>
      <c r="F23" s="37"/>
      <c r="G23" s="37"/>
      <c r="H23" s="37"/>
    </row>
    <row r="24" spans="2:8" ht="18.75" x14ac:dyDescent="0.25">
      <c r="B24" s="9"/>
      <c r="C24" s="10"/>
      <c r="D24" s="10"/>
      <c r="E24" s="10"/>
      <c r="F24" s="10"/>
      <c r="G24" s="10"/>
      <c r="H24" s="10"/>
    </row>
    <row r="25" spans="2:8" ht="54.75" customHeight="1" x14ac:dyDescent="0.25">
      <c r="B25" s="182" t="s">
        <v>57</v>
      </c>
      <c r="C25" s="182"/>
      <c r="D25" s="182"/>
      <c r="E25" s="182"/>
      <c r="F25" s="39"/>
      <c r="G25" s="39"/>
    </row>
    <row r="26" spans="2:8" ht="29.25" customHeight="1" x14ac:dyDescent="0.3">
      <c r="B26" s="38" t="s">
        <v>222</v>
      </c>
      <c r="C26" s="10"/>
      <c r="D26" s="10"/>
      <c r="E26" s="10"/>
    </row>
    <row r="27" spans="2:8" ht="99.75" customHeight="1" x14ac:dyDescent="0.25">
      <c r="B27" s="18" t="s">
        <v>9</v>
      </c>
      <c r="C27" s="90" t="s">
        <v>10</v>
      </c>
      <c r="D27" s="23" t="s">
        <v>33</v>
      </c>
      <c r="E27" s="90" t="s">
        <v>34</v>
      </c>
    </row>
    <row r="28" spans="2:8" ht="94.5" customHeight="1" x14ac:dyDescent="0.25">
      <c r="B28" s="97" t="s">
        <v>225</v>
      </c>
      <c r="C28" s="98">
        <f>SUM(C29:C30)</f>
        <v>17722</v>
      </c>
      <c r="D28" s="11"/>
      <c r="E28" s="11"/>
    </row>
    <row r="29" spans="2:8" ht="51" customHeight="1" x14ac:dyDescent="0.25">
      <c r="B29" s="91" t="s">
        <v>227</v>
      </c>
      <c r="C29" s="34">
        <v>12067</v>
      </c>
      <c r="D29" s="11"/>
      <c r="E29" s="11"/>
    </row>
    <row r="30" spans="2:8" ht="51.75" customHeight="1" x14ac:dyDescent="0.25">
      <c r="B30" s="91" t="s">
        <v>226</v>
      </c>
      <c r="C30" s="34">
        <v>5655</v>
      </c>
      <c r="D30" s="11"/>
      <c r="E30" s="11"/>
    </row>
    <row r="31" spans="2:8" ht="18.75" x14ac:dyDescent="0.25">
      <c r="B31" s="9"/>
      <c r="C31" s="13"/>
      <c r="D31" s="13"/>
      <c r="E31" s="13"/>
    </row>
    <row r="32" spans="2:8" ht="27" customHeight="1" x14ac:dyDescent="0.3">
      <c r="B32" s="38" t="s">
        <v>223</v>
      </c>
      <c r="C32" s="25"/>
      <c r="D32" s="25"/>
      <c r="E32" s="25"/>
    </row>
    <row r="33" spans="2:5" ht="110.25" x14ac:dyDescent="0.25">
      <c r="B33" s="18" t="s">
        <v>9</v>
      </c>
      <c r="C33" s="90" t="s">
        <v>10</v>
      </c>
      <c r="D33" s="23" t="s">
        <v>33</v>
      </c>
      <c r="E33" s="90" t="s">
        <v>34</v>
      </c>
    </row>
    <row r="34" spans="2:5" ht="89.25" customHeight="1" x14ac:dyDescent="0.25">
      <c r="B34" s="97" t="s">
        <v>225</v>
      </c>
      <c r="C34" s="98">
        <f>SUM(C35:C36)</f>
        <v>17084</v>
      </c>
      <c r="D34" s="24"/>
      <c r="E34" s="24"/>
    </row>
    <row r="35" spans="2:5" ht="50.25" customHeight="1" x14ac:dyDescent="0.25">
      <c r="B35" s="91" t="s">
        <v>227</v>
      </c>
      <c r="C35" s="34">
        <v>11429</v>
      </c>
      <c r="D35" s="24"/>
      <c r="E35" s="24"/>
    </row>
    <row r="36" spans="2:5" ht="50.25" customHeight="1" x14ac:dyDescent="0.25">
      <c r="B36" s="91" t="s">
        <v>226</v>
      </c>
      <c r="C36" s="34">
        <v>5655</v>
      </c>
      <c r="D36" s="24"/>
      <c r="E36" s="24"/>
    </row>
    <row r="37" spans="2:5" ht="15.75" x14ac:dyDescent="0.25">
      <c r="B37" s="26"/>
      <c r="C37" s="27"/>
      <c r="D37" s="26"/>
      <c r="E37" s="26"/>
    </row>
    <row r="38" spans="2:5" ht="26.25" customHeight="1" x14ac:dyDescent="0.3">
      <c r="B38" s="38" t="s">
        <v>224</v>
      </c>
      <c r="C38" s="28"/>
      <c r="D38" s="25"/>
      <c r="E38" s="25"/>
    </row>
    <row r="39" spans="2:5" ht="104.25" customHeight="1" x14ac:dyDescent="0.25">
      <c r="B39" s="18" t="s">
        <v>9</v>
      </c>
      <c r="C39" s="90" t="s">
        <v>10</v>
      </c>
      <c r="D39" s="23" t="s">
        <v>33</v>
      </c>
      <c r="E39" s="90" t="s">
        <v>34</v>
      </c>
    </row>
    <row r="40" spans="2:5" ht="92.25" customHeight="1" x14ac:dyDescent="0.25">
      <c r="B40" s="97" t="s">
        <v>225</v>
      </c>
      <c r="C40" s="98">
        <f>SUM(C41:C42)</f>
        <v>17637</v>
      </c>
      <c r="D40" s="24"/>
      <c r="E40" s="24"/>
    </row>
    <row r="41" spans="2:5" ht="51" customHeight="1" x14ac:dyDescent="0.25">
      <c r="B41" s="91" t="s">
        <v>227</v>
      </c>
      <c r="C41" s="34">
        <v>11982</v>
      </c>
      <c r="D41" s="24"/>
      <c r="E41" s="24"/>
    </row>
    <row r="42" spans="2:5" ht="52.5" customHeight="1" x14ac:dyDescent="0.25">
      <c r="B42" s="91" t="s">
        <v>226</v>
      </c>
      <c r="C42" s="34">
        <v>5655</v>
      </c>
      <c r="D42" s="24"/>
      <c r="E42" s="24"/>
    </row>
    <row r="43" spans="2:5" ht="23.25" customHeight="1" x14ac:dyDescent="0.25"/>
    <row r="44" spans="2:5" ht="22.5" customHeight="1" x14ac:dyDescent="0.25"/>
    <row r="45" spans="2:5" ht="33.75" customHeight="1" x14ac:dyDescent="0.3">
      <c r="B45" s="57" t="s">
        <v>15</v>
      </c>
      <c r="C45" s="19"/>
      <c r="D45" s="42" t="s">
        <v>16</v>
      </c>
    </row>
    <row r="46" spans="2:5" ht="20.25" x14ac:dyDescent="0.3">
      <c r="B46" s="58"/>
      <c r="C46" s="84" t="s">
        <v>17</v>
      </c>
      <c r="D46" s="43"/>
    </row>
    <row r="47" spans="2:5" ht="75" customHeight="1" x14ac:dyDescent="0.3">
      <c r="B47" s="57" t="s">
        <v>52</v>
      </c>
      <c r="C47" s="85"/>
      <c r="D47" s="42" t="s">
        <v>53</v>
      </c>
    </row>
    <row r="48" spans="2:5" ht="20.25" x14ac:dyDescent="0.3">
      <c r="B48" s="58"/>
      <c r="C48" s="84" t="s">
        <v>17</v>
      </c>
      <c r="D48" s="44"/>
    </row>
    <row r="49" spans="2:4" ht="61.5" customHeight="1" x14ac:dyDescent="0.3">
      <c r="B49" s="59" t="s">
        <v>54</v>
      </c>
      <c r="C49" s="86"/>
      <c r="D49" s="45" t="s">
        <v>55</v>
      </c>
    </row>
    <row r="50" spans="2:4" ht="24" customHeight="1" x14ac:dyDescent="0.25">
      <c r="B50" s="21"/>
      <c r="C50" s="84" t="s">
        <v>17</v>
      </c>
      <c r="D50" s="22"/>
    </row>
    <row r="51" spans="2:4" ht="71.25" customHeight="1" x14ac:dyDescent="0.3">
      <c r="B51" s="59" t="s">
        <v>73</v>
      </c>
      <c r="C51" s="86"/>
      <c r="D51" s="45" t="s">
        <v>74</v>
      </c>
    </row>
    <row r="52" spans="2:4" ht="15.75" x14ac:dyDescent="0.25">
      <c r="B52" s="21"/>
      <c r="C52" s="84" t="s">
        <v>17</v>
      </c>
      <c r="D52" s="22"/>
    </row>
  </sheetData>
  <mergeCells count="18">
    <mergeCell ref="B25:E25"/>
    <mergeCell ref="C7:H7"/>
    <mergeCell ref="C8:H8"/>
    <mergeCell ref="C9:H9"/>
    <mergeCell ref="C11:H11"/>
    <mergeCell ref="C12:H12"/>
    <mergeCell ref="C13:H13"/>
    <mergeCell ref="C14:H14"/>
    <mergeCell ref="B16:B17"/>
    <mergeCell ref="C16:C17"/>
    <mergeCell ref="D16:E16"/>
    <mergeCell ref="F16:H16"/>
    <mergeCell ref="C6:H6"/>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48" fitToHeight="2" orientation="portrait" verticalDpi="0" r:id="rId1"/>
  <rowBreaks count="1" manualBreakCount="1">
    <brk id="24"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51"/>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71" customWidth="1"/>
    <col min="3" max="3" width="19.140625" customWidth="1"/>
    <col min="4" max="4" width="22.42578125" customWidth="1"/>
    <col min="5" max="5" width="22.7109375" customWidth="1"/>
    <col min="6" max="8" width="18" customWidth="1"/>
  </cols>
  <sheetData>
    <row r="1" spans="2:15" ht="147.75" customHeight="1" x14ac:dyDescent="0.25">
      <c r="B1" s="1"/>
      <c r="C1" s="1"/>
      <c r="D1" s="1"/>
      <c r="E1" s="1"/>
      <c r="F1" s="177" t="s">
        <v>258</v>
      </c>
      <c r="G1" s="177"/>
      <c r="H1" s="177"/>
      <c r="I1" s="1"/>
      <c r="J1" s="1"/>
      <c r="K1" s="1"/>
      <c r="L1" s="1"/>
    </row>
    <row r="2" spans="2:15" ht="30.75" customHeight="1" x14ac:dyDescent="0.25">
      <c r="B2" s="178" t="s">
        <v>259</v>
      </c>
      <c r="C2" s="178"/>
      <c r="D2" s="178"/>
      <c r="E2" s="178"/>
      <c r="F2" s="178"/>
      <c r="G2" s="178"/>
      <c r="H2" s="178"/>
      <c r="I2" s="4"/>
      <c r="J2" s="4"/>
      <c r="K2" s="4"/>
      <c r="L2" s="4"/>
      <c r="M2" s="4"/>
      <c r="N2" s="4"/>
      <c r="O2" s="4"/>
    </row>
    <row r="3" spans="2:15" ht="24.75" customHeight="1" x14ac:dyDescent="0.25">
      <c r="B3" s="179" t="s">
        <v>260</v>
      </c>
      <c r="C3" s="179"/>
      <c r="D3" s="179"/>
      <c r="E3" s="179"/>
      <c r="F3" s="179"/>
      <c r="G3" s="179"/>
      <c r="H3" s="179"/>
      <c r="I3" s="5"/>
      <c r="J3" s="5"/>
      <c r="K3" s="5"/>
      <c r="L3" s="5"/>
      <c r="M3" s="5"/>
      <c r="N3" s="12"/>
    </row>
    <row r="4" spans="2:15" ht="18.75" x14ac:dyDescent="0.25">
      <c r="B4" s="180" t="s">
        <v>261</v>
      </c>
      <c r="C4" s="180"/>
      <c r="D4" s="180"/>
      <c r="E4" s="180"/>
      <c r="F4" s="180"/>
      <c r="G4" s="180"/>
      <c r="H4" s="180"/>
      <c r="I4" s="6"/>
      <c r="J4" s="6"/>
      <c r="K4" s="6"/>
      <c r="L4" s="6"/>
      <c r="M4" s="6"/>
      <c r="N4" s="2"/>
    </row>
    <row r="5" spans="2:15" ht="28.5" customHeight="1" x14ac:dyDescent="0.25">
      <c r="B5" s="181" t="s">
        <v>262</v>
      </c>
      <c r="C5" s="181"/>
      <c r="D5" s="181"/>
      <c r="E5" s="181"/>
      <c r="F5" s="181"/>
      <c r="G5" s="181"/>
      <c r="H5" s="181"/>
      <c r="I5" s="7"/>
      <c r="J5" s="7"/>
      <c r="K5" s="7"/>
      <c r="L5" s="7"/>
      <c r="M5" s="7"/>
      <c r="N5" s="3"/>
    </row>
    <row r="6" spans="2:15" ht="76.5" customHeight="1" x14ac:dyDescent="0.25">
      <c r="B6" s="111" t="s">
        <v>263</v>
      </c>
      <c r="C6" s="176" t="s">
        <v>320</v>
      </c>
      <c r="D6" s="176"/>
      <c r="E6" s="176"/>
      <c r="F6" s="176"/>
      <c r="G6" s="176"/>
      <c r="H6" s="176"/>
      <c r="I6" s="16"/>
      <c r="J6" s="7"/>
      <c r="K6" s="7"/>
      <c r="L6" s="7"/>
      <c r="M6" s="7"/>
      <c r="N6" s="3"/>
    </row>
    <row r="7" spans="2:15" ht="65.25" customHeight="1" x14ac:dyDescent="0.25">
      <c r="B7" s="111" t="s">
        <v>265</v>
      </c>
      <c r="C7" s="176" t="s">
        <v>266</v>
      </c>
      <c r="D7" s="176"/>
      <c r="E7" s="176"/>
      <c r="F7" s="176"/>
      <c r="G7" s="176"/>
      <c r="H7" s="176"/>
      <c r="I7" s="15"/>
      <c r="J7" s="7"/>
      <c r="K7" s="7"/>
      <c r="L7" s="7"/>
      <c r="M7" s="7"/>
      <c r="N7" s="3"/>
    </row>
    <row r="8" spans="2:15" ht="51" customHeight="1" x14ac:dyDescent="0.25">
      <c r="B8" s="111" t="s">
        <v>267</v>
      </c>
      <c r="C8" s="176" t="s">
        <v>111</v>
      </c>
      <c r="D8" s="176"/>
      <c r="E8" s="176"/>
      <c r="F8" s="176"/>
      <c r="G8" s="176"/>
      <c r="H8" s="176"/>
      <c r="I8" s="15"/>
      <c r="J8" s="7"/>
      <c r="K8" s="7"/>
      <c r="L8" s="7"/>
      <c r="M8" s="7"/>
      <c r="N8" s="3"/>
    </row>
    <row r="9" spans="2:15" ht="111.75" customHeight="1" x14ac:dyDescent="0.25">
      <c r="B9" s="111" t="s">
        <v>268</v>
      </c>
      <c r="C9" s="176" t="s">
        <v>507</v>
      </c>
      <c r="D9" s="176"/>
      <c r="E9" s="176"/>
      <c r="F9" s="176"/>
      <c r="G9" s="176"/>
      <c r="H9" s="176"/>
      <c r="I9" s="17"/>
      <c r="J9" s="7"/>
      <c r="K9" s="7"/>
      <c r="L9" s="7"/>
      <c r="M9" s="7"/>
      <c r="N9" s="3"/>
    </row>
    <row r="10" spans="2:15" ht="28.5" customHeight="1" x14ac:dyDescent="0.25">
      <c r="B10" s="111" t="s">
        <v>269</v>
      </c>
      <c r="C10" s="113"/>
      <c r="D10" s="113"/>
      <c r="E10" s="113"/>
      <c r="F10" s="113"/>
      <c r="G10" s="113"/>
      <c r="H10" s="113"/>
      <c r="I10" s="7"/>
      <c r="J10" s="7"/>
      <c r="K10" s="7"/>
      <c r="L10" s="7"/>
      <c r="M10" s="7"/>
      <c r="N10" s="3"/>
    </row>
    <row r="11" spans="2:15" ht="46.5" customHeight="1" x14ac:dyDescent="0.25">
      <c r="B11" s="111" t="s">
        <v>270</v>
      </c>
      <c r="C11" s="183" t="s">
        <v>271</v>
      </c>
      <c r="D11" s="183"/>
      <c r="E11" s="183"/>
      <c r="F11" s="183"/>
      <c r="G11" s="183"/>
      <c r="H11" s="183"/>
      <c r="I11" s="7"/>
      <c r="J11" s="7"/>
      <c r="K11" s="7"/>
      <c r="L11" s="7"/>
      <c r="M11" s="7"/>
      <c r="N11" s="3"/>
    </row>
    <row r="12" spans="2:15" ht="39.75" customHeight="1" x14ac:dyDescent="0.25">
      <c r="B12" s="111" t="s">
        <v>272</v>
      </c>
      <c r="C12" s="183" t="s">
        <v>273</v>
      </c>
      <c r="D12" s="183"/>
      <c r="E12" s="183"/>
      <c r="F12" s="183"/>
      <c r="G12" s="183"/>
      <c r="H12" s="183"/>
      <c r="I12" s="7"/>
      <c r="J12" s="7"/>
      <c r="K12" s="7"/>
      <c r="L12" s="7"/>
      <c r="M12" s="7"/>
      <c r="N12" s="3"/>
    </row>
    <row r="13" spans="2:15" ht="28.5" customHeight="1" x14ac:dyDescent="0.25">
      <c r="B13" s="111" t="s">
        <v>274</v>
      </c>
      <c r="C13" s="183" t="s">
        <v>275</v>
      </c>
      <c r="D13" s="183"/>
      <c r="E13" s="183"/>
      <c r="F13" s="183"/>
      <c r="G13" s="183"/>
      <c r="H13" s="183"/>
      <c r="I13" s="7"/>
      <c r="J13" s="7"/>
      <c r="K13" s="7"/>
      <c r="L13" s="7"/>
      <c r="M13" s="7"/>
      <c r="N13" s="3"/>
    </row>
    <row r="14" spans="2:15" ht="28.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7.5" customHeight="1" x14ac:dyDescent="0.25">
      <c r="B16" s="184" t="s">
        <v>279</v>
      </c>
      <c r="C16" s="184" t="s">
        <v>280</v>
      </c>
      <c r="D16" s="184" t="s">
        <v>281</v>
      </c>
      <c r="E16" s="184"/>
      <c r="F16" s="184" t="s">
        <v>282</v>
      </c>
      <c r="G16" s="184"/>
      <c r="H16" s="184"/>
    </row>
    <row r="17" spans="2:8" ht="34.5" customHeight="1" x14ac:dyDescent="0.25">
      <c r="B17" s="184"/>
      <c r="C17" s="184"/>
      <c r="D17" s="112" t="s">
        <v>283</v>
      </c>
      <c r="E17" s="112" t="s">
        <v>284</v>
      </c>
      <c r="F17" s="112" t="s">
        <v>285</v>
      </c>
      <c r="G17" s="112" t="s">
        <v>286</v>
      </c>
      <c r="H17" s="112" t="s">
        <v>287</v>
      </c>
    </row>
    <row r="18" spans="2:8" ht="90.75" customHeight="1" x14ac:dyDescent="0.25">
      <c r="B18" s="33" t="s">
        <v>288</v>
      </c>
      <c r="C18" s="34"/>
      <c r="D18" s="34"/>
      <c r="E18" s="34"/>
      <c r="F18" s="34"/>
      <c r="G18" s="34"/>
      <c r="H18" s="34"/>
    </row>
    <row r="19" spans="2:8" ht="30" customHeight="1" x14ac:dyDescent="0.25">
      <c r="B19" s="33" t="s">
        <v>289</v>
      </c>
      <c r="C19" s="34"/>
      <c r="D19" s="34"/>
      <c r="E19" s="34"/>
      <c r="F19" s="34"/>
      <c r="G19" s="34"/>
      <c r="H19" s="34"/>
    </row>
    <row r="20" spans="2:8" s="8" customFormat="1" ht="52.5" customHeight="1" x14ac:dyDescent="0.25">
      <c r="B20" s="33" t="s">
        <v>290</v>
      </c>
      <c r="C20" s="35"/>
      <c r="D20" s="35"/>
      <c r="E20" s="35"/>
      <c r="F20" s="35"/>
      <c r="G20" s="35"/>
      <c r="H20" s="35"/>
    </row>
    <row r="21" spans="2:8" s="8" customFormat="1" ht="113.25" customHeight="1" x14ac:dyDescent="0.3">
      <c r="B21" s="33" t="s">
        <v>291</v>
      </c>
      <c r="C21" s="36"/>
      <c r="D21" s="36"/>
      <c r="E21" s="36"/>
      <c r="F21" s="35"/>
      <c r="G21" s="35"/>
      <c r="H21" s="35"/>
    </row>
    <row r="22" spans="2:8" ht="36.75" customHeight="1" x14ac:dyDescent="0.25">
      <c r="B22" s="33" t="s">
        <v>292</v>
      </c>
      <c r="C22" s="34"/>
      <c r="D22" s="34"/>
      <c r="E22" s="34"/>
      <c r="F22" s="34">
        <v>1329330</v>
      </c>
      <c r="G22" s="34">
        <v>1281447</v>
      </c>
      <c r="H22" s="34">
        <v>1322940</v>
      </c>
    </row>
    <row r="23" spans="2:8" ht="48.75" customHeight="1" x14ac:dyDescent="0.3">
      <c r="B23" s="33" t="s">
        <v>293</v>
      </c>
      <c r="C23" s="37"/>
      <c r="D23" s="37"/>
      <c r="E23" s="37"/>
      <c r="F23" s="37"/>
      <c r="G23" s="37"/>
      <c r="H23" s="37"/>
    </row>
    <row r="24" spans="2:8" ht="54.75" customHeight="1" x14ac:dyDescent="0.25">
      <c r="B24" s="182" t="s">
        <v>294</v>
      </c>
      <c r="C24" s="182"/>
      <c r="D24" s="182"/>
      <c r="E24" s="182"/>
      <c r="F24" s="39"/>
      <c r="G24" s="39"/>
    </row>
    <row r="25" spans="2:8" ht="29.25" customHeight="1" x14ac:dyDescent="0.3">
      <c r="B25" s="38" t="s">
        <v>386</v>
      </c>
      <c r="C25" s="10"/>
      <c r="D25" s="10"/>
      <c r="E25" s="10"/>
    </row>
    <row r="26" spans="2:8" ht="114" customHeight="1" x14ac:dyDescent="0.25">
      <c r="B26" s="193" t="s">
        <v>296</v>
      </c>
      <c r="C26" s="193"/>
      <c r="D26" s="114" t="s">
        <v>297</v>
      </c>
      <c r="E26" s="114" t="s">
        <v>298</v>
      </c>
      <c r="F26" s="114" t="s">
        <v>299</v>
      </c>
      <c r="G26" s="119" t="s">
        <v>335</v>
      </c>
    </row>
    <row r="27" spans="2:8" ht="84" customHeight="1" x14ac:dyDescent="0.25">
      <c r="B27" s="219" t="s">
        <v>504</v>
      </c>
      <c r="C27" s="219"/>
      <c r="D27" s="98">
        <f>SUM(D28:D29)</f>
        <v>17722</v>
      </c>
      <c r="E27" s="11"/>
      <c r="F27" s="11"/>
      <c r="G27" s="63"/>
    </row>
    <row r="28" spans="2:8" ht="53.25" customHeight="1" x14ac:dyDescent="0.25">
      <c r="B28" s="218" t="s">
        <v>505</v>
      </c>
      <c r="C28" s="218"/>
      <c r="D28" s="34">
        <v>12067</v>
      </c>
      <c r="E28" s="11"/>
      <c r="F28" s="11"/>
      <c r="G28" s="63"/>
    </row>
    <row r="29" spans="2:8" ht="44.25" customHeight="1" x14ac:dyDescent="0.25">
      <c r="B29" s="218" t="s">
        <v>506</v>
      </c>
      <c r="C29" s="218"/>
      <c r="D29" s="34">
        <v>5655</v>
      </c>
      <c r="E29" s="11"/>
      <c r="F29" s="11"/>
      <c r="G29" s="63"/>
    </row>
    <row r="30" spans="2:8" ht="18.75" x14ac:dyDescent="0.25">
      <c r="B30" s="9"/>
      <c r="D30" s="13"/>
      <c r="E30" s="13"/>
      <c r="F30" s="13"/>
    </row>
    <row r="31" spans="2:8" ht="27" customHeight="1" x14ac:dyDescent="0.3">
      <c r="B31" s="38" t="s">
        <v>385</v>
      </c>
      <c r="D31" s="25"/>
      <c r="E31" s="25"/>
      <c r="F31" s="25"/>
    </row>
    <row r="32" spans="2:8" ht="112.5" x14ac:dyDescent="0.25">
      <c r="B32" s="193" t="s">
        <v>296</v>
      </c>
      <c r="C32" s="193"/>
      <c r="D32" s="114" t="s">
        <v>297</v>
      </c>
      <c r="E32" s="114" t="s">
        <v>298</v>
      </c>
      <c r="F32" s="114" t="s">
        <v>299</v>
      </c>
      <c r="G32" s="119" t="s">
        <v>335</v>
      </c>
    </row>
    <row r="33" spans="2:7" ht="108" customHeight="1" x14ac:dyDescent="0.25">
      <c r="B33" s="219" t="s">
        <v>504</v>
      </c>
      <c r="C33" s="219"/>
      <c r="D33" s="98">
        <f>SUM(D34:D35)</f>
        <v>17084</v>
      </c>
      <c r="E33" s="24"/>
      <c r="F33" s="24"/>
      <c r="G33" s="63"/>
    </row>
    <row r="34" spans="2:7" ht="50.25" customHeight="1" x14ac:dyDescent="0.25">
      <c r="B34" s="218" t="s">
        <v>505</v>
      </c>
      <c r="C34" s="218"/>
      <c r="D34" s="34">
        <v>11429</v>
      </c>
      <c r="E34" s="24"/>
      <c r="F34" s="24"/>
      <c r="G34" s="63"/>
    </row>
    <row r="35" spans="2:7" ht="39" customHeight="1" x14ac:dyDescent="0.25">
      <c r="B35" s="218" t="s">
        <v>506</v>
      </c>
      <c r="C35" s="218"/>
      <c r="D35" s="34">
        <v>5655</v>
      </c>
      <c r="E35" s="24"/>
      <c r="F35" s="24"/>
      <c r="G35" s="63"/>
    </row>
    <row r="36" spans="2:7" ht="15.75" x14ac:dyDescent="0.25">
      <c r="B36" s="26"/>
      <c r="D36" s="27"/>
      <c r="E36" s="26"/>
      <c r="F36" s="26"/>
    </row>
    <row r="37" spans="2:7" ht="30" customHeight="1" x14ac:dyDescent="0.3">
      <c r="B37" s="38" t="s">
        <v>384</v>
      </c>
      <c r="D37" s="28"/>
      <c r="E37" s="25"/>
      <c r="F37" s="25"/>
    </row>
    <row r="38" spans="2:7" ht="129.75" customHeight="1" x14ac:dyDescent="0.25">
      <c r="B38" s="193" t="s">
        <v>296</v>
      </c>
      <c r="C38" s="193"/>
      <c r="D38" s="114" t="s">
        <v>297</v>
      </c>
      <c r="E38" s="114" t="s">
        <v>298</v>
      </c>
      <c r="F38" s="114" t="s">
        <v>299</v>
      </c>
      <c r="G38" s="119" t="s">
        <v>335</v>
      </c>
    </row>
    <row r="39" spans="2:7" ht="90" customHeight="1" x14ac:dyDescent="0.25">
      <c r="B39" s="219" t="s">
        <v>504</v>
      </c>
      <c r="C39" s="219"/>
      <c r="D39" s="98">
        <f>SUM(D40:D41)</f>
        <v>17637</v>
      </c>
      <c r="E39" s="24"/>
      <c r="F39" s="24"/>
      <c r="G39" s="63"/>
    </row>
    <row r="40" spans="2:7" ht="51" customHeight="1" x14ac:dyDescent="0.25">
      <c r="B40" s="218" t="s">
        <v>505</v>
      </c>
      <c r="C40" s="218"/>
      <c r="D40" s="34">
        <v>11982</v>
      </c>
      <c r="E40" s="24"/>
      <c r="F40" s="24"/>
      <c r="G40" s="63"/>
    </row>
    <row r="41" spans="2:7" ht="37.5" customHeight="1" x14ac:dyDescent="0.25">
      <c r="B41" s="218" t="s">
        <v>506</v>
      </c>
      <c r="C41" s="218"/>
      <c r="D41" s="34">
        <v>5655</v>
      </c>
      <c r="E41" s="24"/>
      <c r="F41" s="24"/>
      <c r="G41" s="63"/>
    </row>
    <row r="42" spans="2:7" ht="23.25" customHeight="1" x14ac:dyDescent="0.25"/>
    <row r="43" spans="2:7" ht="22.5" customHeight="1" x14ac:dyDescent="0.25"/>
    <row r="44" spans="2:7" ht="41.25" customHeight="1" x14ac:dyDescent="0.3">
      <c r="B44" s="57" t="s">
        <v>300</v>
      </c>
      <c r="C44" s="19"/>
      <c r="D44" s="42" t="s">
        <v>16</v>
      </c>
    </row>
    <row r="45" spans="2:7" ht="20.25" x14ac:dyDescent="0.3">
      <c r="B45" s="58"/>
      <c r="C45" s="120" t="s">
        <v>301</v>
      </c>
      <c r="D45" s="43"/>
    </row>
    <row r="46" spans="2:7" ht="75" customHeight="1" x14ac:dyDescent="0.3">
      <c r="B46" s="57" t="s">
        <v>302</v>
      </c>
      <c r="C46" s="19"/>
      <c r="D46" s="42" t="s">
        <v>53</v>
      </c>
    </row>
    <row r="47" spans="2:7" ht="20.25" x14ac:dyDescent="0.3">
      <c r="B47" s="107"/>
      <c r="C47" s="120" t="s">
        <v>301</v>
      </c>
      <c r="D47" s="44"/>
    </row>
    <row r="48" spans="2:7" ht="55.5" customHeight="1" x14ac:dyDescent="0.3">
      <c r="B48" s="59" t="s">
        <v>307</v>
      </c>
      <c r="C48" s="86"/>
      <c r="D48" s="45" t="s">
        <v>55</v>
      </c>
    </row>
    <row r="49" spans="2:4" ht="24" customHeight="1" x14ac:dyDescent="0.25">
      <c r="B49" s="21"/>
      <c r="C49" s="120" t="s">
        <v>301</v>
      </c>
      <c r="D49" s="22"/>
    </row>
    <row r="50" spans="2:4" ht="49.5" customHeight="1" x14ac:dyDescent="0.3">
      <c r="B50" s="59" t="s">
        <v>309</v>
      </c>
      <c r="C50" s="86"/>
      <c r="D50" s="45" t="s">
        <v>74</v>
      </c>
    </row>
    <row r="51" spans="2:4" ht="15.75" x14ac:dyDescent="0.25">
      <c r="B51" s="21"/>
      <c r="C51" s="120" t="s">
        <v>301</v>
      </c>
      <c r="D51" s="22"/>
    </row>
  </sheetData>
  <mergeCells count="30">
    <mergeCell ref="C13:H13"/>
    <mergeCell ref="C14:H14"/>
    <mergeCell ref="B16:B17"/>
    <mergeCell ref="C16:C17"/>
    <mergeCell ref="D16:E16"/>
    <mergeCell ref="F16:H16"/>
    <mergeCell ref="F1:H1"/>
    <mergeCell ref="B26:C26"/>
    <mergeCell ref="B27:C27"/>
    <mergeCell ref="B28:C28"/>
    <mergeCell ref="B29:C29"/>
    <mergeCell ref="C6:H6"/>
    <mergeCell ref="B2:H2"/>
    <mergeCell ref="B3:H3"/>
    <mergeCell ref="B4:H4"/>
    <mergeCell ref="B5:H5"/>
    <mergeCell ref="B24:E24"/>
    <mergeCell ref="C7:H7"/>
    <mergeCell ref="C8:H8"/>
    <mergeCell ref="C9:H9"/>
    <mergeCell ref="C11:H11"/>
    <mergeCell ref="C12:H12"/>
    <mergeCell ref="B32:C32"/>
    <mergeCell ref="B40:C40"/>
    <mergeCell ref="B41:C41"/>
    <mergeCell ref="B33:C33"/>
    <mergeCell ref="B34:C34"/>
    <mergeCell ref="B35:C35"/>
    <mergeCell ref="B38:C38"/>
    <mergeCell ref="B39:C39"/>
  </mergeCells>
  <pageMargins left="0.74803149606299213" right="0.74803149606299213" top="0.98425196850393704" bottom="0.98425196850393704" header="0.51181102362204722" footer="0.51181102362204722"/>
  <pageSetup paperSize="9" scale="45" fitToHeight="4" orientation="portrait" verticalDpi="0" r:id="rId1"/>
  <rowBreaks count="1" manualBreakCount="1">
    <brk id="23"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9"/>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1.5703125" customWidth="1"/>
    <col min="3" max="3" width="22.28515625" customWidth="1"/>
    <col min="4" max="4" width="22.5703125" customWidth="1"/>
    <col min="5" max="5" width="23.28515625" customWidth="1"/>
    <col min="6" max="6" width="19.85546875" customWidth="1"/>
    <col min="7" max="7" width="19" customWidth="1"/>
    <col min="8" max="8" width="18.7109375" customWidth="1"/>
  </cols>
  <sheetData>
    <row r="1" spans="2:15" ht="96.75" customHeight="1" x14ac:dyDescent="0.25">
      <c r="B1" s="1"/>
      <c r="C1" s="1"/>
      <c r="D1" s="1"/>
      <c r="E1" s="1"/>
      <c r="G1" s="177" t="s">
        <v>35</v>
      </c>
      <c r="H1" s="177"/>
      <c r="I1" s="1"/>
      <c r="J1" s="1"/>
      <c r="K1" s="1"/>
      <c r="L1" s="1"/>
    </row>
    <row r="2" spans="2:15" ht="30" customHeight="1" x14ac:dyDescent="0.25">
      <c r="B2" s="178" t="s">
        <v>36</v>
      </c>
      <c r="C2" s="178"/>
      <c r="D2" s="178"/>
      <c r="E2" s="178"/>
      <c r="F2" s="178"/>
      <c r="G2" s="178"/>
      <c r="H2" s="178"/>
      <c r="I2" s="4"/>
      <c r="J2" s="4"/>
      <c r="K2" s="4"/>
      <c r="L2" s="4"/>
      <c r="M2" s="4"/>
      <c r="N2" s="4"/>
      <c r="O2" s="4"/>
    </row>
    <row r="3" spans="2:15" ht="33.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51.75" customHeight="1" x14ac:dyDescent="0.25">
      <c r="B6" s="92" t="s">
        <v>32</v>
      </c>
      <c r="C6" s="176" t="s">
        <v>229</v>
      </c>
      <c r="D6" s="176"/>
      <c r="E6" s="176"/>
      <c r="F6" s="176"/>
      <c r="G6" s="176"/>
      <c r="H6" s="176"/>
      <c r="I6" s="16"/>
      <c r="J6" s="7"/>
      <c r="K6" s="7"/>
      <c r="L6" s="7"/>
      <c r="M6" s="7"/>
      <c r="N6" s="3"/>
    </row>
    <row r="7" spans="2:15" ht="84" customHeight="1" x14ac:dyDescent="0.25">
      <c r="B7" s="92" t="s">
        <v>31</v>
      </c>
      <c r="C7" s="176" t="s">
        <v>37</v>
      </c>
      <c r="D7" s="176"/>
      <c r="E7" s="176"/>
      <c r="F7" s="176"/>
      <c r="G7" s="176"/>
      <c r="H7" s="176"/>
      <c r="I7" s="15"/>
      <c r="J7" s="7"/>
      <c r="K7" s="7"/>
      <c r="L7" s="7"/>
      <c r="M7" s="7"/>
      <c r="N7" s="3"/>
    </row>
    <row r="8" spans="2:15" ht="68.25" customHeight="1" x14ac:dyDescent="0.25">
      <c r="B8" s="92" t="s">
        <v>30</v>
      </c>
      <c r="C8" s="176" t="s">
        <v>136</v>
      </c>
      <c r="D8" s="176"/>
      <c r="E8" s="176"/>
      <c r="F8" s="176"/>
      <c r="G8" s="176"/>
      <c r="H8" s="176"/>
      <c r="I8" s="15"/>
      <c r="J8" s="7"/>
      <c r="K8" s="7"/>
      <c r="L8" s="7"/>
      <c r="M8" s="7"/>
      <c r="N8" s="3"/>
    </row>
    <row r="9" spans="2:15" ht="122.25" customHeight="1" x14ac:dyDescent="0.25">
      <c r="B9" s="92" t="s">
        <v>29</v>
      </c>
      <c r="C9" s="176" t="s">
        <v>230</v>
      </c>
      <c r="D9" s="176"/>
      <c r="E9" s="176"/>
      <c r="F9" s="176"/>
      <c r="G9" s="176"/>
      <c r="H9" s="176"/>
      <c r="I9" s="17"/>
      <c r="J9" s="7"/>
      <c r="K9" s="7"/>
      <c r="L9" s="7"/>
      <c r="M9" s="7"/>
      <c r="N9" s="3"/>
    </row>
    <row r="10" spans="2:15" ht="20.25" x14ac:dyDescent="0.25">
      <c r="B10" s="92" t="s">
        <v>28</v>
      </c>
      <c r="C10" s="94"/>
      <c r="D10" s="94"/>
      <c r="E10" s="94"/>
      <c r="F10" s="94"/>
      <c r="G10" s="94"/>
      <c r="H10" s="94"/>
      <c r="I10" s="7"/>
      <c r="J10" s="7"/>
      <c r="K10" s="7"/>
      <c r="L10" s="7"/>
      <c r="M10" s="7"/>
      <c r="N10" s="3"/>
    </row>
    <row r="11" spans="2:15" ht="47.25" customHeight="1" x14ac:dyDescent="0.25">
      <c r="B11" s="92" t="s">
        <v>27</v>
      </c>
      <c r="C11" s="183" t="s">
        <v>39</v>
      </c>
      <c r="D11" s="183"/>
      <c r="E11" s="183"/>
      <c r="F11" s="183"/>
      <c r="G11" s="183"/>
      <c r="H11" s="183"/>
      <c r="I11" s="7"/>
      <c r="J11" s="7"/>
      <c r="K11" s="7"/>
      <c r="L11" s="7"/>
      <c r="M11" s="7"/>
      <c r="N11" s="3"/>
    </row>
    <row r="12" spans="2:15" ht="38.25" customHeight="1" x14ac:dyDescent="0.25">
      <c r="B12" s="92" t="s">
        <v>26</v>
      </c>
      <c r="C12" s="183" t="s">
        <v>41</v>
      </c>
      <c r="D12" s="183"/>
      <c r="E12" s="183"/>
      <c r="F12" s="183"/>
      <c r="G12" s="183"/>
      <c r="H12" s="183"/>
      <c r="I12" s="7"/>
      <c r="J12" s="7"/>
      <c r="K12" s="7"/>
      <c r="L12" s="7"/>
      <c r="M12" s="7"/>
      <c r="N12" s="3"/>
    </row>
    <row r="13" spans="2:15" ht="36.75" customHeight="1" x14ac:dyDescent="0.25">
      <c r="B13" s="92" t="s">
        <v>25</v>
      </c>
      <c r="C13" s="183" t="s">
        <v>42</v>
      </c>
      <c r="D13" s="183"/>
      <c r="E13" s="183"/>
      <c r="F13" s="183"/>
      <c r="G13" s="183"/>
      <c r="H13" s="183"/>
      <c r="I13" s="7"/>
      <c r="J13" s="7"/>
      <c r="K13" s="7"/>
      <c r="L13" s="7"/>
      <c r="M13" s="7"/>
      <c r="N13" s="3"/>
    </row>
    <row r="14" spans="2:15" ht="32.25" customHeight="1" x14ac:dyDescent="0.25">
      <c r="B14" s="92" t="s">
        <v>24</v>
      </c>
      <c r="C14" s="183" t="s">
        <v>40</v>
      </c>
      <c r="D14" s="183"/>
      <c r="E14" s="183"/>
      <c r="F14" s="183"/>
      <c r="G14" s="183"/>
      <c r="H14" s="183"/>
      <c r="I14" s="7"/>
      <c r="J14" s="7"/>
      <c r="K14" s="7"/>
      <c r="L14" s="7"/>
      <c r="M14" s="7"/>
      <c r="N14" s="3"/>
    </row>
    <row r="15" spans="2:15" ht="21" customHeight="1" x14ac:dyDescent="0.25">
      <c r="H15" s="31" t="s">
        <v>14</v>
      </c>
    </row>
    <row r="16" spans="2:15" ht="31.5" customHeight="1" x14ac:dyDescent="0.25">
      <c r="B16" s="184" t="s">
        <v>8</v>
      </c>
      <c r="C16" s="184" t="s">
        <v>4</v>
      </c>
      <c r="D16" s="184" t="s">
        <v>3</v>
      </c>
      <c r="E16" s="184"/>
      <c r="F16" s="184" t="s">
        <v>0</v>
      </c>
      <c r="G16" s="184"/>
      <c r="H16" s="184"/>
    </row>
    <row r="17" spans="2:8" ht="29.25" customHeight="1" x14ac:dyDescent="0.25">
      <c r="B17" s="184"/>
      <c r="C17" s="184"/>
      <c r="D17" s="93" t="s">
        <v>1</v>
      </c>
      <c r="E17" s="93" t="s">
        <v>2</v>
      </c>
      <c r="F17" s="93" t="s">
        <v>5</v>
      </c>
      <c r="G17" s="93" t="s">
        <v>6</v>
      </c>
      <c r="H17" s="93" t="s">
        <v>7</v>
      </c>
    </row>
    <row r="18" spans="2:8" ht="97.5" customHeight="1" x14ac:dyDescent="0.25">
      <c r="B18" s="33" t="s">
        <v>20</v>
      </c>
      <c r="C18" s="34"/>
      <c r="D18" s="34"/>
      <c r="E18" s="34"/>
      <c r="F18" s="34"/>
      <c r="G18" s="34"/>
      <c r="H18" s="34"/>
    </row>
    <row r="19" spans="2:8" ht="25.5" customHeight="1" x14ac:dyDescent="0.25">
      <c r="B19" s="33" t="s">
        <v>21</v>
      </c>
      <c r="C19" s="34"/>
      <c r="D19" s="34"/>
      <c r="E19" s="34"/>
      <c r="F19" s="34"/>
      <c r="G19" s="34"/>
      <c r="H19" s="34"/>
    </row>
    <row r="20" spans="2:8" s="8" customFormat="1" ht="69" customHeight="1" x14ac:dyDescent="0.25">
      <c r="B20" s="33" t="s">
        <v>22</v>
      </c>
      <c r="C20" s="35"/>
      <c r="D20" s="35"/>
      <c r="E20" s="35"/>
      <c r="F20" s="35"/>
      <c r="G20" s="35"/>
      <c r="H20" s="35"/>
    </row>
    <row r="21" spans="2:8" s="8" customFormat="1" ht="113.25" customHeight="1" x14ac:dyDescent="0.3">
      <c r="B21" s="33" t="s">
        <v>11</v>
      </c>
      <c r="C21" s="36"/>
      <c r="D21" s="36"/>
      <c r="E21" s="36"/>
      <c r="F21" s="35"/>
      <c r="G21" s="35"/>
      <c r="H21" s="35"/>
    </row>
    <row r="22" spans="2:8" ht="32.25" customHeight="1" x14ac:dyDescent="0.25">
      <c r="B22" s="33" t="s">
        <v>12</v>
      </c>
      <c r="C22" s="34"/>
      <c r="D22" s="34"/>
      <c r="E22" s="34">
        <v>7929</v>
      </c>
      <c r="F22" s="34">
        <v>461173</v>
      </c>
      <c r="G22" s="34"/>
      <c r="H22" s="34"/>
    </row>
    <row r="23" spans="2:8" ht="54" customHeight="1" x14ac:dyDescent="0.3">
      <c r="B23" s="33" t="s">
        <v>23</v>
      </c>
      <c r="C23" s="37"/>
      <c r="D23" s="37"/>
      <c r="E23" s="37"/>
      <c r="F23" s="37"/>
      <c r="G23" s="37"/>
      <c r="H23" s="37"/>
    </row>
    <row r="24" spans="2:8" ht="27" customHeight="1" x14ac:dyDescent="0.25">
      <c r="B24" s="9"/>
      <c r="C24" s="10"/>
      <c r="D24" s="10"/>
      <c r="E24" s="10"/>
      <c r="F24" s="10"/>
      <c r="G24" s="10"/>
      <c r="H24" s="10"/>
    </row>
    <row r="25" spans="2:8" ht="54.75" customHeight="1" x14ac:dyDescent="0.25">
      <c r="B25" s="182" t="s">
        <v>57</v>
      </c>
      <c r="C25" s="182"/>
      <c r="D25" s="182"/>
      <c r="E25" s="182"/>
      <c r="F25" s="182"/>
      <c r="G25" s="39"/>
    </row>
    <row r="26" spans="2:8" ht="35.25" customHeight="1" x14ac:dyDescent="0.3">
      <c r="B26" s="196" t="s">
        <v>167</v>
      </c>
      <c r="C26" s="196"/>
      <c r="D26" s="10"/>
      <c r="E26" s="10"/>
    </row>
    <row r="27" spans="2:8" ht="136.5" customHeight="1" x14ac:dyDescent="0.25">
      <c r="B27" s="207" t="s">
        <v>9</v>
      </c>
      <c r="C27" s="208"/>
      <c r="D27" s="93" t="s">
        <v>10</v>
      </c>
      <c r="E27" s="95" t="s">
        <v>142</v>
      </c>
      <c r="F27" s="93" t="s">
        <v>34</v>
      </c>
    </row>
    <row r="28" spans="2:8" ht="90" customHeight="1" x14ac:dyDescent="0.25">
      <c r="B28" s="220" t="s">
        <v>233</v>
      </c>
      <c r="C28" s="221"/>
      <c r="D28" s="79">
        <f>SUM(D29:D30)</f>
        <v>180</v>
      </c>
      <c r="E28" s="95"/>
      <c r="F28" s="63"/>
    </row>
    <row r="29" spans="2:8" ht="54" customHeight="1" x14ac:dyDescent="0.25">
      <c r="B29" s="222" t="s">
        <v>231</v>
      </c>
      <c r="C29" s="223"/>
      <c r="D29" s="80">
        <v>110</v>
      </c>
      <c r="E29" s="95"/>
      <c r="F29" s="63"/>
    </row>
    <row r="30" spans="2:8" ht="54" customHeight="1" x14ac:dyDescent="0.25">
      <c r="B30" s="222" t="s">
        <v>232</v>
      </c>
      <c r="C30" s="223"/>
      <c r="D30" s="80">
        <v>70</v>
      </c>
      <c r="E30" s="95"/>
      <c r="F30" s="63"/>
    </row>
    <row r="31" spans="2:8" ht="22.5" customHeight="1" x14ac:dyDescent="0.25">
      <c r="B31" s="65"/>
      <c r="C31" s="65"/>
      <c r="D31" s="64"/>
      <c r="E31" s="64"/>
      <c r="F31" s="64"/>
    </row>
    <row r="32" spans="2:8" ht="18.75" x14ac:dyDescent="0.25">
      <c r="B32" s="65"/>
      <c r="C32" s="65"/>
      <c r="D32" s="64"/>
      <c r="E32" s="64"/>
      <c r="F32" s="64"/>
    </row>
    <row r="33" spans="2:6" ht="18.75" x14ac:dyDescent="0.25">
      <c r="B33" s="65"/>
      <c r="C33" s="65"/>
      <c r="D33" s="64"/>
      <c r="E33" s="64"/>
      <c r="F33" s="64"/>
    </row>
    <row r="34" spans="2:6" ht="34.5" customHeight="1" x14ac:dyDescent="0.3">
      <c r="B34" s="57" t="s">
        <v>15</v>
      </c>
      <c r="C34" s="19"/>
      <c r="D34" s="42" t="s">
        <v>16</v>
      </c>
    </row>
    <row r="35" spans="2:6" ht="20.25" x14ac:dyDescent="0.3">
      <c r="B35" s="58"/>
      <c r="C35" s="84" t="s">
        <v>17</v>
      </c>
      <c r="D35" s="43"/>
    </row>
    <row r="36" spans="2:6" ht="73.5" customHeight="1" x14ac:dyDescent="0.3">
      <c r="B36" s="57" t="s">
        <v>52</v>
      </c>
      <c r="C36" s="85"/>
      <c r="D36" s="42" t="s">
        <v>53</v>
      </c>
    </row>
    <row r="37" spans="2:6" ht="20.25" x14ac:dyDescent="0.3">
      <c r="B37" s="58"/>
      <c r="C37" s="84" t="s">
        <v>17</v>
      </c>
      <c r="D37" s="44"/>
    </row>
    <row r="38" spans="2:6" ht="68.25" customHeight="1" x14ac:dyDescent="0.3">
      <c r="B38" s="57" t="s">
        <v>129</v>
      </c>
      <c r="C38" s="85"/>
      <c r="D38" s="42" t="s">
        <v>133</v>
      </c>
    </row>
    <row r="39" spans="2:6" ht="20.25" x14ac:dyDescent="0.3">
      <c r="B39" s="58"/>
      <c r="C39" s="84" t="s">
        <v>17</v>
      </c>
      <c r="D39" s="44"/>
    </row>
  </sheetData>
  <mergeCells count="23">
    <mergeCell ref="C6:H6"/>
    <mergeCell ref="G1:H1"/>
    <mergeCell ref="B2:H2"/>
    <mergeCell ref="B3:H3"/>
    <mergeCell ref="B4:H4"/>
    <mergeCell ref="B5:H5"/>
    <mergeCell ref="B25:F25"/>
    <mergeCell ref="C7:H7"/>
    <mergeCell ref="C8:H8"/>
    <mergeCell ref="C9:H9"/>
    <mergeCell ref="C11:H11"/>
    <mergeCell ref="C12:H12"/>
    <mergeCell ref="C13:H13"/>
    <mergeCell ref="C14:H14"/>
    <mergeCell ref="B16:B17"/>
    <mergeCell ref="C16:C17"/>
    <mergeCell ref="D16:E16"/>
    <mergeCell ref="F16:H16"/>
    <mergeCell ref="B26:C26"/>
    <mergeCell ref="B27:C27"/>
    <mergeCell ref="B28:C28"/>
    <mergeCell ref="B29:C29"/>
    <mergeCell ref="B30:C30"/>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24"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9"/>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1.5703125" customWidth="1"/>
    <col min="3" max="3" width="22.28515625" customWidth="1"/>
    <col min="4" max="4" width="22.5703125" customWidth="1"/>
    <col min="5" max="5" width="25.42578125" customWidth="1"/>
    <col min="6" max="6" width="19.85546875" customWidth="1"/>
    <col min="7" max="7" width="19" customWidth="1"/>
    <col min="8" max="8" width="18.7109375" customWidth="1"/>
  </cols>
  <sheetData>
    <row r="1" spans="2:15" ht="102.75" customHeight="1" x14ac:dyDescent="0.25">
      <c r="B1" s="1"/>
      <c r="C1" s="1"/>
      <c r="D1" s="1"/>
      <c r="E1" s="1"/>
      <c r="F1" s="177" t="s">
        <v>258</v>
      </c>
      <c r="G1" s="177"/>
      <c r="H1" s="177"/>
      <c r="I1" s="1"/>
      <c r="J1" s="1"/>
      <c r="K1" s="1"/>
      <c r="L1" s="1"/>
    </row>
    <row r="2" spans="2:15" ht="30" customHeight="1" x14ac:dyDescent="0.25">
      <c r="B2" s="178" t="s">
        <v>259</v>
      </c>
      <c r="C2" s="178"/>
      <c r="D2" s="178"/>
      <c r="E2" s="178"/>
      <c r="F2" s="178"/>
      <c r="G2" s="178"/>
      <c r="H2" s="178"/>
      <c r="I2" s="4"/>
      <c r="J2" s="4"/>
      <c r="K2" s="4"/>
      <c r="L2" s="4"/>
      <c r="M2" s="4"/>
      <c r="N2" s="4"/>
      <c r="O2" s="4"/>
    </row>
    <row r="3" spans="2:15" ht="33.7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30.75" customHeight="1" x14ac:dyDescent="0.25">
      <c r="B5" s="181" t="s">
        <v>262</v>
      </c>
      <c r="C5" s="181"/>
      <c r="D5" s="181"/>
      <c r="E5" s="181"/>
      <c r="F5" s="181"/>
      <c r="G5" s="181"/>
      <c r="H5" s="181"/>
      <c r="I5" s="7"/>
      <c r="J5" s="7"/>
      <c r="K5" s="7"/>
      <c r="L5" s="7"/>
      <c r="M5" s="7"/>
      <c r="N5" s="3"/>
    </row>
    <row r="6" spans="2:15" ht="51.75" customHeight="1" x14ac:dyDescent="0.25">
      <c r="B6" s="111" t="s">
        <v>263</v>
      </c>
      <c r="C6" s="176" t="s">
        <v>321</v>
      </c>
      <c r="D6" s="176"/>
      <c r="E6" s="176"/>
      <c r="F6" s="176"/>
      <c r="G6" s="176"/>
      <c r="H6" s="176"/>
      <c r="I6" s="16"/>
      <c r="J6" s="7"/>
      <c r="K6" s="7"/>
      <c r="L6" s="7"/>
      <c r="M6" s="7"/>
      <c r="N6" s="3"/>
    </row>
    <row r="7" spans="2:15" ht="74.25" customHeight="1" x14ac:dyDescent="0.25">
      <c r="B7" s="111" t="s">
        <v>265</v>
      </c>
      <c r="C7" s="176" t="s">
        <v>266</v>
      </c>
      <c r="D7" s="176"/>
      <c r="E7" s="176"/>
      <c r="F7" s="176"/>
      <c r="G7" s="176"/>
      <c r="H7" s="176"/>
      <c r="I7" s="15"/>
      <c r="J7" s="7"/>
      <c r="K7" s="7"/>
      <c r="L7" s="7"/>
      <c r="M7" s="7"/>
      <c r="N7" s="3"/>
    </row>
    <row r="8" spans="2:15" ht="68.25" customHeight="1" x14ac:dyDescent="0.25">
      <c r="B8" s="111" t="s">
        <v>267</v>
      </c>
      <c r="C8" s="176" t="s">
        <v>512</v>
      </c>
      <c r="D8" s="176"/>
      <c r="E8" s="176"/>
      <c r="F8" s="176"/>
      <c r="G8" s="176"/>
      <c r="H8" s="176"/>
      <c r="I8" s="15"/>
      <c r="J8" s="7"/>
      <c r="K8" s="7"/>
      <c r="L8" s="7"/>
      <c r="M8" s="7"/>
      <c r="N8" s="3"/>
    </row>
    <row r="9" spans="2:15" ht="122.25" customHeight="1" x14ac:dyDescent="0.25">
      <c r="B9" s="111" t="s">
        <v>268</v>
      </c>
      <c r="C9" s="176" t="s">
        <v>511</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46.5"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1.5" customHeight="1" x14ac:dyDescent="0.25">
      <c r="B16" s="184" t="s">
        <v>279</v>
      </c>
      <c r="C16" s="184" t="s">
        <v>280</v>
      </c>
      <c r="D16" s="184" t="s">
        <v>281</v>
      </c>
      <c r="E16" s="184"/>
      <c r="F16" s="184" t="s">
        <v>282</v>
      </c>
      <c r="G16" s="184"/>
      <c r="H16" s="184"/>
    </row>
    <row r="17" spans="2:8" ht="29.25" customHeight="1" x14ac:dyDescent="0.25">
      <c r="B17" s="184"/>
      <c r="C17" s="184"/>
      <c r="D17" s="112" t="s">
        <v>283</v>
      </c>
      <c r="E17" s="112" t="s">
        <v>284</v>
      </c>
      <c r="F17" s="112" t="s">
        <v>285</v>
      </c>
      <c r="G17" s="112" t="s">
        <v>286</v>
      </c>
      <c r="H17" s="112" t="s">
        <v>287</v>
      </c>
    </row>
    <row r="18" spans="2:8" ht="109.5" customHeight="1" x14ac:dyDescent="0.25">
      <c r="B18" s="33" t="s">
        <v>288</v>
      </c>
      <c r="C18" s="34"/>
      <c r="D18" s="34"/>
      <c r="E18" s="34"/>
      <c r="F18" s="34"/>
      <c r="G18" s="34"/>
      <c r="H18" s="34"/>
    </row>
    <row r="19" spans="2:8" ht="35.25" customHeight="1" x14ac:dyDescent="0.25">
      <c r="B19" s="33" t="s">
        <v>289</v>
      </c>
      <c r="C19" s="34"/>
      <c r="D19" s="34"/>
      <c r="E19" s="34"/>
      <c r="F19" s="34"/>
      <c r="G19" s="34"/>
      <c r="H19" s="34"/>
    </row>
    <row r="20" spans="2:8" s="8" customFormat="1" ht="59.25" customHeight="1" x14ac:dyDescent="0.25">
      <c r="B20" s="33" t="s">
        <v>290</v>
      </c>
      <c r="C20" s="35"/>
      <c r="D20" s="35"/>
      <c r="E20" s="35"/>
      <c r="F20" s="35"/>
      <c r="G20" s="35"/>
      <c r="H20" s="35"/>
    </row>
    <row r="21" spans="2:8" s="8" customFormat="1" ht="113.25" customHeight="1" x14ac:dyDescent="0.3">
      <c r="B21" s="33" t="s">
        <v>291</v>
      </c>
      <c r="C21" s="36"/>
      <c r="D21" s="36"/>
      <c r="E21" s="36"/>
      <c r="F21" s="35"/>
      <c r="G21" s="35"/>
      <c r="H21" s="35"/>
    </row>
    <row r="22" spans="2:8" ht="32.25" customHeight="1" x14ac:dyDescent="0.25">
      <c r="B22" s="33" t="s">
        <v>292</v>
      </c>
      <c r="C22" s="34"/>
      <c r="D22" s="34"/>
      <c r="E22" s="34">
        <v>7929</v>
      </c>
      <c r="F22" s="34">
        <v>416747</v>
      </c>
      <c r="G22" s="34"/>
      <c r="H22" s="34"/>
    </row>
    <row r="23" spans="2:8" ht="54" customHeight="1" x14ac:dyDescent="0.3">
      <c r="B23" s="33" t="s">
        <v>293</v>
      </c>
      <c r="C23" s="37"/>
      <c r="D23" s="37"/>
      <c r="E23" s="37"/>
      <c r="F23" s="37"/>
      <c r="G23" s="37"/>
      <c r="H23" s="37"/>
    </row>
    <row r="24" spans="2:8" ht="27" customHeight="1" x14ac:dyDescent="0.25">
      <c r="B24" s="9"/>
      <c r="C24" s="10"/>
      <c r="D24" s="10"/>
      <c r="E24" s="10"/>
      <c r="F24" s="10"/>
      <c r="G24" s="10"/>
      <c r="H24" s="10"/>
    </row>
    <row r="25" spans="2:8" ht="54.75" customHeight="1" x14ac:dyDescent="0.25">
      <c r="B25" s="182" t="s">
        <v>294</v>
      </c>
      <c r="C25" s="182"/>
      <c r="D25" s="182"/>
      <c r="E25" s="182"/>
      <c r="F25" s="182"/>
      <c r="G25" s="39"/>
    </row>
    <row r="26" spans="2:8" ht="35.25" customHeight="1" x14ac:dyDescent="0.3">
      <c r="B26" s="196" t="s">
        <v>383</v>
      </c>
      <c r="C26" s="196"/>
      <c r="D26" s="10"/>
      <c r="E26" s="10"/>
    </row>
    <row r="27" spans="2:8" ht="136.5" customHeight="1" x14ac:dyDescent="0.25">
      <c r="B27" s="207" t="s">
        <v>296</v>
      </c>
      <c r="C27" s="208"/>
      <c r="D27" s="112" t="s">
        <v>297</v>
      </c>
      <c r="E27" s="112" t="s">
        <v>298</v>
      </c>
      <c r="F27" s="112" t="s">
        <v>299</v>
      </c>
      <c r="G27" s="121" t="s">
        <v>337</v>
      </c>
    </row>
    <row r="28" spans="2:8" ht="90" customHeight="1" x14ac:dyDescent="0.25">
      <c r="B28" s="220" t="s">
        <v>510</v>
      </c>
      <c r="C28" s="221"/>
      <c r="D28" s="98">
        <f>SUM(D29:D30)</f>
        <v>180</v>
      </c>
      <c r="E28" s="114"/>
      <c r="F28" s="63"/>
      <c r="G28" s="63"/>
    </row>
    <row r="29" spans="2:8" ht="54" customHeight="1" x14ac:dyDescent="0.25">
      <c r="B29" s="222" t="s">
        <v>508</v>
      </c>
      <c r="C29" s="223"/>
      <c r="D29" s="34">
        <v>110</v>
      </c>
      <c r="E29" s="114"/>
      <c r="F29" s="63"/>
      <c r="G29" s="63"/>
    </row>
    <row r="30" spans="2:8" ht="54" customHeight="1" x14ac:dyDescent="0.25">
      <c r="B30" s="222" t="s">
        <v>509</v>
      </c>
      <c r="C30" s="223"/>
      <c r="D30" s="34">
        <v>70</v>
      </c>
      <c r="E30" s="114"/>
      <c r="F30" s="63"/>
      <c r="G30" s="63"/>
    </row>
    <row r="31" spans="2:8" ht="22.5" customHeight="1" x14ac:dyDescent="0.25">
      <c r="B31" s="65"/>
      <c r="C31" s="65"/>
      <c r="D31" s="64"/>
      <c r="E31" s="64"/>
      <c r="F31" s="64"/>
    </row>
    <row r="32" spans="2:8" ht="18.75" x14ac:dyDescent="0.25">
      <c r="B32" s="65"/>
      <c r="C32" s="65"/>
      <c r="D32" s="64"/>
      <c r="E32" s="64"/>
      <c r="F32" s="64"/>
    </row>
    <row r="33" spans="2:6" ht="18.75" x14ac:dyDescent="0.25">
      <c r="B33" s="65"/>
      <c r="C33" s="65"/>
      <c r="D33" s="64"/>
      <c r="E33" s="64"/>
      <c r="F33" s="64"/>
    </row>
    <row r="34" spans="2:6" ht="34.5" customHeight="1" x14ac:dyDescent="0.3">
      <c r="B34" s="57" t="s">
        <v>300</v>
      </c>
      <c r="C34" s="19"/>
      <c r="D34" s="42" t="s">
        <v>16</v>
      </c>
    </row>
    <row r="35" spans="2:6" ht="20.25" x14ac:dyDescent="0.3">
      <c r="B35" s="58"/>
      <c r="C35" s="120" t="s">
        <v>301</v>
      </c>
      <c r="D35" s="43"/>
    </row>
    <row r="36" spans="2:6" ht="73.5" customHeight="1" x14ac:dyDescent="0.3">
      <c r="B36" s="57" t="s">
        <v>302</v>
      </c>
      <c r="C36" s="19"/>
      <c r="D36" s="42" t="s">
        <v>53</v>
      </c>
    </row>
    <row r="37" spans="2:6" ht="20.25" x14ac:dyDescent="0.3">
      <c r="B37" s="107"/>
      <c r="C37" s="120" t="s">
        <v>301</v>
      </c>
      <c r="D37" s="44"/>
    </row>
    <row r="38" spans="2:6" ht="68.25" customHeight="1" x14ac:dyDescent="0.3">
      <c r="B38" s="57" t="s">
        <v>322</v>
      </c>
      <c r="C38" s="85"/>
      <c r="D38" s="42" t="s">
        <v>133</v>
      </c>
    </row>
    <row r="39" spans="2:6" ht="20.25" x14ac:dyDescent="0.3">
      <c r="B39" s="58"/>
      <c r="C39" s="120" t="s">
        <v>301</v>
      </c>
      <c r="D39" s="44"/>
    </row>
  </sheetData>
  <mergeCells count="23">
    <mergeCell ref="B26:C26"/>
    <mergeCell ref="B27:C27"/>
    <mergeCell ref="B28:C28"/>
    <mergeCell ref="B29:C29"/>
    <mergeCell ref="B30:C30"/>
    <mergeCell ref="B25:F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24"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40"/>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1.5703125" customWidth="1"/>
    <col min="3" max="3" width="22.28515625" customWidth="1"/>
    <col min="4" max="4" width="22.5703125" customWidth="1"/>
    <col min="5" max="5" width="23.28515625" customWidth="1"/>
    <col min="6" max="6" width="19.85546875" customWidth="1"/>
    <col min="7" max="7" width="19" customWidth="1"/>
    <col min="8" max="8" width="18.7109375" customWidth="1"/>
    <col min="15" max="15" width="15.7109375" customWidth="1"/>
  </cols>
  <sheetData>
    <row r="1" spans="2:15" ht="96.75" customHeight="1" x14ac:dyDescent="0.25">
      <c r="B1" s="1"/>
      <c r="C1" s="1"/>
      <c r="D1" s="1"/>
      <c r="E1" s="1"/>
      <c r="G1" s="177" t="s">
        <v>35</v>
      </c>
      <c r="H1" s="177"/>
      <c r="I1" s="1"/>
      <c r="J1" s="1"/>
      <c r="K1" s="1"/>
      <c r="L1" s="1"/>
    </row>
    <row r="2" spans="2:15" ht="30" customHeight="1" x14ac:dyDescent="0.25">
      <c r="B2" s="178" t="s">
        <v>36</v>
      </c>
      <c r="C2" s="178"/>
      <c r="D2" s="178"/>
      <c r="E2" s="178"/>
      <c r="F2" s="178"/>
      <c r="G2" s="178"/>
      <c r="H2" s="178"/>
      <c r="I2" s="4"/>
      <c r="J2" s="4"/>
      <c r="K2" s="4"/>
      <c r="L2" s="4"/>
      <c r="M2" s="4"/>
      <c r="N2" s="4"/>
      <c r="O2" s="4"/>
    </row>
    <row r="3" spans="2:15" ht="33.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51.75" customHeight="1" x14ac:dyDescent="0.25">
      <c r="B6" s="92" t="s">
        <v>32</v>
      </c>
      <c r="C6" s="176" t="s">
        <v>234</v>
      </c>
      <c r="D6" s="176"/>
      <c r="E6" s="176"/>
      <c r="F6" s="176"/>
      <c r="G6" s="176"/>
      <c r="H6" s="176"/>
      <c r="I6" s="16"/>
      <c r="J6" s="7"/>
      <c r="K6" s="7"/>
      <c r="L6" s="7"/>
      <c r="M6" s="7"/>
      <c r="N6" s="3"/>
    </row>
    <row r="7" spans="2:15" ht="84" customHeight="1" x14ac:dyDescent="0.25">
      <c r="B7" s="92" t="s">
        <v>31</v>
      </c>
      <c r="C7" s="176" t="s">
        <v>37</v>
      </c>
      <c r="D7" s="176"/>
      <c r="E7" s="176"/>
      <c r="F7" s="176"/>
      <c r="G7" s="176"/>
      <c r="H7" s="176"/>
      <c r="I7" s="15"/>
      <c r="J7" s="7"/>
      <c r="K7" s="7"/>
      <c r="L7" s="7"/>
      <c r="M7" s="7"/>
      <c r="N7" s="3"/>
    </row>
    <row r="8" spans="2:15" ht="68.25" customHeight="1" x14ac:dyDescent="0.25">
      <c r="B8" s="92" t="s">
        <v>30</v>
      </c>
      <c r="C8" s="176" t="s">
        <v>136</v>
      </c>
      <c r="D8" s="176"/>
      <c r="E8" s="176"/>
      <c r="F8" s="176"/>
      <c r="G8" s="176"/>
      <c r="H8" s="176"/>
      <c r="I8" s="15"/>
      <c r="J8" s="7"/>
      <c r="K8" s="7"/>
      <c r="L8" s="7"/>
      <c r="M8" s="7"/>
      <c r="N8" s="3"/>
    </row>
    <row r="9" spans="2:15" ht="92.25" customHeight="1" x14ac:dyDescent="0.25">
      <c r="B9" s="92" t="s">
        <v>29</v>
      </c>
      <c r="C9" s="176" t="s">
        <v>235</v>
      </c>
      <c r="D9" s="176"/>
      <c r="E9" s="176"/>
      <c r="F9" s="176"/>
      <c r="G9" s="176"/>
      <c r="H9" s="176"/>
      <c r="I9" s="17"/>
      <c r="J9" s="7"/>
      <c r="K9" s="7"/>
      <c r="L9" s="7"/>
      <c r="M9" s="7"/>
      <c r="N9" s="3"/>
    </row>
    <row r="10" spans="2:15" ht="20.25" x14ac:dyDescent="0.25">
      <c r="B10" s="92" t="s">
        <v>28</v>
      </c>
      <c r="C10" s="94"/>
      <c r="D10" s="94"/>
      <c r="E10" s="94"/>
      <c r="F10" s="94"/>
      <c r="G10" s="94"/>
      <c r="H10" s="94"/>
      <c r="I10" s="7"/>
      <c r="J10" s="7"/>
      <c r="K10" s="7"/>
      <c r="L10" s="7"/>
      <c r="M10" s="7"/>
      <c r="N10" s="3"/>
    </row>
    <row r="11" spans="2:15" ht="47.25" customHeight="1" x14ac:dyDescent="0.25">
      <c r="B11" s="92" t="s">
        <v>27</v>
      </c>
      <c r="C11" s="183" t="s">
        <v>39</v>
      </c>
      <c r="D11" s="183"/>
      <c r="E11" s="183"/>
      <c r="F11" s="183"/>
      <c r="G11" s="183"/>
      <c r="H11" s="183"/>
      <c r="I11" s="7"/>
      <c r="J11" s="7"/>
      <c r="K11" s="7"/>
      <c r="L11" s="7"/>
      <c r="M11" s="7"/>
      <c r="N11" s="3"/>
    </row>
    <row r="12" spans="2:15" ht="38.25" customHeight="1" x14ac:dyDescent="0.25">
      <c r="B12" s="92" t="s">
        <v>26</v>
      </c>
      <c r="C12" s="183" t="s">
        <v>41</v>
      </c>
      <c r="D12" s="183"/>
      <c r="E12" s="183"/>
      <c r="F12" s="183"/>
      <c r="G12" s="183"/>
      <c r="H12" s="183"/>
      <c r="I12" s="7"/>
      <c r="J12" s="7"/>
      <c r="K12" s="7"/>
      <c r="L12" s="7"/>
      <c r="M12" s="7"/>
      <c r="N12" s="3"/>
    </row>
    <row r="13" spans="2:15" ht="36.75" customHeight="1" x14ac:dyDescent="0.25">
      <c r="B13" s="92" t="s">
        <v>25</v>
      </c>
      <c r="C13" s="183" t="s">
        <v>42</v>
      </c>
      <c r="D13" s="183"/>
      <c r="E13" s="183"/>
      <c r="F13" s="183"/>
      <c r="G13" s="183"/>
      <c r="H13" s="183"/>
      <c r="I13" s="7"/>
      <c r="J13" s="7"/>
      <c r="K13" s="7"/>
      <c r="L13" s="7"/>
      <c r="M13" s="7"/>
      <c r="N13" s="3"/>
    </row>
    <row r="14" spans="2:15" ht="32.25" customHeight="1" x14ac:dyDescent="0.25">
      <c r="B14" s="92" t="s">
        <v>24</v>
      </c>
      <c r="C14" s="183" t="s">
        <v>40</v>
      </c>
      <c r="D14" s="183"/>
      <c r="E14" s="183"/>
      <c r="F14" s="183"/>
      <c r="G14" s="183"/>
      <c r="H14" s="183"/>
      <c r="I14" s="7"/>
      <c r="J14" s="7"/>
      <c r="K14" s="7"/>
      <c r="L14" s="7"/>
      <c r="M14" s="7"/>
      <c r="N14" s="3"/>
    </row>
    <row r="15" spans="2:15" ht="21" customHeight="1" x14ac:dyDescent="0.25">
      <c r="H15" s="31" t="s">
        <v>14</v>
      </c>
    </row>
    <row r="16" spans="2:15" ht="31.5" customHeight="1" x14ac:dyDescent="0.25">
      <c r="B16" s="184" t="s">
        <v>8</v>
      </c>
      <c r="C16" s="184" t="s">
        <v>4</v>
      </c>
      <c r="D16" s="184" t="s">
        <v>3</v>
      </c>
      <c r="E16" s="184"/>
      <c r="F16" s="184" t="s">
        <v>0</v>
      </c>
      <c r="G16" s="184"/>
      <c r="H16" s="184"/>
    </row>
    <row r="17" spans="2:8" ht="29.25" customHeight="1" x14ac:dyDescent="0.25">
      <c r="B17" s="184"/>
      <c r="C17" s="184"/>
      <c r="D17" s="93" t="s">
        <v>1</v>
      </c>
      <c r="E17" s="93" t="s">
        <v>2</v>
      </c>
      <c r="F17" s="93" t="s">
        <v>5</v>
      </c>
      <c r="G17" s="93" t="s">
        <v>6</v>
      </c>
      <c r="H17" s="93" t="s">
        <v>7</v>
      </c>
    </row>
    <row r="18" spans="2:8" ht="97.5" customHeight="1" x14ac:dyDescent="0.25">
      <c r="B18" s="33" t="s">
        <v>20</v>
      </c>
      <c r="C18" s="34"/>
      <c r="D18" s="34"/>
      <c r="E18" s="34"/>
      <c r="F18" s="34"/>
      <c r="G18" s="34"/>
      <c r="H18" s="34"/>
    </row>
    <row r="19" spans="2:8" ht="25.5" customHeight="1" x14ac:dyDescent="0.25">
      <c r="B19" s="33" t="s">
        <v>21</v>
      </c>
      <c r="C19" s="34"/>
      <c r="D19" s="34"/>
      <c r="E19" s="34"/>
      <c r="F19" s="34"/>
      <c r="G19" s="34"/>
      <c r="H19" s="34"/>
    </row>
    <row r="20" spans="2:8" s="8" customFormat="1" ht="69" customHeight="1" x14ac:dyDescent="0.25">
      <c r="B20" s="33" t="s">
        <v>22</v>
      </c>
      <c r="C20" s="35"/>
      <c r="D20" s="35"/>
      <c r="E20" s="35"/>
      <c r="F20" s="35"/>
      <c r="G20" s="35"/>
      <c r="H20" s="35"/>
    </row>
    <row r="21" spans="2:8" s="8" customFormat="1" ht="113.25" customHeight="1" x14ac:dyDescent="0.3">
      <c r="B21" s="33" t="s">
        <v>11</v>
      </c>
      <c r="C21" s="36"/>
      <c r="D21" s="36"/>
      <c r="E21" s="36"/>
      <c r="F21" s="35"/>
      <c r="G21" s="35"/>
      <c r="H21" s="35"/>
    </row>
    <row r="22" spans="2:8" ht="32.25" customHeight="1" x14ac:dyDescent="0.25">
      <c r="B22" s="33" t="s">
        <v>12</v>
      </c>
      <c r="C22" s="34"/>
      <c r="D22" s="34"/>
      <c r="E22" s="34">
        <v>8682</v>
      </c>
      <c r="F22" s="34">
        <v>135500</v>
      </c>
      <c r="G22" s="34"/>
      <c r="H22" s="34"/>
    </row>
    <row r="23" spans="2:8" ht="54" customHeight="1" x14ac:dyDescent="0.3">
      <c r="B23" s="33" t="s">
        <v>23</v>
      </c>
      <c r="C23" s="37"/>
      <c r="D23" s="37"/>
      <c r="E23" s="37"/>
      <c r="F23" s="37"/>
      <c r="G23" s="37"/>
      <c r="H23" s="37"/>
    </row>
    <row r="24" spans="2:8" ht="27" customHeight="1" x14ac:dyDescent="0.25">
      <c r="B24" s="9"/>
      <c r="C24" s="10"/>
      <c r="D24" s="10"/>
      <c r="E24" s="10"/>
      <c r="F24" s="10"/>
      <c r="G24" s="10"/>
      <c r="H24" s="10"/>
    </row>
    <row r="25" spans="2:8" ht="54.75" customHeight="1" x14ac:dyDescent="0.25">
      <c r="B25" s="182" t="s">
        <v>57</v>
      </c>
      <c r="C25" s="182"/>
      <c r="D25" s="182"/>
      <c r="E25" s="182"/>
      <c r="F25" s="182"/>
      <c r="G25" s="39"/>
    </row>
    <row r="26" spans="2:8" ht="28.5" customHeight="1" x14ac:dyDescent="0.3">
      <c r="B26" s="196" t="s">
        <v>241</v>
      </c>
      <c r="C26" s="196"/>
      <c r="D26" s="10"/>
      <c r="E26" s="10"/>
    </row>
    <row r="27" spans="2:8" ht="136.5" customHeight="1" x14ac:dyDescent="0.25">
      <c r="B27" s="207" t="s">
        <v>9</v>
      </c>
      <c r="C27" s="208"/>
      <c r="D27" s="93" t="s">
        <v>10</v>
      </c>
      <c r="E27" s="95" t="s">
        <v>142</v>
      </c>
      <c r="F27" s="93" t="s">
        <v>34</v>
      </c>
    </row>
    <row r="28" spans="2:8" ht="90" customHeight="1" x14ac:dyDescent="0.25">
      <c r="B28" s="220" t="s">
        <v>236</v>
      </c>
      <c r="C28" s="221"/>
      <c r="D28" s="98">
        <f>SUM(D29:D32)</f>
        <v>233</v>
      </c>
      <c r="E28" s="95"/>
      <c r="F28" s="63"/>
    </row>
    <row r="29" spans="2:8" ht="27.75" customHeight="1" x14ac:dyDescent="0.25">
      <c r="B29" s="224" t="s">
        <v>240</v>
      </c>
      <c r="C29" s="224"/>
      <c r="D29" s="34">
        <v>25</v>
      </c>
      <c r="E29" s="130"/>
      <c r="F29" s="63"/>
    </row>
    <row r="30" spans="2:8" ht="72.75" customHeight="1" x14ac:dyDescent="0.25">
      <c r="B30" s="225" t="s">
        <v>238</v>
      </c>
      <c r="C30" s="226"/>
      <c r="D30" s="34">
        <f>40+53</f>
        <v>93</v>
      </c>
      <c r="E30" s="95"/>
      <c r="F30" s="63"/>
    </row>
    <row r="31" spans="2:8" ht="48" customHeight="1" x14ac:dyDescent="0.25">
      <c r="B31" s="225" t="s">
        <v>237</v>
      </c>
      <c r="C31" s="226"/>
      <c r="D31" s="34">
        <v>35</v>
      </c>
      <c r="E31" s="95"/>
      <c r="F31" s="63"/>
    </row>
    <row r="32" spans="2:8" ht="37.5" customHeight="1" x14ac:dyDescent="0.25">
      <c r="B32" s="224" t="s">
        <v>239</v>
      </c>
      <c r="C32" s="224"/>
      <c r="D32" s="34">
        <v>80</v>
      </c>
      <c r="E32" s="63"/>
      <c r="F32" s="63"/>
    </row>
    <row r="33" spans="2:17" ht="27.75" customHeight="1" x14ac:dyDescent="0.25">
      <c r="B33" s="105"/>
      <c r="C33" s="105"/>
      <c r="D33" s="75"/>
      <c r="E33" s="64"/>
      <c r="F33" s="64"/>
    </row>
    <row r="34" spans="2:17" ht="35.25" customHeight="1" x14ac:dyDescent="0.25">
      <c r="B34" s="65"/>
      <c r="C34" s="65"/>
      <c r="D34" s="64"/>
      <c r="E34" s="64"/>
      <c r="F34" s="64"/>
    </row>
    <row r="35" spans="2:17" ht="34.5" customHeight="1" x14ac:dyDescent="0.3">
      <c r="B35" s="57" t="s">
        <v>15</v>
      </c>
      <c r="C35" s="19"/>
      <c r="D35" s="42" t="s">
        <v>16</v>
      </c>
    </row>
    <row r="36" spans="2:17" ht="20.25" x14ac:dyDescent="0.3">
      <c r="B36" s="58"/>
      <c r="C36" s="84" t="s">
        <v>17</v>
      </c>
      <c r="D36" s="43"/>
      <c r="O36" s="104"/>
      <c r="P36" s="104"/>
      <c r="Q36" s="104"/>
    </row>
    <row r="37" spans="2:17" ht="73.5" customHeight="1" x14ac:dyDescent="0.3">
      <c r="B37" s="57" t="s">
        <v>52</v>
      </c>
      <c r="C37" s="85"/>
      <c r="D37" s="42" t="s">
        <v>53</v>
      </c>
    </row>
    <row r="38" spans="2:17" ht="20.25" x14ac:dyDescent="0.3">
      <c r="B38" s="58"/>
      <c r="C38" s="84" t="s">
        <v>17</v>
      </c>
      <c r="D38" s="44"/>
    </row>
    <row r="39" spans="2:17" ht="68.25" customHeight="1" x14ac:dyDescent="0.3">
      <c r="B39" s="57" t="s">
        <v>129</v>
      </c>
      <c r="C39" s="85"/>
      <c r="D39" s="42" t="s">
        <v>133</v>
      </c>
    </row>
    <row r="40" spans="2:17" ht="20.25" x14ac:dyDescent="0.3">
      <c r="B40" s="58"/>
      <c r="C40" s="84" t="s">
        <v>17</v>
      </c>
      <c r="D40" s="44"/>
    </row>
  </sheetData>
  <mergeCells count="25">
    <mergeCell ref="C6:H6"/>
    <mergeCell ref="G1:H1"/>
    <mergeCell ref="B2:H2"/>
    <mergeCell ref="B3:H3"/>
    <mergeCell ref="B4:H4"/>
    <mergeCell ref="B5:H5"/>
    <mergeCell ref="B25:F25"/>
    <mergeCell ref="C7:H7"/>
    <mergeCell ref="C8:H8"/>
    <mergeCell ref="C9:H9"/>
    <mergeCell ref="C11:H11"/>
    <mergeCell ref="C12:H12"/>
    <mergeCell ref="C13:H13"/>
    <mergeCell ref="C14:H14"/>
    <mergeCell ref="B16:B17"/>
    <mergeCell ref="C16:C17"/>
    <mergeCell ref="D16:E16"/>
    <mergeCell ref="F16:H16"/>
    <mergeCell ref="B32:C32"/>
    <mergeCell ref="B29:C29"/>
    <mergeCell ref="B26:C26"/>
    <mergeCell ref="B27:C27"/>
    <mergeCell ref="B28:C28"/>
    <mergeCell ref="B30:C30"/>
    <mergeCell ref="B31:C31"/>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24"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40"/>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3.7109375" customWidth="1"/>
    <col min="3" max="3" width="22.28515625" customWidth="1"/>
    <col min="4" max="4" width="22.5703125" customWidth="1"/>
    <col min="5" max="5" width="24" customWidth="1"/>
    <col min="6" max="6" width="19.85546875" customWidth="1"/>
    <col min="7" max="7" width="19" customWidth="1"/>
    <col min="8" max="8" width="18.7109375" customWidth="1"/>
    <col min="15" max="15" width="15.7109375" customWidth="1"/>
  </cols>
  <sheetData>
    <row r="1" spans="2:15" ht="105" customHeight="1" x14ac:dyDescent="0.25">
      <c r="B1" s="1"/>
      <c r="C1" s="1"/>
      <c r="D1" s="1"/>
      <c r="E1" s="1"/>
      <c r="F1" s="177" t="s">
        <v>258</v>
      </c>
      <c r="G1" s="177"/>
      <c r="H1" s="177"/>
      <c r="I1" s="1"/>
      <c r="J1" s="1"/>
      <c r="K1" s="1"/>
      <c r="L1" s="1"/>
    </row>
    <row r="2" spans="2:15" ht="30" customHeight="1" x14ac:dyDescent="0.25">
      <c r="B2" s="178" t="s">
        <v>259</v>
      </c>
      <c r="C2" s="178"/>
      <c r="D2" s="178"/>
      <c r="E2" s="178"/>
      <c r="F2" s="178"/>
      <c r="G2" s="178"/>
      <c r="H2" s="178"/>
      <c r="I2" s="4"/>
      <c r="J2" s="4"/>
      <c r="K2" s="4"/>
      <c r="L2" s="4"/>
      <c r="M2" s="4"/>
      <c r="N2" s="4"/>
      <c r="O2" s="4"/>
    </row>
    <row r="3" spans="2:15" ht="33.7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30.75" customHeight="1" x14ac:dyDescent="0.25">
      <c r="B5" s="181" t="s">
        <v>262</v>
      </c>
      <c r="C5" s="181"/>
      <c r="D5" s="181"/>
      <c r="E5" s="181"/>
      <c r="F5" s="181"/>
      <c r="G5" s="181"/>
      <c r="H5" s="181"/>
      <c r="I5" s="7"/>
      <c r="J5" s="7"/>
      <c r="K5" s="7"/>
      <c r="L5" s="7"/>
      <c r="M5" s="7"/>
      <c r="N5" s="3"/>
    </row>
    <row r="6" spans="2:15" ht="51.75" customHeight="1" x14ac:dyDescent="0.25">
      <c r="B6" s="111" t="s">
        <v>263</v>
      </c>
      <c r="C6" s="176" t="s">
        <v>323</v>
      </c>
      <c r="D6" s="176"/>
      <c r="E6" s="176"/>
      <c r="F6" s="176"/>
      <c r="G6" s="176"/>
      <c r="H6" s="176"/>
      <c r="I6" s="16"/>
      <c r="J6" s="7"/>
      <c r="K6" s="7"/>
      <c r="L6" s="7"/>
      <c r="M6" s="7"/>
      <c r="N6" s="3"/>
    </row>
    <row r="7" spans="2:15" ht="84" customHeight="1" x14ac:dyDescent="0.25">
      <c r="B7" s="111" t="s">
        <v>265</v>
      </c>
      <c r="C7" s="176" t="s">
        <v>266</v>
      </c>
      <c r="D7" s="176"/>
      <c r="E7" s="176"/>
      <c r="F7" s="176"/>
      <c r="G7" s="176"/>
      <c r="H7" s="176"/>
      <c r="I7" s="15"/>
      <c r="J7" s="7"/>
      <c r="K7" s="7"/>
      <c r="L7" s="7"/>
      <c r="M7" s="7"/>
      <c r="N7" s="3"/>
    </row>
    <row r="8" spans="2:15" ht="68.25" customHeight="1" x14ac:dyDescent="0.25">
      <c r="B8" s="111" t="s">
        <v>267</v>
      </c>
      <c r="C8" s="176" t="s">
        <v>512</v>
      </c>
      <c r="D8" s="176"/>
      <c r="E8" s="176"/>
      <c r="F8" s="176"/>
      <c r="G8" s="176"/>
      <c r="H8" s="176"/>
      <c r="I8" s="15"/>
      <c r="J8" s="7"/>
      <c r="K8" s="7"/>
      <c r="L8" s="7"/>
      <c r="M8" s="7"/>
      <c r="N8" s="3"/>
    </row>
    <row r="9" spans="2:15" ht="92.25" customHeight="1" x14ac:dyDescent="0.25">
      <c r="B9" s="111" t="s">
        <v>268</v>
      </c>
      <c r="C9" s="176" t="s">
        <v>235</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45"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1.5" customHeight="1" x14ac:dyDescent="0.25">
      <c r="B16" s="184" t="s">
        <v>279</v>
      </c>
      <c r="C16" s="184" t="s">
        <v>280</v>
      </c>
      <c r="D16" s="184" t="s">
        <v>281</v>
      </c>
      <c r="E16" s="184"/>
      <c r="F16" s="184" t="s">
        <v>282</v>
      </c>
      <c r="G16" s="184"/>
      <c r="H16" s="184"/>
    </row>
    <row r="17" spans="2:8" ht="29.25" customHeight="1" x14ac:dyDescent="0.25">
      <c r="B17" s="184"/>
      <c r="C17" s="184"/>
      <c r="D17" s="112" t="s">
        <v>283</v>
      </c>
      <c r="E17" s="112" t="s">
        <v>284</v>
      </c>
      <c r="F17" s="112" t="s">
        <v>285</v>
      </c>
      <c r="G17" s="112" t="s">
        <v>286</v>
      </c>
      <c r="H17" s="112" t="s">
        <v>287</v>
      </c>
    </row>
    <row r="18" spans="2:8" ht="109.5" customHeight="1" x14ac:dyDescent="0.25">
      <c r="B18" s="33" t="s">
        <v>288</v>
      </c>
      <c r="C18" s="34"/>
      <c r="D18" s="34"/>
      <c r="E18" s="34"/>
      <c r="F18" s="34"/>
      <c r="G18" s="34"/>
      <c r="H18" s="34"/>
    </row>
    <row r="19" spans="2:8" ht="30" customHeight="1" x14ac:dyDescent="0.25">
      <c r="B19" s="33" t="s">
        <v>289</v>
      </c>
      <c r="C19" s="34"/>
      <c r="D19" s="34"/>
      <c r="E19" s="34"/>
      <c r="F19" s="34"/>
      <c r="G19" s="34"/>
      <c r="H19" s="34"/>
    </row>
    <row r="20" spans="2:8" s="8" customFormat="1" ht="51.75" customHeight="1" x14ac:dyDescent="0.25">
      <c r="B20" s="33" t="s">
        <v>290</v>
      </c>
      <c r="C20" s="35"/>
      <c r="D20" s="35"/>
      <c r="E20" s="35"/>
      <c r="F20" s="35"/>
      <c r="G20" s="35"/>
      <c r="H20" s="35"/>
    </row>
    <row r="21" spans="2:8" s="8" customFormat="1" ht="113.25" customHeight="1" x14ac:dyDescent="0.3">
      <c r="B21" s="33" t="s">
        <v>291</v>
      </c>
      <c r="C21" s="36"/>
      <c r="D21" s="36"/>
      <c r="E21" s="36"/>
      <c r="F21" s="35"/>
      <c r="G21" s="35"/>
      <c r="H21" s="35"/>
    </row>
    <row r="22" spans="2:8" ht="32.25" customHeight="1" x14ac:dyDescent="0.25">
      <c r="B22" s="33" t="s">
        <v>292</v>
      </c>
      <c r="C22" s="34"/>
      <c r="D22" s="34"/>
      <c r="E22" s="34">
        <v>8682</v>
      </c>
      <c r="F22" s="34">
        <v>135500</v>
      </c>
      <c r="G22" s="34"/>
      <c r="H22" s="34"/>
    </row>
    <row r="23" spans="2:8" ht="54" customHeight="1" x14ac:dyDescent="0.3">
      <c r="B23" s="33" t="s">
        <v>293</v>
      </c>
      <c r="C23" s="37"/>
      <c r="D23" s="37"/>
      <c r="E23" s="37"/>
      <c r="F23" s="37"/>
      <c r="G23" s="37"/>
      <c r="H23" s="37"/>
    </row>
    <row r="24" spans="2:8" ht="27" customHeight="1" x14ac:dyDescent="0.25">
      <c r="B24" s="9"/>
      <c r="C24" s="10"/>
      <c r="D24" s="10"/>
      <c r="E24" s="10"/>
      <c r="F24" s="10"/>
      <c r="G24" s="10"/>
      <c r="H24" s="10"/>
    </row>
    <row r="25" spans="2:8" ht="54.75" customHeight="1" x14ac:dyDescent="0.25">
      <c r="B25" s="182" t="s">
        <v>294</v>
      </c>
      <c r="C25" s="182"/>
      <c r="D25" s="182"/>
      <c r="E25" s="182"/>
      <c r="F25" s="182"/>
      <c r="G25" s="39"/>
    </row>
    <row r="26" spans="2:8" ht="28.5" customHeight="1" x14ac:dyDescent="0.3">
      <c r="B26" s="196" t="s">
        <v>382</v>
      </c>
      <c r="C26" s="196"/>
      <c r="D26" s="10"/>
      <c r="E26" s="10"/>
    </row>
    <row r="27" spans="2:8" ht="150.75" customHeight="1" x14ac:dyDescent="0.25">
      <c r="B27" s="207" t="s">
        <v>296</v>
      </c>
      <c r="C27" s="208"/>
      <c r="D27" s="112" t="s">
        <v>297</v>
      </c>
      <c r="E27" s="112" t="s">
        <v>298</v>
      </c>
      <c r="F27" s="112" t="s">
        <v>299</v>
      </c>
      <c r="G27" s="121" t="s">
        <v>337</v>
      </c>
    </row>
    <row r="28" spans="2:8" ht="111" customHeight="1" x14ac:dyDescent="0.25">
      <c r="B28" s="220" t="s">
        <v>513</v>
      </c>
      <c r="C28" s="221"/>
      <c r="D28" s="98">
        <f>SUM(D29:D32)</f>
        <v>233</v>
      </c>
      <c r="E28" s="114"/>
      <c r="F28" s="63"/>
      <c r="G28" s="63"/>
    </row>
    <row r="29" spans="2:8" ht="30" customHeight="1" x14ac:dyDescent="0.25">
      <c r="B29" s="224" t="s">
        <v>517</v>
      </c>
      <c r="C29" s="224"/>
      <c r="D29" s="34">
        <v>25</v>
      </c>
      <c r="E29" s="130"/>
      <c r="F29" s="63"/>
      <c r="G29" s="63"/>
    </row>
    <row r="30" spans="2:8" ht="64.5" customHeight="1" x14ac:dyDescent="0.25">
      <c r="B30" s="225" t="s">
        <v>514</v>
      </c>
      <c r="C30" s="226"/>
      <c r="D30" s="34">
        <f>40+53</f>
        <v>93</v>
      </c>
      <c r="E30" s="114"/>
      <c r="F30" s="63"/>
      <c r="G30" s="63"/>
    </row>
    <row r="31" spans="2:8" ht="48" customHeight="1" x14ac:dyDescent="0.25">
      <c r="B31" s="225" t="s">
        <v>515</v>
      </c>
      <c r="C31" s="226"/>
      <c r="D31" s="34">
        <v>35</v>
      </c>
      <c r="E31" s="114"/>
      <c r="F31" s="63"/>
      <c r="G31" s="63"/>
    </row>
    <row r="32" spans="2:8" ht="37.5" customHeight="1" x14ac:dyDescent="0.25">
      <c r="B32" s="224" t="s">
        <v>516</v>
      </c>
      <c r="C32" s="224"/>
      <c r="D32" s="34">
        <v>80</v>
      </c>
      <c r="E32" s="63"/>
      <c r="F32" s="63"/>
      <c r="G32" s="63"/>
    </row>
    <row r="33" spans="2:17" ht="27.75" customHeight="1" x14ac:dyDescent="0.25">
      <c r="B33" s="105"/>
      <c r="C33" s="105"/>
      <c r="D33" s="75"/>
      <c r="E33" s="64"/>
      <c r="F33" s="64"/>
    </row>
    <row r="34" spans="2:17" ht="35.25" customHeight="1" x14ac:dyDescent="0.25">
      <c r="B34" s="65"/>
      <c r="C34" s="65"/>
      <c r="D34" s="64"/>
      <c r="E34" s="64"/>
      <c r="F34" s="64"/>
    </row>
    <row r="35" spans="2:17" ht="34.5" customHeight="1" x14ac:dyDescent="0.3">
      <c r="B35" s="57" t="s">
        <v>300</v>
      </c>
      <c r="C35" s="19"/>
      <c r="D35" s="42" t="s">
        <v>16</v>
      </c>
    </row>
    <row r="36" spans="2:17" ht="20.25" x14ac:dyDescent="0.3">
      <c r="B36" s="58"/>
      <c r="C36" s="120" t="s">
        <v>301</v>
      </c>
      <c r="D36" s="43"/>
      <c r="O36" s="104"/>
      <c r="P36" s="104"/>
      <c r="Q36" s="104"/>
    </row>
    <row r="37" spans="2:17" ht="73.5" customHeight="1" x14ac:dyDescent="0.3">
      <c r="B37" s="57" t="s">
        <v>302</v>
      </c>
      <c r="C37" s="19"/>
      <c r="D37" s="42" t="s">
        <v>53</v>
      </c>
    </row>
    <row r="38" spans="2:17" ht="20.25" x14ac:dyDescent="0.3">
      <c r="B38" s="107"/>
      <c r="C38" s="120" t="s">
        <v>301</v>
      </c>
      <c r="D38" s="44"/>
    </row>
    <row r="39" spans="2:17" ht="68.25" customHeight="1" x14ac:dyDescent="0.3">
      <c r="B39" s="57" t="s">
        <v>322</v>
      </c>
      <c r="C39" s="85"/>
      <c r="D39" s="42" t="s">
        <v>133</v>
      </c>
    </row>
    <row r="40" spans="2:17" ht="20.25" x14ac:dyDescent="0.3">
      <c r="B40" s="58"/>
      <c r="C40" s="120" t="s">
        <v>301</v>
      </c>
      <c r="D40" s="44"/>
    </row>
  </sheetData>
  <mergeCells count="25">
    <mergeCell ref="B30:C30"/>
    <mergeCell ref="B31:C31"/>
    <mergeCell ref="B32:C32"/>
    <mergeCell ref="B29:C29"/>
    <mergeCell ref="B16:B17"/>
    <mergeCell ref="C16:C17"/>
    <mergeCell ref="D16:E16"/>
    <mergeCell ref="F16:H16"/>
    <mergeCell ref="B28:C28"/>
    <mergeCell ref="B26:C26"/>
    <mergeCell ref="B27:C27"/>
    <mergeCell ref="F1:H1"/>
    <mergeCell ref="C6:H6"/>
    <mergeCell ref="B2:H2"/>
    <mergeCell ref="B3:H3"/>
    <mergeCell ref="B4:H4"/>
    <mergeCell ref="B5:H5"/>
    <mergeCell ref="B25:F25"/>
    <mergeCell ref="C7:H7"/>
    <mergeCell ref="C8:H8"/>
    <mergeCell ref="C9:H9"/>
    <mergeCell ref="C11:H11"/>
    <mergeCell ref="C12:H12"/>
    <mergeCell ref="C13:H13"/>
    <mergeCell ref="C14:H14"/>
  </mergeCells>
  <pageMargins left="0.74803149606299213" right="0.74803149606299213" top="0.98425196850393704" bottom="0.98425196850393704" header="0.51181102362204722" footer="0.51181102362204722"/>
  <pageSetup paperSize="9" scale="44" fitToHeight="2" orientation="portrait" verticalDpi="0" r:id="rId1"/>
  <rowBreaks count="1" manualBreakCount="1">
    <brk id="24"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B1:O45"/>
  <sheetViews>
    <sheetView view="pageBreakPreview" topLeftCell="A22" zoomScale="80" zoomScaleNormal="100" zoomScaleSheetLayoutView="80" workbookViewId="0">
      <selection activeCell="G27" sqref="G27"/>
    </sheetView>
  </sheetViews>
  <sheetFormatPr defaultRowHeight="15" x14ac:dyDescent="0.25"/>
  <cols>
    <col min="1" max="1" width="1.85546875" customWidth="1"/>
    <col min="2" max="2" width="60.42578125" customWidth="1"/>
    <col min="3" max="3" width="20.28515625" customWidth="1"/>
    <col min="4" max="4" width="21.5703125" customWidth="1"/>
    <col min="5" max="5" width="21.42578125" customWidth="1"/>
    <col min="6" max="6" width="19.140625" customWidth="1"/>
    <col min="7" max="7" width="18.5703125" customWidth="1"/>
    <col min="8" max="8" width="18" customWidth="1"/>
  </cols>
  <sheetData>
    <row r="1" spans="2:15" ht="132.75" customHeight="1" x14ac:dyDescent="0.25">
      <c r="B1" s="1"/>
      <c r="C1" s="1"/>
      <c r="D1" s="1"/>
      <c r="E1" s="1"/>
      <c r="G1" s="177" t="s">
        <v>35</v>
      </c>
      <c r="H1" s="177"/>
      <c r="I1" s="1"/>
      <c r="J1" s="1"/>
      <c r="K1" s="1"/>
      <c r="L1" s="1"/>
    </row>
    <row r="2" spans="2:15" ht="40.5" customHeight="1" x14ac:dyDescent="0.25">
      <c r="B2" s="178" t="s">
        <v>36</v>
      </c>
      <c r="C2" s="178"/>
      <c r="D2" s="178"/>
      <c r="E2" s="178"/>
      <c r="F2" s="178"/>
      <c r="G2" s="178"/>
      <c r="H2" s="178"/>
      <c r="I2" s="4"/>
      <c r="J2" s="4"/>
      <c r="K2" s="4"/>
      <c r="L2" s="4"/>
      <c r="M2" s="4"/>
      <c r="N2" s="4"/>
      <c r="O2" s="4"/>
    </row>
    <row r="3" spans="2:15" ht="42.75" customHeight="1" x14ac:dyDescent="0.25">
      <c r="B3" s="179" t="s">
        <v>18</v>
      </c>
      <c r="C3" s="179"/>
      <c r="D3" s="179"/>
      <c r="E3" s="179"/>
      <c r="F3" s="179"/>
      <c r="G3" s="179"/>
      <c r="H3" s="179"/>
      <c r="I3" s="5"/>
      <c r="J3" s="5"/>
      <c r="K3" s="5"/>
      <c r="L3" s="5"/>
      <c r="M3" s="5"/>
      <c r="N3" s="12"/>
    </row>
    <row r="4" spans="2:15" ht="33.75" customHeight="1" x14ac:dyDescent="0.25">
      <c r="B4" s="188" t="s">
        <v>19</v>
      </c>
      <c r="C4" s="188"/>
      <c r="D4" s="188"/>
      <c r="E4" s="188"/>
      <c r="F4" s="188"/>
      <c r="G4" s="188"/>
      <c r="H4" s="188"/>
      <c r="I4" s="6"/>
      <c r="J4" s="6"/>
      <c r="K4" s="6"/>
      <c r="L4" s="6"/>
      <c r="M4" s="6"/>
      <c r="N4" s="2"/>
    </row>
    <row r="5" spans="2:15" ht="44.25" customHeight="1" x14ac:dyDescent="0.25">
      <c r="B5" s="181" t="s">
        <v>13</v>
      </c>
      <c r="C5" s="181"/>
      <c r="D5" s="181"/>
      <c r="E5" s="181"/>
      <c r="F5" s="181"/>
      <c r="G5" s="181"/>
      <c r="H5" s="181"/>
      <c r="I5" s="7"/>
      <c r="J5" s="7"/>
      <c r="K5" s="7"/>
      <c r="L5" s="7"/>
      <c r="M5" s="7"/>
      <c r="N5" s="3"/>
    </row>
    <row r="6" spans="2:15" ht="72" customHeight="1" x14ac:dyDescent="0.25">
      <c r="B6" s="60" t="s">
        <v>32</v>
      </c>
      <c r="C6" s="176" t="s">
        <v>126</v>
      </c>
      <c r="D6" s="176"/>
      <c r="E6" s="176"/>
      <c r="F6" s="176"/>
      <c r="G6" s="176"/>
      <c r="H6" s="176"/>
      <c r="I6" s="16"/>
      <c r="J6" s="7"/>
      <c r="K6" s="7"/>
      <c r="L6" s="7"/>
      <c r="M6" s="7"/>
      <c r="N6" s="3"/>
    </row>
    <row r="7" spans="2:15" ht="93.75" customHeight="1" x14ac:dyDescent="0.25">
      <c r="B7" s="60" t="s">
        <v>31</v>
      </c>
      <c r="C7" s="176" t="s">
        <v>37</v>
      </c>
      <c r="D7" s="176"/>
      <c r="E7" s="176"/>
      <c r="F7" s="176"/>
      <c r="G7" s="176"/>
      <c r="H7" s="176"/>
      <c r="I7" s="15"/>
      <c r="J7" s="7"/>
      <c r="K7" s="7"/>
      <c r="L7" s="7"/>
      <c r="M7" s="7"/>
      <c r="N7" s="3"/>
    </row>
    <row r="8" spans="2:15" ht="70.5" customHeight="1" x14ac:dyDescent="0.25">
      <c r="B8" s="60" t="s">
        <v>30</v>
      </c>
      <c r="C8" s="176" t="s">
        <v>111</v>
      </c>
      <c r="D8" s="176"/>
      <c r="E8" s="176"/>
      <c r="F8" s="176"/>
      <c r="G8" s="176"/>
      <c r="H8" s="176"/>
      <c r="I8" s="15"/>
      <c r="J8" s="7"/>
      <c r="K8" s="7"/>
      <c r="L8" s="7"/>
      <c r="M8" s="7"/>
      <c r="N8" s="3"/>
    </row>
    <row r="9" spans="2:15" ht="93" customHeight="1" x14ac:dyDescent="0.25">
      <c r="B9" s="60" t="s">
        <v>29</v>
      </c>
      <c r="C9" s="176" t="s">
        <v>127</v>
      </c>
      <c r="D9" s="176"/>
      <c r="E9" s="176"/>
      <c r="F9" s="176"/>
      <c r="G9" s="176"/>
      <c r="H9" s="176"/>
      <c r="I9" s="17"/>
      <c r="J9" s="7"/>
      <c r="K9" s="7"/>
      <c r="L9" s="7"/>
      <c r="M9" s="7"/>
      <c r="N9" s="3"/>
    </row>
    <row r="10" spans="2:15" ht="30" customHeight="1" x14ac:dyDescent="0.25">
      <c r="B10" s="60" t="s">
        <v>28</v>
      </c>
      <c r="C10" s="62"/>
      <c r="D10" s="62"/>
      <c r="E10" s="62"/>
      <c r="F10" s="62"/>
      <c r="G10" s="62"/>
      <c r="H10" s="62"/>
      <c r="I10" s="7"/>
      <c r="J10" s="7"/>
      <c r="K10" s="7"/>
      <c r="L10" s="7"/>
      <c r="M10" s="7"/>
      <c r="N10" s="3"/>
    </row>
    <row r="11" spans="2:15" ht="40.5" customHeight="1" x14ac:dyDescent="0.25">
      <c r="B11" s="60" t="s">
        <v>27</v>
      </c>
      <c r="C11" s="183" t="s">
        <v>128</v>
      </c>
      <c r="D11" s="183"/>
      <c r="E11" s="183"/>
      <c r="F11" s="183"/>
      <c r="G11" s="183"/>
      <c r="H11" s="183"/>
      <c r="I11" s="7"/>
      <c r="J11" s="7"/>
      <c r="K11" s="7"/>
      <c r="L11" s="7"/>
      <c r="M11" s="7"/>
      <c r="N11" s="3"/>
    </row>
    <row r="12" spans="2:15" ht="38.25" customHeight="1" x14ac:dyDescent="0.25">
      <c r="B12" s="60" t="s">
        <v>26</v>
      </c>
      <c r="C12" s="183" t="s">
        <v>41</v>
      </c>
      <c r="D12" s="183"/>
      <c r="E12" s="183"/>
      <c r="F12" s="183"/>
      <c r="G12" s="183"/>
      <c r="H12" s="183"/>
      <c r="I12" s="7"/>
      <c r="J12" s="7"/>
      <c r="K12" s="7"/>
      <c r="L12" s="7"/>
      <c r="M12" s="7"/>
      <c r="N12" s="3"/>
    </row>
    <row r="13" spans="2:15" ht="36.75" customHeight="1" x14ac:dyDescent="0.25">
      <c r="B13" s="60" t="s">
        <v>25</v>
      </c>
      <c r="C13" s="183" t="s">
        <v>42</v>
      </c>
      <c r="D13" s="183"/>
      <c r="E13" s="183"/>
      <c r="F13" s="183"/>
      <c r="G13" s="183"/>
      <c r="H13" s="183"/>
      <c r="I13" s="7"/>
      <c r="J13" s="7"/>
      <c r="K13" s="7"/>
      <c r="L13" s="7"/>
      <c r="M13" s="7"/>
      <c r="N13" s="3"/>
    </row>
    <row r="14" spans="2:15" ht="32.25" customHeight="1" x14ac:dyDescent="0.25">
      <c r="B14" s="60" t="s">
        <v>24</v>
      </c>
      <c r="C14" s="183" t="s">
        <v>40</v>
      </c>
      <c r="D14" s="183"/>
      <c r="E14" s="183"/>
      <c r="F14" s="183"/>
      <c r="G14" s="183"/>
      <c r="H14" s="183"/>
      <c r="I14" s="7"/>
      <c r="J14" s="7"/>
      <c r="K14" s="7"/>
      <c r="L14" s="7"/>
      <c r="M14" s="7"/>
      <c r="N14" s="3"/>
    </row>
    <row r="15" spans="2:15" ht="21" customHeight="1" x14ac:dyDescent="0.25">
      <c r="H15" s="31" t="s">
        <v>14</v>
      </c>
    </row>
    <row r="16" spans="2:15" ht="45" customHeight="1" x14ac:dyDescent="0.25">
      <c r="B16" s="184" t="s">
        <v>8</v>
      </c>
      <c r="C16" s="184" t="s">
        <v>4</v>
      </c>
      <c r="D16" s="184" t="s">
        <v>3</v>
      </c>
      <c r="E16" s="184"/>
      <c r="F16" s="184" t="s">
        <v>0</v>
      </c>
      <c r="G16" s="184"/>
      <c r="H16" s="184"/>
    </row>
    <row r="17" spans="2:8" ht="45" customHeight="1" x14ac:dyDescent="0.25">
      <c r="B17" s="184"/>
      <c r="C17" s="184"/>
      <c r="D17" s="61" t="s">
        <v>1</v>
      </c>
      <c r="E17" s="61" t="s">
        <v>2</v>
      </c>
      <c r="F17" s="61" t="s">
        <v>5</v>
      </c>
      <c r="G17" s="61" t="s">
        <v>6</v>
      </c>
      <c r="H17" s="61" t="s">
        <v>7</v>
      </c>
    </row>
    <row r="18" spans="2:8" ht="117.75" customHeight="1" x14ac:dyDescent="0.25">
      <c r="B18" s="33" t="s">
        <v>20</v>
      </c>
      <c r="C18" s="34"/>
      <c r="D18" s="34"/>
      <c r="E18" s="34"/>
      <c r="F18" s="34"/>
      <c r="G18" s="34"/>
      <c r="H18" s="34"/>
    </row>
    <row r="19" spans="2:8" ht="51.75" customHeight="1" x14ac:dyDescent="0.25">
      <c r="B19" s="33" t="s">
        <v>21</v>
      </c>
      <c r="C19" s="34"/>
      <c r="D19" s="34"/>
      <c r="E19" s="34"/>
      <c r="F19" s="34"/>
      <c r="G19" s="34"/>
      <c r="H19" s="34"/>
    </row>
    <row r="20" spans="2:8" s="8" customFormat="1" ht="80.25" customHeight="1" x14ac:dyDescent="0.25">
      <c r="B20" s="33" t="s">
        <v>22</v>
      </c>
      <c r="C20" s="35"/>
      <c r="D20" s="35"/>
      <c r="E20" s="35"/>
      <c r="F20" s="35"/>
      <c r="G20" s="35"/>
      <c r="H20" s="35"/>
    </row>
    <row r="21" spans="2:8" s="8" customFormat="1" ht="123" customHeight="1" x14ac:dyDescent="0.3">
      <c r="B21" s="33" t="s">
        <v>11</v>
      </c>
      <c r="C21" s="36"/>
      <c r="D21" s="36"/>
      <c r="E21" s="36"/>
      <c r="F21" s="35"/>
      <c r="G21" s="35"/>
      <c r="H21" s="35"/>
    </row>
    <row r="22" spans="2:8" s="145" customFormat="1" ht="57.75" customHeight="1" x14ac:dyDescent="0.25">
      <c r="B22" s="108" t="s">
        <v>12</v>
      </c>
      <c r="C22" s="98">
        <v>176534</v>
      </c>
      <c r="D22" s="98">
        <v>604840</v>
      </c>
      <c r="E22" s="98">
        <v>139946</v>
      </c>
      <c r="F22" s="98">
        <v>59278</v>
      </c>
      <c r="G22" s="98"/>
      <c r="H22" s="98"/>
    </row>
    <row r="23" spans="2:8" ht="68.25" customHeight="1" x14ac:dyDescent="0.3">
      <c r="B23" s="33" t="s">
        <v>23</v>
      </c>
      <c r="C23" s="37"/>
      <c r="D23" s="37"/>
      <c r="E23" s="37"/>
      <c r="F23" s="37"/>
      <c r="G23" s="37"/>
      <c r="H23" s="37"/>
    </row>
    <row r="24" spans="2:8" ht="18.75" x14ac:dyDescent="0.25">
      <c r="B24" s="9"/>
      <c r="C24" s="10"/>
      <c r="D24" s="10"/>
      <c r="E24" s="10"/>
      <c r="F24" s="10"/>
      <c r="G24" s="10"/>
      <c r="H24" s="10"/>
    </row>
    <row r="25" spans="2:8" ht="64.5" customHeight="1" x14ac:dyDescent="0.25">
      <c r="B25" s="182" t="s">
        <v>57</v>
      </c>
      <c r="C25" s="182"/>
      <c r="D25" s="182"/>
      <c r="E25" s="182"/>
      <c r="F25" s="182"/>
      <c r="G25" s="39"/>
    </row>
    <row r="26" spans="2:8" ht="39.75" customHeight="1" x14ac:dyDescent="0.3">
      <c r="B26" s="196" t="s">
        <v>257</v>
      </c>
      <c r="C26" s="196"/>
      <c r="D26" s="10"/>
      <c r="E26" s="10"/>
    </row>
    <row r="27" spans="2:8" ht="153" customHeight="1" x14ac:dyDescent="0.25">
      <c r="B27" s="197" t="s">
        <v>9</v>
      </c>
      <c r="C27" s="197"/>
      <c r="D27" s="14" t="s">
        <v>134</v>
      </c>
      <c r="E27" s="14" t="s">
        <v>33</v>
      </c>
      <c r="F27" s="14" t="s">
        <v>34</v>
      </c>
      <c r="G27" s="119" t="s">
        <v>569</v>
      </c>
    </row>
    <row r="28" spans="2:8" ht="35.25" customHeight="1" x14ac:dyDescent="0.25">
      <c r="B28" s="218" t="s">
        <v>125</v>
      </c>
      <c r="C28" s="218"/>
      <c r="D28" s="34"/>
      <c r="E28" s="14"/>
      <c r="F28" s="139"/>
      <c r="G28" s="185">
        <v>59278</v>
      </c>
    </row>
    <row r="29" spans="2:8" ht="39" customHeight="1" x14ac:dyDescent="0.25">
      <c r="B29" s="218" t="s">
        <v>122</v>
      </c>
      <c r="C29" s="218"/>
      <c r="D29" s="34">
        <f>191-40</f>
        <v>151</v>
      </c>
      <c r="E29" s="14"/>
      <c r="F29" s="139"/>
      <c r="G29" s="227"/>
    </row>
    <row r="30" spans="2:8" ht="34.5" customHeight="1" x14ac:dyDescent="0.25">
      <c r="B30" s="218" t="s">
        <v>123</v>
      </c>
      <c r="C30" s="218"/>
      <c r="D30" s="34">
        <f>1</f>
        <v>1</v>
      </c>
      <c r="E30" s="14"/>
      <c r="F30" s="139"/>
      <c r="G30" s="227"/>
    </row>
    <row r="31" spans="2:8" ht="28.5" customHeight="1" x14ac:dyDescent="0.25">
      <c r="B31" s="218" t="s">
        <v>124</v>
      </c>
      <c r="C31" s="218"/>
      <c r="D31" s="34">
        <f>8+15+1</f>
        <v>24</v>
      </c>
      <c r="E31" s="14"/>
      <c r="F31" s="139"/>
      <c r="G31" s="186"/>
    </row>
    <row r="32" spans="2:8" ht="20.25" x14ac:dyDescent="0.25">
      <c r="B32" s="74"/>
      <c r="C32" s="74"/>
      <c r="D32" s="75"/>
      <c r="E32" s="76"/>
      <c r="F32" s="64"/>
    </row>
    <row r="33" spans="2:6" ht="20.25" x14ac:dyDescent="0.25">
      <c r="B33" s="74"/>
      <c r="C33" s="74"/>
      <c r="D33" s="75"/>
      <c r="E33" s="76"/>
      <c r="F33" s="64"/>
    </row>
    <row r="34" spans="2:6" ht="18.75" x14ac:dyDescent="0.25">
      <c r="B34" s="65"/>
      <c r="C34" s="65"/>
      <c r="D34" s="64"/>
      <c r="E34" s="64"/>
      <c r="F34" s="64"/>
    </row>
    <row r="35" spans="2:6" ht="34.5" customHeight="1" x14ac:dyDescent="0.3">
      <c r="B35" s="57" t="s">
        <v>15</v>
      </c>
      <c r="C35" s="19"/>
      <c r="D35" s="42" t="s">
        <v>16</v>
      </c>
    </row>
    <row r="36" spans="2:6" ht="20.25" x14ac:dyDescent="0.3">
      <c r="B36" s="58"/>
      <c r="C36" s="84" t="s">
        <v>17</v>
      </c>
      <c r="D36" s="43"/>
    </row>
    <row r="37" spans="2:6" ht="73.5" customHeight="1" x14ac:dyDescent="0.3">
      <c r="B37" s="57" t="s">
        <v>52</v>
      </c>
      <c r="C37" s="85"/>
      <c r="D37" s="42" t="s">
        <v>53</v>
      </c>
    </row>
    <row r="38" spans="2:6" ht="20.25" x14ac:dyDescent="0.3">
      <c r="B38" s="58"/>
      <c r="C38" s="84" t="s">
        <v>17</v>
      </c>
      <c r="D38" s="44"/>
    </row>
    <row r="39" spans="2:6" ht="70.5" hidden="1" customHeight="1" x14ac:dyDescent="0.3">
      <c r="B39" s="57" t="s">
        <v>129</v>
      </c>
      <c r="C39" s="85"/>
      <c r="D39" s="42" t="s">
        <v>133</v>
      </c>
    </row>
    <row r="40" spans="2:6" ht="20.25" hidden="1" x14ac:dyDescent="0.3">
      <c r="B40" s="58"/>
      <c r="C40" s="84" t="s">
        <v>17</v>
      </c>
      <c r="D40" s="44"/>
    </row>
    <row r="41" spans="2:6" ht="72.75" hidden="1" customHeight="1" x14ac:dyDescent="0.3">
      <c r="B41" s="57" t="s">
        <v>130</v>
      </c>
      <c r="C41" s="85"/>
      <c r="D41" s="42" t="s">
        <v>132</v>
      </c>
    </row>
    <row r="42" spans="2:6" ht="20.25" hidden="1" x14ac:dyDescent="0.3">
      <c r="B42" s="58"/>
      <c r="C42" s="84" t="s">
        <v>17</v>
      </c>
      <c r="D42" s="44"/>
    </row>
    <row r="43" spans="2:6" ht="70.5" hidden="1" customHeight="1" x14ac:dyDescent="0.3">
      <c r="B43" s="57" t="s">
        <v>131</v>
      </c>
      <c r="C43" s="85"/>
      <c r="D43" s="42" t="s">
        <v>74</v>
      </c>
    </row>
    <row r="44" spans="2:6" ht="20.25" hidden="1" x14ac:dyDescent="0.3">
      <c r="B44" s="58"/>
      <c r="C44" s="84" t="s">
        <v>17</v>
      </c>
      <c r="D44" s="44"/>
    </row>
    <row r="45" spans="2:6" hidden="1" x14ac:dyDescent="0.25"/>
  </sheetData>
  <mergeCells count="25">
    <mergeCell ref="C6:H6"/>
    <mergeCell ref="B25:F25"/>
    <mergeCell ref="G1:H1"/>
    <mergeCell ref="B2:H2"/>
    <mergeCell ref="B3:H3"/>
    <mergeCell ref="B4:H4"/>
    <mergeCell ref="B5:H5"/>
    <mergeCell ref="C7:H7"/>
    <mergeCell ref="C8:H8"/>
    <mergeCell ref="C9:H9"/>
    <mergeCell ref="C11:H11"/>
    <mergeCell ref="C12:H12"/>
    <mergeCell ref="C13:H13"/>
    <mergeCell ref="C14:H14"/>
    <mergeCell ref="B16:B17"/>
    <mergeCell ref="C16:C17"/>
    <mergeCell ref="B29:C29"/>
    <mergeCell ref="B30:C30"/>
    <mergeCell ref="B31:C31"/>
    <mergeCell ref="D16:E16"/>
    <mergeCell ref="F16:H16"/>
    <mergeCell ref="B26:C26"/>
    <mergeCell ref="B27:C27"/>
    <mergeCell ref="B28:C28"/>
    <mergeCell ref="G28:G31"/>
  </mergeCells>
  <pageMargins left="0.74803149606299213" right="0.74803149606299213" top="0.98425196850393704" bottom="0.98425196850393704" header="0.51181102362204722" footer="0.51181102362204722"/>
  <pageSetup paperSize="9" scale="47" fitToHeight="5" orientation="portrait" verticalDpi="0" r:id="rId1"/>
  <rowBreaks count="1" manualBreakCount="1">
    <brk id="24"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5"/>
  <sheetViews>
    <sheetView view="pageBreakPreview" topLeftCell="A25" zoomScale="80" zoomScaleNormal="100" zoomScaleSheetLayoutView="80" workbookViewId="0">
      <selection activeCell="C16" sqref="C16:C17"/>
    </sheetView>
  </sheetViews>
  <sheetFormatPr defaultRowHeight="15" x14ac:dyDescent="0.25"/>
  <cols>
    <col min="1" max="1" width="1.85546875" customWidth="1"/>
    <col min="2" max="2" width="62" customWidth="1"/>
    <col min="3" max="3" width="21.42578125" customWidth="1"/>
    <col min="4" max="5" width="23.42578125" customWidth="1"/>
    <col min="6" max="6" width="19.140625" customWidth="1"/>
    <col min="7" max="7" width="18.5703125" customWidth="1"/>
    <col min="8" max="8" width="18" customWidth="1"/>
  </cols>
  <sheetData>
    <row r="1" spans="2:15" ht="161.25" customHeight="1" x14ac:dyDescent="0.25">
      <c r="B1" s="1"/>
      <c r="C1" s="1"/>
      <c r="D1" s="1"/>
      <c r="E1" s="1"/>
      <c r="F1" s="177" t="s">
        <v>258</v>
      </c>
      <c r="G1" s="177"/>
      <c r="H1" s="177"/>
      <c r="I1" s="1"/>
      <c r="J1" s="1"/>
      <c r="K1" s="1"/>
      <c r="L1" s="1"/>
    </row>
    <row r="2" spans="2:15" ht="30" customHeight="1" x14ac:dyDescent="0.25">
      <c r="B2" s="178" t="s">
        <v>259</v>
      </c>
      <c r="C2" s="178"/>
      <c r="D2" s="178"/>
      <c r="E2" s="178"/>
      <c r="F2" s="178"/>
      <c r="G2" s="178"/>
      <c r="H2" s="178"/>
      <c r="I2" s="4"/>
      <c r="J2" s="4"/>
      <c r="K2" s="4"/>
      <c r="L2" s="4"/>
      <c r="M2" s="4"/>
      <c r="N2" s="4"/>
      <c r="O2" s="4"/>
    </row>
    <row r="3" spans="2:15" ht="30.75" customHeight="1" x14ac:dyDescent="0.25">
      <c r="B3" s="179" t="s">
        <v>260</v>
      </c>
      <c r="C3" s="179"/>
      <c r="D3" s="179"/>
      <c r="E3" s="179"/>
      <c r="F3" s="179"/>
      <c r="G3" s="179"/>
      <c r="H3" s="179"/>
      <c r="I3" s="5"/>
      <c r="J3" s="5"/>
      <c r="K3" s="5"/>
      <c r="L3" s="5"/>
      <c r="M3" s="5"/>
      <c r="N3" s="12"/>
    </row>
    <row r="4" spans="2:15" ht="33.75" customHeight="1" x14ac:dyDescent="0.25">
      <c r="B4" s="180" t="s">
        <v>261</v>
      </c>
      <c r="C4" s="180"/>
      <c r="D4" s="180"/>
      <c r="E4" s="180"/>
      <c r="F4" s="180"/>
      <c r="G4" s="180"/>
      <c r="H4" s="180"/>
      <c r="I4" s="6"/>
      <c r="J4" s="6"/>
      <c r="K4" s="6"/>
      <c r="L4" s="6"/>
      <c r="M4" s="6"/>
      <c r="N4" s="2"/>
    </row>
    <row r="5" spans="2:15" ht="33.75" customHeight="1" x14ac:dyDescent="0.25">
      <c r="B5" s="181" t="s">
        <v>262</v>
      </c>
      <c r="C5" s="181"/>
      <c r="D5" s="181"/>
      <c r="E5" s="181"/>
      <c r="F5" s="181"/>
      <c r="G5" s="181"/>
      <c r="H5" s="181"/>
      <c r="I5" s="7"/>
      <c r="J5" s="7"/>
      <c r="K5" s="7"/>
      <c r="L5" s="7"/>
      <c r="M5" s="7"/>
      <c r="N5" s="3"/>
    </row>
    <row r="6" spans="2:15" ht="49.5" customHeight="1" x14ac:dyDescent="0.25">
      <c r="B6" s="111" t="s">
        <v>263</v>
      </c>
      <c r="C6" s="176" t="s">
        <v>324</v>
      </c>
      <c r="D6" s="176"/>
      <c r="E6" s="176"/>
      <c r="F6" s="176"/>
      <c r="G6" s="176"/>
      <c r="H6" s="176"/>
      <c r="I6" s="16"/>
      <c r="J6" s="7"/>
      <c r="K6" s="7"/>
      <c r="L6" s="7"/>
      <c r="M6" s="7"/>
      <c r="N6" s="3"/>
    </row>
    <row r="7" spans="2:15" ht="78" customHeight="1" x14ac:dyDescent="0.25">
      <c r="B7" s="111" t="s">
        <v>265</v>
      </c>
      <c r="C7" s="176" t="s">
        <v>266</v>
      </c>
      <c r="D7" s="176"/>
      <c r="E7" s="176"/>
      <c r="F7" s="176"/>
      <c r="G7" s="176"/>
      <c r="H7" s="176"/>
      <c r="I7" s="15"/>
      <c r="J7" s="7"/>
      <c r="K7" s="7"/>
      <c r="L7" s="7"/>
      <c r="M7" s="7"/>
      <c r="N7" s="3"/>
    </row>
    <row r="8" spans="2:15" ht="70.5" customHeight="1" x14ac:dyDescent="0.25">
      <c r="B8" s="111" t="s">
        <v>267</v>
      </c>
      <c r="C8" s="176" t="s">
        <v>111</v>
      </c>
      <c r="D8" s="176"/>
      <c r="E8" s="176"/>
      <c r="F8" s="176"/>
      <c r="G8" s="176"/>
      <c r="H8" s="176"/>
      <c r="I8" s="15"/>
      <c r="J8" s="7"/>
      <c r="K8" s="7"/>
      <c r="L8" s="7"/>
      <c r="M8" s="7"/>
      <c r="N8" s="3"/>
    </row>
    <row r="9" spans="2:15" ht="72" customHeight="1" x14ac:dyDescent="0.25">
      <c r="B9" s="111" t="s">
        <v>268</v>
      </c>
      <c r="C9" s="176" t="s">
        <v>518</v>
      </c>
      <c r="D9" s="176"/>
      <c r="E9" s="176"/>
      <c r="F9" s="176"/>
      <c r="G9" s="176"/>
      <c r="H9" s="176"/>
      <c r="I9" s="17"/>
      <c r="J9" s="7"/>
      <c r="K9" s="7"/>
      <c r="L9" s="7"/>
      <c r="M9" s="7"/>
      <c r="N9" s="3"/>
    </row>
    <row r="10" spans="2:15" ht="30" customHeight="1" x14ac:dyDescent="0.25">
      <c r="B10" s="111" t="s">
        <v>269</v>
      </c>
      <c r="C10" s="113"/>
      <c r="D10" s="113"/>
      <c r="E10" s="113"/>
      <c r="F10" s="113"/>
      <c r="G10" s="113"/>
      <c r="H10" s="113"/>
      <c r="I10" s="7"/>
      <c r="J10" s="7"/>
      <c r="K10" s="7"/>
      <c r="L10" s="7"/>
      <c r="M10" s="7"/>
      <c r="N10" s="3"/>
    </row>
    <row r="11" spans="2:15" ht="40.5" customHeight="1" x14ac:dyDescent="0.25">
      <c r="B11" s="111" t="s">
        <v>270</v>
      </c>
      <c r="C11" s="183" t="s">
        <v>305</v>
      </c>
      <c r="D11" s="183"/>
      <c r="E11" s="183"/>
      <c r="F11" s="183"/>
      <c r="G11" s="183"/>
      <c r="H11" s="183"/>
      <c r="I11" s="7"/>
      <c r="J11" s="7"/>
      <c r="K11" s="7"/>
      <c r="L11" s="7"/>
      <c r="M11" s="7"/>
      <c r="N11" s="3"/>
    </row>
    <row r="12" spans="2:15" ht="49.5"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45" customHeight="1" x14ac:dyDescent="0.25">
      <c r="B16" s="184" t="s">
        <v>279</v>
      </c>
      <c r="C16" s="184" t="s">
        <v>280</v>
      </c>
      <c r="D16" s="184" t="s">
        <v>281</v>
      </c>
      <c r="E16" s="184"/>
      <c r="F16" s="184" t="s">
        <v>282</v>
      </c>
      <c r="G16" s="184"/>
      <c r="H16" s="184"/>
    </row>
    <row r="17" spans="2:8" ht="45" customHeight="1" x14ac:dyDescent="0.25">
      <c r="B17" s="184"/>
      <c r="C17" s="184"/>
      <c r="D17" s="112" t="s">
        <v>283</v>
      </c>
      <c r="E17" s="112" t="s">
        <v>284</v>
      </c>
      <c r="F17" s="112" t="s">
        <v>285</v>
      </c>
      <c r="G17" s="112" t="s">
        <v>286</v>
      </c>
      <c r="H17" s="112" t="s">
        <v>287</v>
      </c>
    </row>
    <row r="18" spans="2:8" ht="117.75" customHeight="1" x14ac:dyDescent="0.25">
      <c r="B18" s="33" t="s">
        <v>288</v>
      </c>
      <c r="C18" s="34"/>
      <c r="D18" s="34"/>
      <c r="E18" s="34"/>
      <c r="F18" s="34"/>
      <c r="G18" s="34"/>
      <c r="H18" s="34"/>
    </row>
    <row r="19" spans="2:8" ht="42" customHeight="1" x14ac:dyDescent="0.25">
      <c r="B19" s="33" t="s">
        <v>289</v>
      </c>
      <c r="C19" s="34"/>
      <c r="D19" s="34"/>
      <c r="E19" s="34"/>
      <c r="F19" s="34"/>
      <c r="G19" s="34"/>
      <c r="H19" s="34"/>
    </row>
    <row r="20" spans="2:8" s="8" customFormat="1" ht="48" customHeight="1" x14ac:dyDescent="0.25">
      <c r="B20" s="33" t="s">
        <v>290</v>
      </c>
      <c r="C20" s="35"/>
      <c r="D20" s="35"/>
      <c r="E20" s="35"/>
      <c r="F20" s="35"/>
      <c r="G20" s="35"/>
      <c r="H20" s="35"/>
    </row>
    <row r="21" spans="2:8" s="8" customFormat="1" ht="118.5" customHeight="1" x14ac:dyDescent="0.3">
      <c r="B21" s="33" t="s">
        <v>291</v>
      </c>
      <c r="C21" s="36"/>
      <c r="D21" s="36"/>
      <c r="E21" s="36"/>
      <c r="F21" s="35"/>
      <c r="G21" s="35"/>
      <c r="H21" s="35"/>
    </row>
    <row r="22" spans="2:8" s="145" customFormat="1" ht="33.75" customHeight="1" x14ac:dyDescent="0.25">
      <c r="B22" s="147" t="s">
        <v>292</v>
      </c>
      <c r="C22" s="98">
        <v>176534</v>
      </c>
      <c r="D22" s="98">
        <v>604840</v>
      </c>
      <c r="E22" s="98">
        <v>139946</v>
      </c>
      <c r="F22" s="98">
        <v>59278</v>
      </c>
      <c r="G22" s="98"/>
      <c r="H22" s="98"/>
    </row>
    <row r="23" spans="2:8" ht="49.5" customHeight="1" x14ac:dyDescent="0.3">
      <c r="B23" s="33" t="s">
        <v>293</v>
      </c>
      <c r="C23" s="37"/>
      <c r="D23" s="37"/>
      <c r="E23" s="37"/>
      <c r="F23" s="37"/>
      <c r="G23" s="37"/>
      <c r="H23" s="37"/>
    </row>
    <row r="24" spans="2:8" ht="18.75" x14ac:dyDescent="0.25">
      <c r="B24" s="9"/>
      <c r="C24" s="10"/>
      <c r="D24" s="10"/>
      <c r="E24" s="10"/>
      <c r="F24" s="10"/>
      <c r="G24" s="10"/>
      <c r="H24" s="10"/>
    </row>
    <row r="25" spans="2:8" ht="51" customHeight="1" x14ac:dyDescent="0.25">
      <c r="B25" s="182" t="s">
        <v>294</v>
      </c>
      <c r="C25" s="182"/>
      <c r="D25" s="182"/>
      <c r="E25" s="182"/>
      <c r="F25" s="182"/>
      <c r="G25" s="39"/>
    </row>
    <row r="26" spans="2:8" ht="28.5" customHeight="1" x14ac:dyDescent="0.3">
      <c r="B26" s="196" t="s">
        <v>381</v>
      </c>
      <c r="C26" s="196"/>
      <c r="D26" s="10"/>
      <c r="E26" s="10"/>
    </row>
    <row r="27" spans="2:8" ht="168.75" customHeight="1" x14ac:dyDescent="0.25">
      <c r="B27" s="207" t="s">
        <v>296</v>
      </c>
      <c r="C27" s="208"/>
      <c r="D27" s="112" t="s">
        <v>520</v>
      </c>
      <c r="E27" s="112" t="s">
        <v>298</v>
      </c>
      <c r="F27" s="112" t="s">
        <v>299</v>
      </c>
      <c r="G27" s="121" t="s">
        <v>337</v>
      </c>
    </row>
    <row r="28" spans="2:8" ht="35.25" customHeight="1" x14ac:dyDescent="0.25">
      <c r="B28" s="228" t="s">
        <v>519</v>
      </c>
      <c r="C28" s="228"/>
      <c r="D28" s="34"/>
      <c r="E28" s="114"/>
      <c r="F28" s="63"/>
      <c r="G28" s="185">
        <v>59278</v>
      </c>
    </row>
    <row r="29" spans="2:8" ht="39" customHeight="1" x14ac:dyDescent="0.25">
      <c r="B29" s="228" t="s">
        <v>521</v>
      </c>
      <c r="C29" s="228"/>
      <c r="D29" s="34">
        <f>191-40</f>
        <v>151</v>
      </c>
      <c r="E29" s="114"/>
      <c r="F29" s="63"/>
      <c r="G29" s="227"/>
    </row>
    <row r="30" spans="2:8" ht="34.5" customHeight="1" x14ac:dyDescent="0.25">
      <c r="B30" s="228" t="s">
        <v>522</v>
      </c>
      <c r="C30" s="228"/>
      <c r="D30" s="34">
        <f>1</f>
        <v>1</v>
      </c>
      <c r="E30" s="114"/>
      <c r="F30" s="63"/>
      <c r="G30" s="227"/>
    </row>
    <row r="31" spans="2:8" ht="28.5" customHeight="1" x14ac:dyDescent="0.25">
      <c r="B31" s="228" t="s">
        <v>523</v>
      </c>
      <c r="C31" s="228"/>
      <c r="D31" s="34">
        <f>8+15+1</f>
        <v>24</v>
      </c>
      <c r="E31" s="114"/>
      <c r="F31" s="63"/>
      <c r="G31" s="186"/>
    </row>
    <row r="32" spans="2:8" ht="20.25" x14ac:dyDescent="0.25">
      <c r="B32" s="74"/>
      <c r="C32" s="74"/>
      <c r="D32" s="75"/>
      <c r="E32" s="76"/>
      <c r="F32" s="64"/>
    </row>
    <row r="33" spans="2:6" ht="20.25" x14ac:dyDescent="0.25">
      <c r="B33" s="74"/>
      <c r="C33" s="74"/>
      <c r="D33" s="75"/>
      <c r="E33" s="76"/>
      <c r="F33" s="64"/>
    </row>
    <row r="34" spans="2:6" ht="18.75" x14ac:dyDescent="0.25">
      <c r="B34" s="65"/>
      <c r="C34" s="65"/>
      <c r="D34" s="64"/>
      <c r="E34" s="64"/>
      <c r="F34" s="64"/>
    </row>
    <row r="35" spans="2:6" ht="34.5" customHeight="1" x14ac:dyDescent="0.3">
      <c r="B35" s="57" t="s">
        <v>300</v>
      </c>
      <c r="C35" s="19"/>
      <c r="D35" s="153" t="s">
        <v>16</v>
      </c>
    </row>
    <row r="36" spans="2:6" ht="22.5" x14ac:dyDescent="0.3">
      <c r="B36" s="58"/>
      <c r="C36" s="120" t="s">
        <v>301</v>
      </c>
      <c r="D36" s="154"/>
    </row>
    <row r="37" spans="2:6" ht="73.5" customHeight="1" x14ac:dyDescent="0.3">
      <c r="B37" s="57" t="s">
        <v>302</v>
      </c>
      <c r="C37" s="19"/>
      <c r="D37" s="153" t="s">
        <v>53</v>
      </c>
    </row>
    <row r="38" spans="2:6" ht="20.25" x14ac:dyDescent="0.3">
      <c r="B38" s="107"/>
      <c r="C38" s="120" t="s">
        <v>301</v>
      </c>
      <c r="D38" s="44"/>
    </row>
    <row r="39" spans="2:6" ht="70.5" hidden="1" customHeight="1" x14ac:dyDescent="0.3">
      <c r="B39" s="57" t="s">
        <v>322</v>
      </c>
      <c r="C39" s="85"/>
      <c r="D39" s="42" t="s">
        <v>133</v>
      </c>
    </row>
    <row r="40" spans="2:6" ht="20.25" hidden="1" x14ac:dyDescent="0.3">
      <c r="B40" s="58"/>
      <c r="C40" s="120" t="s">
        <v>301</v>
      </c>
      <c r="D40" s="44"/>
    </row>
    <row r="41" spans="2:6" ht="51" hidden="1" customHeight="1" x14ac:dyDescent="0.3">
      <c r="B41" s="57" t="s">
        <v>312</v>
      </c>
      <c r="C41" s="85"/>
      <c r="D41" s="42" t="s">
        <v>313</v>
      </c>
    </row>
    <row r="42" spans="2:6" ht="20.25" hidden="1" x14ac:dyDescent="0.3">
      <c r="B42" s="58"/>
      <c r="C42" s="120" t="s">
        <v>301</v>
      </c>
      <c r="D42" s="44"/>
    </row>
    <row r="43" spans="2:6" ht="54.75" hidden="1" customHeight="1" x14ac:dyDescent="0.3">
      <c r="B43" s="59" t="s">
        <v>309</v>
      </c>
      <c r="C43" s="86"/>
      <c r="D43" s="45" t="s">
        <v>74</v>
      </c>
    </row>
    <row r="44" spans="2:6" ht="15.75" hidden="1" x14ac:dyDescent="0.25">
      <c r="B44" s="21"/>
      <c r="C44" s="120" t="s">
        <v>301</v>
      </c>
      <c r="D44" s="22"/>
    </row>
    <row r="45" spans="2:6" hidden="1" x14ac:dyDescent="0.25"/>
  </sheetData>
  <mergeCells count="25">
    <mergeCell ref="B31:C31"/>
    <mergeCell ref="C14:H14"/>
    <mergeCell ref="B16:B17"/>
    <mergeCell ref="C16:C17"/>
    <mergeCell ref="D16:E16"/>
    <mergeCell ref="F16:H16"/>
    <mergeCell ref="B25:F25"/>
    <mergeCell ref="B26:C26"/>
    <mergeCell ref="B27:C27"/>
    <mergeCell ref="B28:C28"/>
    <mergeCell ref="B29:C29"/>
    <mergeCell ref="B30:C30"/>
    <mergeCell ref="G28:G31"/>
    <mergeCell ref="F1:H1"/>
    <mergeCell ref="C13:H13"/>
    <mergeCell ref="B2:H2"/>
    <mergeCell ref="B3:H3"/>
    <mergeCell ref="B4:H4"/>
    <mergeCell ref="B5:H5"/>
    <mergeCell ref="C6:H6"/>
    <mergeCell ref="C7:H7"/>
    <mergeCell ref="C8:H8"/>
    <mergeCell ref="C9:H9"/>
    <mergeCell ref="C11:H11"/>
    <mergeCell ref="C12:H12"/>
  </mergeCells>
  <pageMargins left="0.74803149606299213" right="0.74803149606299213" top="0.98425196850393704" bottom="0.98425196850393704" header="0.51181102362204722" footer="0.51181102362204722"/>
  <pageSetup paperSize="9" scale="45" fitToHeight="5" orientation="portrait" verticalDpi="0" r:id="rId1"/>
  <rowBreaks count="1" manualBreakCount="1">
    <brk id="24"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B1:O77"/>
  <sheetViews>
    <sheetView view="pageBreakPreview" topLeftCell="A26" zoomScale="80" zoomScaleNormal="100" zoomScaleSheetLayoutView="80" workbookViewId="0">
      <selection activeCell="H27" sqref="H27:H28"/>
    </sheetView>
  </sheetViews>
  <sheetFormatPr defaultRowHeight="15" x14ac:dyDescent="0.25"/>
  <cols>
    <col min="1" max="1" width="1.85546875" customWidth="1"/>
    <col min="2" max="2" width="62.28515625" customWidth="1"/>
    <col min="3" max="3" width="21.140625" customWidth="1"/>
    <col min="4" max="4" width="21.5703125" customWidth="1"/>
    <col min="5" max="6" width="21.42578125" customWidth="1"/>
    <col min="7" max="7" width="19.42578125" customWidth="1"/>
    <col min="8" max="8" width="19.28515625" customWidth="1"/>
    <col min="10" max="10" width="16.5703125" customWidth="1"/>
  </cols>
  <sheetData>
    <row r="1" spans="2:15" ht="119.25" customHeight="1" x14ac:dyDescent="0.25">
      <c r="B1" s="1"/>
      <c r="C1" s="1"/>
      <c r="D1" s="1"/>
      <c r="E1" s="1"/>
      <c r="G1" s="177" t="s">
        <v>35</v>
      </c>
      <c r="H1" s="177"/>
      <c r="I1" s="1"/>
      <c r="J1" s="1"/>
      <c r="K1" s="1"/>
      <c r="L1" s="1"/>
    </row>
    <row r="2" spans="2:15" ht="28.5" customHeight="1" x14ac:dyDescent="0.25">
      <c r="B2" s="189" t="s">
        <v>36</v>
      </c>
      <c r="C2" s="189"/>
      <c r="D2" s="189"/>
      <c r="E2" s="189"/>
      <c r="F2" s="189"/>
      <c r="G2" s="189"/>
      <c r="H2" s="189"/>
      <c r="I2" s="4"/>
      <c r="J2" s="4"/>
      <c r="K2" s="4"/>
      <c r="L2" s="4"/>
      <c r="M2" s="4"/>
      <c r="N2" s="4"/>
      <c r="O2" s="4"/>
    </row>
    <row r="3" spans="2:15" ht="30.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81" customHeight="1" x14ac:dyDescent="0.25">
      <c r="B6" s="67" t="s">
        <v>32</v>
      </c>
      <c r="C6" s="176" t="s">
        <v>135</v>
      </c>
      <c r="D6" s="176"/>
      <c r="E6" s="176"/>
      <c r="F6" s="176"/>
      <c r="G6" s="176"/>
      <c r="H6" s="176"/>
      <c r="I6" s="16"/>
      <c r="J6" s="7"/>
      <c r="K6" s="7"/>
      <c r="L6" s="7"/>
      <c r="M6" s="7"/>
      <c r="N6" s="3"/>
    </row>
    <row r="7" spans="2:15" ht="94.5" customHeight="1" x14ac:dyDescent="0.25">
      <c r="B7" s="67" t="s">
        <v>31</v>
      </c>
      <c r="C7" s="176" t="s">
        <v>37</v>
      </c>
      <c r="D7" s="176"/>
      <c r="E7" s="176"/>
      <c r="F7" s="176"/>
      <c r="G7" s="176"/>
      <c r="H7" s="176"/>
      <c r="I7" s="15"/>
      <c r="J7" s="7"/>
      <c r="K7" s="7"/>
      <c r="L7" s="7"/>
      <c r="M7" s="7"/>
      <c r="N7" s="3"/>
    </row>
    <row r="8" spans="2:15" ht="73.5" customHeight="1" x14ac:dyDescent="0.25">
      <c r="B8" s="67" t="s">
        <v>30</v>
      </c>
      <c r="C8" s="176" t="s">
        <v>136</v>
      </c>
      <c r="D8" s="176"/>
      <c r="E8" s="176"/>
      <c r="F8" s="176"/>
      <c r="G8" s="176"/>
      <c r="H8" s="176"/>
      <c r="I8" s="15"/>
      <c r="J8" s="7"/>
      <c r="K8" s="7"/>
      <c r="L8" s="7"/>
      <c r="M8" s="7"/>
      <c r="N8" s="3"/>
    </row>
    <row r="9" spans="2:15" ht="315" customHeight="1" x14ac:dyDescent="0.25">
      <c r="B9" s="67" t="s">
        <v>29</v>
      </c>
      <c r="C9" s="176" t="s">
        <v>137</v>
      </c>
      <c r="D9" s="176"/>
      <c r="E9" s="176"/>
      <c r="F9" s="176"/>
      <c r="G9" s="176"/>
      <c r="H9" s="176"/>
      <c r="I9" s="17"/>
      <c r="J9" s="7"/>
      <c r="K9" s="7"/>
      <c r="L9" s="7"/>
      <c r="M9" s="7"/>
      <c r="N9" s="3"/>
    </row>
    <row r="10" spans="2:15" ht="30" customHeight="1" x14ac:dyDescent="0.25">
      <c r="B10" s="67" t="s">
        <v>28</v>
      </c>
      <c r="C10" s="66"/>
      <c r="D10" s="66"/>
      <c r="E10" s="66"/>
      <c r="F10" s="66"/>
      <c r="G10" s="66"/>
      <c r="H10" s="66"/>
      <c r="I10" s="7"/>
      <c r="J10" s="7"/>
      <c r="K10" s="7"/>
      <c r="L10" s="7"/>
      <c r="M10" s="7"/>
      <c r="N10" s="3"/>
    </row>
    <row r="11" spans="2:15" ht="54.75" customHeight="1" x14ac:dyDescent="0.25">
      <c r="B11" s="67" t="s">
        <v>27</v>
      </c>
      <c r="C11" s="183" t="s">
        <v>39</v>
      </c>
      <c r="D11" s="183"/>
      <c r="E11" s="183"/>
      <c r="F11" s="183"/>
      <c r="G11" s="183"/>
      <c r="H11" s="183"/>
      <c r="I11" s="7"/>
      <c r="J11" s="7"/>
      <c r="K11" s="7"/>
      <c r="L11" s="7"/>
      <c r="M11" s="7"/>
      <c r="N11" s="3"/>
    </row>
    <row r="12" spans="2:15" ht="38.25" customHeight="1" x14ac:dyDescent="0.25">
      <c r="B12" s="67" t="s">
        <v>26</v>
      </c>
      <c r="C12" s="183" t="s">
        <v>41</v>
      </c>
      <c r="D12" s="183"/>
      <c r="E12" s="183"/>
      <c r="F12" s="183"/>
      <c r="G12" s="183"/>
      <c r="H12" s="183"/>
      <c r="I12" s="7"/>
      <c r="J12" s="7"/>
      <c r="K12" s="7"/>
      <c r="L12" s="7"/>
      <c r="M12" s="7"/>
      <c r="N12" s="3"/>
    </row>
    <row r="13" spans="2:15" ht="36.75" customHeight="1" x14ac:dyDescent="0.25">
      <c r="B13" s="67" t="s">
        <v>25</v>
      </c>
      <c r="C13" s="183" t="s">
        <v>42</v>
      </c>
      <c r="D13" s="183"/>
      <c r="E13" s="183"/>
      <c r="F13" s="183"/>
      <c r="G13" s="183"/>
      <c r="H13" s="183"/>
      <c r="I13" s="7"/>
      <c r="J13" s="7"/>
      <c r="K13" s="7"/>
      <c r="L13" s="7"/>
      <c r="M13" s="7"/>
      <c r="N13" s="3"/>
    </row>
    <row r="14" spans="2:15" ht="32.25" customHeight="1" x14ac:dyDescent="0.25">
      <c r="B14" s="67"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10" ht="38.25" customHeight="1" x14ac:dyDescent="0.25">
      <c r="B17" s="184"/>
      <c r="C17" s="184"/>
      <c r="D17" s="68" t="s">
        <v>1</v>
      </c>
      <c r="E17" s="68" t="s">
        <v>2</v>
      </c>
      <c r="F17" s="68" t="s">
        <v>5</v>
      </c>
      <c r="G17" s="68" t="s">
        <v>6</v>
      </c>
      <c r="H17" s="68" t="s">
        <v>7</v>
      </c>
    </row>
    <row r="18" spans="2:10" ht="106.5" customHeight="1" x14ac:dyDescent="0.25">
      <c r="B18" s="174" t="s">
        <v>20</v>
      </c>
      <c r="C18" s="34"/>
      <c r="D18" s="34"/>
      <c r="E18" s="34"/>
      <c r="F18" s="34"/>
      <c r="G18" s="34"/>
      <c r="H18" s="34"/>
    </row>
    <row r="19" spans="2:10" ht="45.75" customHeight="1" x14ac:dyDescent="0.25">
      <c r="B19" s="174" t="s">
        <v>21</v>
      </c>
      <c r="C19" s="34"/>
      <c r="D19" s="34"/>
      <c r="E19" s="34"/>
      <c r="F19" s="34"/>
      <c r="G19" s="34"/>
      <c r="H19" s="34"/>
    </row>
    <row r="20" spans="2:10" s="8" customFormat="1" ht="80.25" customHeight="1" x14ac:dyDescent="0.25">
      <c r="B20" s="174" t="s">
        <v>22</v>
      </c>
      <c r="C20" s="35"/>
      <c r="D20" s="35"/>
      <c r="E20" s="35"/>
      <c r="F20" s="35"/>
      <c r="G20" s="35"/>
      <c r="H20" s="35"/>
    </row>
    <row r="21" spans="2:10" s="8" customFormat="1" ht="122.25" customHeight="1" x14ac:dyDescent="0.3">
      <c r="B21" s="174" t="s">
        <v>11</v>
      </c>
      <c r="C21" s="36"/>
      <c r="D21" s="36"/>
      <c r="E21" s="36"/>
      <c r="F21" s="35"/>
      <c r="G21" s="35"/>
      <c r="H21" s="35"/>
    </row>
    <row r="22" spans="2:10" s="145" customFormat="1" ht="33.75" customHeight="1" x14ac:dyDescent="0.25">
      <c r="B22" s="175" t="s">
        <v>12</v>
      </c>
      <c r="C22" s="98">
        <v>2176135</v>
      </c>
      <c r="D22" s="98">
        <v>2371547.2851999998</v>
      </c>
      <c r="E22" s="98">
        <v>2476729</v>
      </c>
      <c r="F22" s="98">
        <v>3102053</v>
      </c>
      <c r="G22" s="98">
        <v>3340618.2417000001</v>
      </c>
      <c r="H22" s="98">
        <v>3409048.8025750001</v>
      </c>
    </row>
    <row r="23" spans="2:10" ht="65.25" customHeight="1" x14ac:dyDescent="0.3">
      <c r="B23" s="174" t="s">
        <v>23</v>
      </c>
      <c r="C23" s="37"/>
      <c r="D23" s="37"/>
      <c r="E23" s="37"/>
      <c r="F23" s="37"/>
      <c r="G23" s="37"/>
      <c r="H23" s="37"/>
    </row>
    <row r="24" spans="2:10" ht="18.75" x14ac:dyDescent="0.25">
      <c r="B24" s="9"/>
      <c r="C24" s="10"/>
      <c r="D24" s="10"/>
      <c r="E24" s="10"/>
      <c r="F24" s="10"/>
      <c r="G24" s="10"/>
      <c r="H24" s="10"/>
    </row>
    <row r="25" spans="2:10" ht="62.25" customHeight="1" x14ac:dyDescent="0.25">
      <c r="B25" s="190" t="s">
        <v>57</v>
      </c>
      <c r="C25" s="190"/>
      <c r="D25" s="190"/>
      <c r="E25" s="190"/>
      <c r="F25" s="190"/>
      <c r="G25" s="39"/>
    </row>
    <row r="26" spans="2:10" ht="33.75" customHeight="1" x14ac:dyDescent="0.35">
      <c r="B26" s="191" t="s">
        <v>147</v>
      </c>
      <c r="C26" s="191"/>
      <c r="D26" s="10"/>
      <c r="E26" s="10"/>
    </row>
    <row r="27" spans="2:10" ht="147.75" customHeight="1" x14ac:dyDescent="0.25">
      <c r="B27" s="192" t="s">
        <v>9</v>
      </c>
      <c r="C27" s="192"/>
      <c r="D27" s="192"/>
      <c r="E27" s="68" t="s">
        <v>10</v>
      </c>
      <c r="F27" s="137" t="s">
        <v>579</v>
      </c>
      <c r="G27" s="137" t="s">
        <v>34</v>
      </c>
      <c r="H27" s="121" t="s">
        <v>577</v>
      </c>
    </row>
    <row r="28" spans="2:10" ht="33.75" customHeight="1" x14ac:dyDescent="0.25">
      <c r="B28" s="231" t="s">
        <v>152</v>
      </c>
      <c r="C28" s="231"/>
      <c r="D28" s="231"/>
      <c r="E28" s="164"/>
      <c r="F28" s="164"/>
      <c r="G28" s="164"/>
      <c r="H28" s="165">
        <f>SUM(H29)</f>
        <v>443065</v>
      </c>
      <c r="J28" s="253">
        <f>SUM(H28+H31+H34+H40+H47+H51+H54+H37)</f>
        <v>3102053</v>
      </c>
    </row>
    <row r="29" spans="2:10" ht="73.5" customHeight="1" x14ac:dyDescent="0.25">
      <c r="B29" s="230" t="s">
        <v>591</v>
      </c>
      <c r="C29" s="230"/>
      <c r="D29" s="230"/>
      <c r="E29" s="166">
        <v>115</v>
      </c>
      <c r="F29" s="167"/>
      <c r="G29" s="167"/>
      <c r="H29" s="247">
        <f>441065+2000</f>
        <v>443065</v>
      </c>
    </row>
    <row r="30" spans="2:10" ht="38.25" customHeight="1" x14ac:dyDescent="0.25">
      <c r="B30" s="229" t="s">
        <v>173</v>
      </c>
      <c r="C30" s="229"/>
      <c r="D30" s="229"/>
      <c r="E30" s="166">
        <v>121</v>
      </c>
      <c r="F30" s="167"/>
      <c r="G30" s="167"/>
      <c r="H30" s="248"/>
    </row>
    <row r="31" spans="2:10" ht="36" customHeight="1" x14ac:dyDescent="0.25">
      <c r="B31" s="231" t="s">
        <v>151</v>
      </c>
      <c r="C31" s="231"/>
      <c r="D31" s="231"/>
      <c r="E31" s="164"/>
      <c r="F31" s="164"/>
      <c r="G31" s="164"/>
      <c r="H31" s="165">
        <f>SUM(H32)</f>
        <v>632299</v>
      </c>
    </row>
    <row r="32" spans="2:10" ht="67.5" customHeight="1" x14ac:dyDescent="0.25">
      <c r="B32" s="230" t="s">
        <v>591</v>
      </c>
      <c r="C32" s="230"/>
      <c r="D32" s="230"/>
      <c r="E32" s="166">
        <v>150</v>
      </c>
      <c r="F32" s="167"/>
      <c r="G32" s="167"/>
      <c r="H32" s="247">
        <f>740273+2000+2374-112348</f>
        <v>632299</v>
      </c>
    </row>
    <row r="33" spans="2:8" ht="34.5" customHeight="1" x14ac:dyDescent="0.25">
      <c r="B33" s="229" t="s">
        <v>173</v>
      </c>
      <c r="C33" s="229"/>
      <c r="D33" s="229"/>
      <c r="E33" s="166">
        <v>122</v>
      </c>
      <c r="F33" s="167"/>
      <c r="G33" s="167"/>
      <c r="H33" s="248"/>
    </row>
    <row r="34" spans="2:8" ht="35.25" customHeight="1" x14ac:dyDescent="0.25">
      <c r="B34" s="231" t="s">
        <v>585</v>
      </c>
      <c r="C34" s="231"/>
      <c r="D34" s="231"/>
      <c r="E34" s="164"/>
      <c r="F34" s="164"/>
      <c r="G34" s="164"/>
      <c r="H34" s="165">
        <f>SUM(H35)</f>
        <v>208079</v>
      </c>
    </row>
    <row r="35" spans="2:8" ht="122.25" customHeight="1" x14ac:dyDescent="0.25">
      <c r="B35" s="230" t="s">
        <v>586</v>
      </c>
      <c r="C35" s="230"/>
      <c r="D35" s="230"/>
      <c r="E35" s="166">
        <v>70</v>
      </c>
      <c r="F35" s="167"/>
      <c r="G35" s="167"/>
      <c r="H35" s="247">
        <f>203972+2000+2107</f>
        <v>208079</v>
      </c>
    </row>
    <row r="36" spans="2:8" ht="43.5" customHeight="1" x14ac:dyDescent="0.25">
      <c r="B36" s="229" t="s">
        <v>173</v>
      </c>
      <c r="C36" s="229"/>
      <c r="D36" s="229"/>
      <c r="E36" s="166">
        <v>48.5</v>
      </c>
      <c r="F36" s="167"/>
      <c r="G36" s="167"/>
      <c r="H36" s="248"/>
    </row>
    <row r="37" spans="2:8" ht="36" customHeight="1" x14ac:dyDescent="0.25">
      <c r="B37" s="231" t="s">
        <v>583</v>
      </c>
      <c r="C37" s="231"/>
      <c r="D37" s="231"/>
      <c r="E37" s="164"/>
      <c r="F37" s="164"/>
      <c r="G37" s="164"/>
      <c r="H37" s="165">
        <f>SUM(H38)</f>
        <v>349996</v>
      </c>
    </row>
    <row r="38" spans="2:8" ht="58.5" customHeight="1" x14ac:dyDescent="0.25">
      <c r="B38" s="230" t="s">
        <v>584</v>
      </c>
      <c r="C38" s="230"/>
      <c r="D38" s="230"/>
      <c r="E38" s="166">
        <v>70</v>
      </c>
      <c r="F38" s="167"/>
      <c r="G38" s="167"/>
      <c r="H38" s="247">
        <f>347996+2000</f>
        <v>349996</v>
      </c>
    </row>
    <row r="39" spans="2:8" ht="36.75" customHeight="1" x14ac:dyDescent="0.25">
      <c r="B39" s="229" t="s">
        <v>173</v>
      </c>
      <c r="C39" s="229"/>
      <c r="D39" s="229"/>
      <c r="E39" s="166">
        <v>65</v>
      </c>
      <c r="F39" s="167"/>
      <c r="G39" s="167"/>
      <c r="H39" s="248"/>
    </row>
    <row r="40" spans="2:8" ht="34.5" customHeight="1" x14ac:dyDescent="0.25">
      <c r="B40" s="231" t="s">
        <v>581</v>
      </c>
      <c r="C40" s="231"/>
      <c r="D40" s="231"/>
      <c r="E40" s="168"/>
      <c r="F40" s="169"/>
      <c r="G40" s="169"/>
      <c r="H40" s="165">
        <f>SUM(H41)</f>
        <v>536343</v>
      </c>
    </row>
    <row r="41" spans="2:8" ht="57.75" customHeight="1" x14ac:dyDescent="0.35">
      <c r="B41" s="194" t="s">
        <v>582</v>
      </c>
      <c r="C41" s="194"/>
      <c r="D41" s="194"/>
      <c r="E41" s="158">
        <f>SUM(E42:E45)</f>
        <v>956</v>
      </c>
      <c r="F41" s="138"/>
      <c r="G41" s="159"/>
      <c r="H41" s="247">
        <f>534343+2000</f>
        <v>536343</v>
      </c>
    </row>
    <row r="42" spans="2:8" ht="51.75" customHeight="1" x14ac:dyDescent="0.35">
      <c r="B42" s="230" t="s">
        <v>155</v>
      </c>
      <c r="C42" s="230"/>
      <c r="D42" s="230"/>
      <c r="E42" s="162">
        <v>111</v>
      </c>
      <c r="F42" s="138"/>
      <c r="G42" s="159"/>
      <c r="H42" s="249"/>
    </row>
    <row r="43" spans="2:8" ht="34.5" customHeight="1" x14ac:dyDescent="0.35">
      <c r="B43" s="230" t="s">
        <v>138</v>
      </c>
      <c r="C43" s="230"/>
      <c r="D43" s="230"/>
      <c r="E43" s="162">
        <v>70</v>
      </c>
      <c r="F43" s="138"/>
      <c r="G43" s="159"/>
      <c r="H43" s="249"/>
    </row>
    <row r="44" spans="2:8" ht="35.25" customHeight="1" x14ac:dyDescent="0.35">
      <c r="B44" s="230" t="s">
        <v>146</v>
      </c>
      <c r="C44" s="230"/>
      <c r="D44" s="230"/>
      <c r="E44" s="162">
        <v>595</v>
      </c>
      <c r="F44" s="138"/>
      <c r="G44" s="159"/>
      <c r="H44" s="249"/>
    </row>
    <row r="45" spans="2:8" ht="50.25" customHeight="1" x14ac:dyDescent="0.35">
      <c r="B45" s="230" t="s">
        <v>139</v>
      </c>
      <c r="C45" s="230"/>
      <c r="D45" s="230"/>
      <c r="E45" s="162">
        <v>180</v>
      </c>
      <c r="F45" s="138"/>
      <c r="G45" s="159"/>
      <c r="H45" s="249"/>
    </row>
    <row r="46" spans="2:8" s="160" customFormat="1" ht="44.25" customHeight="1" x14ac:dyDescent="0.35">
      <c r="B46" s="232" t="s">
        <v>173</v>
      </c>
      <c r="C46" s="232"/>
      <c r="D46" s="232"/>
      <c r="E46" s="170">
        <v>154</v>
      </c>
      <c r="F46" s="138"/>
      <c r="G46" s="159"/>
      <c r="H46" s="248"/>
    </row>
    <row r="47" spans="2:8" ht="31.5" customHeight="1" x14ac:dyDescent="0.35">
      <c r="B47" s="231" t="s">
        <v>580</v>
      </c>
      <c r="C47" s="231"/>
      <c r="D47" s="231"/>
      <c r="E47" s="171"/>
      <c r="F47" s="164"/>
      <c r="G47" s="172"/>
      <c r="H47" s="165">
        <f>SUM(H48)</f>
        <v>376098</v>
      </c>
    </row>
    <row r="48" spans="2:8" ht="52.5" customHeight="1" x14ac:dyDescent="0.35">
      <c r="B48" s="230" t="s">
        <v>140</v>
      </c>
      <c r="C48" s="230"/>
      <c r="D48" s="230"/>
      <c r="E48" s="162">
        <v>25</v>
      </c>
      <c r="F48" s="138"/>
      <c r="G48" s="159"/>
      <c r="H48" s="247">
        <f>380570+3000+1663-9135</f>
        <v>376098</v>
      </c>
    </row>
    <row r="49" spans="2:8" ht="36" customHeight="1" x14ac:dyDescent="0.35">
      <c r="B49" s="230" t="s">
        <v>141</v>
      </c>
      <c r="C49" s="230"/>
      <c r="D49" s="230"/>
      <c r="E49" s="162">
        <v>435</v>
      </c>
      <c r="F49" s="138"/>
      <c r="G49" s="159"/>
      <c r="H49" s="249"/>
    </row>
    <row r="50" spans="2:8" ht="35.25" customHeight="1" x14ac:dyDescent="0.35">
      <c r="B50" s="229" t="s">
        <v>173</v>
      </c>
      <c r="C50" s="229"/>
      <c r="D50" s="229"/>
      <c r="E50" s="170">
        <v>75.5</v>
      </c>
      <c r="F50" s="138"/>
      <c r="G50" s="159"/>
      <c r="H50" s="248"/>
    </row>
    <row r="51" spans="2:8" ht="31.5" customHeight="1" x14ac:dyDescent="0.35">
      <c r="B51" s="231" t="s">
        <v>589</v>
      </c>
      <c r="C51" s="231"/>
      <c r="D51" s="231"/>
      <c r="E51" s="173"/>
      <c r="F51" s="164"/>
      <c r="G51" s="172"/>
      <c r="H51" s="165">
        <f>SUM(H52)</f>
        <v>95096</v>
      </c>
    </row>
    <row r="52" spans="2:8" ht="47.25" customHeight="1" x14ac:dyDescent="0.35">
      <c r="B52" s="230" t="s">
        <v>590</v>
      </c>
      <c r="C52" s="230"/>
      <c r="D52" s="230"/>
      <c r="E52" s="162">
        <v>15</v>
      </c>
      <c r="F52" s="138"/>
      <c r="G52" s="159"/>
      <c r="H52" s="247">
        <f>92623+2000+473</f>
        <v>95096</v>
      </c>
    </row>
    <row r="53" spans="2:8" ht="39.75" customHeight="1" x14ac:dyDescent="0.35">
      <c r="B53" s="229" t="s">
        <v>173</v>
      </c>
      <c r="C53" s="229"/>
      <c r="D53" s="229"/>
      <c r="E53" s="163">
        <v>28</v>
      </c>
      <c r="F53" s="138"/>
      <c r="G53" s="159"/>
      <c r="H53" s="248"/>
    </row>
    <row r="54" spans="2:8" ht="36" customHeight="1" x14ac:dyDescent="0.35">
      <c r="B54" s="231" t="s">
        <v>587</v>
      </c>
      <c r="C54" s="231"/>
      <c r="D54" s="231"/>
      <c r="E54" s="171"/>
      <c r="F54" s="164"/>
      <c r="G54" s="172"/>
      <c r="H54" s="165">
        <f>SUM(H55)</f>
        <v>461077</v>
      </c>
    </row>
    <row r="55" spans="2:8" ht="53.25" customHeight="1" x14ac:dyDescent="0.35">
      <c r="B55" s="230" t="s">
        <v>588</v>
      </c>
      <c r="C55" s="230"/>
      <c r="D55" s="230"/>
      <c r="E55" s="162">
        <v>120</v>
      </c>
      <c r="F55" s="138"/>
      <c r="G55" s="159"/>
      <c r="H55" s="247">
        <f>459077+2000</f>
        <v>461077</v>
      </c>
    </row>
    <row r="56" spans="2:8" ht="33.75" customHeight="1" x14ac:dyDescent="0.35">
      <c r="B56" s="229" t="s">
        <v>173</v>
      </c>
      <c r="C56" s="229"/>
      <c r="D56" s="229"/>
      <c r="E56" s="163">
        <v>60</v>
      </c>
      <c r="F56" s="138"/>
      <c r="G56" s="159"/>
      <c r="H56" s="248"/>
    </row>
    <row r="57" spans="2:8" ht="23.25" customHeight="1" x14ac:dyDescent="0.25">
      <c r="B57" s="65"/>
      <c r="C57" s="65"/>
      <c r="E57" s="64"/>
      <c r="F57" s="64"/>
      <c r="G57" s="64"/>
      <c r="H57" s="161"/>
    </row>
    <row r="58" spans="2:8" ht="41.25" customHeight="1" x14ac:dyDescent="0.35">
      <c r="B58" s="191" t="s">
        <v>150</v>
      </c>
      <c r="C58" s="191"/>
      <c r="E58" s="10"/>
      <c r="F58" s="10"/>
    </row>
    <row r="59" spans="2:8" ht="156.75" customHeight="1" x14ac:dyDescent="0.25">
      <c r="B59" s="184" t="s">
        <v>9</v>
      </c>
      <c r="C59" s="184"/>
      <c r="D59" s="184"/>
      <c r="E59" s="141" t="s">
        <v>10</v>
      </c>
      <c r="F59" s="141" t="s">
        <v>579</v>
      </c>
      <c r="G59" s="141" t="s">
        <v>34</v>
      </c>
      <c r="H59" s="121" t="s">
        <v>577</v>
      </c>
    </row>
    <row r="60" spans="2:8" ht="40.5" customHeight="1" x14ac:dyDescent="0.25">
      <c r="B60" s="230" t="s">
        <v>149</v>
      </c>
      <c r="C60" s="230"/>
      <c r="D60" s="230"/>
      <c r="E60" s="162">
        <v>1917</v>
      </c>
      <c r="F60" s="144"/>
      <c r="G60" s="63"/>
      <c r="H60" s="244">
        <v>3340618</v>
      </c>
    </row>
    <row r="61" spans="2:8" ht="48.75" customHeight="1" x14ac:dyDescent="0.25">
      <c r="B61" s="229" t="s">
        <v>148</v>
      </c>
      <c r="C61" s="229"/>
      <c r="D61" s="229"/>
      <c r="E61" s="163">
        <v>674</v>
      </c>
      <c r="F61" s="144"/>
      <c r="G61" s="63"/>
      <c r="H61" s="245"/>
    </row>
    <row r="62" spans="2:8" ht="20.25" x14ac:dyDescent="0.25">
      <c r="B62" s="83"/>
      <c r="C62" s="83"/>
      <c r="E62" s="82"/>
      <c r="F62" s="76"/>
      <c r="G62" s="64"/>
    </row>
    <row r="63" spans="2:8" ht="30" customHeight="1" x14ac:dyDescent="0.35">
      <c r="B63" s="191" t="s">
        <v>593</v>
      </c>
      <c r="C63" s="191"/>
      <c r="E63" s="10"/>
      <c r="F63" s="10"/>
    </row>
    <row r="64" spans="2:8" ht="159.75" customHeight="1" x14ac:dyDescent="0.25">
      <c r="B64" s="184" t="s">
        <v>9</v>
      </c>
      <c r="C64" s="184"/>
      <c r="D64" s="184"/>
      <c r="E64" s="141" t="s">
        <v>10</v>
      </c>
      <c r="F64" s="141" t="s">
        <v>579</v>
      </c>
      <c r="G64" s="141" t="s">
        <v>34</v>
      </c>
      <c r="H64" s="121" t="s">
        <v>577</v>
      </c>
    </row>
    <row r="65" spans="2:8" ht="41.25" customHeight="1" x14ac:dyDescent="0.25">
      <c r="B65" s="230" t="s">
        <v>149</v>
      </c>
      <c r="C65" s="230"/>
      <c r="D65" s="230"/>
      <c r="E65" s="162">
        <v>1917</v>
      </c>
      <c r="F65" s="144"/>
      <c r="G65" s="63"/>
      <c r="H65" s="244">
        <v>3409049</v>
      </c>
    </row>
    <row r="66" spans="2:8" ht="36.75" customHeight="1" x14ac:dyDescent="0.25">
      <c r="B66" s="229" t="s">
        <v>148</v>
      </c>
      <c r="C66" s="229"/>
      <c r="D66" s="229"/>
      <c r="E66" s="163">
        <v>674</v>
      </c>
      <c r="F66" s="144"/>
      <c r="G66" s="63"/>
      <c r="H66" s="245"/>
    </row>
    <row r="67" spans="2:8" ht="26.25" customHeight="1" x14ac:dyDescent="0.25">
      <c r="B67" s="83"/>
      <c r="C67" s="83"/>
      <c r="D67" s="82"/>
      <c r="E67" s="76"/>
      <c r="F67" s="64"/>
    </row>
    <row r="68" spans="2:8" ht="25.5" customHeight="1" x14ac:dyDescent="0.25">
      <c r="B68" s="65"/>
      <c r="C68" s="65"/>
      <c r="D68" s="64"/>
      <c r="E68" s="64"/>
      <c r="F68" s="64"/>
    </row>
    <row r="69" spans="2:8" ht="33" customHeight="1" x14ac:dyDescent="0.25">
      <c r="B69" s="65"/>
      <c r="C69" s="65"/>
      <c r="D69" s="64"/>
      <c r="E69" s="64"/>
      <c r="F69" s="64"/>
    </row>
    <row r="70" spans="2:8" ht="34.5" customHeight="1" x14ac:dyDescent="0.3">
      <c r="B70" s="57" t="s">
        <v>15</v>
      </c>
      <c r="C70" s="19"/>
      <c r="D70" s="153" t="s">
        <v>16</v>
      </c>
    </row>
    <row r="71" spans="2:8" ht="22.5" x14ac:dyDescent="0.3">
      <c r="B71" s="58"/>
      <c r="C71" s="84" t="s">
        <v>17</v>
      </c>
      <c r="D71" s="154"/>
    </row>
    <row r="72" spans="2:8" ht="73.5" customHeight="1" x14ac:dyDescent="0.3">
      <c r="B72" s="57" t="s">
        <v>52</v>
      </c>
      <c r="C72" s="85"/>
      <c r="D72" s="153" t="s">
        <v>53</v>
      </c>
    </row>
    <row r="73" spans="2:8" ht="22.5" x14ac:dyDescent="0.3">
      <c r="B73" s="58"/>
      <c r="C73" s="84" t="s">
        <v>17</v>
      </c>
      <c r="D73" s="155"/>
    </row>
    <row r="74" spans="2:8" ht="68.25" customHeight="1" x14ac:dyDescent="0.3">
      <c r="B74" s="57" t="s">
        <v>129</v>
      </c>
      <c r="C74" s="85"/>
      <c r="D74" s="153" t="s">
        <v>133</v>
      </c>
    </row>
    <row r="75" spans="2:8" ht="20.25" x14ac:dyDescent="0.3">
      <c r="B75" s="58"/>
      <c r="C75" s="84" t="s">
        <v>17</v>
      </c>
      <c r="D75" s="44"/>
    </row>
    <row r="76" spans="2:8" ht="60.75" hidden="1" x14ac:dyDescent="0.3">
      <c r="B76" s="57" t="s">
        <v>130</v>
      </c>
      <c r="C76" s="19"/>
      <c r="D76" s="42" t="s">
        <v>132</v>
      </c>
    </row>
    <row r="77" spans="2:8" ht="20.25" hidden="1" x14ac:dyDescent="0.3">
      <c r="B77" s="58"/>
      <c r="C77" s="20" t="s">
        <v>17</v>
      </c>
      <c r="D77" s="44"/>
    </row>
  </sheetData>
  <mergeCells count="67">
    <mergeCell ref="H41:H46"/>
    <mergeCell ref="H38:H39"/>
    <mergeCell ref="H35:H36"/>
    <mergeCell ref="H32:H33"/>
    <mergeCell ref="H29:H30"/>
    <mergeCell ref="H60:H61"/>
    <mergeCell ref="H65:H66"/>
    <mergeCell ref="H55:H56"/>
    <mergeCell ref="H52:H53"/>
    <mergeCell ref="H48:H50"/>
    <mergeCell ref="B27:D27"/>
    <mergeCell ref="B25:F25"/>
    <mergeCell ref="B58:C58"/>
    <mergeCell ref="B63:C63"/>
    <mergeCell ref="B60:D60"/>
    <mergeCell ref="B61:D61"/>
    <mergeCell ref="C14:H14"/>
    <mergeCell ref="B16:B17"/>
    <mergeCell ref="C16:C17"/>
    <mergeCell ref="D16:E16"/>
    <mergeCell ref="F16:H16"/>
    <mergeCell ref="B28:D28"/>
    <mergeCell ref="B29:D29"/>
    <mergeCell ref="B30:D30"/>
    <mergeCell ref="C13:H13"/>
    <mergeCell ref="G1:H1"/>
    <mergeCell ref="B2:H2"/>
    <mergeCell ref="B3:H3"/>
    <mergeCell ref="B4:H4"/>
    <mergeCell ref="B5:H5"/>
    <mergeCell ref="C6:H6"/>
    <mergeCell ref="C7:H7"/>
    <mergeCell ref="C8:H8"/>
    <mergeCell ref="C9:H9"/>
    <mergeCell ref="C11:H11"/>
    <mergeCell ref="C12:H12"/>
    <mergeCell ref="B26:C26"/>
    <mergeCell ref="B44:D44"/>
    <mergeCell ref="B45:D45"/>
    <mergeCell ref="B46:D46"/>
    <mergeCell ref="B47:D47"/>
    <mergeCell ref="B31:D31"/>
    <mergeCell ref="B32:D32"/>
    <mergeCell ref="B33:D33"/>
    <mergeCell ref="B42:D42"/>
    <mergeCell ref="B34:D34"/>
    <mergeCell ref="B35:D35"/>
    <mergeCell ref="B36:D36"/>
    <mergeCell ref="B43:D43"/>
    <mergeCell ref="B37:D37"/>
    <mergeCell ref="B38:D38"/>
    <mergeCell ref="B39:D39"/>
    <mergeCell ref="B40:D40"/>
    <mergeCell ref="B41:D41"/>
    <mergeCell ref="B66:D66"/>
    <mergeCell ref="B48:D48"/>
    <mergeCell ref="B49:D49"/>
    <mergeCell ref="B50:D50"/>
    <mergeCell ref="B51:D51"/>
    <mergeCell ref="B52:D52"/>
    <mergeCell ref="B53:D53"/>
    <mergeCell ref="B54:D54"/>
    <mergeCell ref="B55:D55"/>
    <mergeCell ref="B56:D56"/>
    <mergeCell ref="B59:D59"/>
    <mergeCell ref="B64:D64"/>
    <mergeCell ref="B65:D65"/>
  </mergeCells>
  <pageMargins left="0.74803149606299213" right="0.74803149606299213" top="0.98425196850393704" bottom="0.98425196850393704" header="0.51181102362204722" footer="0.51181102362204722"/>
  <pageSetup paperSize="9" scale="45" fitToHeight="5" orientation="portrait" verticalDpi="0" r:id="rId1"/>
  <rowBreaks count="1" manualBreakCount="1">
    <brk id="23"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77"/>
  <sheetViews>
    <sheetView view="pageBreakPreview" topLeftCell="A23" zoomScale="80" zoomScaleNormal="100" zoomScaleSheetLayoutView="80" workbookViewId="0">
      <selection activeCell="B56" sqref="B56:D56"/>
    </sheetView>
  </sheetViews>
  <sheetFormatPr defaultRowHeight="15" x14ac:dyDescent="0.25"/>
  <cols>
    <col min="1" max="1" width="1.85546875" customWidth="1"/>
    <col min="2" max="2" width="62.28515625" customWidth="1"/>
    <col min="3" max="3" width="21.140625" customWidth="1"/>
    <col min="4" max="4" width="22.42578125" customWidth="1"/>
    <col min="5" max="6" width="21.42578125" customWidth="1"/>
    <col min="7" max="7" width="19.42578125" customWidth="1"/>
    <col min="8" max="8" width="19.28515625" customWidth="1"/>
    <col min="10" max="10" width="16.28515625" customWidth="1"/>
  </cols>
  <sheetData>
    <row r="1" spans="2:15" ht="119.25" customHeight="1" x14ac:dyDescent="0.25">
      <c r="B1" s="1"/>
      <c r="C1" s="1"/>
      <c r="D1" s="1"/>
      <c r="E1" s="1"/>
      <c r="F1" s="177" t="s">
        <v>258</v>
      </c>
      <c r="G1" s="177"/>
      <c r="H1" s="177"/>
      <c r="I1" s="1"/>
      <c r="J1" s="1"/>
      <c r="K1" s="1"/>
      <c r="L1" s="1"/>
    </row>
    <row r="2" spans="2:15" ht="28.5" customHeight="1" x14ac:dyDescent="0.25">
      <c r="B2" s="189" t="s">
        <v>259</v>
      </c>
      <c r="C2" s="189"/>
      <c r="D2" s="189"/>
      <c r="E2" s="189"/>
      <c r="F2" s="189"/>
      <c r="G2" s="189"/>
      <c r="H2" s="189"/>
      <c r="I2" s="4"/>
      <c r="J2" s="4"/>
      <c r="K2" s="4"/>
      <c r="L2" s="4"/>
      <c r="M2" s="4"/>
      <c r="N2" s="4"/>
      <c r="O2" s="4"/>
    </row>
    <row r="3" spans="2:15" ht="30.7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30.75" customHeight="1" x14ac:dyDescent="0.25">
      <c r="B5" s="204" t="s">
        <v>262</v>
      </c>
      <c r="C5" s="204"/>
      <c r="D5" s="204"/>
      <c r="E5" s="204"/>
      <c r="F5" s="204"/>
      <c r="G5" s="204"/>
      <c r="H5" s="204"/>
      <c r="I5" s="7"/>
      <c r="J5" s="7"/>
      <c r="K5" s="7"/>
      <c r="L5" s="7"/>
      <c r="M5" s="7"/>
      <c r="N5" s="3"/>
    </row>
    <row r="6" spans="2:15" ht="81" customHeight="1" x14ac:dyDescent="0.25">
      <c r="B6" s="140" t="s">
        <v>263</v>
      </c>
      <c r="C6" s="176" t="s">
        <v>325</v>
      </c>
      <c r="D6" s="176"/>
      <c r="E6" s="176"/>
      <c r="F6" s="176"/>
      <c r="G6" s="176"/>
      <c r="H6" s="176"/>
      <c r="I6" s="16"/>
      <c r="J6" s="7"/>
      <c r="K6" s="7"/>
      <c r="L6" s="7"/>
      <c r="M6" s="7"/>
      <c r="N6" s="3"/>
    </row>
    <row r="7" spans="2:15" ht="94.5" customHeight="1" x14ac:dyDescent="0.25">
      <c r="B7" s="140" t="s">
        <v>265</v>
      </c>
      <c r="C7" s="176" t="s">
        <v>266</v>
      </c>
      <c r="D7" s="176"/>
      <c r="E7" s="176"/>
      <c r="F7" s="176"/>
      <c r="G7" s="176"/>
      <c r="H7" s="176"/>
      <c r="I7" s="15"/>
      <c r="J7" s="7"/>
      <c r="K7" s="7"/>
      <c r="L7" s="7"/>
      <c r="M7" s="7"/>
      <c r="N7" s="3"/>
    </row>
    <row r="8" spans="2:15" ht="73.5" customHeight="1" x14ac:dyDescent="0.25">
      <c r="B8" s="140" t="s">
        <v>267</v>
      </c>
      <c r="C8" s="176" t="s">
        <v>512</v>
      </c>
      <c r="D8" s="176"/>
      <c r="E8" s="176"/>
      <c r="F8" s="176"/>
      <c r="G8" s="176"/>
      <c r="H8" s="176"/>
      <c r="I8" s="15"/>
      <c r="J8" s="7"/>
      <c r="K8" s="7"/>
      <c r="L8" s="7"/>
      <c r="M8" s="7"/>
      <c r="N8" s="3"/>
    </row>
    <row r="9" spans="2:15" ht="315" customHeight="1" x14ac:dyDescent="0.25">
      <c r="B9" s="140" t="s">
        <v>268</v>
      </c>
      <c r="C9" s="176" t="s">
        <v>537</v>
      </c>
      <c r="D9" s="176"/>
      <c r="E9" s="176"/>
      <c r="F9" s="176"/>
      <c r="G9" s="176"/>
      <c r="H9" s="176"/>
      <c r="I9" s="17"/>
      <c r="J9" s="7"/>
      <c r="K9" s="7"/>
      <c r="L9" s="7"/>
      <c r="M9" s="7"/>
      <c r="N9" s="3"/>
    </row>
    <row r="10" spans="2:15" ht="28.5" customHeight="1" x14ac:dyDescent="0.25">
      <c r="B10" s="140" t="s">
        <v>269</v>
      </c>
      <c r="C10" s="142"/>
      <c r="D10" s="142"/>
      <c r="E10" s="142"/>
      <c r="F10" s="142"/>
      <c r="G10" s="142"/>
      <c r="H10" s="142"/>
      <c r="I10" s="7"/>
      <c r="J10" s="7"/>
      <c r="K10" s="7"/>
      <c r="L10" s="7"/>
      <c r="M10" s="7"/>
      <c r="N10" s="3"/>
    </row>
    <row r="11" spans="2:15" ht="54.75" customHeight="1" x14ac:dyDescent="0.25">
      <c r="B11" s="140" t="s">
        <v>270</v>
      </c>
      <c r="C11" s="183" t="s">
        <v>271</v>
      </c>
      <c r="D11" s="183"/>
      <c r="E11" s="183"/>
      <c r="F11" s="183"/>
      <c r="G11" s="183"/>
      <c r="H11" s="183"/>
      <c r="I11" s="7"/>
      <c r="J11" s="7"/>
      <c r="K11" s="7"/>
      <c r="L11" s="7"/>
      <c r="M11" s="7"/>
      <c r="N11" s="3"/>
    </row>
    <row r="12" spans="2:15" ht="50.25" customHeight="1" x14ac:dyDescent="0.25">
      <c r="B12" s="140" t="s">
        <v>272</v>
      </c>
      <c r="C12" s="183" t="s">
        <v>273</v>
      </c>
      <c r="D12" s="183"/>
      <c r="E12" s="183"/>
      <c r="F12" s="183"/>
      <c r="G12" s="183"/>
      <c r="H12" s="183"/>
      <c r="I12" s="7"/>
      <c r="J12" s="7"/>
      <c r="K12" s="7"/>
      <c r="L12" s="7"/>
      <c r="M12" s="7"/>
      <c r="N12" s="3"/>
    </row>
    <row r="13" spans="2:15" ht="36.75" customHeight="1" x14ac:dyDescent="0.25">
      <c r="B13" s="140" t="s">
        <v>274</v>
      </c>
      <c r="C13" s="183" t="s">
        <v>275</v>
      </c>
      <c r="D13" s="183"/>
      <c r="E13" s="183"/>
      <c r="F13" s="183"/>
      <c r="G13" s="183"/>
      <c r="H13" s="183"/>
      <c r="I13" s="7"/>
      <c r="J13" s="7"/>
      <c r="K13" s="7"/>
      <c r="L13" s="7"/>
      <c r="M13" s="7"/>
      <c r="N13" s="3"/>
    </row>
    <row r="14" spans="2:15" ht="32.25" customHeight="1" x14ac:dyDescent="0.25">
      <c r="B14" s="140"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10" ht="38.25" customHeight="1" x14ac:dyDescent="0.25">
      <c r="B17" s="184"/>
      <c r="C17" s="184"/>
      <c r="D17" s="141" t="s">
        <v>283</v>
      </c>
      <c r="E17" s="141" t="s">
        <v>284</v>
      </c>
      <c r="F17" s="141" t="s">
        <v>285</v>
      </c>
      <c r="G17" s="141" t="s">
        <v>286</v>
      </c>
      <c r="H17" s="141" t="s">
        <v>287</v>
      </c>
    </row>
    <row r="18" spans="2:10" ht="120.75" customHeight="1" x14ac:dyDescent="0.25">
      <c r="B18" s="33" t="s">
        <v>288</v>
      </c>
      <c r="C18" s="34"/>
      <c r="D18" s="34"/>
      <c r="E18" s="34"/>
      <c r="F18" s="34"/>
      <c r="G18" s="34"/>
      <c r="H18" s="34"/>
    </row>
    <row r="19" spans="2:10" ht="39.75" customHeight="1" x14ac:dyDescent="0.25">
      <c r="B19" s="33" t="s">
        <v>289</v>
      </c>
      <c r="C19" s="34"/>
      <c r="D19" s="34"/>
      <c r="E19" s="34"/>
      <c r="F19" s="34"/>
      <c r="G19" s="34"/>
      <c r="H19" s="34"/>
    </row>
    <row r="20" spans="2:10" s="8" customFormat="1" ht="66" customHeight="1" x14ac:dyDescent="0.25">
      <c r="B20" s="33" t="s">
        <v>290</v>
      </c>
      <c r="C20" s="35"/>
      <c r="D20" s="35"/>
      <c r="E20" s="35"/>
      <c r="F20" s="35"/>
      <c r="G20" s="35"/>
      <c r="H20" s="35"/>
    </row>
    <row r="21" spans="2:10" s="8" customFormat="1" ht="122.25" customHeight="1" x14ac:dyDescent="0.3">
      <c r="B21" s="33" t="s">
        <v>291</v>
      </c>
      <c r="C21" s="36"/>
      <c r="D21" s="36"/>
      <c r="E21" s="36"/>
      <c r="F21" s="35"/>
      <c r="G21" s="35"/>
      <c r="H21" s="35"/>
    </row>
    <row r="22" spans="2:10" s="145" customFormat="1" ht="33.75" customHeight="1" x14ac:dyDescent="0.25">
      <c r="B22" s="147" t="s">
        <v>292</v>
      </c>
      <c r="C22" s="98">
        <v>2176135</v>
      </c>
      <c r="D22" s="98">
        <v>2371547.2851999998</v>
      </c>
      <c r="E22" s="98">
        <v>2476729</v>
      </c>
      <c r="F22" s="98">
        <v>3102053</v>
      </c>
      <c r="G22" s="98">
        <v>3340618.2417000001</v>
      </c>
      <c r="H22" s="98">
        <v>3409048.8025750001</v>
      </c>
    </row>
    <row r="23" spans="2:10" ht="65.25" customHeight="1" x14ac:dyDescent="0.3">
      <c r="B23" s="33" t="s">
        <v>293</v>
      </c>
      <c r="C23" s="37"/>
      <c r="D23" s="37"/>
      <c r="E23" s="37"/>
      <c r="F23" s="37"/>
      <c r="G23" s="37"/>
      <c r="H23" s="37"/>
    </row>
    <row r="24" spans="2:10" ht="18.75" x14ac:dyDescent="0.25">
      <c r="B24" s="9"/>
      <c r="C24" s="10"/>
      <c r="D24" s="10"/>
      <c r="E24" s="10"/>
      <c r="F24" s="10"/>
      <c r="G24" s="10"/>
      <c r="H24" s="10"/>
    </row>
    <row r="25" spans="2:10" ht="52.5" customHeight="1" x14ac:dyDescent="0.25">
      <c r="B25" s="190" t="s">
        <v>294</v>
      </c>
      <c r="C25" s="190"/>
      <c r="D25" s="190"/>
      <c r="E25" s="190"/>
      <c r="F25" s="190"/>
      <c r="G25" s="39"/>
    </row>
    <row r="26" spans="2:10" ht="33.75" customHeight="1" x14ac:dyDescent="0.35">
      <c r="B26" s="206" t="s">
        <v>380</v>
      </c>
      <c r="C26" s="206"/>
      <c r="D26" s="10"/>
      <c r="E26" s="10"/>
    </row>
    <row r="27" spans="2:10" ht="147.75" customHeight="1" x14ac:dyDescent="0.25">
      <c r="B27" s="207" t="s">
        <v>296</v>
      </c>
      <c r="C27" s="243"/>
      <c r="D27" s="208"/>
      <c r="E27" s="141" t="s">
        <v>297</v>
      </c>
      <c r="F27" s="141" t="s">
        <v>298</v>
      </c>
      <c r="G27" s="141" t="s">
        <v>299</v>
      </c>
      <c r="H27" s="121" t="s">
        <v>337</v>
      </c>
    </row>
    <row r="28" spans="2:10" ht="29.25" customHeight="1" x14ac:dyDescent="0.25">
      <c r="B28" s="231" t="s">
        <v>594</v>
      </c>
      <c r="C28" s="231"/>
      <c r="D28" s="231"/>
      <c r="E28" s="164"/>
      <c r="F28" s="164"/>
      <c r="G28" s="164"/>
      <c r="H28" s="165">
        <f>SUM(H29)</f>
        <v>443065</v>
      </c>
      <c r="J28" s="165">
        <f>SUM(H28+H31+H34+H37+H40+H47+H51+H54)</f>
        <v>3102053</v>
      </c>
    </row>
    <row r="29" spans="2:10" ht="51.75" customHeight="1" x14ac:dyDescent="0.25">
      <c r="B29" s="230" t="s">
        <v>602</v>
      </c>
      <c r="C29" s="230"/>
      <c r="D29" s="230"/>
      <c r="E29" s="166">
        <f>SUM('002'!E29)</f>
        <v>115</v>
      </c>
      <c r="F29" s="167"/>
      <c r="G29" s="167"/>
      <c r="H29" s="247">
        <f>SUM('002'!H29:H30)</f>
        <v>443065</v>
      </c>
    </row>
    <row r="30" spans="2:10" ht="45.75" customHeight="1" x14ac:dyDescent="0.25">
      <c r="B30" s="229" t="s">
        <v>561</v>
      </c>
      <c r="C30" s="229"/>
      <c r="D30" s="229"/>
      <c r="E30" s="166">
        <f>SUM('002'!E30)</f>
        <v>121</v>
      </c>
      <c r="F30" s="167"/>
      <c r="G30" s="167"/>
      <c r="H30" s="248"/>
    </row>
    <row r="31" spans="2:10" ht="31.5" customHeight="1" x14ac:dyDescent="0.25">
      <c r="B31" s="231" t="s">
        <v>595</v>
      </c>
      <c r="C31" s="231"/>
      <c r="D31" s="231"/>
      <c r="E31" s="164"/>
      <c r="F31" s="164"/>
      <c r="G31" s="164"/>
      <c r="H31" s="165">
        <f>SUM(H32)</f>
        <v>632299</v>
      </c>
    </row>
    <row r="32" spans="2:10" ht="56.25" customHeight="1" x14ac:dyDescent="0.25">
      <c r="B32" s="230" t="s">
        <v>602</v>
      </c>
      <c r="C32" s="230"/>
      <c r="D32" s="230"/>
      <c r="E32" s="166">
        <f>SUM('002'!E32)</f>
        <v>150</v>
      </c>
      <c r="F32" s="167"/>
      <c r="G32" s="167"/>
      <c r="H32" s="247">
        <f>SUM('002'!H32:H33)</f>
        <v>632299</v>
      </c>
    </row>
    <row r="33" spans="2:8" ht="48.75" customHeight="1" x14ac:dyDescent="0.25">
      <c r="B33" s="229" t="s">
        <v>561</v>
      </c>
      <c r="C33" s="229"/>
      <c r="D33" s="229"/>
      <c r="E33" s="166">
        <f>SUM('002'!E33)</f>
        <v>122</v>
      </c>
      <c r="F33" s="167"/>
      <c r="G33" s="167"/>
      <c r="H33" s="248"/>
    </row>
    <row r="34" spans="2:8" ht="29.25" customHeight="1" x14ac:dyDescent="0.25">
      <c r="B34" s="231" t="s">
        <v>596</v>
      </c>
      <c r="C34" s="231"/>
      <c r="D34" s="231"/>
      <c r="E34" s="164"/>
      <c r="F34" s="164"/>
      <c r="G34" s="164"/>
      <c r="H34" s="165">
        <f>SUM(H35)</f>
        <v>208079</v>
      </c>
    </row>
    <row r="35" spans="2:8" ht="99" customHeight="1" x14ac:dyDescent="0.25">
      <c r="B35" s="230" t="s">
        <v>603</v>
      </c>
      <c r="C35" s="230"/>
      <c r="D35" s="230"/>
      <c r="E35" s="166">
        <f>SUM('002'!E35)</f>
        <v>70</v>
      </c>
      <c r="F35" s="167"/>
      <c r="G35" s="167"/>
      <c r="H35" s="247">
        <f>SUM('002'!H35:H36)</f>
        <v>208079</v>
      </c>
    </row>
    <row r="36" spans="2:8" ht="53.25" customHeight="1" x14ac:dyDescent="0.25">
      <c r="B36" s="229" t="s">
        <v>561</v>
      </c>
      <c r="C36" s="229"/>
      <c r="D36" s="229"/>
      <c r="E36" s="166">
        <f>SUM('002'!E36)</f>
        <v>48.5</v>
      </c>
      <c r="F36" s="167"/>
      <c r="G36" s="167"/>
      <c r="H36" s="248"/>
    </row>
    <row r="37" spans="2:8" ht="36" customHeight="1" x14ac:dyDescent="0.25">
      <c r="B37" s="231" t="s">
        <v>598</v>
      </c>
      <c r="C37" s="231"/>
      <c r="D37" s="231"/>
      <c r="E37" s="164"/>
      <c r="F37" s="164"/>
      <c r="G37" s="164"/>
      <c r="H37" s="165">
        <f>SUM(H38)</f>
        <v>349996</v>
      </c>
    </row>
    <row r="38" spans="2:8" ht="54.75" customHeight="1" x14ac:dyDescent="0.25">
      <c r="B38" s="230" t="s">
        <v>604</v>
      </c>
      <c r="C38" s="230"/>
      <c r="D38" s="230"/>
      <c r="E38" s="166">
        <f>SUM('002'!E38)</f>
        <v>70</v>
      </c>
      <c r="F38" s="167"/>
      <c r="G38" s="167"/>
      <c r="H38" s="247">
        <f>SUM('002'!H38:H39)</f>
        <v>349996</v>
      </c>
    </row>
    <row r="39" spans="2:8" ht="53.25" customHeight="1" x14ac:dyDescent="0.25">
      <c r="B39" s="229" t="s">
        <v>561</v>
      </c>
      <c r="C39" s="229"/>
      <c r="D39" s="229"/>
      <c r="E39" s="166">
        <f>SUM('002'!E39)</f>
        <v>65</v>
      </c>
      <c r="F39" s="167"/>
      <c r="G39" s="167"/>
      <c r="H39" s="248"/>
    </row>
    <row r="40" spans="2:8" ht="34.5" customHeight="1" x14ac:dyDescent="0.25">
      <c r="B40" s="231" t="s">
        <v>597</v>
      </c>
      <c r="C40" s="231"/>
      <c r="D40" s="231"/>
      <c r="E40" s="168"/>
      <c r="F40" s="169"/>
      <c r="G40" s="169"/>
      <c r="H40" s="165">
        <f>SUM(H41)</f>
        <v>536343</v>
      </c>
    </row>
    <row r="41" spans="2:8" ht="51.75" customHeight="1" x14ac:dyDescent="0.35">
      <c r="B41" s="194" t="s">
        <v>609</v>
      </c>
      <c r="C41" s="194"/>
      <c r="D41" s="194"/>
      <c r="E41" s="158">
        <f>SUM(E42:E45)</f>
        <v>956</v>
      </c>
      <c r="F41" s="138"/>
      <c r="G41" s="159"/>
      <c r="H41" s="247">
        <f>SUM('002'!H41:H46)</f>
        <v>536343</v>
      </c>
    </row>
    <row r="42" spans="2:8" ht="48" customHeight="1" x14ac:dyDescent="0.35">
      <c r="B42" s="230" t="s">
        <v>610</v>
      </c>
      <c r="C42" s="230"/>
      <c r="D42" s="230"/>
      <c r="E42" s="166">
        <f>SUM('002'!E42)</f>
        <v>111</v>
      </c>
      <c r="F42" s="138"/>
      <c r="G42" s="159"/>
      <c r="H42" s="249"/>
    </row>
    <row r="43" spans="2:8" ht="30.75" customHeight="1" x14ac:dyDescent="0.35">
      <c r="B43" s="230" t="s">
        <v>611</v>
      </c>
      <c r="C43" s="230"/>
      <c r="D43" s="230"/>
      <c r="E43" s="166">
        <f>SUM('002'!E43)</f>
        <v>70</v>
      </c>
      <c r="F43" s="138"/>
      <c r="G43" s="159"/>
      <c r="H43" s="249"/>
    </row>
    <row r="44" spans="2:8" ht="35.25" customHeight="1" x14ac:dyDescent="0.35">
      <c r="B44" s="230" t="s">
        <v>612</v>
      </c>
      <c r="C44" s="230"/>
      <c r="D44" s="230"/>
      <c r="E44" s="166">
        <f>SUM('002'!E44)</f>
        <v>595</v>
      </c>
      <c r="F44" s="138"/>
      <c r="G44" s="159"/>
      <c r="H44" s="249"/>
    </row>
    <row r="45" spans="2:8" ht="54" customHeight="1" x14ac:dyDescent="0.35">
      <c r="B45" s="230" t="s">
        <v>613</v>
      </c>
      <c r="C45" s="230"/>
      <c r="D45" s="230"/>
      <c r="E45" s="166">
        <f>SUM('002'!E45)</f>
        <v>180</v>
      </c>
      <c r="F45" s="138"/>
      <c r="G45" s="159"/>
      <c r="H45" s="249"/>
    </row>
    <row r="46" spans="2:8" s="160" customFormat="1" ht="50.25" customHeight="1" x14ac:dyDescent="0.35">
      <c r="B46" s="229" t="s">
        <v>561</v>
      </c>
      <c r="C46" s="229"/>
      <c r="D46" s="229"/>
      <c r="E46" s="170">
        <v>154</v>
      </c>
      <c r="F46" s="138"/>
      <c r="G46" s="159"/>
      <c r="H46" s="248"/>
    </row>
    <row r="47" spans="2:8" ht="35.25" customHeight="1" x14ac:dyDescent="0.35">
      <c r="B47" s="231" t="s">
        <v>599</v>
      </c>
      <c r="C47" s="231"/>
      <c r="D47" s="231"/>
      <c r="E47" s="171"/>
      <c r="F47" s="164"/>
      <c r="G47" s="172"/>
      <c r="H47" s="165">
        <f>SUM(H48)</f>
        <v>376098</v>
      </c>
    </row>
    <row r="48" spans="2:8" ht="75" customHeight="1" x14ac:dyDescent="0.35">
      <c r="B48" s="230" t="s">
        <v>608</v>
      </c>
      <c r="C48" s="230"/>
      <c r="D48" s="230"/>
      <c r="E48" s="166">
        <f>SUM('002'!E48)</f>
        <v>25</v>
      </c>
      <c r="F48" s="138"/>
      <c r="G48" s="159"/>
      <c r="H48" s="247">
        <f>SUM('002'!H48:H50)</f>
        <v>376098</v>
      </c>
    </row>
    <row r="49" spans="2:8" ht="36" customHeight="1" x14ac:dyDescent="0.35">
      <c r="B49" s="230" t="s">
        <v>607</v>
      </c>
      <c r="C49" s="230"/>
      <c r="D49" s="230"/>
      <c r="E49" s="166">
        <f>SUM('002'!E49)</f>
        <v>435</v>
      </c>
      <c r="F49" s="138"/>
      <c r="G49" s="159"/>
      <c r="H49" s="249"/>
    </row>
    <row r="50" spans="2:8" ht="45.75" customHeight="1" x14ac:dyDescent="0.35">
      <c r="B50" s="229" t="s">
        <v>561</v>
      </c>
      <c r="C50" s="229"/>
      <c r="D50" s="229"/>
      <c r="E50" s="166">
        <f>SUM('002'!E50)</f>
        <v>75.5</v>
      </c>
      <c r="F50" s="138"/>
      <c r="G50" s="159"/>
      <c r="H50" s="248"/>
    </row>
    <row r="51" spans="2:8" ht="34.5" customHeight="1" x14ac:dyDescent="0.35">
      <c r="B51" s="231" t="s">
        <v>600</v>
      </c>
      <c r="C51" s="231"/>
      <c r="D51" s="231"/>
      <c r="E51" s="173"/>
      <c r="F51" s="164"/>
      <c r="G51" s="172"/>
      <c r="H51" s="165">
        <f>SUM(H52)</f>
        <v>95096</v>
      </c>
    </row>
    <row r="52" spans="2:8" ht="57" customHeight="1" x14ac:dyDescent="0.35">
      <c r="B52" s="230" t="s">
        <v>606</v>
      </c>
      <c r="C52" s="230"/>
      <c r="D52" s="230"/>
      <c r="E52" s="166">
        <f>SUM('002'!E52)</f>
        <v>15</v>
      </c>
      <c r="F52" s="138"/>
      <c r="G52" s="159"/>
      <c r="H52" s="247">
        <f>SUM('002'!H52:H53)</f>
        <v>95096</v>
      </c>
    </row>
    <row r="53" spans="2:8" ht="51.75" customHeight="1" x14ac:dyDescent="0.35">
      <c r="B53" s="229" t="s">
        <v>561</v>
      </c>
      <c r="C53" s="229"/>
      <c r="D53" s="229"/>
      <c r="E53" s="251">
        <f>SUM('002'!E53)</f>
        <v>28</v>
      </c>
      <c r="F53" s="138"/>
      <c r="G53" s="159"/>
      <c r="H53" s="248"/>
    </row>
    <row r="54" spans="2:8" ht="31.5" customHeight="1" x14ac:dyDescent="0.35">
      <c r="B54" s="231" t="s">
        <v>601</v>
      </c>
      <c r="C54" s="231"/>
      <c r="D54" s="231"/>
      <c r="E54" s="171"/>
      <c r="F54" s="164"/>
      <c r="G54" s="172"/>
      <c r="H54" s="165">
        <f>SUM(H55)</f>
        <v>461077</v>
      </c>
    </row>
    <row r="55" spans="2:8" ht="57" customHeight="1" x14ac:dyDescent="0.35">
      <c r="B55" s="230" t="s">
        <v>605</v>
      </c>
      <c r="C55" s="230"/>
      <c r="D55" s="230"/>
      <c r="E55" s="252">
        <f>SUM('002'!E55)</f>
        <v>120</v>
      </c>
      <c r="F55" s="143"/>
      <c r="G55" s="159"/>
      <c r="H55" s="246">
        <f>SUM('002'!H55:H56)</f>
        <v>461077</v>
      </c>
    </row>
    <row r="56" spans="2:8" ht="51" customHeight="1" x14ac:dyDescent="0.35">
      <c r="B56" s="229" t="s">
        <v>561</v>
      </c>
      <c r="C56" s="229"/>
      <c r="D56" s="229"/>
      <c r="E56" s="251">
        <f>SUM('002'!E56)</f>
        <v>60</v>
      </c>
      <c r="F56" s="143"/>
      <c r="G56" s="159"/>
      <c r="H56" s="246"/>
    </row>
    <row r="57" spans="2:8" ht="23.25" customHeight="1" x14ac:dyDescent="0.25">
      <c r="B57" s="65"/>
      <c r="C57" s="65"/>
      <c r="E57" s="64"/>
      <c r="F57" s="64"/>
      <c r="G57" s="64"/>
      <c r="H57" s="250"/>
    </row>
    <row r="58" spans="2:8" ht="41.25" customHeight="1" x14ac:dyDescent="0.35">
      <c r="B58" s="206" t="s">
        <v>379</v>
      </c>
      <c r="C58" s="206"/>
      <c r="E58" s="10"/>
      <c r="F58" s="10"/>
    </row>
    <row r="59" spans="2:8" ht="156.75" customHeight="1" x14ac:dyDescent="0.25">
      <c r="B59" s="184" t="s">
        <v>296</v>
      </c>
      <c r="C59" s="184"/>
      <c r="D59" s="184"/>
      <c r="E59" s="141" t="s">
        <v>297</v>
      </c>
      <c r="F59" s="141" t="s">
        <v>298</v>
      </c>
      <c r="G59" s="141" t="s">
        <v>299</v>
      </c>
      <c r="H59" s="121" t="s">
        <v>337</v>
      </c>
    </row>
    <row r="60" spans="2:8" ht="40.5" customHeight="1" x14ac:dyDescent="0.25">
      <c r="B60" s="230" t="s">
        <v>535</v>
      </c>
      <c r="C60" s="230"/>
      <c r="D60" s="230"/>
      <c r="E60" s="162">
        <v>1917</v>
      </c>
      <c r="F60" s="144"/>
      <c r="G60" s="63"/>
      <c r="H60" s="244">
        <v>3340618</v>
      </c>
    </row>
    <row r="61" spans="2:8" ht="48.75" customHeight="1" x14ac:dyDescent="0.25">
      <c r="B61" s="229" t="s">
        <v>529</v>
      </c>
      <c r="C61" s="229"/>
      <c r="D61" s="229"/>
      <c r="E61" s="163">
        <v>674</v>
      </c>
      <c r="F61" s="144"/>
      <c r="G61" s="63"/>
      <c r="H61" s="245"/>
    </row>
    <row r="62" spans="2:8" ht="20.25" x14ac:dyDescent="0.25">
      <c r="B62" s="83"/>
      <c r="C62" s="83"/>
      <c r="E62" s="82"/>
      <c r="F62" s="76"/>
      <c r="G62" s="64"/>
    </row>
    <row r="63" spans="2:8" ht="30" customHeight="1" x14ac:dyDescent="0.35">
      <c r="B63" s="206" t="s">
        <v>592</v>
      </c>
      <c r="C63" s="206"/>
      <c r="E63" s="10"/>
      <c r="F63" s="10"/>
    </row>
    <row r="64" spans="2:8" ht="159.75" customHeight="1" x14ac:dyDescent="0.25">
      <c r="B64" s="184" t="s">
        <v>296</v>
      </c>
      <c r="C64" s="184"/>
      <c r="D64" s="184"/>
      <c r="E64" s="141" t="s">
        <v>297</v>
      </c>
      <c r="F64" s="141" t="s">
        <v>298</v>
      </c>
      <c r="G64" s="141" t="s">
        <v>299</v>
      </c>
      <c r="H64" s="121" t="s">
        <v>337</v>
      </c>
    </row>
    <row r="65" spans="2:8" ht="48.75" customHeight="1" x14ac:dyDescent="0.25">
      <c r="B65" s="230" t="s">
        <v>535</v>
      </c>
      <c r="C65" s="230"/>
      <c r="D65" s="230"/>
      <c r="E65" s="162">
        <v>1917</v>
      </c>
      <c r="F65" s="144"/>
      <c r="G65" s="63"/>
      <c r="H65" s="244">
        <v>3409049</v>
      </c>
    </row>
    <row r="66" spans="2:8" ht="56.25" customHeight="1" x14ac:dyDescent="0.25">
      <c r="B66" s="229" t="s">
        <v>529</v>
      </c>
      <c r="C66" s="229"/>
      <c r="D66" s="229"/>
      <c r="E66" s="163">
        <v>674</v>
      </c>
      <c r="F66" s="144"/>
      <c r="G66" s="63"/>
      <c r="H66" s="245"/>
    </row>
    <row r="67" spans="2:8" ht="26.25" customHeight="1" x14ac:dyDescent="0.25">
      <c r="B67" s="83"/>
      <c r="C67" s="83"/>
      <c r="D67" s="82"/>
      <c r="E67" s="76"/>
      <c r="F67" s="64"/>
    </row>
    <row r="68" spans="2:8" ht="25.5" customHeight="1" x14ac:dyDescent="0.25">
      <c r="B68" s="65"/>
      <c r="C68" s="65"/>
      <c r="D68" s="64"/>
      <c r="E68" s="64"/>
      <c r="F68" s="64"/>
    </row>
    <row r="69" spans="2:8" ht="33" customHeight="1" x14ac:dyDescent="0.25">
      <c r="B69" s="65"/>
      <c r="C69" s="65"/>
      <c r="D69" s="64"/>
      <c r="E69" s="64"/>
      <c r="F69" s="64"/>
    </row>
    <row r="70" spans="2:8" ht="34.5" customHeight="1" x14ac:dyDescent="0.3">
      <c r="B70" s="57" t="s">
        <v>300</v>
      </c>
      <c r="C70" s="19"/>
      <c r="D70" s="153" t="s">
        <v>16</v>
      </c>
    </row>
    <row r="71" spans="2:8" ht="22.5" x14ac:dyDescent="0.3">
      <c r="B71" s="58"/>
      <c r="C71" s="120" t="s">
        <v>301</v>
      </c>
      <c r="D71" s="154"/>
    </row>
    <row r="72" spans="2:8" ht="73.5" customHeight="1" x14ac:dyDescent="0.3">
      <c r="B72" s="57" t="s">
        <v>302</v>
      </c>
      <c r="C72" s="19"/>
      <c r="D72" s="153" t="s">
        <v>53</v>
      </c>
    </row>
    <row r="73" spans="2:8" ht="22.5" x14ac:dyDescent="0.3">
      <c r="B73" s="107"/>
      <c r="C73" s="120" t="s">
        <v>301</v>
      </c>
      <c r="D73" s="155"/>
    </row>
    <row r="74" spans="2:8" ht="68.25" customHeight="1" x14ac:dyDescent="0.3">
      <c r="B74" s="57" t="s">
        <v>322</v>
      </c>
      <c r="C74" s="85"/>
      <c r="D74" s="153" t="s">
        <v>133</v>
      </c>
    </row>
    <row r="75" spans="2:8" ht="20.25" x14ac:dyDescent="0.3">
      <c r="B75" s="58"/>
      <c r="C75" s="120" t="s">
        <v>301</v>
      </c>
      <c r="D75" s="44"/>
    </row>
    <row r="76" spans="2:8" ht="60.75" hidden="1" x14ac:dyDescent="0.3">
      <c r="B76" s="57" t="s">
        <v>130</v>
      </c>
      <c r="C76" s="19"/>
      <c r="D76" s="42" t="s">
        <v>132</v>
      </c>
    </row>
    <row r="77" spans="2:8" ht="20.25" hidden="1" x14ac:dyDescent="0.3">
      <c r="B77" s="58"/>
      <c r="C77" s="20" t="s">
        <v>17</v>
      </c>
      <c r="D77" s="44"/>
    </row>
  </sheetData>
  <mergeCells count="67">
    <mergeCell ref="H60:H61"/>
    <mergeCell ref="H65:H66"/>
    <mergeCell ref="F1:H1"/>
    <mergeCell ref="H55:H56"/>
    <mergeCell ref="H52:H53"/>
    <mergeCell ref="H48:H50"/>
    <mergeCell ref="H41:H46"/>
    <mergeCell ref="H38:H39"/>
    <mergeCell ref="H35:H36"/>
    <mergeCell ref="H32:H33"/>
    <mergeCell ref="H29:H30"/>
    <mergeCell ref="C13:H13"/>
    <mergeCell ref="B2:H2"/>
    <mergeCell ref="B3:H3"/>
    <mergeCell ref="B4:H4"/>
    <mergeCell ref="B5:H5"/>
    <mergeCell ref="C6:H6"/>
    <mergeCell ref="C7:H7"/>
    <mergeCell ref="C8:H8"/>
    <mergeCell ref="C9:H9"/>
    <mergeCell ref="C11:H11"/>
    <mergeCell ref="C12:H12"/>
    <mergeCell ref="B31:D31"/>
    <mergeCell ref="C14:H14"/>
    <mergeCell ref="B16:B17"/>
    <mergeCell ref="C16:C17"/>
    <mergeCell ref="D16:E16"/>
    <mergeCell ref="F16:H16"/>
    <mergeCell ref="B25:F25"/>
    <mergeCell ref="B26:C26"/>
    <mergeCell ref="B27:D27"/>
    <mergeCell ref="B28:D28"/>
    <mergeCell ref="B29:D29"/>
    <mergeCell ref="B30:D30"/>
    <mergeCell ref="B43:D43"/>
    <mergeCell ref="B32:D32"/>
    <mergeCell ref="B33:D33"/>
    <mergeCell ref="B34:D34"/>
    <mergeCell ref="B35:D35"/>
    <mergeCell ref="B36:D36"/>
    <mergeCell ref="B37:D37"/>
    <mergeCell ref="B38:D38"/>
    <mergeCell ref="B39:D39"/>
    <mergeCell ref="B40:D40"/>
    <mergeCell ref="B41:D41"/>
    <mergeCell ref="B42:D42"/>
    <mergeCell ref="B55:D55"/>
    <mergeCell ref="B44:D44"/>
    <mergeCell ref="B45:D45"/>
    <mergeCell ref="B46:D46"/>
    <mergeCell ref="B47:D47"/>
    <mergeCell ref="B48:D48"/>
    <mergeCell ref="B49:D49"/>
    <mergeCell ref="B50:D50"/>
    <mergeCell ref="B51:D51"/>
    <mergeCell ref="B52:D52"/>
    <mergeCell ref="B53:D53"/>
    <mergeCell ref="B54:D54"/>
    <mergeCell ref="B64:D64"/>
    <mergeCell ref="B65:D65"/>
    <mergeCell ref="B66:D66"/>
    <mergeCell ref="B56:D56"/>
    <mergeCell ref="B58:C58"/>
    <mergeCell ref="B59:D59"/>
    <mergeCell ref="B60:D60"/>
    <mergeCell ref="B61:D61"/>
    <mergeCell ref="B63:C63"/>
  </mergeCells>
  <pageMargins left="0.74803149606299213" right="0.74803149606299213" top="0.98425196850393704" bottom="0.98425196850393704" header="0.51181102362204722" footer="0.51181102362204722"/>
  <pageSetup paperSize="9" scale="45" fitToHeight="5" orientation="portrait" verticalDpi="0" r:id="rId1"/>
  <rowBreaks count="1" manualBreakCount="1">
    <brk id="23"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74"/>
  <sheetViews>
    <sheetView view="pageBreakPreview" topLeftCell="A40" zoomScale="80" zoomScaleNormal="100" zoomScaleSheetLayoutView="80" workbookViewId="0">
      <selection activeCell="B1" sqref="B1:H5"/>
    </sheetView>
  </sheetViews>
  <sheetFormatPr defaultRowHeight="15" x14ac:dyDescent="0.25"/>
  <cols>
    <col min="1" max="1" width="1.85546875" customWidth="1"/>
    <col min="2" max="2" width="60.42578125" customWidth="1"/>
    <col min="3" max="3" width="21.42578125" customWidth="1"/>
    <col min="4" max="4" width="22.42578125" customWidth="1"/>
    <col min="5" max="5" width="22.140625" customWidth="1"/>
    <col min="6" max="6" width="19.140625" customWidth="1"/>
    <col min="7" max="7" width="18.5703125" customWidth="1"/>
    <col min="8" max="8" width="18" customWidth="1"/>
  </cols>
  <sheetData>
    <row r="1" spans="2:15" ht="102" customHeight="1" x14ac:dyDescent="0.25">
      <c r="B1" s="1"/>
      <c r="C1" s="1"/>
      <c r="D1" s="1"/>
      <c r="E1" s="1"/>
      <c r="F1" s="177" t="s">
        <v>258</v>
      </c>
      <c r="G1" s="177"/>
      <c r="H1" s="177"/>
      <c r="I1" s="1"/>
      <c r="J1" s="1"/>
      <c r="K1" s="1"/>
      <c r="L1" s="1"/>
    </row>
    <row r="2" spans="2:15" ht="34.5" customHeight="1" x14ac:dyDescent="0.25">
      <c r="B2" s="178" t="s">
        <v>259</v>
      </c>
      <c r="C2" s="178"/>
      <c r="D2" s="178"/>
      <c r="E2" s="178"/>
      <c r="F2" s="178"/>
      <c r="G2" s="178"/>
      <c r="H2" s="178"/>
      <c r="I2" s="4"/>
      <c r="J2" s="4"/>
      <c r="K2" s="4"/>
      <c r="L2" s="4"/>
      <c r="M2" s="4"/>
      <c r="N2" s="4"/>
      <c r="O2" s="4"/>
    </row>
    <row r="3" spans="2:15" ht="36.7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30.75" customHeight="1" x14ac:dyDescent="0.25">
      <c r="B5" s="181" t="s">
        <v>262</v>
      </c>
      <c r="C5" s="181"/>
      <c r="D5" s="181"/>
      <c r="E5" s="181"/>
      <c r="F5" s="181"/>
      <c r="G5" s="181"/>
      <c r="H5" s="181"/>
      <c r="I5" s="7"/>
      <c r="J5" s="7"/>
      <c r="K5" s="7"/>
      <c r="L5" s="7"/>
      <c r="M5" s="7"/>
      <c r="N5" s="3"/>
    </row>
    <row r="6" spans="2:15" ht="99.75" customHeight="1" x14ac:dyDescent="0.25">
      <c r="B6" s="111" t="s">
        <v>263</v>
      </c>
      <c r="C6" s="176" t="s">
        <v>325</v>
      </c>
      <c r="D6" s="176"/>
      <c r="E6" s="176"/>
      <c r="F6" s="176"/>
      <c r="G6" s="176"/>
      <c r="H6" s="176"/>
      <c r="I6" s="16"/>
      <c r="J6" s="7"/>
      <c r="K6" s="7"/>
      <c r="L6" s="7"/>
      <c r="M6" s="7"/>
      <c r="N6" s="3"/>
    </row>
    <row r="7" spans="2:15" ht="87.75" customHeight="1" x14ac:dyDescent="0.25">
      <c r="B7" s="111" t="s">
        <v>265</v>
      </c>
      <c r="C7" s="176" t="s">
        <v>266</v>
      </c>
      <c r="D7" s="176"/>
      <c r="E7" s="176"/>
      <c r="F7" s="176"/>
      <c r="G7" s="176"/>
      <c r="H7" s="176"/>
      <c r="I7" s="15"/>
      <c r="J7" s="7"/>
      <c r="K7" s="7"/>
      <c r="L7" s="7"/>
      <c r="M7" s="7"/>
      <c r="N7" s="3"/>
    </row>
    <row r="8" spans="2:15" ht="75.75" customHeight="1" x14ac:dyDescent="0.25">
      <c r="B8" s="111" t="s">
        <v>267</v>
      </c>
      <c r="C8" s="176" t="s">
        <v>512</v>
      </c>
      <c r="D8" s="176"/>
      <c r="E8" s="176"/>
      <c r="F8" s="176"/>
      <c r="G8" s="176"/>
      <c r="H8" s="176"/>
      <c r="I8" s="15"/>
      <c r="J8" s="7"/>
      <c r="K8" s="7"/>
      <c r="L8" s="7"/>
      <c r="M8" s="7"/>
      <c r="N8" s="3"/>
    </row>
    <row r="9" spans="2:15" ht="321.75" customHeight="1" x14ac:dyDescent="0.25">
      <c r="B9" s="111" t="s">
        <v>268</v>
      </c>
      <c r="C9" s="176" t="s">
        <v>537</v>
      </c>
      <c r="D9" s="176"/>
      <c r="E9" s="176"/>
      <c r="F9" s="176"/>
      <c r="G9" s="176"/>
      <c r="H9" s="176"/>
      <c r="I9" s="17"/>
      <c r="J9" s="7"/>
      <c r="K9" s="7"/>
      <c r="L9" s="7"/>
      <c r="M9" s="7"/>
      <c r="N9" s="3"/>
    </row>
    <row r="10" spans="2:15" ht="30" customHeight="1" x14ac:dyDescent="0.25">
      <c r="B10" s="111" t="s">
        <v>269</v>
      </c>
      <c r="C10" s="113"/>
      <c r="D10" s="113"/>
      <c r="E10" s="113"/>
      <c r="F10" s="113"/>
      <c r="G10" s="113"/>
      <c r="H10" s="113"/>
      <c r="I10" s="7"/>
      <c r="J10" s="7"/>
      <c r="K10" s="7"/>
      <c r="L10" s="7"/>
      <c r="M10" s="7"/>
      <c r="N10" s="3"/>
    </row>
    <row r="11" spans="2:15" ht="54.75" customHeight="1" x14ac:dyDescent="0.25">
      <c r="B11" s="111" t="s">
        <v>270</v>
      </c>
      <c r="C11" s="183" t="s">
        <v>271</v>
      </c>
      <c r="D11" s="183"/>
      <c r="E11" s="183"/>
      <c r="F11" s="183"/>
      <c r="G11" s="183"/>
      <c r="H11" s="183"/>
      <c r="I11" s="7"/>
      <c r="J11" s="7"/>
      <c r="K11" s="7"/>
      <c r="L11" s="7"/>
      <c r="M11" s="7"/>
      <c r="N11" s="3"/>
    </row>
    <row r="12" spans="2:15" ht="57"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8.25" customHeight="1" x14ac:dyDescent="0.25">
      <c r="B17" s="184"/>
      <c r="C17" s="184"/>
      <c r="D17" s="112" t="s">
        <v>283</v>
      </c>
      <c r="E17" s="112" t="s">
        <v>284</v>
      </c>
      <c r="F17" s="112" t="s">
        <v>285</v>
      </c>
      <c r="G17" s="112" t="s">
        <v>286</v>
      </c>
      <c r="H17" s="112" t="s">
        <v>287</v>
      </c>
    </row>
    <row r="18" spans="2:8" ht="115.5" customHeight="1" x14ac:dyDescent="0.25">
      <c r="B18" s="33" t="s">
        <v>288</v>
      </c>
      <c r="C18" s="34"/>
      <c r="D18" s="34"/>
      <c r="E18" s="34"/>
      <c r="F18" s="34"/>
      <c r="G18" s="34"/>
      <c r="H18" s="34"/>
    </row>
    <row r="19" spans="2:8" ht="39.75" customHeight="1" x14ac:dyDescent="0.25">
      <c r="B19" s="33" t="s">
        <v>289</v>
      </c>
      <c r="C19" s="34"/>
      <c r="D19" s="34"/>
      <c r="E19" s="34"/>
      <c r="F19" s="34"/>
      <c r="G19" s="34"/>
      <c r="H19" s="34"/>
    </row>
    <row r="20" spans="2:8" s="8" customFormat="1" ht="53.25" customHeight="1" x14ac:dyDescent="0.25">
      <c r="B20" s="33" t="s">
        <v>290</v>
      </c>
      <c r="C20" s="35"/>
      <c r="D20" s="35"/>
      <c r="E20" s="35"/>
      <c r="F20" s="35"/>
      <c r="G20" s="35"/>
      <c r="H20" s="35"/>
    </row>
    <row r="21" spans="2:8" s="8" customFormat="1" ht="145.5" customHeight="1" x14ac:dyDescent="0.3">
      <c r="B21" s="33" t="s">
        <v>291</v>
      </c>
      <c r="C21" s="36"/>
      <c r="D21" s="36"/>
      <c r="E21" s="36"/>
      <c r="F21" s="35"/>
      <c r="G21" s="35"/>
      <c r="H21" s="35"/>
    </row>
    <row r="22" spans="2:8" s="145" customFormat="1" ht="42" customHeight="1" x14ac:dyDescent="0.25">
      <c r="B22" s="108" t="s">
        <v>292</v>
      </c>
      <c r="C22" s="98">
        <v>2176135</v>
      </c>
      <c r="D22" s="98">
        <v>2371547.2851999998</v>
      </c>
      <c r="E22" s="98">
        <v>2476729</v>
      </c>
      <c r="F22" s="98">
        <v>3102053</v>
      </c>
      <c r="G22" s="98">
        <v>3340618.2417000001</v>
      </c>
      <c r="H22" s="98">
        <v>3409048.8025750001</v>
      </c>
    </row>
    <row r="23" spans="2:8" ht="57" customHeight="1" x14ac:dyDescent="0.3">
      <c r="B23" s="33" t="s">
        <v>293</v>
      </c>
      <c r="C23" s="37"/>
      <c r="D23" s="37"/>
      <c r="E23" s="37"/>
      <c r="F23" s="37"/>
      <c r="G23" s="37"/>
      <c r="H23" s="37"/>
    </row>
    <row r="24" spans="2:8" ht="18.75" x14ac:dyDescent="0.25">
      <c r="B24" s="9"/>
      <c r="C24" s="10"/>
      <c r="D24" s="10"/>
      <c r="E24" s="10"/>
      <c r="F24" s="10"/>
      <c r="G24" s="10"/>
      <c r="H24" s="10"/>
    </row>
    <row r="25" spans="2:8" ht="47.25" customHeight="1" x14ac:dyDescent="0.25">
      <c r="B25" s="182" t="s">
        <v>294</v>
      </c>
      <c r="C25" s="182"/>
      <c r="D25" s="182"/>
      <c r="E25" s="182"/>
      <c r="F25" s="182"/>
      <c r="G25" s="39"/>
    </row>
    <row r="26" spans="2:8" ht="33.75" customHeight="1" x14ac:dyDescent="0.3">
      <c r="B26" s="196" t="s">
        <v>380</v>
      </c>
      <c r="C26" s="196"/>
      <c r="D26" s="10"/>
      <c r="E26" s="10"/>
    </row>
    <row r="27" spans="2:8" ht="147.75" customHeight="1" x14ac:dyDescent="0.25">
      <c r="B27" s="207" t="s">
        <v>296</v>
      </c>
      <c r="C27" s="208"/>
      <c r="D27" s="112" t="s">
        <v>297</v>
      </c>
      <c r="E27" s="112" t="s">
        <v>298</v>
      </c>
      <c r="F27" s="112" t="s">
        <v>299</v>
      </c>
      <c r="G27" s="121" t="s">
        <v>337</v>
      </c>
    </row>
    <row r="28" spans="2:8" ht="71.25" customHeight="1" x14ac:dyDescent="0.25">
      <c r="B28" s="220" t="s">
        <v>538</v>
      </c>
      <c r="C28" s="221"/>
      <c r="D28" s="79">
        <f>SUM(D29:D30)</f>
        <v>266</v>
      </c>
      <c r="E28" s="114"/>
      <c r="F28" s="63"/>
      <c r="G28" s="63"/>
    </row>
    <row r="29" spans="2:8" ht="39" customHeight="1" x14ac:dyDescent="0.25">
      <c r="B29" s="233" t="s">
        <v>539</v>
      </c>
      <c r="C29" s="234"/>
      <c r="D29" s="80">
        <v>116</v>
      </c>
      <c r="E29" s="114"/>
      <c r="F29" s="63"/>
      <c r="G29" s="63"/>
    </row>
    <row r="30" spans="2:8" ht="36" customHeight="1" x14ac:dyDescent="0.25">
      <c r="B30" s="233" t="s">
        <v>540</v>
      </c>
      <c r="C30" s="234"/>
      <c r="D30" s="80">
        <v>150</v>
      </c>
      <c r="E30" s="114"/>
      <c r="F30" s="63"/>
      <c r="G30" s="63"/>
    </row>
    <row r="31" spans="2:8" ht="77.25" customHeight="1" x14ac:dyDescent="0.25">
      <c r="B31" s="220" t="s">
        <v>541</v>
      </c>
      <c r="C31" s="221"/>
      <c r="D31" s="79">
        <f>SUM(D32:D35)</f>
        <v>948</v>
      </c>
      <c r="E31" s="114"/>
      <c r="F31" s="63"/>
      <c r="G31" s="63"/>
    </row>
    <row r="32" spans="2:8" ht="72.75" customHeight="1" x14ac:dyDescent="0.25">
      <c r="B32" s="225" t="s">
        <v>542</v>
      </c>
      <c r="C32" s="226"/>
      <c r="D32" s="80">
        <v>191</v>
      </c>
      <c r="E32" s="114"/>
      <c r="F32" s="63"/>
      <c r="G32" s="63"/>
    </row>
    <row r="33" spans="2:7" ht="48.75" customHeight="1" x14ac:dyDescent="0.25">
      <c r="B33" s="225" t="s">
        <v>543</v>
      </c>
      <c r="C33" s="226"/>
      <c r="D33" s="80"/>
      <c r="E33" s="114"/>
      <c r="F33" s="63"/>
      <c r="G33" s="63"/>
    </row>
    <row r="34" spans="2:7" ht="42.75" customHeight="1" x14ac:dyDescent="0.25">
      <c r="B34" s="225" t="s">
        <v>544</v>
      </c>
      <c r="C34" s="226"/>
      <c r="D34" s="80">
        <v>651</v>
      </c>
      <c r="E34" s="114"/>
      <c r="F34" s="63"/>
      <c r="G34" s="63"/>
    </row>
    <row r="35" spans="2:7" ht="51.75" customHeight="1" x14ac:dyDescent="0.25">
      <c r="B35" s="225" t="s">
        <v>545</v>
      </c>
      <c r="C35" s="226"/>
      <c r="D35" s="80">
        <v>106</v>
      </c>
      <c r="E35" s="114"/>
      <c r="F35" s="63"/>
      <c r="G35" s="63"/>
    </row>
    <row r="36" spans="2:7" ht="54" customHeight="1" x14ac:dyDescent="0.25">
      <c r="B36" s="220" t="s">
        <v>546</v>
      </c>
      <c r="C36" s="221"/>
      <c r="D36" s="79">
        <f>SUM(D37:D38)</f>
        <v>460</v>
      </c>
      <c r="E36" s="114"/>
      <c r="F36" s="63"/>
      <c r="G36" s="63"/>
    </row>
    <row r="37" spans="2:7" ht="55.5" customHeight="1" x14ac:dyDescent="0.25">
      <c r="B37" s="225" t="s">
        <v>547</v>
      </c>
      <c r="C37" s="226"/>
      <c r="D37" s="80">
        <v>25</v>
      </c>
      <c r="E37" s="114"/>
      <c r="F37" s="63"/>
      <c r="G37" s="63"/>
    </row>
    <row r="38" spans="2:7" ht="38.25" customHeight="1" x14ac:dyDescent="0.25">
      <c r="B38" s="225" t="s">
        <v>548</v>
      </c>
      <c r="C38" s="226"/>
      <c r="D38" s="80">
        <v>435</v>
      </c>
      <c r="E38" s="114"/>
      <c r="F38" s="63"/>
      <c r="G38" s="63"/>
    </row>
    <row r="39" spans="2:7" ht="57.75" customHeight="1" x14ac:dyDescent="0.25">
      <c r="B39" s="220" t="s">
        <v>549</v>
      </c>
      <c r="C39" s="221"/>
      <c r="D39" s="79">
        <f>SUM(D40)</f>
        <v>70</v>
      </c>
      <c r="E39" s="114"/>
      <c r="F39" s="63"/>
      <c r="G39" s="63"/>
    </row>
    <row r="40" spans="2:7" ht="30.75" customHeight="1" x14ac:dyDescent="0.25">
      <c r="B40" s="222" t="s">
        <v>524</v>
      </c>
      <c r="C40" s="223"/>
      <c r="D40" s="80">
        <v>70</v>
      </c>
      <c r="E40" s="114"/>
      <c r="F40" s="63"/>
      <c r="G40" s="63"/>
    </row>
    <row r="41" spans="2:7" ht="122.25" customHeight="1" x14ac:dyDescent="0.25">
      <c r="B41" s="220" t="s">
        <v>550</v>
      </c>
      <c r="C41" s="221"/>
      <c r="D41" s="79">
        <f>SUM(D42)</f>
        <v>70</v>
      </c>
      <c r="E41" s="114"/>
      <c r="F41" s="63"/>
      <c r="G41" s="63"/>
    </row>
    <row r="42" spans="2:7" ht="36" customHeight="1" x14ac:dyDescent="0.25">
      <c r="B42" s="222" t="s">
        <v>525</v>
      </c>
      <c r="C42" s="223"/>
      <c r="D42" s="80">
        <v>70</v>
      </c>
      <c r="E42" s="114"/>
      <c r="F42" s="63"/>
      <c r="G42" s="63"/>
    </row>
    <row r="43" spans="2:7" ht="98.25" customHeight="1" x14ac:dyDescent="0.25">
      <c r="B43" s="220" t="s">
        <v>552</v>
      </c>
      <c r="C43" s="221"/>
      <c r="D43" s="79">
        <v>15</v>
      </c>
      <c r="E43" s="114"/>
      <c r="F43" s="63"/>
      <c r="G43" s="63"/>
    </row>
    <row r="44" spans="2:7" ht="80.25" customHeight="1" x14ac:dyDescent="0.25">
      <c r="B44" s="220" t="s">
        <v>551</v>
      </c>
      <c r="C44" s="221"/>
      <c r="D44" s="79">
        <v>120</v>
      </c>
      <c r="E44" s="114"/>
      <c r="F44" s="63"/>
      <c r="G44" s="124"/>
    </row>
    <row r="45" spans="2:7" ht="49.5" customHeight="1" x14ac:dyDescent="0.25">
      <c r="B45" s="235" t="s">
        <v>526</v>
      </c>
      <c r="C45" s="236"/>
      <c r="D45" s="79">
        <f>SUM(D46:D53)</f>
        <v>674</v>
      </c>
      <c r="E45" s="114"/>
      <c r="F45" s="63"/>
      <c r="G45" s="63"/>
    </row>
    <row r="46" spans="2:7" ht="29.25" customHeight="1" x14ac:dyDescent="0.25">
      <c r="B46" s="233" t="s">
        <v>553</v>
      </c>
      <c r="C46" s="234"/>
      <c r="D46" s="80">
        <v>48.5</v>
      </c>
      <c r="E46" s="114"/>
      <c r="F46" s="63"/>
      <c r="G46" s="63"/>
    </row>
    <row r="47" spans="2:7" ht="29.25" customHeight="1" x14ac:dyDescent="0.25">
      <c r="B47" s="233" t="s">
        <v>539</v>
      </c>
      <c r="C47" s="234"/>
      <c r="D47" s="80">
        <v>121</v>
      </c>
      <c r="E47" s="114"/>
      <c r="F47" s="63"/>
      <c r="G47" s="63"/>
    </row>
    <row r="48" spans="2:7" ht="29.25" customHeight="1" x14ac:dyDescent="0.25">
      <c r="B48" s="233" t="s">
        <v>554</v>
      </c>
      <c r="C48" s="234"/>
      <c r="D48" s="80">
        <v>154</v>
      </c>
      <c r="E48" s="114"/>
      <c r="F48" s="63"/>
      <c r="G48" s="63"/>
    </row>
    <row r="49" spans="2:7" ht="29.25" customHeight="1" x14ac:dyDescent="0.25">
      <c r="B49" s="233" t="s">
        <v>555</v>
      </c>
      <c r="C49" s="234"/>
      <c r="D49" s="80">
        <v>65</v>
      </c>
      <c r="E49" s="114"/>
      <c r="F49" s="63"/>
      <c r="G49" s="63"/>
    </row>
    <row r="50" spans="2:7" ht="29.25" customHeight="1" x14ac:dyDescent="0.25">
      <c r="B50" s="233" t="s">
        <v>540</v>
      </c>
      <c r="C50" s="234"/>
      <c r="D50" s="80">
        <v>122</v>
      </c>
      <c r="E50" s="114"/>
      <c r="F50" s="63"/>
      <c r="G50" s="63"/>
    </row>
    <row r="51" spans="2:7" ht="29.25" customHeight="1" x14ac:dyDescent="0.25">
      <c r="B51" s="233" t="s">
        <v>556</v>
      </c>
      <c r="C51" s="234"/>
      <c r="D51" s="80">
        <v>75.5</v>
      </c>
      <c r="E51" s="114"/>
      <c r="F51" s="63"/>
      <c r="G51" s="63"/>
    </row>
    <row r="52" spans="2:7" ht="29.25" customHeight="1" x14ac:dyDescent="0.25">
      <c r="B52" s="233" t="s">
        <v>557</v>
      </c>
      <c r="C52" s="234"/>
      <c r="D52" s="80">
        <v>28</v>
      </c>
      <c r="E52" s="114"/>
      <c r="F52" s="63"/>
      <c r="G52" s="63"/>
    </row>
    <row r="53" spans="2:7" ht="29.25" customHeight="1" x14ac:dyDescent="0.25">
      <c r="B53" s="233" t="s">
        <v>558</v>
      </c>
      <c r="C53" s="234"/>
      <c r="D53" s="80">
        <v>60</v>
      </c>
      <c r="E53" s="114"/>
      <c r="F53" s="63"/>
      <c r="G53" s="63"/>
    </row>
    <row r="54" spans="2:7" ht="23.25" customHeight="1" x14ac:dyDescent="0.25">
      <c r="B54" s="65"/>
      <c r="C54" s="65"/>
      <c r="D54" s="64"/>
      <c r="E54" s="64"/>
      <c r="F54" s="64"/>
    </row>
    <row r="55" spans="2:7" ht="37.5" customHeight="1" x14ac:dyDescent="0.3">
      <c r="B55" s="196" t="s">
        <v>379</v>
      </c>
      <c r="C55" s="196"/>
      <c r="D55" s="10"/>
      <c r="E55" s="10"/>
    </row>
    <row r="56" spans="2:7" ht="155.25" customHeight="1" x14ac:dyDescent="0.25">
      <c r="B56" s="207" t="s">
        <v>296</v>
      </c>
      <c r="C56" s="208"/>
      <c r="D56" s="112" t="s">
        <v>297</v>
      </c>
      <c r="E56" s="112" t="s">
        <v>298</v>
      </c>
      <c r="F56" s="112" t="s">
        <v>299</v>
      </c>
      <c r="G56" s="121" t="s">
        <v>337</v>
      </c>
    </row>
    <row r="57" spans="2:7" ht="54" customHeight="1" x14ac:dyDescent="0.25">
      <c r="B57" s="238" t="s">
        <v>535</v>
      </c>
      <c r="C57" s="238"/>
      <c r="D57" s="81">
        <v>1917</v>
      </c>
      <c r="E57" s="114"/>
      <c r="F57" s="63"/>
      <c r="G57" s="63"/>
    </row>
    <row r="58" spans="2:7" ht="50.25" customHeight="1" x14ac:dyDescent="0.25">
      <c r="B58" s="237" t="s">
        <v>529</v>
      </c>
      <c r="C58" s="237"/>
      <c r="D58" s="81">
        <v>674</v>
      </c>
      <c r="E58" s="114"/>
      <c r="F58" s="63"/>
      <c r="G58" s="63"/>
    </row>
    <row r="59" spans="2:7" ht="20.25" x14ac:dyDescent="0.25">
      <c r="B59" s="83"/>
      <c r="C59" s="83"/>
      <c r="D59" s="82"/>
      <c r="E59" s="76"/>
      <c r="F59" s="64"/>
    </row>
    <row r="60" spans="2:7" ht="44.25" customHeight="1" x14ac:dyDescent="0.3">
      <c r="B60" s="196" t="s">
        <v>378</v>
      </c>
      <c r="C60" s="196"/>
      <c r="D60" s="10"/>
      <c r="E60" s="10"/>
    </row>
    <row r="61" spans="2:7" ht="161.25" customHeight="1" x14ac:dyDescent="0.25">
      <c r="B61" s="207" t="s">
        <v>296</v>
      </c>
      <c r="C61" s="208"/>
      <c r="D61" s="112" t="s">
        <v>297</v>
      </c>
      <c r="E61" s="112" t="s">
        <v>298</v>
      </c>
      <c r="F61" s="112" t="s">
        <v>299</v>
      </c>
      <c r="G61" s="121" t="s">
        <v>337</v>
      </c>
    </row>
    <row r="62" spans="2:7" ht="44.25" customHeight="1" x14ac:dyDescent="0.25">
      <c r="B62" s="238" t="s">
        <v>535</v>
      </c>
      <c r="C62" s="238"/>
      <c r="D62" s="81">
        <v>1917</v>
      </c>
      <c r="E62" s="114"/>
      <c r="F62" s="63"/>
      <c r="G62" s="63"/>
    </row>
    <row r="63" spans="2:7" ht="56.25" customHeight="1" x14ac:dyDescent="0.25">
      <c r="B63" s="237" t="s">
        <v>529</v>
      </c>
      <c r="C63" s="237"/>
      <c r="D63" s="81">
        <v>674</v>
      </c>
      <c r="E63" s="114"/>
      <c r="F63" s="63"/>
      <c r="G63" s="63"/>
    </row>
    <row r="64" spans="2:7" ht="20.25" x14ac:dyDescent="0.25">
      <c r="B64" s="83"/>
      <c r="C64" s="83"/>
      <c r="D64" s="82"/>
      <c r="E64" s="76"/>
      <c r="F64" s="64"/>
    </row>
    <row r="65" spans="2:6" ht="18.75" x14ac:dyDescent="0.25">
      <c r="B65" s="65"/>
      <c r="C65" s="65"/>
      <c r="D65" s="64"/>
      <c r="E65" s="64"/>
      <c r="F65" s="64"/>
    </row>
    <row r="66" spans="2:6" ht="18.75" x14ac:dyDescent="0.25">
      <c r="B66" s="65"/>
      <c r="C66" s="65"/>
      <c r="D66" s="64"/>
      <c r="E66" s="64"/>
      <c r="F66" s="64"/>
    </row>
    <row r="67" spans="2:6" ht="34.5" customHeight="1" x14ac:dyDescent="0.3">
      <c r="B67" s="57" t="s">
        <v>300</v>
      </c>
      <c r="C67" s="19"/>
      <c r="D67" s="42" t="s">
        <v>16</v>
      </c>
    </row>
    <row r="68" spans="2:6" ht="20.25" x14ac:dyDescent="0.3">
      <c r="B68" s="58"/>
      <c r="C68" s="120" t="s">
        <v>301</v>
      </c>
      <c r="D68" s="43"/>
    </row>
    <row r="69" spans="2:6" ht="73.5" customHeight="1" x14ac:dyDescent="0.3">
      <c r="B69" s="57" t="s">
        <v>302</v>
      </c>
      <c r="C69" s="19"/>
      <c r="D69" s="42" t="s">
        <v>53</v>
      </c>
    </row>
    <row r="70" spans="2:6" ht="20.25" x14ac:dyDescent="0.3">
      <c r="B70" s="107"/>
      <c r="C70" s="120" t="s">
        <v>301</v>
      </c>
      <c r="D70" s="44"/>
    </row>
    <row r="71" spans="2:6" ht="68.25" customHeight="1" x14ac:dyDescent="0.3">
      <c r="B71" s="57" t="s">
        <v>322</v>
      </c>
      <c r="C71" s="85"/>
      <c r="D71" s="42" t="s">
        <v>133</v>
      </c>
    </row>
    <row r="72" spans="2:6" ht="20.25" x14ac:dyDescent="0.3">
      <c r="B72" s="58"/>
      <c r="C72" s="120" t="s">
        <v>301</v>
      </c>
      <c r="D72" s="44"/>
    </row>
    <row r="73" spans="2:6" ht="50.25" hidden="1" customHeight="1" x14ac:dyDescent="0.3">
      <c r="B73" s="57" t="s">
        <v>312</v>
      </c>
      <c r="C73" s="85"/>
      <c r="D73" s="42" t="s">
        <v>313</v>
      </c>
    </row>
    <row r="74" spans="2:6" ht="20.25" hidden="1" x14ac:dyDescent="0.3">
      <c r="B74" s="58"/>
      <c r="C74" s="120" t="s">
        <v>301</v>
      </c>
      <c r="D74" s="44"/>
    </row>
  </sheetData>
  <mergeCells count="54">
    <mergeCell ref="B63:C63"/>
    <mergeCell ref="B50:C50"/>
    <mergeCell ref="B51:C51"/>
    <mergeCell ref="B52:C52"/>
    <mergeCell ref="B53:C53"/>
    <mergeCell ref="B55:C55"/>
    <mergeCell ref="B56:C56"/>
    <mergeCell ref="B57:C57"/>
    <mergeCell ref="B58:C58"/>
    <mergeCell ref="B60:C60"/>
    <mergeCell ref="B61:C61"/>
    <mergeCell ref="B62:C62"/>
    <mergeCell ref="B49:C49"/>
    <mergeCell ref="B38:C38"/>
    <mergeCell ref="B39:C39"/>
    <mergeCell ref="B40:C40"/>
    <mergeCell ref="B41:C41"/>
    <mergeCell ref="B42:C42"/>
    <mergeCell ref="B43:C43"/>
    <mergeCell ref="B44:C44"/>
    <mergeCell ref="B45:C45"/>
    <mergeCell ref="B46:C46"/>
    <mergeCell ref="B47:C47"/>
    <mergeCell ref="B48:C48"/>
    <mergeCell ref="B37:C37"/>
    <mergeCell ref="B26:C26"/>
    <mergeCell ref="B27:C27"/>
    <mergeCell ref="B28:C28"/>
    <mergeCell ref="B29:C29"/>
    <mergeCell ref="B30:C30"/>
    <mergeCell ref="B31:C31"/>
    <mergeCell ref="B32:C32"/>
    <mergeCell ref="B33:C33"/>
    <mergeCell ref="B34:C34"/>
    <mergeCell ref="B35:C35"/>
    <mergeCell ref="B36:C36"/>
    <mergeCell ref="B25:F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6" fitToHeight="7" orientation="portrait" verticalDpi="0" r:id="rId1"/>
  <rowBreaks count="1" manualBreakCount="1">
    <brk id="23"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B1:O58"/>
  <sheetViews>
    <sheetView view="pageBreakPreview" topLeftCell="A40" zoomScale="80" zoomScaleNormal="100" zoomScaleSheetLayoutView="80" workbookViewId="0">
      <selection activeCell="D39" sqref="D39"/>
    </sheetView>
  </sheetViews>
  <sheetFormatPr defaultRowHeight="15" x14ac:dyDescent="0.25"/>
  <cols>
    <col min="1" max="1" width="1.85546875" customWidth="1"/>
    <col min="2" max="2" width="60.28515625" customWidth="1"/>
    <col min="3" max="4" width="22" customWidth="1"/>
    <col min="5" max="5" width="22.85546875" customWidth="1"/>
    <col min="6" max="6" width="19.85546875" customWidth="1"/>
    <col min="7" max="7" width="19" customWidth="1"/>
    <col min="8" max="8" width="18.7109375" customWidth="1"/>
    <col min="10" max="10" width="15.5703125" customWidth="1"/>
  </cols>
  <sheetData>
    <row r="1" spans="2:15" ht="135.75" customHeight="1" x14ac:dyDescent="0.25">
      <c r="B1" s="1"/>
      <c r="C1" s="1"/>
      <c r="D1" s="1"/>
      <c r="E1" s="1"/>
      <c r="G1" s="264" t="s">
        <v>35</v>
      </c>
      <c r="H1" s="264"/>
      <c r="I1" s="1"/>
      <c r="J1" s="1"/>
      <c r="K1" s="1"/>
      <c r="L1" s="1"/>
    </row>
    <row r="2" spans="2:15" ht="27" customHeight="1" x14ac:dyDescent="0.25">
      <c r="B2" s="189" t="s">
        <v>36</v>
      </c>
      <c r="C2" s="189"/>
      <c r="D2" s="189"/>
      <c r="E2" s="189"/>
      <c r="F2" s="189"/>
      <c r="G2" s="189"/>
      <c r="H2" s="189"/>
      <c r="I2" s="4"/>
      <c r="J2" s="4"/>
      <c r="K2" s="4"/>
      <c r="L2" s="4"/>
      <c r="M2" s="4"/>
      <c r="N2" s="4"/>
      <c r="O2" s="4"/>
    </row>
    <row r="3" spans="2:15" ht="42"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105.75" customHeight="1" x14ac:dyDescent="0.25">
      <c r="B6" s="67" t="s">
        <v>32</v>
      </c>
      <c r="C6" s="176" t="s">
        <v>153</v>
      </c>
      <c r="D6" s="176"/>
      <c r="E6" s="176"/>
      <c r="F6" s="176"/>
      <c r="G6" s="176"/>
      <c r="H6" s="176"/>
      <c r="I6" s="16"/>
      <c r="J6" s="7"/>
      <c r="K6" s="7"/>
      <c r="L6" s="7"/>
      <c r="M6" s="7"/>
      <c r="N6" s="3"/>
    </row>
    <row r="7" spans="2:15" ht="94.5" customHeight="1" x14ac:dyDescent="0.25">
      <c r="B7" s="67" t="s">
        <v>31</v>
      </c>
      <c r="C7" s="176" t="s">
        <v>37</v>
      </c>
      <c r="D7" s="176"/>
      <c r="E7" s="176"/>
      <c r="F7" s="176"/>
      <c r="G7" s="176"/>
      <c r="H7" s="176"/>
      <c r="I7" s="15"/>
      <c r="J7" s="7"/>
      <c r="K7" s="7"/>
      <c r="L7" s="7"/>
      <c r="M7" s="7"/>
      <c r="N7" s="3"/>
    </row>
    <row r="8" spans="2:15" ht="81" customHeight="1" x14ac:dyDescent="0.25">
      <c r="B8" s="67" t="s">
        <v>30</v>
      </c>
      <c r="C8" s="176" t="s">
        <v>136</v>
      </c>
      <c r="D8" s="176"/>
      <c r="E8" s="176"/>
      <c r="F8" s="176"/>
      <c r="G8" s="176"/>
      <c r="H8" s="176"/>
      <c r="I8" s="15"/>
      <c r="J8" s="7"/>
      <c r="K8" s="7"/>
      <c r="L8" s="7"/>
      <c r="M8" s="7"/>
      <c r="N8" s="3"/>
    </row>
    <row r="9" spans="2:15" ht="64.5" customHeight="1" x14ac:dyDescent="0.25">
      <c r="B9" s="67" t="s">
        <v>29</v>
      </c>
      <c r="C9" s="176" t="s">
        <v>154</v>
      </c>
      <c r="D9" s="176"/>
      <c r="E9" s="176"/>
      <c r="F9" s="176"/>
      <c r="G9" s="176"/>
      <c r="H9" s="176"/>
      <c r="I9" s="17"/>
      <c r="J9" s="7"/>
      <c r="K9" s="7"/>
      <c r="L9" s="7"/>
      <c r="M9" s="7"/>
      <c r="N9" s="3"/>
    </row>
    <row r="10" spans="2:15" ht="30" customHeight="1" x14ac:dyDescent="0.25">
      <c r="B10" s="67" t="s">
        <v>28</v>
      </c>
      <c r="C10" s="66"/>
      <c r="D10" s="66"/>
      <c r="E10" s="66"/>
      <c r="F10" s="66"/>
      <c r="G10" s="66"/>
      <c r="H10" s="66"/>
      <c r="I10" s="7"/>
      <c r="J10" s="7"/>
      <c r="K10" s="7"/>
      <c r="L10" s="7"/>
      <c r="M10" s="7"/>
      <c r="N10" s="3"/>
    </row>
    <row r="11" spans="2:15" ht="54.75" customHeight="1" x14ac:dyDescent="0.25">
      <c r="B11" s="67" t="s">
        <v>27</v>
      </c>
      <c r="C11" s="183" t="s">
        <v>39</v>
      </c>
      <c r="D11" s="183"/>
      <c r="E11" s="183"/>
      <c r="F11" s="183"/>
      <c r="G11" s="183"/>
      <c r="H11" s="183"/>
      <c r="I11" s="7"/>
      <c r="J11" s="7"/>
      <c r="K11" s="7"/>
      <c r="L11" s="7"/>
      <c r="M11" s="7"/>
      <c r="N11" s="3"/>
    </row>
    <row r="12" spans="2:15" ht="38.25" customHeight="1" x14ac:dyDescent="0.25">
      <c r="B12" s="67" t="s">
        <v>26</v>
      </c>
      <c r="C12" s="183" t="s">
        <v>41</v>
      </c>
      <c r="D12" s="183"/>
      <c r="E12" s="183"/>
      <c r="F12" s="183"/>
      <c r="G12" s="183"/>
      <c r="H12" s="183"/>
      <c r="I12" s="7"/>
      <c r="J12" s="7"/>
      <c r="K12" s="7"/>
      <c r="L12" s="7"/>
      <c r="M12" s="7"/>
      <c r="N12" s="3"/>
    </row>
    <row r="13" spans="2:15" ht="36.75" customHeight="1" x14ac:dyDescent="0.25">
      <c r="B13" s="67" t="s">
        <v>25</v>
      </c>
      <c r="C13" s="183" t="s">
        <v>42</v>
      </c>
      <c r="D13" s="183"/>
      <c r="E13" s="183"/>
      <c r="F13" s="183"/>
      <c r="G13" s="183"/>
      <c r="H13" s="183"/>
      <c r="I13" s="7"/>
      <c r="J13" s="7"/>
      <c r="K13" s="7"/>
      <c r="L13" s="7"/>
      <c r="M13" s="7"/>
      <c r="N13" s="3"/>
    </row>
    <row r="14" spans="2:15" ht="32.25" customHeight="1" x14ac:dyDescent="0.25">
      <c r="B14" s="67" t="s">
        <v>24</v>
      </c>
      <c r="C14" s="183" t="s">
        <v>40</v>
      </c>
      <c r="D14" s="183"/>
      <c r="E14" s="183"/>
      <c r="F14" s="183"/>
      <c r="G14" s="183"/>
      <c r="H14" s="183"/>
      <c r="I14" s="7"/>
      <c r="J14" s="7"/>
      <c r="K14" s="7"/>
      <c r="L14" s="7"/>
      <c r="M14" s="7"/>
      <c r="N14" s="3"/>
    </row>
    <row r="15" spans="2:15" ht="21" customHeight="1" x14ac:dyDescent="0.25">
      <c r="H15" s="31" t="s">
        <v>14</v>
      </c>
    </row>
    <row r="16" spans="2:15" ht="42.75" customHeight="1" x14ac:dyDescent="0.25">
      <c r="B16" s="184" t="s">
        <v>8</v>
      </c>
      <c r="C16" s="184" t="s">
        <v>4</v>
      </c>
      <c r="D16" s="184" t="s">
        <v>3</v>
      </c>
      <c r="E16" s="184"/>
      <c r="F16" s="184" t="s">
        <v>0</v>
      </c>
      <c r="G16" s="184"/>
      <c r="H16" s="184"/>
    </row>
    <row r="17" spans="2:10" ht="46.5" customHeight="1" x14ac:dyDescent="0.25">
      <c r="B17" s="184"/>
      <c r="C17" s="184"/>
      <c r="D17" s="68" t="s">
        <v>1</v>
      </c>
      <c r="E17" s="68" t="s">
        <v>2</v>
      </c>
      <c r="F17" s="68" t="s">
        <v>5</v>
      </c>
      <c r="G17" s="68" t="s">
        <v>6</v>
      </c>
      <c r="H17" s="68" t="s">
        <v>7</v>
      </c>
    </row>
    <row r="18" spans="2:10" ht="132.75" customHeight="1" x14ac:dyDescent="0.25">
      <c r="B18" s="131" t="s">
        <v>20</v>
      </c>
      <c r="C18" s="34"/>
      <c r="D18" s="34"/>
      <c r="E18" s="34"/>
      <c r="F18" s="34"/>
      <c r="G18" s="34"/>
      <c r="H18" s="34"/>
    </row>
    <row r="19" spans="2:10" ht="64.5" customHeight="1" x14ac:dyDescent="0.25">
      <c r="B19" s="131" t="s">
        <v>21</v>
      </c>
      <c r="C19" s="34"/>
      <c r="D19" s="34"/>
      <c r="E19" s="34"/>
      <c r="F19" s="34"/>
      <c r="G19" s="34"/>
      <c r="H19" s="34"/>
    </row>
    <row r="20" spans="2:10" s="8" customFormat="1" ht="85.5" customHeight="1" x14ac:dyDescent="0.25">
      <c r="B20" s="131" t="s">
        <v>22</v>
      </c>
      <c r="C20" s="35"/>
      <c r="D20" s="35"/>
      <c r="E20" s="35"/>
      <c r="F20" s="35"/>
      <c r="G20" s="35"/>
      <c r="H20" s="35"/>
    </row>
    <row r="21" spans="2:10" s="8" customFormat="1" ht="135.75" customHeight="1" x14ac:dyDescent="0.3">
      <c r="B21" s="131" t="s">
        <v>11</v>
      </c>
      <c r="C21" s="36"/>
      <c r="D21" s="36"/>
      <c r="E21" s="36"/>
      <c r="F21" s="35"/>
      <c r="G21" s="35"/>
      <c r="H21" s="35"/>
    </row>
    <row r="22" spans="2:10" s="145" customFormat="1" ht="33.75" customHeight="1" x14ac:dyDescent="0.25">
      <c r="B22" s="147" t="s">
        <v>12</v>
      </c>
      <c r="C22" s="98">
        <v>1633095</v>
      </c>
      <c r="D22" s="98">
        <v>1858907</v>
      </c>
      <c r="E22" s="98">
        <v>1913869</v>
      </c>
      <c r="F22" s="98">
        <v>2444680</v>
      </c>
      <c r="G22" s="98">
        <v>2407797.2000000002</v>
      </c>
      <c r="H22" s="98">
        <v>2461883.8400000003</v>
      </c>
    </row>
    <row r="23" spans="2:10" ht="84.75" customHeight="1" x14ac:dyDescent="0.3">
      <c r="B23" s="131" t="s">
        <v>23</v>
      </c>
      <c r="C23" s="37"/>
      <c r="D23" s="37"/>
      <c r="E23" s="37"/>
      <c r="F23" s="37"/>
      <c r="G23" s="37"/>
      <c r="H23" s="37"/>
    </row>
    <row r="24" spans="2:10" ht="24.75" customHeight="1" x14ac:dyDescent="0.25">
      <c r="B24" s="9"/>
      <c r="C24" s="10"/>
      <c r="D24" s="10"/>
      <c r="E24" s="10"/>
      <c r="F24" s="10"/>
      <c r="G24" s="10"/>
      <c r="H24" s="10"/>
    </row>
    <row r="25" spans="2:10" ht="66" customHeight="1" x14ac:dyDescent="0.25">
      <c r="B25" s="254" t="s">
        <v>57</v>
      </c>
      <c r="C25" s="254"/>
      <c r="D25" s="254"/>
      <c r="E25" s="254"/>
      <c r="F25" s="254"/>
      <c r="G25" s="39"/>
    </row>
    <row r="26" spans="2:10" ht="33.75" customHeight="1" x14ac:dyDescent="0.35">
      <c r="B26" s="191" t="s">
        <v>160</v>
      </c>
      <c r="C26" s="191"/>
      <c r="D26" s="10"/>
      <c r="E26" s="10"/>
    </row>
    <row r="27" spans="2:10" ht="165" customHeight="1" x14ac:dyDescent="0.25">
      <c r="B27" s="184" t="s">
        <v>9</v>
      </c>
      <c r="C27" s="184"/>
      <c r="D27" s="141" t="s">
        <v>10</v>
      </c>
      <c r="E27" s="141" t="s">
        <v>579</v>
      </c>
      <c r="F27" s="141" t="s">
        <v>34</v>
      </c>
      <c r="G27" s="121" t="s">
        <v>577</v>
      </c>
    </row>
    <row r="28" spans="2:10" ht="59.25" customHeight="1" x14ac:dyDescent="0.25">
      <c r="B28" s="262" t="s">
        <v>156</v>
      </c>
      <c r="C28" s="263"/>
      <c r="D28" s="255"/>
      <c r="E28" s="164"/>
      <c r="F28" s="164"/>
      <c r="G28" s="165">
        <f>SUM(G29)</f>
        <v>837491</v>
      </c>
      <c r="H28" s="261"/>
      <c r="J28" s="165">
        <f>SUM(G28+G31+G34+G37)</f>
        <v>2444680</v>
      </c>
    </row>
    <row r="29" spans="2:10" ht="103.5" customHeight="1" x14ac:dyDescent="0.25">
      <c r="B29" s="257" t="s">
        <v>614</v>
      </c>
      <c r="C29" s="258"/>
      <c r="D29" s="166">
        <v>225</v>
      </c>
      <c r="E29" s="166"/>
      <c r="F29" s="167"/>
      <c r="G29" s="246">
        <f>835491+2000</f>
        <v>837491</v>
      </c>
      <c r="H29" s="256"/>
      <c r="J29" s="146"/>
    </row>
    <row r="30" spans="2:10" ht="60.75" customHeight="1" x14ac:dyDescent="0.25">
      <c r="B30" s="259" t="s">
        <v>173</v>
      </c>
      <c r="C30" s="260"/>
      <c r="D30" s="166">
        <v>160.5</v>
      </c>
      <c r="E30" s="166"/>
      <c r="F30" s="167"/>
      <c r="G30" s="246"/>
      <c r="H30" s="256"/>
    </row>
    <row r="31" spans="2:10" ht="72" customHeight="1" x14ac:dyDescent="0.25">
      <c r="B31" s="262" t="s">
        <v>157</v>
      </c>
      <c r="C31" s="263"/>
      <c r="D31" s="255"/>
      <c r="E31" s="164"/>
      <c r="F31" s="164"/>
      <c r="G31" s="165">
        <f>SUM(G32)</f>
        <v>900117</v>
      </c>
    </row>
    <row r="32" spans="2:10" ht="108.75" customHeight="1" x14ac:dyDescent="0.25">
      <c r="B32" s="257" t="s">
        <v>614</v>
      </c>
      <c r="C32" s="258"/>
      <c r="D32" s="166">
        <v>240</v>
      </c>
      <c r="E32" s="166"/>
      <c r="F32" s="167"/>
      <c r="G32" s="246">
        <f>891190+2000+6927</f>
        <v>900117</v>
      </c>
    </row>
    <row r="33" spans="2:7" ht="60" customHeight="1" x14ac:dyDescent="0.25">
      <c r="B33" s="259" t="s">
        <v>173</v>
      </c>
      <c r="C33" s="260"/>
      <c r="D33" s="251">
        <v>161</v>
      </c>
      <c r="E33" s="166"/>
      <c r="F33" s="167"/>
      <c r="G33" s="246"/>
    </row>
    <row r="34" spans="2:7" ht="63" customHeight="1" x14ac:dyDescent="0.25">
      <c r="B34" s="262" t="s">
        <v>159</v>
      </c>
      <c r="C34" s="263"/>
      <c r="D34" s="255"/>
      <c r="E34" s="164"/>
      <c r="F34" s="164"/>
      <c r="G34" s="165">
        <f>SUM(G35)</f>
        <v>485186</v>
      </c>
    </row>
    <row r="35" spans="2:7" ht="116.25" customHeight="1" x14ac:dyDescent="0.25">
      <c r="B35" s="257" t="s">
        <v>614</v>
      </c>
      <c r="C35" s="258"/>
      <c r="D35" s="166">
        <v>100</v>
      </c>
      <c r="E35" s="166"/>
      <c r="F35" s="167"/>
      <c r="G35" s="246">
        <f>483186+2000</f>
        <v>485186</v>
      </c>
    </row>
    <row r="36" spans="2:7" ht="69" customHeight="1" x14ac:dyDescent="0.25">
      <c r="B36" s="259" t="s">
        <v>173</v>
      </c>
      <c r="C36" s="260"/>
      <c r="D36" s="251">
        <v>85</v>
      </c>
      <c r="E36" s="166"/>
      <c r="F36" s="167"/>
      <c r="G36" s="246"/>
    </row>
    <row r="37" spans="2:7" ht="40.5" customHeight="1" x14ac:dyDescent="0.25">
      <c r="B37" s="262" t="s">
        <v>158</v>
      </c>
      <c r="C37" s="263"/>
      <c r="D37" s="255"/>
      <c r="E37" s="164"/>
      <c r="F37" s="164"/>
      <c r="G37" s="165">
        <f>SUM(G38)</f>
        <v>221886</v>
      </c>
    </row>
    <row r="38" spans="2:7" ht="107.25" customHeight="1" x14ac:dyDescent="0.25">
      <c r="B38" s="257" t="s">
        <v>616</v>
      </c>
      <c r="C38" s="258"/>
      <c r="D38" s="166">
        <v>50</v>
      </c>
      <c r="E38" s="166"/>
      <c r="F38" s="167"/>
      <c r="G38" s="246">
        <f>224160+2270+2000-6544</f>
        <v>221886</v>
      </c>
    </row>
    <row r="39" spans="2:7" ht="65.25" customHeight="1" x14ac:dyDescent="0.25">
      <c r="B39" s="259" t="s">
        <v>173</v>
      </c>
      <c r="C39" s="260"/>
      <c r="D39" s="251">
        <v>41</v>
      </c>
      <c r="E39" s="166"/>
      <c r="F39" s="167"/>
      <c r="G39" s="246"/>
    </row>
    <row r="40" spans="2:7" ht="36" customHeight="1" x14ac:dyDescent="0.25">
      <c r="B40" s="65"/>
      <c r="C40" s="65"/>
      <c r="D40" s="64"/>
      <c r="E40" s="64"/>
      <c r="F40" s="64"/>
    </row>
    <row r="41" spans="2:7" ht="40.5" customHeight="1" x14ac:dyDescent="0.35">
      <c r="B41" s="206" t="s">
        <v>161</v>
      </c>
      <c r="C41" s="206"/>
      <c r="D41" s="10"/>
      <c r="E41" s="10"/>
    </row>
    <row r="42" spans="2:7" ht="168.75" customHeight="1" x14ac:dyDescent="0.25">
      <c r="B42" s="184" t="s">
        <v>9</v>
      </c>
      <c r="C42" s="184"/>
      <c r="D42" s="68" t="s">
        <v>10</v>
      </c>
      <c r="E42" s="141" t="s">
        <v>579</v>
      </c>
      <c r="F42" s="68" t="s">
        <v>34</v>
      </c>
      <c r="G42" s="121" t="s">
        <v>577</v>
      </c>
    </row>
    <row r="43" spans="2:7" ht="57.75" customHeight="1" x14ac:dyDescent="0.25">
      <c r="B43" s="230" t="s">
        <v>149</v>
      </c>
      <c r="C43" s="230"/>
      <c r="D43" s="162">
        <v>615</v>
      </c>
      <c r="E43" s="14"/>
      <c r="F43" s="63"/>
      <c r="G43" s="247">
        <v>2407797</v>
      </c>
    </row>
    <row r="44" spans="2:7" ht="57.75" customHeight="1" x14ac:dyDescent="0.25">
      <c r="B44" s="229" t="s">
        <v>148</v>
      </c>
      <c r="C44" s="229"/>
      <c r="D44" s="163">
        <v>447.5</v>
      </c>
      <c r="E44" s="14"/>
      <c r="F44" s="63"/>
      <c r="G44" s="248"/>
    </row>
    <row r="45" spans="2:7" ht="30.75" customHeight="1" x14ac:dyDescent="0.25">
      <c r="B45" s="83"/>
      <c r="C45" s="83"/>
      <c r="D45" s="82"/>
      <c r="E45" s="76"/>
      <c r="F45" s="64"/>
    </row>
    <row r="46" spans="2:7" ht="39" customHeight="1" x14ac:dyDescent="0.35">
      <c r="B46" s="206" t="s">
        <v>162</v>
      </c>
      <c r="C46" s="206"/>
      <c r="D46" s="10"/>
      <c r="E46" s="10"/>
    </row>
    <row r="47" spans="2:7" ht="161.25" customHeight="1" x14ac:dyDescent="0.25">
      <c r="B47" s="207" t="s">
        <v>9</v>
      </c>
      <c r="C47" s="208"/>
      <c r="D47" s="68" t="s">
        <v>10</v>
      </c>
      <c r="E47" s="141" t="s">
        <v>579</v>
      </c>
      <c r="F47" s="68" t="s">
        <v>34</v>
      </c>
      <c r="G47" s="121" t="s">
        <v>577</v>
      </c>
    </row>
    <row r="48" spans="2:7" ht="58.5" customHeight="1" x14ac:dyDescent="0.25">
      <c r="B48" s="257" t="s">
        <v>149</v>
      </c>
      <c r="C48" s="258"/>
      <c r="D48" s="162">
        <v>615</v>
      </c>
      <c r="E48" s="14"/>
      <c r="F48" s="63"/>
      <c r="G48" s="247">
        <v>2461884</v>
      </c>
    </row>
    <row r="49" spans="2:7" ht="63" customHeight="1" x14ac:dyDescent="0.25">
      <c r="B49" s="259" t="s">
        <v>148</v>
      </c>
      <c r="C49" s="260"/>
      <c r="D49" s="163">
        <v>447.5</v>
      </c>
      <c r="E49" s="14"/>
      <c r="F49" s="63"/>
      <c r="G49" s="248"/>
    </row>
    <row r="50" spans="2:7" ht="20.25" x14ac:dyDescent="0.25">
      <c r="B50" s="83"/>
      <c r="C50" s="83"/>
      <c r="D50" s="82"/>
      <c r="E50" s="76"/>
      <c r="F50" s="64"/>
    </row>
    <row r="51" spans="2:7" ht="18.75" x14ac:dyDescent="0.25">
      <c r="B51" s="65"/>
      <c r="C51" s="65"/>
      <c r="D51" s="64"/>
      <c r="E51" s="64"/>
      <c r="F51" s="64"/>
    </row>
    <row r="52" spans="2:7" ht="18.75" x14ac:dyDescent="0.25">
      <c r="B52" s="65"/>
      <c r="C52" s="65"/>
      <c r="D52" s="64"/>
      <c r="E52" s="64"/>
      <c r="F52" s="64"/>
    </row>
    <row r="53" spans="2:7" ht="34.5" customHeight="1" x14ac:dyDescent="0.3">
      <c r="B53" s="57" t="s">
        <v>15</v>
      </c>
      <c r="C53" s="19"/>
      <c r="D53" s="42" t="s">
        <v>16</v>
      </c>
    </row>
    <row r="54" spans="2:7" ht="20.25" x14ac:dyDescent="0.3">
      <c r="B54" s="58"/>
      <c r="C54" s="84" t="s">
        <v>17</v>
      </c>
      <c r="D54" s="43"/>
    </row>
    <row r="55" spans="2:7" ht="73.5" customHeight="1" x14ac:dyDescent="0.3">
      <c r="B55" s="57" t="s">
        <v>52</v>
      </c>
      <c r="C55" s="85"/>
      <c r="D55" s="42" t="s">
        <v>53</v>
      </c>
    </row>
    <row r="56" spans="2:7" ht="20.25" x14ac:dyDescent="0.3">
      <c r="B56" s="58"/>
      <c r="C56" s="84" t="s">
        <v>17</v>
      </c>
      <c r="D56" s="44"/>
    </row>
    <row r="57" spans="2:7" ht="68.25" customHeight="1" x14ac:dyDescent="0.3">
      <c r="B57" s="57" t="s">
        <v>129</v>
      </c>
      <c r="C57" s="85"/>
      <c r="D57" s="42" t="s">
        <v>133</v>
      </c>
    </row>
    <row r="58" spans="2:7" ht="20.25" x14ac:dyDescent="0.3">
      <c r="B58" s="58"/>
      <c r="C58" s="84" t="s">
        <v>17</v>
      </c>
      <c r="D58" s="44"/>
    </row>
  </sheetData>
  <mergeCells count="47">
    <mergeCell ref="G38:G39"/>
    <mergeCell ref="G48:G49"/>
    <mergeCell ref="G43:G44"/>
    <mergeCell ref="G32:G33"/>
    <mergeCell ref="B33:C33"/>
    <mergeCell ref="B34:C34"/>
    <mergeCell ref="B35:C35"/>
    <mergeCell ref="G35:G36"/>
    <mergeCell ref="B36:C36"/>
    <mergeCell ref="H29:H30"/>
    <mergeCell ref="G29:G30"/>
    <mergeCell ref="B28:C28"/>
    <mergeCell ref="B29:C29"/>
    <mergeCell ref="B30:C30"/>
    <mergeCell ref="B49:C49"/>
    <mergeCell ref="B41:C41"/>
    <mergeCell ref="B42:C42"/>
    <mergeCell ref="B43:C43"/>
    <mergeCell ref="B44:C44"/>
    <mergeCell ref="B46:C46"/>
    <mergeCell ref="B47:C47"/>
    <mergeCell ref="B48:C48"/>
    <mergeCell ref="B26:C26"/>
    <mergeCell ref="B27:C27"/>
    <mergeCell ref="B39:C39"/>
    <mergeCell ref="B31:C31"/>
    <mergeCell ref="B32:C32"/>
    <mergeCell ref="B37:C37"/>
    <mergeCell ref="B38:C38"/>
    <mergeCell ref="B25:F25"/>
    <mergeCell ref="C7:H7"/>
    <mergeCell ref="C8:H8"/>
    <mergeCell ref="C9:H9"/>
    <mergeCell ref="C11:H11"/>
    <mergeCell ref="C12:H12"/>
    <mergeCell ref="C13:H13"/>
    <mergeCell ref="C14:H14"/>
    <mergeCell ref="B16:B17"/>
    <mergeCell ref="C16:C17"/>
    <mergeCell ref="D16:E16"/>
    <mergeCell ref="F16:H16"/>
    <mergeCell ref="C6:H6"/>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46" fitToHeight="4" orientation="portrait" verticalDpi="0" r:id="rId1"/>
  <rowBreaks count="1" manualBreakCount="1">
    <brk id="24"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58"/>
  <sheetViews>
    <sheetView view="pageBreakPreview" topLeftCell="A19" zoomScale="80" zoomScaleNormal="100" zoomScaleSheetLayoutView="80" workbookViewId="0">
      <selection activeCell="B41" sqref="B41:C41"/>
    </sheetView>
  </sheetViews>
  <sheetFormatPr defaultRowHeight="15" x14ac:dyDescent="0.25"/>
  <cols>
    <col min="1" max="1" width="1.85546875" customWidth="1"/>
    <col min="2" max="2" width="61.5703125" customWidth="1"/>
    <col min="3" max="3" width="23.85546875" customWidth="1"/>
    <col min="4" max="4" width="23.42578125" customWidth="1"/>
    <col min="5" max="5" width="24.28515625" customWidth="1"/>
    <col min="6" max="6" width="19.85546875" customWidth="1"/>
    <col min="7" max="7" width="19" customWidth="1"/>
    <col min="8" max="8" width="18.7109375" customWidth="1"/>
  </cols>
  <sheetData>
    <row r="1" spans="2:15" ht="100.5" customHeight="1" x14ac:dyDescent="0.25">
      <c r="B1" s="1"/>
      <c r="C1" s="1"/>
      <c r="D1" s="1"/>
      <c r="E1" s="1"/>
      <c r="F1" s="177" t="s">
        <v>258</v>
      </c>
      <c r="G1" s="177"/>
      <c r="H1" s="177"/>
      <c r="I1" s="1"/>
      <c r="J1" s="1"/>
      <c r="K1" s="1"/>
      <c r="L1" s="1"/>
    </row>
    <row r="2" spans="2:15" ht="24" customHeight="1" x14ac:dyDescent="0.25">
      <c r="B2" s="189" t="s">
        <v>259</v>
      </c>
      <c r="C2" s="189"/>
      <c r="D2" s="189"/>
      <c r="E2" s="189"/>
      <c r="F2" s="189"/>
      <c r="G2" s="189"/>
      <c r="H2" s="189"/>
      <c r="I2" s="4"/>
      <c r="J2" s="4"/>
      <c r="K2" s="4"/>
      <c r="L2" s="4"/>
      <c r="M2" s="4"/>
      <c r="N2" s="4"/>
      <c r="O2" s="4"/>
    </row>
    <row r="3" spans="2:15" ht="33.7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30.75" customHeight="1" x14ac:dyDescent="0.25">
      <c r="B5" s="204" t="s">
        <v>262</v>
      </c>
      <c r="C5" s="204"/>
      <c r="D5" s="204"/>
      <c r="E5" s="204"/>
      <c r="F5" s="204"/>
      <c r="G5" s="204"/>
      <c r="H5" s="204"/>
      <c r="I5" s="7"/>
      <c r="J5" s="7"/>
      <c r="K5" s="7"/>
      <c r="L5" s="7"/>
      <c r="M5" s="7"/>
      <c r="N5" s="3"/>
    </row>
    <row r="6" spans="2:15" ht="87.75" customHeight="1" x14ac:dyDescent="0.25">
      <c r="B6" s="111" t="s">
        <v>263</v>
      </c>
      <c r="C6" s="176" t="s">
        <v>326</v>
      </c>
      <c r="D6" s="176"/>
      <c r="E6" s="176"/>
      <c r="F6" s="176"/>
      <c r="G6" s="176"/>
      <c r="H6" s="176"/>
      <c r="I6" s="16"/>
      <c r="J6" s="7"/>
      <c r="K6" s="7"/>
      <c r="L6" s="7"/>
      <c r="M6" s="7"/>
      <c r="N6" s="3"/>
    </row>
    <row r="7" spans="2:15" ht="79.5" customHeight="1" x14ac:dyDescent="0.25">
      <c r="B7" s="111" t="s">
        <v>265</v>
      </c>
      <c r="C7" s="176" t="s">
        <v>266</v>
      </c>
      <c r="D7" s="176"/>
      <c r="E7" s="176"/>
      <c r="F7" s="176"/>
      <c r="G7" s="176"/>
      <c r="H7" s="176"/>
      <c r="I7" s="15"/>
      <c r="J7" s="7"/>
      <c r="K7" s="7"/>
      <c r="L7" s="7"/>
      <c r="M7" s="7"/>
      <c r="N7" s="3"/>
    </row>
    <row r="8" spans="2:15" ht="67.5" customHeight="1" x14ac:dyDescent="0.25">
      <c r="B8" s="111" t="s">
        <v>267</v>
      </c>
      <c r="C8" s="176" t="s">
        <v>512</v>
      </c>
      <c r="D8" s="176"/>
      <c r="E8" s="176"/>
      <c r="F8" s="176"/>
      <c r="G8" s="176"/>
      <c r="H8" s="176"/>
      <c r="I8" s="15"/>
      <c r="J8" s="7"/>
      <c r="K8" s="7"/>
      <c r="L8" s="7"/>
      <c r="M8" s="7"/>
      <c r="N8" s="3"/>
    </row>
    <row r="9" spans="2:15" ht="67.5" customHeight="1" x14ac:dyDescent="0.25">
      <c r="B9" s="111" t="s">
        <v>268</v>
      </c>
      <c r="C9" s="176" t="s">
        <v>530</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48"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8.25" customHeight="1" x14ac:dyDescent="0.25">
      <c r="B17" s="184"/>
      <c r="C17" s="184"/>
      <c r="D17" s="112" t="s">
        <v>283</v>
      </c>
      <c r="E17" s="112" t="s">
        <v>284</v>
      </c>
      <c r="F17" s="112" t="s">
        <v>285</v>
      </c>
      <c r="G17" s="112" t="s">
        <v>286</v>
      </c>
      <c r="H17" s="112" t="s">
        <v>287</v>
      </c>
    </row>
    <row r="18" spans="2:8" ht="115.5" customHeight="1" x14ac:dyDescent="0.25">
      <c r="B18" s="33" t="s">
        <v>288</v>
      </c>
      <c r="C18" s="34"/>
      <c r="D18" s="34"/>
      <c r="E18" s="34"/>
      <c r="F18" s="34"/>
      <c r="G18" s="34"/>
      <c r="H18" s="34"/>
    </row>
    <row r="19" spans="2:8" ht="38.25" customHeight="1" x14ac:dyDescent="0.25">
      <c r="B19" s="33" t="s">
        <v>289</v>
      </c>
      <c r="C19" s="34"/>
      <c r="D19" s="34"/>
      <c r="E19" s="34"/>
      <c r="F19" s="34"/>
      <c r="G19" s="34"/>
      <c r="H19" s="34"/>
    </row>
    <row r="20" spans="2:8" s="8" customFormat="1" ht="54.75" customHeight="1" x14ac:dyDescent="0.25">
      <c r="B20" s="33" t="s">
        <v>290</v>
      </c>
      <c r="C20" s="35"/>
      <c r="D20" s="35"/>
      <c r="E20" s="35"/>
      <c r="F20" s="35"/>
      <c r="G20" s="35"/>
      <c r="H20" s="35"/>
    </row>
    <row r="21" spans="2:8" s="8" customFormat="1" ht="123" customHeight="1" x14ac:dyDescent="0.3">
      <c r="B21" s="33" t="s">
        <v>291</v>
      </c>
      <c r="C21" s="36"/>
      <c r="D21" s="36"/>
      <c r="E21" s="36"/>
      <c r="F21" s="35"/>
      <c r="G21" s="35"/>
      <c r="H21" s="35"/>
    </row>
    <row r="22" spans="2:8" s="145" customFormat="1" ht="33.75" customHeight="1" x14ac:dyDescent="0.25">
      <c r="B22" s="147" t="s">
        <v>292</v>
      </c>
      <c r="C22" s="265">
        <v>1633095</v>
      </c>
      <c r="D22" s="265">
        <v>1858907</v>
      </c>
      <c r="E22" s="265">
        <v>1913869</v>
      </c>
      <c r="F22" s="265">
        <v>2444680</v>
      </c>
      <c r="G22" s="265">
        <v>2407797.2000000002</v>
      </c>
      <c r="H22" s="265">
        <v>2461883.8400000003</v>
      </c>
    </row>
    <row r="23" spans="2:8" ht="51.75" customHeight="1" x14ac:dyDescent="0.3">
      <c r="B23" s="33" t="s">
        <v>293</v>
      </c>
      <c r="C23" s="37"/>
      <c r="D23" s="37"/>
      <c r="E23" s="37"/>
      <c r="F23" s="37"/>
      <c r="G23" s="37"/>
      <c r="H23" s="37"/>
    </row>
    <row r="24" spans="2:8" ht="18.75" x14ac:dyDescent="0.25">
      <c r="B24" s="9"/>
      <c r="C24" s="10"/>
      <c r="D24" s="10"/>
      <c r="E24" s="10"/>
      <c r="F24" s="10"/>
      <c r="G24" s="10"/>
      <c r="H24" s="10"/>
    </row>
    <row r="25" spans="2:8" ht="51" customHeight="1" x14ac:dyDescent="0.25">
      <c r="B25" s="190" t="s">
        <v>294</v>
      </c>
      <c r="C25" s="190"/>
      <c r="D25" s="190"/>
      <c r="E25" s="190"/>
      <c r="F25" s="190"/>
      <c r="G25" s="39"/>
    </row>
    <row r="26" spans="2:8" ht="33.75" customHeight="1" x14ac:dyDescent="0.35">
      <c r="B26" s="206" t="s">
        <v>375</v>
      </c>
      <c r="C26" s="206"/>
      <c r="D26" s="10"/>
      <c r="E26" s="10"/>
    </row>
    <row r="27" spans="2:8" ht="140.25" customHeight="1" x14ac:dyDescent="0.25">
      <c r="B27" s="207" t="s">
        <v>296</v>
      </c>
      <c r="C27" s="208"/>
      <c r="D27" s="112" t="s">
        <v>297</v>
      </c>
      <c r="E27" s="112" t="s">
        <v>298</v>
      </c>
      <c r="F27" s="112" t="s">
        <v>299</v>
      </c>
      <c r="G27" s="121" t="s">
        <v>337</v>
      </c>
    </row>
    <row r="28" spans="2:8" ht="45" customHeight="1" x14ac:dyDescent="0.25">
      <c r="B28" s="262" t="s">
        <v>531</v>
      </c>
      <c r="C28" s="263"/>
      <c r="D28" s="255"/>
      <c r="E28" s="164"/>
      <c r="F28" s="164"/>
      <c r="G28" s="165">
        <f>SUM(G29)</f>
        <v>837491</v>
      </c>
    </row>
    <row r="29" spans="2:8" ht="76.5" customHeight="1" x14ac:dyDescent="0.25">
      <c r="B29" s="257" t="s">
        <v>615</v>
      </c>
      <c r="C29" s="258"/>
      <c r="D29" s="166">
        <f>SUM('020'!D29)</f>
        <v>225</v>
      </c>
      <c r="E29" s="166"/>
      <c r="F29" s="167"/>
      <c r="G29" s="246">
        <f>SUM('020'!G29:G30)</f>
        <v>837491</v>
      </c>
    </row>
    <row r="30" spans="2:8" ht="49.5" customHeight="1" x14ac:dyDescent="0.25">
      <c r="B30" s="259" t="s">
        <v>561</v>
      </c>
      <c r="C30" s="260"/>
      <c r="D30" s="166">
        <f>SUM('020'!D30)</f>
        <v>160.5</v>
      </c>
      <c r="E30" s="166"/>
      <c r="F30" s="167"/>
      <c r="G30" s="246"/>
    </row>
    <row r="31" spans="2:8" ht="39.75" customHeight="1" x14ac:dyDescent="0.25">
      <c r="B31" s="262" t="s">
        <v>532</v>
      </c>
      <c r="C31" s="263"/>
      <c r="D31" s="255"/>
      <c r="E31" s="164"/>
      <c r="F31" s="164"/>
      <c r="G31" s="165">
        <f>SUM(G32)</f>
        <v>900117</v>
      </c>
    </row>
    <row r="32" spans="2:8" ht="90" customHeight="1" x14ac:dyDescent="0.25">
      <c r="B32" s="257" t="s">
        <v>615</v>
      </c>
      <c r="C32" s="258"/>
      <c r="D32" s="166">
        <f>SUM('020'!D32)</f>
        <v>240</v>
      </c>
      <c r="E32" s="166"/>
      <c r="F32" s="167"/>
      <c r="G32" s="246">
        <f>SUM('020'!G32:G33)</f>
        <v>900117</v>
      </c>
    </row>
    <row r="33" spans="2:7" ht="61.5" customHeight="1" x14ac:dyDescent="0.25">
      <c r="B33" s="259" t="s">
        <v>561</v>
      </c>
      <c r="C33" s="260"/>
      <c r="D33" s="166">
        <f>SUM('020'!D33)</f>
        <v>161</v>
      </c>
      <c r="E33" s="166"/>
      <c r="F33" s="167"/>
      <c r="G33" s="246"/>
    </row>
    <row r="34" spans="2:7" ht="51.75" customHeight="1" x14ac:dyDescent="0.25">
      <c r="B34" s="262" t="s">
        <v>533</v>
      </c>
      <c r="C34" s="263"/>
      <c r="D34" s="255"/>
      <c r="E34" s="164"/>
      <c r="F34" s="164"/>
      <c r="G34" s="165">
        <f>SUM(G35)</f>
        <v>485186</v>
      </c>
    </row>
    <row r="35" spans="2:7" ht="81.75" customHeight="1" x14ac:dyDescent="0.25">
      <c r="B35" s="257" t="s">
        <v>615</v>
      </c>
      <c r="C35" s="258"/>
      <c r="D35" s="166">
        <f>SUM('020'!D35)</f>
        <v>100</v>
      </c>
      <c r="E35" s="166"/>
      <c r="F35" s="167"/>
      <c r="G35" s="246">
        <f>SUM('020'!G35:G36)</f>
        <v>485186</v>
      </c>
    </row>
    <row r="36" spans="2:7" ht="59.25" customHeight="1" x14ac:dyDescent="0.25">
      <c r="B36" s="259" t="s">
        <v>561</v>
      </c>
      <c r="C36" s="260"/>
      <c r="D36" s="166">
        <v>121</v>
      </c>
      <c r="E36" s="166"/>
      <c r="F36" s="167"/>
      <c r="G36" s="246"/>
    </row>
    <row r="37" spans="2:7" ht="33.75" customHeight="1" x14ac:dyDescent="0.25">
      <c r="B37" s="262" t="s">
        <v>534</v>
      </c>
      <c r="C37" s="263"/>
      <c r="D37" s="255"/>
      <c r="E37" s="164"/>
      <c r="F37" s="164"/>
      <c r="G37" s="165">
        <f>SUM(G38)</f>
        <v>221886</v>
      </c>
    </row>
    <row r="38" spans="2:7" ht="79.5" customHeight="1" x14ac:dyDescent="0.25">
      <c r="B38" s="257" t="s">
        <v>617</v>
      </c>
      <c r="C38" s="258"/>
      <c r="D38" s="166">
        <f>SUM('020'!D38)</f>
        <v>50</v>
      </c>
      <c r="E38" s="166"/>
      <c r="F38" s="167"/>
      <c r="G38" s="246">
        <f>SUM('020'!G38:G39)</f>
        <v>221886</v>
      </c>
    </row>
    <row r="39" spans="2:7" ht="57.75" customHeight="1" x14ac:dyDescent="0.25">
      <c r="B39" s="259" t="s">
        <v>561</v>
      </c>
      <c r="C39" s="260"/>
      <c r="D39" s="166">
        <v>121</v>
      </c>
      <c r="E39" s="166"/>
      <c r="F39" s="167"/>
      <c r="G39" s="246"/>
    </row>
    <row r="40" spans="2:7" ht="18.75" x14ac:dyDescent="0.25">
      <c r="B40" s="65"/>
      <c r="C40" s="65"/>
      <c r="D40" s="64"/>
      <c r="E40" s="64"/>
      <c r="F40" s="64"/>
    </row>
    <row r="41" spans="2:7" ht="23.25" x14ac:dyDescent="0.35">
      <c r="B41" s="206" t="s">
        <v>376</v>
      </c>
      <c r="C41" s="206"/>
      <c r="D41" s="10"/>
      <c r="E41" s="10"/>
    </row>
    <row r="42" spans="2:7" ht="135" customHeight="1" x14ac:dyDescent="0.25">
      <c r="B42" s="207" t="s">
        <v>296</v>
      </c>
      <c r="C42" s="208"/>
      <c r="D42" s="112" t="s">
        <v>297</v>
      </c>
      <c r="E42" s="112" t="s">
        <v>298</v>
      </c>
      <c r="F42" s="112" t="s">
        <v>299</v>
      </c>
      <c r="G42" s="121" t="s">
        <v>337</v>
      </c>
    </row>
    <row r="43" spans="2:7" ht="47.25" customHeight="1" x14ac:dyDescent="0.25">
      <c r="B43" s="230" t="s">
        <v>535</v>
      </c>
      <c r="C43" s="230"/>
      <c r="D43" s="162">
        <v>615</v>
      </c>
      <c r="E43" s="114"/>
      <c r="F43" s="63"/>
      <c r="G43" s="247">
        <f>SUM('020'!G43:G44)</f>
        <v>2407797</v>
      </c>
    </row>
    <row r="44" spans="2:7" ht="51.75" customHeight="1" x14ac:dyDescent="0.25">
      <c r="B44" s="229" t="s">
        <v>529</v>
      </c>
      <c r="C44" s="229"/>
      <c r="D44" s="163">
        <v>447.5</v>
      </c>
      <c r="E44" s="114"/>
      <c r="F44" s="63"/>
      <c r="G44" s="248"/>
    </row>
    <row r="45" spans="2:7" ht="20.25" x14ac:dyDescent="0.25">
      <c r="B45" s="83"/>
      <c r="C45" s="83"/>
      <c r="D45" s="82"/>
      <c r="E45" s="76"/>
      <c r="F45" s="64"/>
    </row>
    <row r="46" spans="2:7" ht="27" customHeight="1" x14ac:dyDescent="0.35">
      <c r="B46" s="206" t="s">
        <v>377</v>
      </c>
      <c r="C46" s="206"/>
      <c r="D46" s="10"/>
      <c r="E46" s="10"/>
    </row>
    <row r="47" spans="2:7" ht="126.75" customHeight="1" x14ac:dyDescent="0.25">
      <c r="B47" s="207" t="s">
        <v>296</v>
      </c>
      <c r="C47" s="208"/>
      <c r="D47" s="112" t="s">
        <v>297</v>
      </c>
      <c r="E47" s="112" t="s">
        <v>298</v>
      </c>
      <c r="F47" s="112" t="s">
        <v>299</v>
      </c>
      <c r="G47" s="121" t="s">
        <v>337</v>
      </c>
    </row>
    <row r="48" spans="2:7" ht="50.25" customHeight="1" x14ac:dyDescent="0.25">
      <c r="B48" s="230" t="s">
        <v>535</v>
      </c>
      <c r="C48" s="230"/>
      <c r="D48" s="163">
        <v>615</v>
      </c>
      <c r="E48" s="114"/>
      <c r="F48" s="63"/>
      <c r="G48" s="247">
        <f>SUM('020'!G48:G49)</f>
        <v>2461884</v>
      </c>
    </row>
    <row r="49" spans="2:7" ht="51.75" customHeight="1" x14ac:dyDescent="0.25">
      <c r="B49" s="229" t="s">
        <v>529</v>
      </c>
      <c r="C49" s="229"/>
      <c r="D49" s="163">
        <v>447.5</v>
      </c>
      <c r="E49" s="114"/>
      <c r="F49" s="63"/>
      <c r="G49" s="248"/>
    </row>
    <row r="50" spans="2:7" ht="20.25" x14ac:dyDescent="0.25">
      <c r="B50" s="83"/>
      <c r="C50" s="83"/>
      <c r="D50" s="82"/>
      <c r="E50" s="76"/>
      <c r="F50" s="64"/>
    </row>
    <row r="51" spans="2:7" ht="18.75" x14ac:dyDescent="0.25">
      <c r="B51" s="65"/>
      <c r="C51" s="65"/>
      <c r="D51" s="64"/>
      <c r="E51" s="64"/>
      <c r="F51" s="64"/>
    </row>
    <row r="52" spans="2:7" ht="18.75" x14ac:dyDescent="0.25">
      <c r="B52" s="65"/>
      <c r="C52" s="65"/>
      <c r="D52" s="64"/>
      <c r="E52" s="64"/>
      <c r="F52" s="64"/>
    </row>
    <row r="53" spans="2:7" ht="34.5" customHeight="1" x14ac:dyDescent="0.3">
      <c r="B53" s="57" t="s">
        <v>300</v>
      </c>
      <c r="C53" s="19"/>
      <c r="D53" s="153" t="s">
        <v>16</v>
      </c>
    </row>
    <row r="54" spans="2:7" ht="22.5" x14ac:dyDescent="0.3">
      <c r="B54" s="58"/>
      <c r="C54" s="120" t="s">
        <v>301</v>
      </c>
      <c r="D54" s="154"/>
    </row>
    <row r="55" spans="2:7" ht="73.5" customHeight="1" x14ac:dyDescent="0.3">
      <c r="B55" s="57" t="s">
        <v>302</v>
      </c>
      <c r="C55" s="19"/>
      <c r="D55" s="153" t="s">
        <v>53</v>
      </c>
    </row>
    <row r="56" spans="2:7" ht="22.5" x14ac:dyDescent="0.3">
      <c r="B56" s="107"/>
      <c r="C56" s="120" t="s">
        <v>301</v>
      </c>
      <c r="D56" s="155"/>
    </row>
    <row r="57" spans="2:7" ht="68.25" customHeight="1" x14ac:dyDescent="0.3">
      <c r="B57" s="57" t="s">
        <v>322</v>
      </c>
      <c r="C57" s="85"/>
      <c r="D57" s="153" t="s">
        <v>133</v>
      </c>
    </row>
    <row r="58" spans="2:7" ht="20.25" x14ac:dyDescent="0.3">
      <c r="B58" s="58"/>
      <c r="C58" s="120" t="s">
        <v>301</v>
      </c>
      <c r="D58" s="44"/>
    </row>
  </sheetData>
  <mergeCells count="46">
    <mergeCell ref="G38:G39"/>
    <mergeCell ref="B39:C39"/>
    <mergeCell ref="G43:G44"/>
    <mergeCell ref="G48:G49"/>
    <mergeCell ref="B28:C28"/>
    <mergeCell ref="B29:C29"/>
    <mergeCell ref="G29:G30"/>
    <mergeCell ref="B30:C30"/>
    <mergeCell ref="B31:C31"/>
    <mergeCell ref="B32:C32"/>
    <mergeCell ref="G32:G33"/>
    <mergeCell ref="B33:C33"/>
    <mergeCell ref="B34:C34"/>
    <mergeCell ref="B35:C35"/>
    <mergeCell ref="G35:G36"/>
    <mergeCell ref="B36:C36"/>
    <mergeCell ref="B37:C37"/>
    <mergeCell ref="B38:C38"/>
    <mergeCell ref="B47:C47"/>
    <mergeCell ref="B48:C48"/>
    <mergeCell ref="B49:C49"/>
    <mergeCell ref="B41:C41"/>
    <mergeCell ref="B42:C42"/>
    <mergeCell ref="B43:C43"/>
    <mergeCell ref="B44:C44"/>
    <mergeCell ref="B46:C46"/>
    <mergeCell ref="B26:C26"/>
    <mergeCell ref="B27:C27"/>
    <mergeCell ref="B25:F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4" fitToHeight="3" orientation="portrait" verticalDpi="0" r:id="rId1"/>
  <rowBreaks count="1" manualBreakCount="1">
    <brk id="23"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pageSetUpPr fitToPage="1"/>
  </sheetPr>
  <dimension ref="B1:O50"/>
  <sheetViews>
    <sheetView view="pageBreakPreview" topLeftCell="A31" zoomScale="80" zoomScaleNormal="100" zoomScaleSheetLayoutView="80" workbookViewId="0">
      <selection activeCell="G34" sqref="G34"/>
    </sheetView>
  </sheetViews>
  <sheetFormatPr defaultRowHeight="15" x14ac:dyDescent="0.25"/>
  <cols>
    <col min="1" max="1" width="1.85546875" customWidth="1"/>
    <col min="2" max="2" width="61.5703125" customWidth="1"/>
    <col min="3" max="3" width="23.85546875" customWidth="1"/>
    <col min="4" max="4" width="23.42578125" customWidth="1"/>
    <col min="5" max="5" width="23.28515625" customWidth="1"/>
    <col min="6" max="6" width="19.85546875" customWidth="1"/>
    <col min="7" max="7" width="19" customWidth="1"/>
    <col min="8" max="8" width="18.7109375" customWidth="1"/>
  </cols>
  <sheetData>
    <row r="1" spans="2:15" ht="96.75" customHeight="1" x14ac:dyDescent="0.25">
      <c r="B1" s="1"/>
      <c r="C1" s="1"/>
      <c r="D1" s="1"/>
      <c r="E1" s="1"/>
      <c r="G1" s="177" t="s">
        <v>35</v>
      </c>
      <c r="H1" s="177"/>
      <c r="I1" s="1"/>
      <c r="J1" s="1"/>
      <c r="K1" s="1"/>
      <c r="L1" s="1"/>
    </row>
    <row r="2" spans="2:15" ht="27" customHeight="1" x14ac:dyDescent="0.25">
      <c r="B2" s="189" t="s">
        <v>36</v>
      </c>
      <c r="C2" s="189"/>
      <c r="D2" s="189"/>
      <c r="E2" s="189"/>
      <c r="F2" s="189"/>
      <c r="G2" s="189"/>
      <c r="H2" s="189"/>
      <c r="I2" s="4"/>
      <c r="J2" s="4"/>
      <c r="K2" s="4"/>
      <c r="L2" s="4"/>
      <c r="M2" s="4"/>
      <c r="N2" s="4"/>
      <c r="O2" s="4"/>
    </row>
    <row r="3" spans="2:15" ht="33.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92.25" customHeight="1" x14ac:dyDescent="0.25">
      <c r="B6" s="67" t="s">
        <v>32</v>
      </c>
      <c r="C6" s="176" t="s">
        <v>168</v>
      </c>
      <c r="D6" s="176"/>
      <c r="E6" s="176"/>
      <c r="F6" s="176"/>
      <c r="G6" s="176"/>
      <c r="H6" s="176"/>
      <c r="I6" s="16"/>
      <c r="J6" s="7"/>
      <c r="K6" s="7"/>
      <c r="L6" s="7"/>
      <c r="M6" s="7"/>
      <c r="N6" s="3"/>
    </row>
    <row r="7" spans="2:15" ht="84" customHeight="1" x14ac:dyDescent="0.25">
      <c r="B7" s="67" t="s">
        <v>31</v>
      </c>
      <c r="C7" s="176" t="s">
        <v>37</v>
      </c>
      <c r="D7" s="176"/>
      <c r="E7" s="176"/>
      <c r="F7" s="176"/>
      <c r="G7" s="176"/>
      <c r="H7" s="176"/>
      <c r="I7" s="15"/>
      <c r="J7" s="7"/>
      <c r="K7" s="7"/>
      <c r="L7" s="7"/>
      <c r="M7" s="7"/>
      <c r="N7" s="3"/>
    </row>
    <row r="8" spans="2:15" ht="68.25" customHeight="1" x14ac:dyDescent="0.25">
      <c r="B8" s="67" t="s">
        <v>30</v>
      </c>
      <c r="C8" s="176" t="s">
        <v>136</v>
      </c>
      <c r="D8" s="176"/>
      <c r="E8" s="176"/>
      <c r="F8" s="176"/>
      <c r="G8" s="176"/>
      <c r="H8" s="176"/>
      <c r="I8" s="15"/>
      <c r="J8" s="7"/>
      <c r="K8" s="7"/>
      <c r="L8" s="7"/>
      <c r="M8" s="7"/>
      <c r="N8" s="3"/>
    </row>
    <row r="9" spans="2:15" ht="56.25" customHeight="1" x14ac:dyDescent="0.25">
      <c r="B9" s="67" t="s">
        <v>29</v>
      </c>
      <c r="C9" s="176" t="s">
        <v>527</v>
      </c>
      <c r="D9" s="176"/>
      <c r="E9" s="176"/>
      <c r="F9" s="176"/>
      <c r="G9" s="176"/>
      <c r="H9" s="176"/>
      <c r="I9" s="17"/>
      <c r="J9" s="7"/>
      <c r="K9" s="7"/>
      <c r="L9" s="7"/>
      <c r="M9" s="7"/>
      <c r="N9" s="3"/>
    </row>
    <row r="10" spans="2:15" ht="20.25" x14ac:dyDescent="0.25">
      <c r="B10" s="67" t="s">
        <v>28</v>
      </c>
      <c r="C10" s="66"/>
      <c r="D10" s="66"/>
      <c r="E10" s="66"/>
      <c r="F10" s="66"/>
      <c r="G10" s="66"/>
      <c r="H10" s="66"/>
      <c r="I10" s="7"/>
      <c r="J10" s="7"/>
      <c r="K10" s="7"/>
      <c r="L10" s="7"/>
      <c r="M10" s="7"/>
      <c r="N10" s="3"/>
    </row>
    <row r="11" spans="2:15" ht="47.25" customHeight="1" x14ac:dyDescent="0.25">
      <c r="B11" s="67" t="s">
        <v>27</v>
      </c>
      <c r="C11" s="183" t="s">
        <v>39</v>
      </c>
      <c r="D11" s="183"/>
      <c r="E11" s="183"/>
      <c r="F11" s="183"/>
      <c r="G11" s="183"/>
      <c r="H11" s="183"/>
      <c r="I11" s="7"/>
      <c r="J11" s="7"/>
      <c r="K11" s="7"/>
      <c r="L11" s="7"/>
      <c r="M11" s="7"/>
      <c r="N11" s="3"/>
    </row>
    <row r="12" spans="2:15" ht="38.25" customHeight="1" x14ac:dyDescent="0.25">
      <c r="B12" s="67" t="s">
        <v>26</v>
      </c>
      <c r="C12" s="183" t="s">
        <v>41</v>
      </c>
      <c r="D12" s="183"/>
      <c r="E12" s="183"/>
      <c r="F12" s="183"/>
      <c r="G12" s="183"/>
      <c r="H12" s="183"/>
      <c r="I12" s="7"/>
      <c r="J12" s="7"/>
      <c r="K12" s="7"/>
      <c r="L12" s="7"/>
      <c r="M12" s="7"/>
      <c r="N12" s="3"/>
    </row>
    <row r="13" spans="2:15" ht="28.5" customHeight="1" x14ac:dyDescent="0.25">
      <c r="B13" s="67" t="s">
        <v>25</v>
      </c>
      <c r="C13" s="183" t="s">
        <v>42</v>
      </c>
      <c r="D13" s="183"/>
      <c r="E13" s="183"/>
      <c r="F13" s="183"/>
      <c r="G13" s="183"/>
      <c r="H13" s="183"/>
      <c r="I13" s="7"/>
      <c r="J13" s="7"/>
      <c r="K13" s="7"/>
      <c r="L13" s="7"/>
      <c r="M13" s="7"/>
      <c r="N13" s="3"/>
    </row>
    <row r="14" spans="2:15" ht="32.25" customHeight="1" x14ac:dyDescent="0.25">
      <c r="B14" s="67"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8" ht="38.25" customHeight="1" x14ac:dyDescent="0.25">
      <c r="B17" s="184"/>
      <c r="C17" s="184"/>
      <c r="D17" s="68" t="s">
        <v>1</v>
      </c>
      <c r="E17" s="68" t="s">
        <v>2</v>
      </c>
      <c r="F17" s="68" t="s">
        <v>5</v>
      </c>
      <c r="G17" s="68" t="s">
        <v>6</v>
      </c>
      <c r="H17" s="68" t="s">
        <v>7</v>
      </c>
    </row>
    <row r="18" spans="2:8" ht="90.75" customHeight="1" x14ac:dyDescent="0.25">
      <c r="B18" s="33" t="s">
        <v>20</v>
      </c>
      <c r="C18" s="34"/>
      <c r="D18" s="34"/>
      <c r="E18" s="34"/>
      <c r="F18" s="34"/>
      <c r="G18" s="34"/>
      <c r="H18" s="34"/>
    </row>
    <row r="19" spans="2:8" ht="36" customHeight="1" x14ac:dyDescent="0.25">
      <c r="B19" s="33" t="s">
        <v>21</v>
      </c>
      <c r="C19" s="34"/>
      <c r="D19" s="34"/>
      <c r="E19" s="34"/>
      <c r="F19" s="34"/>
      <c r="G19" s="34"/>
      <c r="H19" s="34"/>
    </row>
    <row r="20" spans="2:8" s="8" customFormat="1" ht="70.5" customHeight="1" x14ac:dyDescent="0.25">
      <c r="B20" s="33" t="s">
        <v>22</v>
      </c>
      <c r="C20" s="35"/>
      <c r="D20" s="35"/>
      <c r="E20" s="35"/>
      <c r="F20" s="35"/>
      <c r="G20" s="35"/>
      <c r="H20" s="35"/>
    </row>
    <row r="21" spans="2:8" s="8" customFormat="1" ht="106.5" customHeight="1" x14ac:dyDescent="0.3">
      <c r="B21" s="33" t="s">
        <v>11</v>
      </c>
      <c r="C21" s="36"/>
      <c r="D21" s="36"/>
      <c r="E21" s="36"/>
      <c r="F21" s="35"/>
      <c r="G21" s="35"/>
      <c r="H21" s="35"/>
    </row>
    <row r="22" spans="2:8" s="145" customFormat="1" ht="32.25" customHeight="1" x14ac:dyDescent="0.25">
      <c r="B22" s="108" t="s">
        <v>12</v>
      </c>
      <c r="C22" s="98">
        <v>1065034</v>
      </c>
      <c r="D22" s="98">
        <v>1170287</v>
      </c>
      <c r="E22" s="98">
        <v>1133507</v>
      </c>
      <c r="F22" s="98">
        <v>1177674</v>
      </c>
      <c r="G22" s="98">
        <v>1201649</v>
      </c>
      <c r="H22" s="98">
        <v>1217605</v>
      </c>
    </row>
    <row r="23" spans="2:8" ht="47.25" customHeight="1" x14ac:dyDescent="0.3">
      <c r="B23" s="33" t="s">
        <v>23</v>
      </c>
      <c r="C23" s="37"/>
      <c r="D23" s="37"/>
      <c r="E23" s="37"/>
      <c r="F23" s="37"/>
      <c r="G23" s="37"/>
      <c r="H23" s="37"/>
    </row>
    <row r="24" spans="2:8" ht="18.75" x14ac:dyDescent="0.25">
      <c r="B24" s="9"/>
      <c r="C24" s="10"/>
      <c r="D24" s="10"/>
      <c r="E24" s="10"/>
      <c r="F24" s="10"/>
      <c r="G24" s="10"/>
      <c r="H24" s="10"/>
    </row>
    <row r="25" spans="2:8" ht="46.5" customHeight="1" x14ac:dyDescent="0.25">
      <c r="B25" s="182" t="s">
        <v>57</v>
      </c>
      <c r="C25" s="182"/>
      <c r="D25" s="182"/>
      <c r="E25" s="182"/>
      <c r="F25" s="182"/>
      <c r="G25" s="39"/>
    </row>
    <row r="26" spans="2:8" ht="33.75" customHeight="1" x14ac:dyDescent="0.3">
      <c r="B26" s="196" t="s">
        <v>167</v>
      </c>
      <c r="C26" s="196"/>
      <c r="D26" s="10"/>
      <c r="E26" s="10"/>
    </row>
    <row r="27" spans="2:8" ht="148.5" customHeight="1" x14ac:dyDescent="0.25">
      <c r="B27" s="207" t="s">
        <v>9</v>
      </c>
      <c r="C27" s="208"/>
      <c r="D27" s="68" t="s">
        <v>10</v>
      </c>
      <c r="E27" s="141" t="s">
        <v>579</v>
      </c>
      <c r="F27" s="68" t="s">
        <v>34</v>
      </c>
      <c r="G27" s="121" t="s">
        <v>577</v>
      </c>
    </row>
    <row r="28" spans="2:8" ht="69" customHeight="1" x14ac:dyDescent="0.25">
      <c r="B28" s="220" t="s">
        <v>163</v>
      </c>
      <c r="C28" s="221"/>
      <c r="D28" s="98">
        <f>SUM(D29:D30)</f>
        <v>180</v>
      </c>
      <c r="E28" s="14"/>
      <c r="F28" s="267"/>
      <c r="G28" s="185">
        <f>1177674</f>
        <v>1177674</v>
      </c>
    </row>
    <row r="29" spans="2:8" ht="31.5" customHeight="1" x14ac:dyDescent="0.25">
      <c r="B29" s="222" t="s">
        <v>144</v>
      </c>
      <c r="C29" s="223"/>
      <c r="D29" s="35">
        <v>110</v>
      </c>
      <c r="E29" s="14"/>
      <c r="F29" s="267"/>
      <c r="G29" s="227"/>
    </row>
    <row r="30" spans="2:8" ht="31.5" customHeight="1" x14ac:dyDescent="0.25">
      <c r="B30" s="222" t="s">
        <v>143</v>
      </c>
      <c r="C30" s="223"/>
      <c r="D30" s="35">
        <v>70</v>
      </c>
      <c r="E30" s="14"/>
      <c r="F30" s="267"/>
      <c r="G30" s="227"/>
    </row>
    <row r="31" spans="2:8" ht="45.75" customHeight="1" x14ac:dyDescent="0.25">
      <c r="B31" s="235" t="s">
        <v>145</v>
      </c>
      <c r="C31" s="236"/>
      <c r="D31" s="79">
        <v>290</v>
      </c>
      <c r="E31" s="14"/>
      <c r="F31" s="267"/>
      <c r="G31" s="186"/>
    </row>
    <row r="32" spans="2:8" ht="22.5" customHeight="1" x14ac:dyDescent="0.25">
      <c r="B32" s="65"/>
      <c r="C32" s="65"/>
      <c r="D32" s="64"/>
      <c r="E32" s="64"/>
      <c r="F32" s="64"/>
    </row>
    <row r="33" spans="2:7" ht="33" customHeight="1" x14ac:dyDescent="0.3">
      <c r="B33" s="196" t="s">
        <v>165</v>
      </c>
      <c r="C33" s="196"/>
      <c r="D33" s="10"/>
      <c r="E33" s="10"/>
    </row>
    <row r="34" spans="2:7" ht="159.75" customHeight="1" x14ac:dyDescent="0.25">
      <c r="B34" s="184" t="s">
        <v>9</v>
      </c>
      <c r="C34" s="184"/>
      <c r="D34" s="68" t="s">
        <v>10</v>
      </c>
      <c r="E34" s="141" t="s">
        <v>579</v>
      </c>
      <c r="F34" s="68" t="s">
        <v>34</v>
      </c>
      <c r="G34" s="121" t="s">
        <v>577</v>
      </c>
    </row>
    <row r="35" spans="2:7" ht="64.5" customHeight="1" x14ac:dyDescent="0.25">
      <c r="B35" s="224" t="s">
        <v>164</v>
      </c>
      <c r="C35" s="224"/>
      <c r="D35" s="34">
        <v>180</v>
      </c>
      <c r="E35" s="14"/>
      <c r="F35" s="63"/>
      <c r="G35" s="266">
        <v>1201649</v>
      </c>
    </row>
    <row r="36" spans="2:7" ht="50.25" customHeight="1" x14ac:dyDescent="0.25">
      <c r="B36" s="240" t="s">
        <v>148</v>
      </c>
      <c r="C36" s="240"/>
      <c r="D36" s="80">
        <v>290</v>
      </c>
      <c r="E36" s="14"/>
      <c r="F36" s="63"/>
      <c r="G36" s="266"/>
    </row>
    <row r="37" spans="2:7" ht="20.25" x14ac:dyDescent="0.25">
      <c r="B37" s="83"/>
      <c r="C37" s="83"/>
      <c r="D37" s="82"/>
      <c r="E37" s="76"/>
      <c r="F37" s="64"/>
    </row>
    <row r="38" spans="2:7" ht="27" customHeight="1" x14ac:dyDescent="0.3">
      <c r="B38" s="196" t="s">
        <v>166</v>
      </c>
      <c r="C38" s="196"/>
      <c r="D38" s="10"/>
      <c r="E38" s="10"/>
    </row>
    <row r="39" spans="2:7" ht="159.75" customHeight="1" x14ac:dyDescent="0.25">
      <c r="B39" s="207" t="s">
        <v>9</v>
      </c>
      <c r="C39" s="208"/>
      <c r="D39" s="68" t="s">
        <v>10</v>
      </c>
      <c r="E39" s="141" t="s">
        <v>579</v>
      </c>
      <c r="F39" s="68" t="s">
        <v>34</v>
      </c>
      <c r="G39" s="121" t="s">
        <v>577</v>
      </c>
    </row>
    <row r="40" spans="2:7" ht="60.75" customHeight="1" x14ac:dyDescent="0.25">
      <c r="B40" s="224" t="s">
        <v>164</v>
      </c>
      <c r="C40" s="224"/>
      <c r="D40" s="34">
        <v>180</v>
      </c>
      <c r="E40" s="14"/>
      <c r="F40" s="63"/>
      <c r="G40" s="266">
        <v>1217605</v>
      </c>
    </row>
    <row r="41" spans="2:7" ht="55.5" customHeight="1" x14ac:dyDescent="0.25">
      <c r="B41" s="240" t="s">
        <v>148</v>
      </c>
      <c r="C41" s="240"/>
      <c r="D41" s="80">
        <v>290</v>
      </c>
      <c r="E41" s="14"/>
      <c r="F41" s="63"/>
      <c r="G41" s="266"/>
    </row>
    <row r="42" spans="2:7" ht="20.25" x14ac:dyDescent="0.25">
      <c r="B42" s="83"/>
      <c r="C42" s="83"/>
      <c r="D42" s="82"/>
      <c r="E42" s="76"/>
      <c r="F42" s="64"/>
    </row>
    <row r="43" spans="2:7" ht="18.75" x14ac:dyDescent="0.25">
      <c r="B43" s="65"/>
      <c r="C43" s="65"/>
      <c r="D43" s="64"/>
      <c r="E43" s="64"/>
      <c r="F43" s="64"/>
    </row>
    <row r="44" spans="2:7" ht="18.75" x14ac:dyDescent="0.25">
      <c r="B44" s="65"/>
      <c r="C44" s="65"/>
      <c r="D44" s="64"/>
      <c r="E44" s="64"/>
      <c r="F44" s="64"/>
    </row>
    <row r="45" spans="2:7" ht="34.5" customHeight="1" x14ac:dyDescent="0.3">
      <c r="B45" s="57" t="s">
        <v>15</v>
      </c>
      <c r="C45" s="19"/>
      <c r="D45" s="153" t="s">
        <v>16</v>
      </c>
    </row>
    <row r="46" spans="2:7" ht="22.5" x14ac:dyDescent="0.3">
      <c r="B46" s="58"/>
      <c r="C46" s="84" t="s">
        <v>17</v>
      </c>
      <c r="D46" s="154"/>
    </row>
    <row r="47" spans="2:7" ht="73.5" customHeight="1" x14ac:dyDescent="0.3">
      <c r="B47" s="57" t="s">
        <v>52</v>
      </c>
      <c r="C47" s="85"/>
      <c r="D47" s="153" t="s">
        <v>53</v>
      </c>
    </row>
    <row r="48" spans="2:7" ht="22.5" x14ac:dyDescent="0.3">
      <c r="B48" s="58"/>
      <c r="C48" s="84" t="s">
        <v>17</v>
      </c>
      <c r="D48" s="155"/>
    </row>
    <row r="49" spans="2:4" ht="68.25" customHeight="1" x14ac:dyDescent="0.3">
      <c r="B49" s="57" t="s">
        <v>129</v>
      </c>
      <c r="C49" s="85"/>
      <c r="D49" s="153" t="s">
        <v>133</v>
      </c>
    </row>
    <row r="50" spans="2:4" ht="20.25" x14ac:dyDescent="0.3">
      <c r="B50" s="58"/>
      <c r="C50" s="84" t="s">
        <v>17</v>
      </c>
      <c r="D50" s="44"/>
    </row>
  </sheetData>
  <mergeCells count="35">
    <mergeCell ref="G40:G41"/>
    <mergeCell ref="G35:G36"/>
    <mergeCell ref="G28:G31"/>
    <mergeCell ref="B39:C39"/>
    <mergeCell ref="B40:C40"/>
    <mergeCell ref="B41:C41"/>
    <mergeCell ref="B33:C33"/>
    <mergeCell ref="B34:C34"/>
    <mergeCell ref="B35:C35"/>
    <mergeCell ref="B36:C36"/>
    <mergeCell ref="B38:C38"/>
    <mergeCell ref="B31:C31"/>
    <mergeCell ref="B26:C26"/>
    <mergeCell ref="B27:C27"/>
    <mergeCell ref="B28:C28"/>
    <mergeCell ref="B29:C29"/>
    <mergeCell ref="B30:C30"/>
    <mergeCell ref="B25:F25"/>
    <mergeCell ref="C7:H7"/>
    <mergeCell ref="C8:H8"/>
    <mergeCell ref="C9:H9"/>
    <mergeCell ref="C11:H11"/>
    <mergeCell ref="C12:H12"/>
    <mergeCell ref="C13:H13"/>
    <mergeCell ref="C14:H14"/>
    <mergeCell ref="B16:B17"/>
    <mergeCell ref="C16:C17"/>
    <mergeCell ref="D16:E16"/>
    <mergeCell ref="F16:H16"/>
    <mergeCell ref="C6:H6"/>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24"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50"/>
  <sheetViews>
    <sheetView view="pageBreakPreview" topLeftCell="A37" zoomScale="80" zoomScaleNormal="100" zoomScaleSheetLayoutView="80" workbookViewId="0">
      <selection activeCell="L34" sqref="L34"/>
    </sheetView>
  </sheetViews>
  <sheetFormatPr defaultRowHeight="15" x14ac:dyDescent="0.25"/>
  <cols>
    <col min="1" max="1" width="1.85546875" customWidth="1"/>
    <col min="2" max="2" width="61.5703125" customWidth="1"/>
    <col min="3" max="3" width="23.85546875" customWidth="1"/>
    <col min="4" max="4" width="23.42578125" customWidth="1"/>
    <col min="5" max="5" width="24.7109375" customWidth="1"/>
    <col min="6" max="6" width="19.85546875" customWidth="1"/>
    <col min="7" max="7" width="19" customWidth="1"/>
    <col min="8" max="8" width="18.7109375" customWidth="1"/>
  </cols>
  <sheetData>
    <row r="1" spans="2:15" ht="97.5" customHeight="1" x14ac:dyDescent="0.25">
      <c r="B1" s="1"/>
      <c r="C1" s="1"/>
      <c r="D1" s="1"/>
      <c r="E1" s="1"/>
      <c r="F1" s="177" t="s">
        <v>258</v>
      </c>
      <c r="G1" s="177"/>
      <c r="H1" s="177"/>
      <c r="I1" s="1"/>
      <c r="J1" s="1"/>
      <c r="K1" s="1"/>
      <c r="L1" s="1"/>
    </row>
    <row r="2" spans="2:15" ht="30" customHeight="1" x14ac:dyDescent="0.25">
      <c r="B2" s="189" t="s">
        <v>259</v>
      </c>
      <c r="C2" s="189"/>
      <c r="D2" s="189"/>
      <c r="E2" s="189"/>
      <c r="F2" s="189"/>
      <c r="G2" s="189"/>
      <c r="H2" s="189"/>
      <c r="I2" s="4"/>
      <c r="J2" s="4"/>
      <c r="K2" s="4"/>
      <c r="L2" s="4"/>
      <c r="M2" s="4"/>
      <c r="N2" s="4"/>
      <c r="O2" s="4"/>
    </row>
    <row r="3" spans="2:15" ht="33.7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30.75" customHeight="1" x14ac:dyDescent="0.25">
      <c r="B5" s="181" t="s">
        <v>262</v>
      </c>
      <c r="C5" s="181"/>
      <c r="D5" s="181"/>
      <c r="E5" s="181"/>
      <c r="F5" s="181"/>
      <c r="G5" s="181"/>
      <c r="H5" s="181"/>
      <c r="I5" s="7"/>
      <c r="J5" s="7"/>
      <c r="K5" s="7"/>
      <c r="L5" s="7"/>
      <c r="M5" s="7"/>
      <c r="N5" s="3"/>
    </row>
    <row r="6" spans="2:15" ht="92.25" customHeight="1" x14ac:dyDescent="0.25">
      <c r="B6" s="111" t="s">
        <v>263</v>
      </c>
      <c r="C6" s="176" t="s">
        <v>327</v>
      </c>
      <c r="D6" s="176"/>
      <c r="E6" s="176"/>
      <c r="F6" s="176"/>
      <c r="G6" s="176"/>
      <c r="H6" s="176"/>
      <c r="I6" s="16"/>
      <c r="J6" s="7"/>
      <c r="K6" s="7"/>
      <c r="L6" s="7"/>
      <c r="M6" s="7"/>
      <c r="N6" s="3"/>
    </row>
    <row r="7" spans="2:15" ht="73.5" customHeight="1" x14ac:dyDescent="0.25">
      <c r="B7" s="111" t="s">
        <v>265</v>
      </c>
      <c r="C7" s="176" t="s">
        <v>266</v>
      </c>
      <c r="D7" s="176"/>
      <c r="E7" s="176"/>
      <c r="F7" s="176"/>
      <c r="G7" s="176"/>
      <c r="H7" s="176"/>
      <c r="I7" s="15"/>
      <c r="J7" s="7"/>
      <c r="K7" s="7"/>
      <c r="L7" s="7"/>
      <c r="M7" s="7"/>
      <c r="N7" s="3"/>
    </row>
    <row r="8" spans="2:15" ht="68.25" customHeight="1" x14ac:dyDescent="0.25">
      <c r="B8" s="111" t="s">
        <v>267</v>
      </c>
      <c r="C8" s="176" t="s">
        <v>512</v>
      </c>
      <c r="D8" s="176"/>
      <c r="E8" s="176"/>
      <c r="F8" s="176"/>
      <c r="G8" s="176"/>
      <c r="H8" s="176"/>
      <c r="I8" s="15"/>
      <c r="J8" s="7"/>
      <c r="K8" s="7"/>
      <c r="L8" s="7"/>
      <c r="M8" s="7"/>
      <c r="N8" s="3"/>
    </row>
    <row r="9" spans="2:15" ht="64.5" customHeight="1" x14ac:dyDescent="0.25">
      <c r="B9" s="111" t="s">
        <v>268</v>
      </c>
      <c r="C9" s="176" t="s">
        <v>528</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48"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8.25" customHeight="1" x14ac:dyDescent="0.25">
      <c r="B17" s="184"/>
      <c r="C17" s="184"/>
      <c r="D17" s="112" t="s">
        <v>283</v>
      </c>
      <c r="E17" s="112" t="s">
        <v>284</v>
      </c>
      <c r="F17" s="112" t="s">
        <v>285</v>
      </c>
      <c r="G17" s="112" t="s">
        <v>286</v>
      </c>
      <c r="H17" s="112" t="s">
        <v>287</v>
      </c>
    </row>
    <row r="18" spans="2:8" ht="108.75" customHeight="1" x14ac:dyDescent="0.25">
      <c r="B18" s="33" t="s">
        <v>288</v>
      </c>
      <c r="C18" s="34"/>
      <c r="D18" s="34"/>
      <c r="E18" s="34"/>
      <c r="F18" s="34"/>
      <c r="G18" s="34"/>
      <c r="H18" s="34"/>
    </row>
    <row r="19" spans="2:8" ht="36" customHeight="1" x14ac:dyDescent="0.25">
      <c r="B19" s="33" t="s">
        <v>289</v>
      </c>
      <c r="C19" s="34"/>
      <c r="D19" s="34"/>
      <c r="E19" s="34"/>
      <c r="F19" s="34"/>
      <c r="G19" s="34"/>
      <c r="H19" s="34"/>
    </row>
    <row r="20" spans="2:8" s="8" customFormat="1" ht="55.5" customHeight="1" x14ac:dyDescent="0.25">
      <c r="B20" s="33" t="s">
        <v>290</v>
      </c>
      <c r="C20" s="35"/>
      <c r="D20" s="35"/>
      <c r="E20" s="35"/>
      <c r="F20" s="35"/>
      <c r="G20" s="35"/>
      <c r="H20" s="35"/>
    </row>
    <row r="21" spans="2:8" s="8" customFormat="1" ht="113.25" customHeight="1" x14ac:dyDescent="0.3">
      <c r="B21" s="33" t="s">
        <v>291</v>
      </c>
      <c r="C21" s="36"/>
      <c r="D21" s="36"/>
      <c r="E21" s="36"/>
      <c r="F21" s="35"/>
      <c r="G21" s="35"/>
      <c r="H21" s="35"/>
    </row>
    <row r="22" spans="2:8" s="145" customFormat="1" ht="32.25" customHeight="1" x14ac:dyDescent="0.25">
      <c r="B22" s="108" t="s">
        <v>292</v>
      </c>
      <c r="C22" s="98">
        <v>1065034</v>
      </c>
      <c r="D22" s="98">
        <v>1170287</v>
      </c>
      <c r="E22" s="98">
        <v>1133507</v>
      </c>
      <c r="F22" s="98">
        <v>1177674</v>
      </c>
      <c r="G22" s="98">
        <v>1201649</v>
      </c>
      <c r="H22" s="98">
        <v>1217605</v>
      </c>
    </row>
    <row r="23" spans="2:8" ht="54" customHeight="1" x14ac:dyDescent="0.3">
      <c r="B23" s="33" t="s">
        <v>293</v>
      </c>
      <c r="C23" s="37"/>
      <c r="D23" s="37"/>
      <c r="E23" s="37"/>
      <c r="F23" s="37"/>
      <c r="G23" s="37"/>
      <c r="H23" s="37"/>
    </row>
    <row r="24" spans="2:8" ht="18.75" x14ac:dyDescent="0.25">
      <c r="B24" s="9"/>
      <c r="C24" s="10"/>
      <c r="D24" s="10"/>
      <c r="E24" s="10"/>
      <c r="F24" s="10"/>
      <c r="G24" s="10"/>
      <c r="H24" s="10"/>
    </row>
    <row r="25" spans="2:8" ht="48" customHeight="1" x14ac:dyDescent="0.25">
      <c r="B25" s="182" t="s">
        <v>294</v>
      </c>
      <c r="C25" s="182"/>
      <c r="D25" s="182"/>
      <c r="E25" s="182"/>
      <c r="F25" s="182"/>
      <c r="G25" s="39"/>
    </row>
    <row r="26" spans="2:8" ht="33.75" customHeight="1" x14ac:dyDescent="0.3">
      <c r="B26" s="196" t="s">
        <v>374</v>
      </c>
      <c r="C26" s="196"/>
      <c r="D26" s="10"/>
      <c r="E26" s="10"/>
    </row>
    <row r="27" spans="2:8" ht="130.5" customHeight="1" x14ac:dyDescent="0.25">
      <c r="B27" s="207" t="s">
        <v>296</v>
      </c>
      <c r="C27" s="208"/>
      <c r="D27" s="112" t="s">
        <v>297</v>
      </c>
      <c r="E27" s="112" t="s">
        <v>298</v>
      </c>
      <c r="F27" s="112" t="s">
        <v>299</v>
      </c>
      <c r="G27" s="121" t="s">
        <v>337</v>
      </c>
    </row>
    <row r="28" spans="2:8" ht="72.75" customHeight="1" x14ac:dyDescent="0.25">
      <c r="B28" s="220" t="s">
        <v>619</v>
      </c>
      <c r="C28" s="221"/>
      <c r="D28" s="98">
        <f>SUM(D29:D30)</f>
        <v>180</v>
      </c>
      <c r="E28" s="114"/>
      <c r="F28" s="63"/>
      <c r="G28" s="185">
        <f>SUM('022'!G28:G31)</f>
        <v>1177674</v>
      </c>
    </row>
    <row r="29" spans="2:8" ht="31.5" customHeight="1" x14ac:dyDescent="0.25">
      <c r="B29" s="222" t="s">
        <v>524</v>
      </c>
      <c r="C29" s="223"/>
      <c r="D29" s="35">
        <f>SUM('022'!D29)</f>
        <v>110</v>
      </c>
      <c r="E29" s="114"/>
      <c r="F29" s="63"/>
      <c r="G29" s="227"/>
    </row>
    <row r="30" spans="2:8" ht="31.5" customHeight="1" x14ac:dyDescent="0.25">
      <c r="B30" s="222" t="s">
        <v>525</v>
      </c>
      <c r="C30" s="223"/>
      <c r="D30" s="35">
        <f>SUM('022'!D30)</f>
        <v>70</v>
      </c>
      <c r="E30" s="114"/>
      <c r="F30" s="63"/>
      <c r="G30" s="227"/>
    </row>
    <row r="31" spans="2:8" ht="47.25" customHeight="1" x14ac:dyDescent="0.25">
      <c r="B31" s="235" t="s">
        <v>618</v>
      </c>
      <c r="C31" s="236"/>
      <c r="D31" s="98">
        <f>SUM('022'!D31)</f>
        <v>290</v>
      </c>
      <c r="E31" s="114"/>
      <c r="F31" s="63"/>
      <c r="G31" s="186"/>
    </row>
    <row r="32" spans="2:8" ht="22.5" customHeight="1" x14ac:dyDescent="0.25">
      <c r="B32" s="65"/>
      <c r="C32" s="65"/>
      <c r="D32" s="64"/>
      <c r="E32" s="64"/>
      <c r="F32" s="64"/>
    </row>
    <row r="33" spans="2:7" ht="45.75" customHeight="1" x14ac:dyDescent="0.3">
      <c r="B33" s="196" t="s">
        <v>373</v>
      </c>
      <c r="C33" s="196"/>
      <c r="D33" s="10"/>
      <c r="E33" s="10"/>
    </row>
    <row r="34" spans="2:7" ht="149.25" customHeight="1" x14ac:dyDescent="0.25">
      <c r="B34" s="207" t="s">
        <v>296</v>
      </c>
      <c r="C34" s="208"/>
      <c r="D34" s="112" t="s">
        <v>297</v>
      </c>
      <c r="E34" s="112" t="s">
        <v>298</v>
      </c>
      <c r="F34" s="112" t="s">
        <v>299</v>
      </c>
      <c r="G34" s="121" t="s">
        <v>337</v>
      </c>
    </row>
    <row r="35" spans="2:7" ht="54" customHeight="1" x14ac:dyDescent="0.25">
      <c r="B35" s="224" t="s">
        <v>620</v>
      </c>
      <c r="C35" s="224"/>
      <c r="D35" s="34">
        <v>180</v>
      </c>
      <c r="E35" s="114"/>
      <c r="F35" s="63"/>
      <c r="G35" s="185">
        <f>SUM('022'!G35:G36)</f>
        <v>1201649</v>
      </c>
    </row>
    <row r="36" spans="2:7" ht="50.25" customHeight="1" x14ac:dyDescent="0.25">
      <c r="B36" s="240" t="s">
        <v>529</v>
      </c>
      <c r="C36" s="240"/>
      <c r="D36" s="80">
        <v>290</v>
      </c>
      <c r="E36" s="114"/>
      <c r="F36" s="63"/>
      <c r="G36" s="186"/>
    </row>
    <row r="37" spans="2:7" ht="20.25" x14ac:dyDescent="0.25">
      <c r="B37" s="83"/>
      <c r="C37" s="83"/>
      <c r="D37" s="82"/>
      <c r="E37" s="76"/>
      <c r="F37" s="64"/>
    </row>
    <row r="38" spans="2:7" ht="27" customHeight="1" x14ac:dyDescent="0.3">
      <c r="B38" s="196" t="s">
        <v>372</v>
      </c>
      <c r="C38" s="196"/>
      <c r="D38" s="10"/>
      <c r="E38" s="10"/>
    </row>
    <row r="39" spans="2:7" ht="136.5" customHeight="1" x14ac:dyDescent="0.25">
      <c r="B39" s="207" t="s">
        <v>296</v>
      </c>
      <c r="C39" s="208"/>
      <c r="D39" s="112" t="s">
        <v>297</v>
      </c>
      <c r="E39" s="112" t="s">
        <v>298</v>
      </c>
      <c r="F39" s="112" t="s">
        <v>299</v>
      </c>
      <c r="G39" s="121" t="s">
        <v>337</v>
      </c>
    </row>
    <row r="40" spans="2:7" ht="51" customHeight="1" x14ac:dyDescent="0.25">
      <c r="B40" s="224" t="s">
        <v>620</v>
      </c>
      <c r="C40" s="224"/>
      <c r="D40" s="34">
        <v>180</v>
      </c>
      <c r="E40" s="114"/>
      <c r="F40" s="63"/>
      <c r="G40" s="185">
        <f>SUM('022'!G40:G41)</f>
        <v>1217605</v>
      </c>
    </row>
    <row r="41" spans="2:7" ht="55.5" customHeight="1" x14ac:dyDescent="0.25">
      <c r="B41" s="240" t="s">
        <v>529</v>
      </c>
      <c r="C41" s="240"/>
      <c r="D41" s="80">
        <v>290</v>
      </c>
      <c r="E41" s="114"/>
      <c r="F41" s="63"/>
      <c r="G41" s="186"/>
    </row>
    <row r="42" spans="2:7" ht="20.25" x14ac:dyDescent="0.25">
      <c r="B42" s="83"/>
      <c r="C42" s="83"/>
      <c r="D42" s="82"/>
      <c r="E42" s="76"/>
      <c r="F42" s="64"/>
    </row>
    <row r="43" spans="2:7" ht="18.75" x14ac:dyDescent="0.25">
      <c r="B43" s="65"/>
      <c r="C43" s="65"/>
      <c r="D43" s="64"/>
      <c r="E43" s="64"/>
      <c r="F43" s="64"/>
    </row>
    <row r="44" spans="2:7" ht="18.75" x14ac:dyDescent="0.25">
      <c r="B44" s="65"/>
      <c r="C44" s="65"/>
      <c r="D44" s="64"/>
      <c r="E44" s="64"/>
      <c r="F44" s="64"/>
    </row>
    <row r="45" spans="2:7" ht="34.5" customHeight="1" x14ac:dyDescent="0.3">
      <c r="B45" s="57" t="s">
        <v>300</v>
      </c>
      <c r="C45" s="19"/>
      <c r="D45" s="153" t="s">
        <v>16</v>
      </c>
    </row>
    <row r="46" spans="2:7" ht="22.5" x14ac:dyDescent="0.3">
      <c r="B46" s="58"/>
      <c r="C46" s="120" t="s">
        <v>301</v>
      </c>
      <c r="D46" s="154"/>
    </row>
    <row r="47" spans="2:7" ht="73.5" customHeight="1" x14ac:dyDescent="0.3">
      <c r="B47" s="57" t="s">
        <v>302</v>
      </c>
      <c r="C47" s="19"/>
      <c r="D47" s="153" t="s">
        <v>53</v>
      </c>
    </row>
    <row r="48" spans="2:7" ht="22.5" x14ac:dyDescent="0.3">
      <c r="B48" s="107"/>
      <c r="C48" s="120" t="s">
        <v>301</v>
      </c>
      <c r="D48" s="155"/>
    </row>
    <row r="49" spans="2:4" ht="68.25" customHeight="1" x14ac:dyDescent="0.3">
      <c r="B49" s="57" t="s">
        <v>322</v>
      </c>
      <c r="C49" s="85"/>
      <c r="D49" s="153" t="s">
        <v>133</v>
      </c>
    </row>
    <row r="50" spans="2:4" ht="20.25" x14ac:dyDescent="0.3">
      <c r="B50" s="58"/>
      <c r="C50" s="120" t="s">
        <v>301</v>
      </c>
      <c r="D50" s="44"/>
    </row>
  </sheetData>
  <mergeCells count="35">
    <mergeCell ref="G35:G36"/>
    <mergeCell ref="G28:G31"/>
    <mergeCell ref="G40:G41"/>
    <mergeCell ref="B39:C39"/>
    <mergeCell ref="B40:C40"/>
    <mergeCell ref="B41:C41"/>
    <mergeCell ref="B33:C33"/>
    <mergeCell ref="B34:C34"/>
    <mergeCell ref="B35:C35"/>
    <mergeCell ref="B36:C36"/>
    <mergeCell ref="B38:C38"/>
    <mergeCell ref="B31:C31"/>
    <mergeCell ref="C14:H14"/>
    <mergeCell ref="B16:B17"/>
    <mergeCell ref="C16:C17"/>
    <mergeCell ref="D16:E16"/>
    <mergeCell ref="F16:H16"/>
    <mergeCell ref="B25:F25"/>
    <mergeCell ref="B26:C26"/>
    <mergeCell ref="B27:C27"/>
    <mergeCell ref="B28:C28"/>
    <mergeCell ref="B29:C29"/>
    <mergeCell ref="B30:C30"/>
    <mergeCell ref="F1:H1"/>
    <mergeCell ref="C13:H13"/>
    <mergeCell ref="B2:H2"/>
    <mergeCell ref="B3:H3"/>
    <mergeCell ref="B4:H4"/>
    <mergeCell ref="B5:H5"/>
    <mergeCell ref="C6:H6"/>
    <mergeCell ref="C7:H7"/>
    <mergeCell ref="C8:H8"/>
    <mergeCell ref="C9:H9"/>
    <mergeCell ref="C11:H11"/>
    <mergeCell ref="C12:H12"/>
  </mergeCells>
  <pageMargins left="0.74803149606299213" right="0.74803149606299213" top="0.98425196850393704" bottom="0.98425196850393704" header="0.51181102362204722" footer="0.51181102362204722"/>
  <pageSetup paperSize="9" scale="44" fitToHeight="2" orientation="portrait" verticalDpi="0" r:id="rId1"/>
  <rowBreaks count="1" manualBreakCount="1">
    <brk id="24"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pageSetUpPr fitToPage="1"/>
  </sheetPr>
  <dimension ref="B1:O48"/>
  <sheetViews>
    <sheetView view="pageBreakPreview" topLeftCell="A25" zoomScale="80" zoomScaleNormal="100" zoomScaleSheetLayoutView="80" workbookViewId="0">
      <selection activeCell="G26" sqref="G26:G29"/>
    </sheetView>
  </sheetViews>
  <sheetFormatPr defaultRowHeight="15" x14ac:dyDescent="0.25"/>
  <cols>
    <col min="1" max="1" width="1.85546875" customWidth="1"/>
    <col min="2" max="2" width="61.5703125" customWidth="1"/>
    <col min="3" max="3" width="23.85546875" customWidth="1"/>
    <col min="4" max="4" width="22.7109375" customWidth="1"/>
    <col min="5" max="5" width="22.5703125" customWidth="1"/>
    <col min="6" max="6" width="19.85546875" customWidth="1"/>
    <col min="7" max="7" width="19" customWidth="1"/>
    <col min="8" max="8" width="18.7109375" customWidth="1"/>
  </cols>
  <sheetData>
    <row r="1" spans="2:15" ht="93.75" customHeight="1" x14ac:dyDescent="0.25">
      <c r="B1" s="1"/>
      <c r="C1" s="1"/>
      <c r="D1" s="1"/>
      <c r="E1" s="1"/>
      <c r="G1" s="177" t="s">
        <v>35</v>
      </c>
      <c r="H1" s="177"/>
      <c r="I1" s="1"/>
      <c r="J1" s="1"/>
      <c r="K1" s="1"/>
      <c r="L1" s="1"/>
    </row>
    <row r="2" spans="2:15" ht="26.25" customHeight="1" x14ac:dyDescent="0.25">
      <c r="B2" s="189" t="s">
        <v>36</v>
      </c>
      <c r="C2" s="189"/>
      <c r="D2" s="189"/>
      <c r="E2" s="189"/>
      <c r="F2" s="189"/>
      <c r="G2" s="189"/>
      <c r="H2" s="189"/>
      <c r="I2" s="4"/>
      <c r="J2" s="4"/>
      <c r="K2" s="4"/>
      <c r="L2" s="4"/>
      <c r="M2" s="4"/>
      <c r="N2" s="4"/>
      <c r="O2" s="4"/>
    </row>
    <row r="3" spans="2:15" ht="30"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53.25" customHeight="1" x14ac:dyDescent="0.25">
      <c r="B6" s="71" t="s">
        <v>32</v>
      </c>
      <c r="C6" s="176" t="s">
        <v>169</v>
      </c>
      <c r="D6" s="176"/>
      <c r="E6" s="176"/>
      <c r="F6" s="176"/>
      <c r="G6" s="176"/>
      <c r="H6" s="176"/>
      <c r="I6" s="16"/>
      <c r="J6" s="7"/>
      <c r="K6" s="7"/>
      <c r="L6" s="7"/>
      <c r="M6" s="7"/>
      <c r="N6" s="3"/>
    </row>
    <row r="7" spans="2:15" ht="81" x14ac:dyDescent="0.25">
      <c r="B7" s="71" t="s">
        <v>31</v>
      </c>
      <c r="C7" s="176" t="s">
        <v>37</v>
      </c>
      <c r="D7" s="176"/>
      <c r="E7" s="176"/>
      <c r="F7" s="176"/>
      <c r="G7" s="176"/>
      <c r="H7" s="176"/>
      <c r="I7" s="15"/>
      <c r="J7" s="7"/>
      <c r="K7" s="7"/>
      <c r="L7" s="7"/>
      <c r="M7" s="7"/>
      <c r="N7" s="3"/>
    </row>
    <row r="8" spans="2:15" ht="75.75" customHeight="1" x14ac:dyDescent="0.25">
      <c r="B8" s="71" t="s">
        <v>30</v>
      </c>
      <c r="C8" s="176" t="s">
        <v>136</v>
      </c>
      <c r="D8" s="176"/>
      <c r="E8" s="176"/>
      <c r="F8" s="176"/>
      <c r="G8" s="176"/>
      <c r="H8" s="176"/>
      <c r="I8" s="15"/>
      <c r="J8" s="7"/>
      <c r="K8" s="7"/>
      <c r="L8" s="7"/>
      <c r="M8" s="7"/>
      <c r="N8" s="3"/>
    </row>
    <row r="9" spans="2:15" ht="165.75" customHeight="1" x14ac:dyDescent="0.25">
      <c r="B9" s="71" t="s">
        <v>29</v>
      </c>
      <c r="C9" s="176" t="s">
        <v>170</v>
      </c>
      <c r="D9" s="176"/>
      <c r="E9" s="176"/>
      <c r="F9" s="176"/>
      <c r="G9" s="176"/>
      <c r="H9" s="176"/>
      <c r="I9" s="17"/>
      <c r="J9" s="7"/>
      <c r="K9" s="7"/>
      <c r="L9" s="7"/>
      <c r="M9" s="7"/>
      <c r="N9" s="3"/>
    </row>
    <row r="10" spans="2:15" ht="23.25" customHeight="1" x14ac:dyDescent="0.25">
      <c r="B10" s="71" t="s">
        <v>28</v>
      </c>
      <c r="C10" s="73"/>
      <c r="D10" s="73"/>
      <c r="E10" s="73"/>
      <c r="F10" s="73"/>
      <c r="G10" s="73"/>
      <c r="H10" s="73"/>
      <c r="I10" s="7"/>
      <c r="J10" s="7"/>
      <c r="K10" s="7"/>
      <c r="L10" s="7"/>
      <c r="M10" s="7"/>
      <c r="N10" s="3"/>
    </row>
    <row r="11" spans="2:15" ht="54.75" customHeight="1" x14ac:dyDescent="0.25">
      <c r="B11" s="71" t="s">
        <v>27</v>
      </c>
      <c r="C11" s="183" t="s">
        <v>39</v>
      </c>
      <c r="D11" s="183"/>
      <c r="E11" s="183"/>
      <c r="F11" s="183"/>
      <c r="G11" s="183"/>
      <c r="H11" s="183"/>
      <c r="I11" s="7"/>
      <c r="J11" s="7"/>
      <c r="K11" s="7"/>
      <c r="L11" s="7"/>
      <c r="M11" s="7"/>
      <c r="N11" s="3"/>
    </row>
    <row r="12" spans="2:15" ht="28.5" customHeight="1" x14ac:dyDescent="0.25">
      <c r="B12" s="71" t="s">
        <v>26</v>
      </c>
      <c r="C12" s="183" t="s">
        <v>41</v>
      </c>
      <c r="D12" s="183"/>
      <c r="E12" s="183"/>
      <c r="F12" s="183"/>
      <c r="G12" s="183"/>
      <c r="H12" s="183"/>
      <c r="I12" s="7"/>
      <c r="J12" s="7"/>
      <c r="K12" s="7"/>
      <c r="L12" s="7"/>
      <c r="M12" s="7"/>
      <c r="N12" s="3"/>
    </row>
    <row r="13" spans="2:15" ht="30.75" customHeight="1" x14ac:dyDescent="0.25">
      <c r="B13" s="71" t="s">
        <v>25</v>
      </c>
      <c r="C13" s="183" t="s">
        <v>42</v>
      </c>
      <c r="D13" s="183"/>
      <c r="E13" s="183"/>
      <c r="F13" s="183"/>
      <c r="G13" s="183"/>
      <c r="H13" s="183"/>
      <c r="I13" s="7"/>
      <c r="J13" s="7"/>
      <c r="K13" s="7"/>
      <c r="L13" s="7"/>
      <c r="M13" s="7"/>
      <c r="N13" s="3"/>
    </row>
    <row r="14" spans="2:15" ht="31.5" customHeight="1" x14ac:dyDescent="0.25">
      <c r="B14" s="71" t="s">
        <v>24</v>
      </c>
      <c r="C14" s="183" t="s">
        <v>40</v>
      </c>
      <c r="D14" s="183"/>
      <c r="E14" s="183"/>
      <c r="F14" s="183"/>
      <c r="G14" s="183"/>
      <c r="H14" s="183"/>
      <c r="I14" s="7"/>
      <c r="J14" s="7"/>
      <c r="K14" s="7"/>
      <c r="L14" s="7"/>
      <c r="M14" s="7"/>
      <c r="N14" s="3"/>
    </row>
    <row r="15" spans="2:15" ht="21" customHeight="1" x14ac:dyDescent="0.25">
      <c r="H15" s="31" t="s">
        <v>14</v>
      </c>
    </row>
    <row r="16" spans="2:15" ht="28.5" customHeight="1" x14ac:dyDescent="0.25">
      <c r="B16" s="184" t="s">
        <v>8</v>
      </c>
      <c r="C16" s="184" t="s">
        <v>4</v>
      </c>
      <c r="D16" s="184" t="s">
        <v>3</v>
      </c>
      <c r="E16" s="184"/>
      <c r="F16" s="184" t="s">
        <v>0</v>
      </c>
      <c r="G16" s="184"/>
      <c r="H16" s="184"/>
    </row>
    <row r="17" spans="2:8" ht="31.5" customHeight="1" x14ac:dyDescent="0.25">
      <c r="B17" s="184"/>
      <c r="C17" s="184"/>
      <c r="D17" s="72" t="s">
        <v>1</v>
      </c>
      <c r="E17" s="72" t="s">
        <v>2</v>
      </c>
      <c r="F17" s="72" t="s">
        <v>5</v>
      </c>
      <c r="G17" s="72" t="s">
        <v>6</v>
      </c>
      <c r="H17" s="72" t="s">
        <v>7</v>
      </c>
    </row>
    <row r="18" spans="2:8" ht="91.5" customHeight="1" x14ac:dyDescent="0.25">
      <c r="B18" s="33" t="s">
        <v>20</v>
      </c>
      <c r="C18" s="34"/>
      <c r="D18" s="34"/>
      <c r="E18" s="34"/>
      <c r="F18" s="34"/>
      <c r="G18" s="34"/>
      <c r="H18" s="34"/>
    </row>
    <row r="19" spans="2:8" ht="39.75" customHeight="1" x14ac:dyDescent="0.25">
      <c r="B19" s="33" t="s">
        <v>21</v>
      </c>
      <c r="C19" s="34"/>
      <c r="D19" s="34"/>
      <c r="E19" s="34"/>
      <c r="F19" s="34"/>
      <c r="G19" s="34"/>
      <c r="H19" s="34"/>
    </row>
    <row r="20" spans="2:8" s="8" customFormat="1" ht="69" customHeight="1" x14ac:dyDescent="0.25">
      <c r="B20" s="33" t="s">
        <v>22</v>
      </c>
      <c r="C20" s="35"/>
      <c r="D20" s="35"/>
      <c r="E20" s="35"/>
      <c r="F20" s="35"/>
      <c r="G20" s="35"/>
      <c r="H20" s="35"/>
    </row>
    <row r="21" spans="2:8" s="8" customFormat="1" ht="113.25" customHeight="1" x14ac:dyDescent="0.3">
      <c r="B21" s="33" t="s">
        <v>11</v>
      </c>
      <c r="C21" s="36"/>
      <c r="D21" s="36"/>
      <c r="E21" s="36"/>
      <c r="F21" s="35"/>
      <c r="G21" s="35"/>
      <c r="H21" s="35"/>
    </row>
    <row r="22" spans="2:8" s="145" customFormat="1" ht="35.25" customHeight="1" x14ac:dyDescent="0.25">
      <c r="B22" s="108" t="s">
        <v>12</v>
      </c>
      <c r="C22" s="98">
        <v>146153</v>
      </c>
      <c r="D22" s="98">
        <v>167844</v>
      </c>
      <c r="E22" s="98">
        <v>171855</v>
      </c>
      <c r="F22" s="98">
        <v>169506</v>
      </c>
      <c r="G22" s="98">
        <v>174889</v>
      </c>
      <c r="H22" s="98">
        <v>178901</v>
      </c>
    </row>
    <row r="23" spans="2:8" ht="48.75" customHeight="1" x14ac:dyDescent="0.3">
      <c r="B23" s="33" t="s">
        <v>23</v>
      </c>
      <c r="C23" s="37"/>
      <c r="D23" s="37"/>
      <c r="E23" s="37"/>
      <c r="F23" s="37"/>
      <c r="G23" s="37"/>
      <c r="H23" s="37"/>
    </row>
    <row r="24" spans="2:8" ht="58.5" customHeight="1" x14ac:dyDescent="0.25">
      <c r="B24" s="182" t="s">
        <v>57</v>
      </c>
      <c r="C24" s="182"/>
      <c r="D24" s="182"/>
      <c r="E24" s="182"/>
      <c r="F24" s="182"/>
      <c r="G24" s="39"/>
    </row>
    <row r="25" spans="2:8" ht="33.75" customHeight="1" x14ac:dyDescent="0.3">
      <c r="B25" s="196" t="s">
        <v>175</v>
      </c>
      <c r="C25" s="196"/>
      <c r="D25" s="10"/>
      <c r="E25" s="10"/>
    </row>
    <row r="26" spans="2:8" ht="152.25" customHeight="1" x14ac:dyDescent="0.25">
      <c r="B26" s="207" t="s">
        <v>9</v>
      </c>
      <c r="C26" s="208"/>
      <c r="D26" s="72" t="s">
        <v>10</v>
      </c>
      <c r="E26" s="141" t="s">
        <v>579</v>
      </c>
      <c r="F26" s="72" t="s">
        <v>34</v>
      </c>
      <c r="G26" s="121" t="s">
        <v>577</v>
      </c>
    </row>
    <row r="27" spans="2:8" ht="36.75" customHeight="1" x14ac:dyDescent="0.25">
      <c r="B27" s="220" t="s">
        <v>171</v>
      </c>
      <c r="C27" s="221"/>
      <c r="D27" s="79"/>
      <c r="E27" s="77"/>
      <c r="F27" s="63"/>
      <c r="G27" s="266">
        <f>166766+2268+2000-1528</f>
        <v>169506</v>
      </c>
    </row>
    <row r="28" spans="2:8" ht="54" customHeight="1" x14ac:dyDescent="0.25">
      <c r="B28" s="222" t="s">
        <v>177</v>
      </c>
      <c r="C28" s="223"/>
      <c r="D28" s="34">
        <v>55</v>
      </c>
      <c r="E28" s="77"/>
      <c r="F28" s="268"/>
      <c r="G28" s="266"/>
    </row>
    <row r="29" spans="2:8" ht="40.5" customHeight="1" x14ac:dyDescent="0.25">
      <c r="B29" s="241" t="s">
        <v>173</v>
      </c>
      <c r="C29" s="242"/>
      <c r="D29" s="80">
        <v>34.5</v>
      </c>
      <c r="E29" s="77"/>
      <c r="F29" s="268"/>
      <c r="G29" s="266"/>
    </row>
    <row r="30" spans="2:8" ht="22.5" customHeight="1" x14ac:dyDescent="0.25">
      <c r="B30" s="65"/>
      <c r="C30" s="65"/>
      <c r="D30" s="64"/>
      <c r="E30" s="64"/>
      <c r="F30" s="64"/>
    </row>
    <row r="31" spans="2:8" ht="26.25" customHeight="1" x14ac:dyDescent="0.3">
      <c r="B31" s="196" t="s">
        <v>176</v>
      </c>
      <c r="C31" s="196"/>
      <c r="D31" s="10"/>
      <c r="E31" s="10"/>
    </row>
    <row r="32" spans="2:8" ht="160.5" customHeight="1" x14ac:dyDescent="0.25">
      <c r="B32" s="184" t="s">
        <v>9</v>
      </c>
      <c r="C32" s="184"/>
      <c r="D32" s="72" t="s">
        <v>10</v>
      </c>
      <c r="E32" s="141" t="s">
        <v>579</v>
      </c>
      <c r="F32" s="72" t="s">
        <v>34</v>
      </c>
      <c r="G32" s="121" t="s">
        <v>577</v>
      </c>
    </row>
    <row r="33" spans="2:7" ht="51.75" customHeight="1" x14ac:dyDescent="0.25">
      <c r="B33" s="222" t="s">
        <v>177</v>
      </c>
      <c r="C33" s="223"/>
      <c r="D33" s="34">
        <v>55</v>
      </c>
      <c r="E33" s="77"/>
      <c r="F33" s="268"/>
      <c r="G33" s="266">
        <v>174889</v>
      </c>
    </row>
    <row r="34" spans="2:7" ht="37.5" customHeight="1" x14ac:dyDescent="0.25">
      <c r="B34" s="241" t="s">
        <v>173</v>
      </c>
      <c r="C34" s="242"/>
      <c r="D34" s="80">
        <v>34.5</v>
      </c>
      <c r="E34" s="77"/>
      <c r="F34" s="268"/>
      <c r="G34" s="266"/>
    </row>
    <row r="35" spans="2:7" ht="20.25" x14ac:dyDescent="0.25">
      <c r="B35" s="83"/>
      <c r="C35" s="83"/>
      <c r="D35" s="82"/>
      <c r="E35" s="76"/>
      <c r="F35" s="64"/>
    </row>
    <row r="36" spans="2:7" ht="34.5" customHeight="1" x14ac:dyDescent="0.3">
      <c r="B36" s="196" t="s">
        <v>178</v>
      </c>
      <c r="C36" s="196"/>
      <c r="D36" s="10"/>
      <c r="E36" s="10"/>
    </row>
    <row r="37" spans="2:7" ht="157.5" customHeight="1" x14ac:dyDescent="0.25">
      <c r="B37" s="207" t="s">
        <v>9</v>
      </c>
      <c r="C37" s="208"/>
      <c r="D37" s="72" t="s">
        <v>10</v>
      </c>
      <c r="E37" s="141" t="s">
        <v>579</v>
      </c>
      <c r="F37" s="72" t="s">
        <v>34</v>
      </c>
      <c r="G37" s="121" t="s">
        <v>577</v>
      </c>
    </row>
    <row r="38" spans="2:7" ht="55.5" customHeight="1" x14ac:dyDescent="0.25">
      <c r="B38" s="222" t="s">
        <v>177</v>
      </c>
      <c r="C38" s="223"/>
      <c r="D38" s="34">
        <v>55</v>
      </c>
      <c r="E38" s="77"/>
      <c r="F38" s="268"/>
      <c r="G38" s="266">
        <v>178901</v>
      </c>
    </row>
    <row r="39" spans="2:7" ht="42.75" customHeight="1" x14ac:dyDescent="0.25">
      <c r="B39" s="241" t="s">
        <v>173</v>
      </c>
      <c r="C39" s="242"/>
      <c r="D39" s="80">
        <v>34.5</v>
      </c>
      <c r="E39" s="77"/>
      <c r="F39" s="268"/>
      <c r="G39" s="266"/>
    </row>
    <row r="40" spans="2:7" ht="20.25" x14ac:dyDescent="0.25">
      <c r="B40" s="83"/>
      <c r="C40" s="83"/>
      <c r="D40" s="82"/>
      <c r="E40" s="76"/>
      <c r="F40" s="64"/>
    </row>
    <row r="41" spans="2:7" ht="21" customHeight="1" x14ac:dyDescent="0.25">
      <c r="B41" s="65"/>
      <c r="C41" s="65"/>
      <c r="D41" s="64"/>
      <c r="E41" s="64"/>
      <c r="F41" s="64"/>
    </row>
    <row r="42" spans="2:7" ht="25.5" customHeight="1" x14ac:dyDescent="0.25">
      <c r="B42" s="65"/>
      <c r="C42" s="65"/>
      <c r="D42" s="64"/>
      <c r="E42" s="64"/>
      <c r="F42" s="64"/>
    </row>
    <row r="43" spans="2:7" ht="34.5" customHeight="1" x14ac:dyDescent="0.3">
      <c r="B43" s="57" t="s">
        <v>15</v>
      </c>
      <c r="C43" s="19"/>
      <c r="D43" s="42" t="s">
        <v>16</v>
      </c>
    </row>
    <row r="44" spans="2:7" ht="20.25" x14ac:dyDescent="0.3">
      <c r="B44" s="58"/>
      <c r="C44" s="84" t="s">
        <v>17</v>
      </c>
      <c r="D44" s="43"/>
    </row>
    <row r="45" spans="2:7" ht="79.5" customHeight="1" x14ac:dyDescent="0.3">
      <c r="B45" s="57" t="s">
        <v>52</v>
      </c>
      <c r="C45" s="85"/>
      <c r="D45" s="42" t="s">
        <v>53</v>
      </c>
    </row>
    <row r="46" spans="2:7" ht="20.25" x14ac:dyDescent="0.3">
      <c r="B46" s="58"/>
      <c r="C46" s="84" t="s">
        <v>17</v>
      </c>
      <c r="D46" s="44"/>
    </row>
    <row r="47" spans="2:7" ht="75" customHeight="1" x14ac:dyDescent="0.3">
      <c r="B47" s="57" t="s">
        <v>129</v>
      </c>
      <c r="C47" s="85"/>
      <c r="D47" s="42" t="s">
        <v>133</v>
      </c>
    </row>
    <row r="48" spans="2:7" ht="20.25" x14ac:dyDescent="0.3">
      <c r="B48" s="58"/>
      <c r="C48" s="84" t="s">
        <v>17</v>
      </c>
      <c r="D48" s="44"/>
    </row>
  </sheetData>
  <mergeCells count="34">
    <mergeCell ref="G27:G29"/>
    <mergeCell ref="G33:G34"/>
    <mergeCell ref="G38:G39"/>
    <mergeCell ref="C6:H6"/>
    <mergeCell ref="G1:H1"/>
    <mergeCell ref="B2:H2"/>
    <mergeCell ref="B3:H3"/>
    <mergeCell ref="B4:H4"/>
    <mergeCell ref="B5:H5"/>
    <mergeCell ref="B24:F24"/>
    <mergeCell ref="C7:H7"/>
    <mergeCell ref="C8:H8"/>
    <mergeCell ref="C9:H9"/>
    <mergeCell ref="C11:H11"/>
    <mergeCell ref="C12:H12"/>
    <mergeCell ref="C13:H13"/>
    <mergeCell ref="C14:H14"/>
    <mergeCell ref="B16:B17"/>
    <mergeCell ref="C16:C17"/>
    <mergeCell ref="D16:E16"/>
    <mergeCell ref="F16:H16"/>
    <mergeCell ref="B25:C25"/>
    <mergeCell ref="B26:C26"/>
    <mergeCell ref="B27:C27"/>
    <mergeCell ref="B28:C28"/>
    <mergeCell ref="B29:C29"/>
    <mergeCell ref="B37:C37"/>
    <mergeCell ref="B38:C38"/>
    <mergeCell ref="B39:C39"/>
    <mergeCell ref="B31:C31"/>
    <mergeCell ref="B32:C32"/>
    <mergeCell ref="B33:C33"/>
    <mergeCell ref="B34:C34"/>
    <mergeCell ref="B36:C36"/>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23"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8"/>
  <sheetViews>
    <sheetView view="pageBreakPreview" topLeftCell="A24" zoomScale="80" zoomScaleNormal="100" zoomScaleSheetLayoutView="80" workbookViewId="0">
      <selection activeCell="G38" sqref="G38:G39"/>
    </sheetView>
  </sheetViews>
  <sheetFormatPr defaultRowHeight="15" x14ac:dyDescent="0.25"/>
  <cols>
    <col min="1" max="1" width="1.85546875" customWidth="1"/>
    <col min="2" max="2" width="61.5703125" customWidth="1"/>
    <col min="3" max="3" width="23.85546875" customWidth="1"/>
    <col min="4" max="4" width="22.7109375" customWidth="1"/>
    <col min="5" max="5" width="24" customWidth="1"/>
    <col min="6" max="6" width="19.85546875" customWidth="1"/>
    <col min="7" max="7" width="19" customWidth="1"/>
    <col min="8" max="8" width="18.7109375" customWidth="1"/>
  </cols>
  <sheetData>
    <row r="1" spans="2:15" ht="93" customHeight="1" x14ac:dyDescent="0.25">
      <c r="B1" s="1"/>
      <c r="C1" s="1"/>
      <c r="D1" s="1"/>
      <c r="E1" s="1"/>
      <c r="F1" s="177" t="s">
        <v>258</v>
      </c>
      <c r="G1" s="177"/>
      <c r="H1" s="177"/>
      <c r="I1" s="1"/>
      <c r="J1" s="1"/>
      <c r="K1" s="1"/>
      <c r="L1" s="1"/>
    </row>
    <row r="2" spans="2:15" ht="26.25" customHeight="1" x14ac:dyDescent="0.25">
      <c r="B2" s="178" t="s">
        <v>259</v>
      </c>
      <c r="C2" s="178"/>
      <c r="D2" s="178"/>
      <c r="E2" s="178"/>
      <c r="F2" s="178"/>
      <c r="G2" s="178"/>
      <c r="H2" s="178"/>
      <c r="I2" s="4"/>
      <c r="J2" s="4"/>
      <c r="K2" s="4"/>
      <c r="L2" s="4"/>
      <c r="M2" s="4"/>
      <c r="N2" s="4"/>
      <c r="O2" s="4"/>
    </row>
    <row r="3" spans="2:15" ht="30"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24" customHeight="1" x14ac:dyDescent="0.25">
      <c r="B5" s="181" t="s">
        <v>262</v>
      </c>
      <c r="C5" s="181"/>
      <c r="D5" s="181"/>
      <c r="E5" s="181"/>
      <c r="F5" s="181"/>
      <c r="G5" s="181"/>
      <c r="H5" s="181"/>
      <c r="I5" s="7"/>
      <c r="J5" s="7"/>
      <c r="K5" s="7"/>
      <c r="L5" s="7"/>
      <c r="M5" s="7"/>
      <c r="N5" s="3"/>
    </row>
    <row r="6" spans="2:15" ht="53.25" customHeight="1" x14ac:dyDescent="0.25">
      <c r="B6" s="111" t="s">
        <v>263</v>
      </c>
      <c r="C6" s="176" t="s">
        <v>328</v>
      </c>
      <c r="D6" s="176"/>
      <c r="E6" s="176"/>
      <c r="F6" s="176"/>
      <c r="G6" s="176"/>
      <c r="H6" s="176"/>
      <c r="I6" s="16"/>
      <c r="J6" s="7"/>
      <c r="K6" s="7"/>
      <c r="L6" s="7"/>
      <c r="M6" s="7"/>
      <c r="N6" s="3"/>
    </row>
    <row r="7" spans="2:15" ht="65.25" customHeight="1" x14ac:dyDescent="0.25">
      <c r="B7" s="111" t="s">
        <v>265</v>
      </c>
      <c r="C7" s="176" t="s">
        <v>266</v>
      </c>
      <c r="D7" s="176"/>
      <c r="E7" s="176"/>
      <c r="F7" s="176"/>
      <c r="G7" s="176"/>
      <c r="H7" s="176"/>
      <c r="I7" s="15"/>
      <c r="J7" s="7"/>
      <c r="K7" s="7"/>
      <c r="L7" s="7"/>
      <c r="M7" s="7"/>
      <c r="N7" s="3"/>
    </row>
    <row r="8" spans="2:15" ht="75.75" customHeight="1" x14ac:dyDescent="0.25">
      <c r="B8" s="111" t="s">
        <v>267</v>
      </c>
      <c r="C8" s="176" t="s">
        <v>512</v>
      </c>
      <c r="D8" s="176"/>
      <c r="E8" s="176"/>
      <c r="F8" s="176"/>
      <c r="G8" s="176"/>
      <c r="H8" s="176"/>
      <c r="I8" s="15"/>
      <c r="J8" s="7"/>
      <c r="K8" s="7"/>
      <c r="L8" s="7"/>
      <c r="M8" s="7"/>
      <c r="N8" s="3"/>
    </row>
    <row r="9" spans="2:15" ht="165.75" customHeight="1" x14ac:dyDescent="0.25">
      <c r="B9" s="111" t="s">
        <v>268</v>
      </c>
      <c r="C9" s="176" t="s">
        <v>536</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47.25" customHeight="1" x14ac:dyDescent="0.25">
      <c r="B12" s="111" t="s">
        <v>272</v>
      </c>
      <c r="C12" s="183" t="s">
        <v>273</v>
      </c>
      <c r="D12" s="183"/>
      <c r="E12" s="183"/>
      <c r="F12" s="183"/>
      <c r="G12" s="183"/>
      <c r="H12" s="183"/>
      <c r="I12" s="7"/>
      <c r="J12" s="7"/>
      <c r="K12" s="7"/>
      <c r="L12" s="7"/>
      <c r="M12" s="7"/>
      <c r="N12" s="3"/>
    </row>
    <row r="13" spans="2:15" ht="30.75" customHeight="1" x14ac:dyDescent="0.25">
      <c r="B13" s="111" t="s">
        <v>274</v>
      </c>
      <c r="C13" s="183" t="s">
        <v>275</v>
      </c>
      <c r="D13" s="183"/>
      <c r="E13" s="183"/>
      <c r="F13" s="183"/>
      <c r="G13" s="183"/>
      <c r="H13" s="183"/>
      <c r="I13" s="7"/>
      <c r="J13" s="7"/>
      <c r="K13" s="7"/>
      <c r="L13" s="7"/>
      <c r="M13" s="7"/>
      <c r="N13" s="3"/>
    </row>
    <row r="14" spans="2:15" ht="31.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28.5" customHeight="1" x14ac:dyDescent="0.25">
      <c r="B16" s="184" t="s">
        <v>279</v>
      </c>
      <c r="C16" s="184" t="s">
        <v>280</v>
      </c>
      <c r="D16" s="184" t="s">
        <v>281</v>
      </c>
      <c r="E16" s="184"/>
      <c r="F16" s="184" t="s">
        <v>282</v>
      </c>
      <c r="G16" s="184"/>
      <c r="H16" s="184"/>
    </row>
    <row r="17" spans="2:8" ht="31.5" customHeight="1" x14ac:dyDescent="0.25">
      <c r="B17" s="184"/>
      <c r="C17" s="184"/>
      <c r="D17" s="112" t="s">
        <v>283</v>
      </c>
      <c r="E17" s="112" t="s">
        <v>284</v>
      </c>
      <c r="F17" s="112" t="s">
        <v>285</v>
      </c>
      <c r="G17" s="112" t="s">
        <v>286</v>
      </c>
      <c r="H17" s="112" t="s">
        <v>287</v>
      </c>
    </row>
    <row r="18" spans="2:8" ht="110.25" customHeight="1" x14ac:dyDescent="0.25">
      <c r="B18" s="33" t="s">
        <v>288</v>
      </c>
      <c r="C18" s="34"/>
      <c r="D18" s="34"/>
      <c r="E18" s="34"/>
      <c r="F18" s="34"/>
      <c r="G18" s="34"/>
      <c r="H18" s="34"/>
    </row>
    <row r="19" spans="2:8" ht="39.75" customHeight="1" x14ac:dyDescent="0.25">
      <c r="B19" s="33" t="s">
        <v>289</v>
      </c>
      <c r="C19" s="34"/>
      <c r="D19" s="34"/>
      <c r="E19" s="34"/>
      <c r="F19" s="34"/>
      <c r="G19" s="34"/>
      <c r="H19" s="34"/>
    </row>
    <row r="20" spans="2:8" s="8" customFormat="1" ht="58.5" customHeight="1" x14ac:dyDescent="0.25">
      <c r="B20" s="33" t="s">
        <v>290</v>
      </c>
      <c r="C20" s="35"/>
      <c r="D20" s="35"/>
      <c r="E20" s="35"/>
      <c r="F20" s="35"/>
      <c r="G20" s="35"/>
      <c r="H20" s="35"/>
    </row>
    <row r="21" spans="2:8" s="8" customFormat="1" ht="113.25" customHeight="1" x14ac:dyDescent="0.3">
      <c r="B21" s="33" t="s">
        <v>291</v>
      </c>
      <c r="C21" s="36"/>
      <c r="D21" s="36"/>
      <c r="E21" s="36"/>
      <c r="F21" s="35"/>
      <c r="G21" s="35"/>
      <c r="H21" s="35"/>
    </row>
    <row r="22" spans="2:8" s="145" customFormat="1" ht="35.25" customHeight="1" x14ac:dyDescent="0.25">
      <c r="B22" s="108" t="s">
        <v>292</v>
      </c>
      <c r="C22" s="98">
        <v>146153</v>
      </c>
      <c r="D22" s="98">
        <v>167844</v>
      </c>
      <c r="E22" s="98">
        <v>171855</v>
      </c>
      <c r="F22" s="98">
        <v>169506</v>
      </c>
      <c r="G22" s="98">
        <v>174889</v>
      </c>
      <c r="H22" s="98">
        <v>178901</v>
      </c>
    </row>
    <row r="23" spans="2:8" ht="48.75" customHeight="1" x14ac:dyDescent="0.3">
      <c r="B23" s="33" t="s">
        <v>293</v>
      </c>
      <c r="C23" s="37"/>
      <c r="D23" s="37"/>
      <c r="E23" s="37"/>
      <c r="F23" s="37"/>
      <c r="G23" s="37"/>
      <c r="H23" s="37"/>
    </row>
    <row r="24" spans="2:8" ht="58.5" customHeight="1" x14ac:dyDescent="0.25">
      <c r="B24" s="182" t="s">
        <v>294</v>
      </c>
      <c r="C24" s="182"/>
      <c r="D24" s="182"/>
      <c r="E24" s="182"/>
      <c r="F24" s="182"/>
      <c r="G24" s="39"/>
    </row>
    <row r="25" spans="2:8" ht="20.25" x14ac:dyDescent="0.3">
      <c r="B25" s="196" t="s">
        <v>371</v>
      </c>
      <c r="C25" s="196"/>
      <c r="D25" s="10"/>
      <c r="E25" s="10"/>
    </row>
    <row r="26" spans="2:8" ht="158.25" customHeight="1" x14ac:dyDescent="0.25">
      <c r="B26" s="207" t="s">
        <v>296</v>
      </c>
      <c r="C26" s="208"/>
      <c r="D26" s="112" t="s">
        <v>297</v>
      </c>
      <c r="E26" s="112" t="s">
        <v>298</v>
      </c>
      <c r="F26" s="112" t="s">
        <v>299</v>
      </c>
      <c r="G26" s="121" t="s">
        <v>337</v>
      </c>
    </row>
    <row r="27" spans="2:8" ht="36.75" customHeight="1" x14ac:dyDescent="0.25">
      <c r="B27" s="239" t="s">
        <v>559</v>
      </c>
      <c r="C27" s="221"/>
      <c r="D27" s="79"/>
      <c r="E27" s="114"/>
      <c r="F27" s="63"/>
      <c r="G27" s="63"/>
    </row>
    <row r="28" spans="2:8" ht="51" customHeight="1" x14ac:dyDescent="0.25">
      <c r="B28" s="222" t="s">
        <v>560</v>
      </c>
      <c r="C28" s="223"/>
      <c r="D28" s="34">
        <v>55</v>
      </c>
      <c r="E28" s="114"/>
      <c r="F28" s="63"/>
      <c r="G28" s="185">
        <f>SUM('028'!G27:G29)</f>
        <v>169506</v>
      </c>
    </row>
    <row r="29" spans="2:8" ht="42.75" customHeight="1" x14ac:dyDescent="0.25">
      <c r="B29" s="241" t="s">
        <v>561</v>
      </c>
      <c r="C29" s="242"/>
      <c r="D29" s="80">
        <v>34.5</v>
      </c>
      <c r="E29" s="114"/>
      <c r="F29" s="63"/>
      <c r="G29" s="186"/>
    </row>
    <row r="30" spans="2:8" ht="22.5" customHeight="1" x14ac:dyDescent="0.25">
      <c r="B30" s="65"/>
      <c r="C30" s="65"/>
      <c r="D30" s="64"/>
      <c r="E30" s="64"/>
      <c r="F30" s="64"/>
    </row>
    <row r="31" spans="2:8" ht="26.25" customHeight="1" x14ac:dyDescent="0.3">
      <c r="B31" s="196" t="s">
        <v>370</v>
      </c>
      <c r="C31" s="196"/>
      <c r="D31" s="10"/>
      <c r="E31" s="10"/>
    </row>
    <row r="32" spans="2:8" ht="152.25" customHeight="1" x14ac:dyDescent="0.25">
      <c r="B32" s="207" t="s">
        <v>296</v>
      </c>
      <c r="C32" s="208"/>
      <c r="D32" s="112" t="s">
        <v>297</v>
      </c>
      <c r="E32" s="112" t="s">
        <v>298</v>
      </c>
      <c r="F32" s="112" t="s">
        <v>299</v>
      </c>
      <c r="G32" s="121" t="s">
        <v>337</v>
      </c>
    </row>
    <row r="33" spans="2:7" ht="60" customHeight="1" x14ac:dyDescent="0.25">
      <c r="B33" s="222" t="s">
        <v>560</v>
      </c>
      <c r="C33" s="223"/>
      <c r="D33" s="34">
        <v>55</v>
      </c>
      <c r="E33" s="114"/>
      <c r="F33" s="63"/>
      <c r="G33" s="185">
        <f>SUM('028'!G32:G34)</f>
        <v>174889</v>
      </c>
    </row>
    <row r="34" spans="2:7" ht="51.75" customHeight="1" x14ac:dyDescent="0.25">
      <c r="B34" s="241" t="s">
        <v>561</v>
      </c>
      <c r="C34" s="242"/>
      <c r="D34" s="80">
        <v>34.5</v>
      </c>
      <c r="E34" s="114"/>
      <c r="F34" s="63"/>
      <c r="G34" s="186"/>
    </row>
    <row r="35" spans="2:7" ht="20.25" x14ac:dyDescent="0.25">
      <c r="B35" s="83"/>
      <c r="C35" s="83"/>
      <c r="D35" s="82"/>
      <c r="E35" s="76"/>
      <c r="F35" s="64"/>
    </row>
    <row r="36" spans="2:7" ht="27" customHeight="1" x14ac:dyDescent="0.3">
      <c r="B36" s="196" t="s">
        <v>369</v>
      </c>
      <c r="C36" s="196"/>
      <c r="D36" s="10"/>
      <c r="E36" s="10"/>
    </row>
    <row r="37" spans="2:7" ht="160.5" customHeight="1" x14ac:dyDescent="0.25">
      <c r="B37" s="207" t="s">
        <v>296</v>
      </c>
      <c r="C37" s="208"/>
      <c r="D37" s="112" t="s">
        <v>297</v>
      </c>
      <c r="E37" s="112" t="s">
        <v>298</v>
      </c>
      <c r="F37" s="112" t="s">
        <v>299</v>
      </c>
      <c r="G37" s="121" t="s">
        <v>337</v>
      </c>
    </row>
    <row r="38" spans="2:7" ht="61.5" customHeight="1" x14ac:dyDescent="0.25">
      <c r="B38" s="222" t="s">
        <v>560</v>
      </c>
      <c r="C38" s="223"/>
      <c r="D38" s="34">
        <v>55</v>
      </c>
      <c r="E38" s="114"/>
      <c r="F38" s="63"/>
      <c r="G38" s="185">
        <f>SUM('028'!G37:G39)</f>
        <v>178901</v>
      </c>
    </row>
    <row r="39" spans="2:7" ht="44.25" customHeight="1" x14ac:dyDescent="0.25">
      <c r="B39" s="241" t="s">
        <v>561</v>
      </c>
      <c r="C39" s="242"/>
      <c r="D39" s="80">
        <v>34.5</v>
      </c>
      <c r="E39" s="114"/>
      <c r="F39" s="63"/>
      <c r="G39" s="186"/>
    </row>
    <row r="40" spans="2:7" ht="20.25" x14ac:dyDescent="0.25">
      <c r="B40" s="83"/>
      <c r="C40" s="83"/>
      <c r="D40" s="82"/>
      <c r="E40" s="76"/>
      <c r="F40" s="64"/>
    </row>
    <row r="41" spans="2:7" ht="21" customHeight="1" x14ac:dyDescent="0.25">
      <c r="B41" s="65"/>
      <c r="C41" s="65"/>
      <c r="D41" s="64"/>
      <c r="E41" s="64"/>
      <c r="F41" s="64"/>
    </row>
    <row r="42" spans="2:7" ht="25.5" customHeight="1" x14ac:dyDescent="0.25">
      <c r="B42" s="65"/>
      <c r="C42" s="65"/>
      <c r="D42" s="64"/>
      <c r="E42" s="64"/>
      <c r="F42" s="64"/>
    </row>
    <row r="43" spans="2:7" ht="34.5" customHeight="1" x14ac:dyDescent="0.3">
      <c r="B43" s="57" t="s">
        <v>300</v>
      </c>
      <c r="C43" s="19"/>
      <c r="D43" s="42" t="s">
        <v>16</v>
      </c>
    </row>
    <row r="44" spans="2:7" ht="20.25" x14ac:dyDescent="0.3">
      <c r="B44" s="58"/>
      <c r="C44" s="120" t="s">
        <v>301</v>
      </c>
      <c r="D44" s="43"/>
    </row>
    <row r="45" spans="2:7" ht="79.5" customHeight="1" x14ac:dyDescent="0.3">
      <c r="B45" s="57" t="s">
        <v>302</v>
      </c>
      <c r="C45" s="19"/>
      <c r="D45" s="42" t="s">
        <v>53</v>
      </c>
    </row>
    <row r="46" spans="2:7" ht="20.25" x14ac:dyDescent="0.3">
      <c r="B46" s="107"/>
      <c r="C46" s="120" t="s">
        <v>301</v>
      </c>
      <c r="D46" s="44"/>
    </row>
    <row r="47" spans="2:7" ht="75" customHeight="1" x14ac:dyDescent="0.3">
      <c r="B47" s="57" t="s">
        <v>322</v>
      </c>
      <c r="C47" s="85"/>
      <c r="D47" s="42" t="s">
        <v>133</v>
      </c>
    </row>
    <row r="48" spans="2:7" ht="20.25" x14ac:dyDescent="0.3">
      <c r="B48" s="58"/>
      <c r="C48" s="120" t="s">
        <v>301</v>
      </c>
      <c r="D48" s="44"/>
    </row>
  </sheetData>
  <mergeCells count="34">
    <mergeCell ref="G33:G34"/>
    <mergeCell ref="G38:G39"/>
    <mergeCell ref="F1:H1"/>
    <mergeCell ref="B39:C39"/>
    <mergeCell ref="B32:C32"/>
    <mergeCell ref="B33:C33"/>
    <mergeCell ref="B34:C34"/>
    <mergeCell ref="B36:C36"/>
    <mergeCell ref="B37:C37"/>
    <mergeCell ref="B38:C38"/>
    <mergeCell ref="B31:C31"/>
    <mergeCell ref="C14:H14"/>
    <mergeCell ref="B16:B17"/>
    <mergeCell ref="C16:C17"/>
    <mergeCell ref="D16:E16"/>
    <mergeCell ref="F16:H16"/>
    <mergeCell ref="B24:F24"/>
    <mergeCell ref="B25:C25"/>
    <mergeCell ref="B26:C26"/>
    <mergeCell ref="B27:C27"/>
    <mergeCell ref="B28:C28"/>
    <mergeCell ref="B29:C29"/>
    <mergeCell ref="C13:H13"/>
    <mergeCell ref="G28:G29"/>
    <mergeCell ref="B2:H2"/>
    <mergeCell ref="B3:H3"/>
    <mergeCell ref="B4:H4"/>
    <mergeCell ref="B5:H5"/>
    <mergeCell ref="C6:H6"/>
    <mergeCell ref="C7:H7"/>
    <mergeCell ref="C8:H8"/>
    <mergeCell ref="C9:H9"/>
    <mergeCell ref="C11:H11"/>
    <mergeCell ref="C12:H12"/>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23"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pageSetUpPr fitToPage="1"/>
  </sheetPr>
  <dimension ref="B1:O49"/>
  <sheetViews>
    <sheetView tabSelected="1" view="pageBreakPreview" zoomScale="80" zoomScaleNormal="100" zoomScaleSheetLayoutView="80" workbookViewId="0">
      <selection activeCell="G39" sqref="G39:G40"/>
    </sheetView>
  </sheetViews>
  <sheetFormatPr defaultRowHeight="15" x14ac:dyDescent="0.25"/>
  <cols>
    <col min="1" max="1" width="1.85546875" customWidth="1"/>
    <col min="2" max="2" width="61.5703125" customWidth="1"/>
    <col min="3" max="3" width="23" customWidth="1"/>
    <col min="4" max="4" width="21.7109375" customWidth="1"/>
    <col min="5" max="5" width="22.5703125" customWidth="1"/>
    <col min="6" max="6" width="19.85546875" customWidth="1"/>
    <col min="7" max="7" width="19" customWidth="1"/>
    <col min="8" max="8" width="18.7109375" customWidth="1"/>
  </cols>
  <sheetData>
    <row r="1" spans="2:15" ht="119.25" customHeight="1" x14ac:dyDescent="0.25">
      <c r="B1" s="1"/>
      <c r="C1" s="1"/>
      <c r="D1" s="1"/>
      <c r="E1" s="1"/>
      <c r="G1" s="177" t="s">
        <v>35</v>
      </c>
      <c r="H1" s="177"/>
      <c r="I1" s="1"/>
      <c r="J1" s="1"/>
      <c r="K1" s="1"/>
      <c r="L1" s="1"/>
    </row>
    <row r="2" spans="2:15" ht="27.75" customHeight="1" x14ac:dyDescent="0.25">
      <c r="B2" s="189" t="s">
        <v>36</v>
      </c>
      <c r="C2" s="189"/>
      <c r="D2" s="189"/>
      <c r="E2" s="189"/>
      <c r="F2" s="189"/>
      <c r="G2" s="189"/>
      <c r="H2" s="189"/>
      <c r="I2" s="4"/>
      <c r="J2" s="4"/>
      <c r="K2" s="4"/>
      <c r="L2" s="4"/>
      <c r="M2" s="4"/>
      <c r="N2" s="4"/>
      <c r="O2" s="4"/>
    </row>
    <row r="3" spans="2:15" ht="42"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41.25" customHeight="1" x14ac:dyDescent="0.25">
      <c r="B6" s="71" t="s">
        <v>32</v>
      </c>
      <c r="C6" s="176" t="s">
        <v>172</v>
      </c>
      <c r="D6" s="176"/>
      <c r="E6" s="176"/>
      <c r="F6" s="176"/>
      <c r="G6" s="176"/>
      <c r="H6" s="176"/>
      <c r="I6" s="16"/>
      <c r="J6" s="7"/>
      <c r="K6" s="7"/>
      <c r="L6" s="7"/>
      <c r="M6" s="7"/>
      <c r="N6" s="3"/>
    </row>
    <row r="7" spans="2:15" ht="94.5" customHeight="1" x14ac:dyDescent="0.25">
      <c r="B7" s="71" t="s">
        <v>31</v>
      </c>
      <c r="C7" s="176" t="s">
        <v>37</v>
      </c>
      <c r="D7" s="176"/>
      <c r="E7" s="176"/>
      <c r="F7" s="176"/>
      <c r="G7" s="176"/>
      <c r="H7" s="176"/>
      <c r="I7" s="15"/>
      <c r="J7" s="7"/>
      <c r="K7" s="7"/>
      <c r="L7" s="7"/>
      <c r="M7" s="7"/>
      <c r="N7" s="3"/>
    </row>
    <row r="8" spans="2:15" ht="69" customHeight="1" x14ac:dyDescent="0.25">
      <c r="B8" s="71" t="s">
        <v>30</v>
      </c>
      <c r="C8" s="176" t="s">
        <v>111</v>
      </c>
      <c r="D8" s="176"/>
      <c r="E8" s="176"/>
      <c r="F8" s="176"/>
      <c r="G8" s="176"/>
      <c r="H8" s="176"/>
      <c r="I8" s="15"/>
      <c r="J8" s="7"/>
      <c r="K8" s="7"/>
      <c r="L8" s="7"/>
      <c r="M8" s="7"/>
      <c r="N8" s="3"/>
    </row>
    <row r="9" spans="2:15" ht="102" customHeight="1" x14ac:dyDescent="0.25">
      <c r="B9" s="71" t="s">
        <v>29</v>
      </c>
      <c r="C9" s="176" t="s">
        <v>179</v>
      </c>
      <c r="D9" s="176"/>
      <c r="E9" s="176"/>
      <c r="F9" s="176"/>
      <c r="G9" s="176"/>
      <c r="H9" s="176"/>
      <c r="I9" s="17"/>
      <c r="J9" s="7"/>
      <c r="K9" s="7"/>
      <c r="L9" s="7"/>
      <c r="M9" s="7"/>
      <c r="N9" s="3"/>
    </row>
    <row r="10" spans="2:15" ht="30" customHeight="1" x14ac:dyDescent="0.25">
      <c r="B10" s="71" t="s">
        <v>28</v>
      </c>
      <c r="C10" s="73"/>
      <c r="D10" s="73"/>
      <c r="E10" s="73"/>
      <c r="F10" s="73"/>
      <c r="G10" s="73"/>
      <c r="H10" s="73"/>
      <c r="I10" s="7"/>
      <c r="J10" s="7"/>
      <c r="K10" s="7"/>
      <c r="L10" s="7"/>
      <c r="M10" s="7"/>
      <c r="N10" s="3"/>
    </row>
    <row r="11" spans="2:15" ht="54.75" customHeight="1" x14ac:dyDescent="0.25">
      <c r="B11" s="71" t="s">
        <v>27</v>
      </c>
      <c r="C11" s="183" t="s">
        <v>39</v>
      </c>
      <c r="D11" s="183"/>
      <c r="E11" s="183"/>
      <c r="F11" s="183"/>
      <c r="G11" s="183"/>
      <c r="H11" s="183"/>
      <c r="I11" s="7"/>
      <c r="J11" s="7"/>
      <c r="K11" s="7"/>
      <c r="L11" s="7"/>
      <c r="M11" s="7"/>
      <c r="N11" s="3"/>
    </row>
    <row r="12" spans="2:15" ht="38.25" customHeight="1" x14ac:dyDescent="0.25">
      <c r="B12" s="71" t="s">
        <v>26</v>
      </c>
      <c r="C12" s="183" t="s">
        <v>41</v>
      </c>
      <c r="D12" s="183"/>
      <c r="E12" s="183"/>
      <c r="F12" s="183"/>
      <c r="G12" s="183"/>
      <c r="H12" s="183"/>
      <c r="I12" s="7"/>
      <c r="J12" s="7"/>
      <c r="K12" s="7"/>
      <c r="L12" s="7"/>
      <c r="M12" s="7"/>
      <c r="N12" s="3"/>
    </row>
    <row r="13" spans="2:15" ht="36.75" customHeight="1" x14ac:dyDescent="0.25">
      <c r="B13" s="71" t="s">
        <v>25</v>
      </c>
      <c r="C13" s="183" t="s">
        <v>42</v>
      </c>
      <c r="D13" s="183"/>
      <c r="E13" s="183"/>
      <c r="F13" s="183"/>
      <c r="G13" s="183"/>
      <c r="H13" s="183"/>
      <c r="I13" s="7"/>
      <c r="J13" s="7"/>
      <c r="K13" s="7"/>
      <c r="L13" s="7"/>
      <c r="M13" s="7"/>
      <c r="N13" s="3"/>
    </row>
    <row r="14" spans="2:15" ht="32.25" customHeight="1" x14ac:dyDescent="0.25">
      <c r="B14" s="71"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8" ht="32.25" customHeight="1" x14ac:dyDescent="0.25">
      <c r="B17" s="184"/>
      <c r="C17" s="184"/>
      <c r="D17" s="72" t="s">
        <v>1</v>
      </c>
      <c r="E17" s="72" t="s">
        <v>2</v>
      </c>
      <c r="F17" s="72" t="s">
        <v>5</v>
      </c>
      <c r="G17" s="72" t="s">
        <v>6</v>
      </c>
      <c r="H17" s="72" t="s">
        <v>7</v>
      </c>
    </row>
    <row r="18" spans="2:8" ht="89.25" customHeight="1" x14ac:dyDescent="0.25">
      <c r="B18" s="33" t="s">
        <v>20</v>
      </c>
      <c r="C18" s="34"/>
      <c r="D18" s="34"/>
      <c r="E18" s="34"/>
      <c r="F18" s="34"/>
      <c r="G18" s="34"/>
      <c r="H18" s="34"/>
    </row>
    <row r="19" spans="2:8" ht="40.5" customHeight="1" x14ac:dyDescent="0.25">
      <c r="B19" s="33" t="s">
        <v>21</v>
      </c>
      <c r="C19" s="34"/>
      <c r="D19" s="34"/>
      <c r="E19" s="34"/>
      <c r="F19" s="34"/>
      <c r="G19" s="34"/>
      <c r="H19" s="34"/>
    </row>
    <row r="20" spans="2:8" s="8" customFormat="1" ht="68.25" customHeight="1" x14ac:dyDescent="0.25">
      <c r="B20" s="33" t="s">
        <v>22</v>
      </c>
      <c r="C20" s="35"/>
      <c r="D20" s="35"/>
      <c r="E20" s="35"/>
      <c r="F20" s="35"/>
      <c r="G20" s="35"/>
      <c r="H20" s="35"/>
    </row>
    <row r="21" spans="2:8" s="8" customFormat="1" ht="113.25" customHeight="1" x14ac:dyDescent="0.3">
      <c r="B21" s="33" t="s">
        <v>11</v>
      </c>
      <c r="C21" s="36"/>
      <c r="D21" s="36"/>
      <c r="E21" s="36"/>
      <c r="F21" s="35"/>
      <c r="G21" s="35"/>
      <c r="H21" s="35"/>
    </row>
    <row r="22" spans="2:8" s="145" customFormat="1" ht="31.5" customHeight="1" x14ac:dyDescent="0.25">
      <c r="B22" s="108" t="s">
        <v>12</v>
      </c>
      <c r="C22" s="98">
        <v>161850</v>
      </c>
      <c r="D22" s="98">
        <v>167422</v>
      </c>
      <c r="E22" s="98">
        <v>161120</v>
      </c>
      <c r="F22" s="98">
        <v>130637</v>
      </c>
      <c r="G22" s="98">
        <v>173177</v>
      </c>
      <c r="H22" s="98">
        <v>181333.3</v>
      </c>
    </row>
    <row r="23" spans="2:8" ht="53.25" customHeight="1" x14ac:dyDescent="0.3">
      <c r="B23" s="33" t="s">
        <v>23</v>
      </c>
      <c r="C23" s="37"/>
      <c r="D23" s="37"/>
      <c r="E23" s="37"/>
      <c r="F23" s="37"/>
      <c r="G23" s="37"/>
      <c r="H23" s="37"/>
    </row>
    <row r="24" spans="2:8" ht="18.75" x14ac:dyDescent="0.25">
      <c r="B24" s="9"/>
      <c r="C24" s="10"/>
      <c r="D24" s="10"/>
      <c r="E24" s="10"/>
      <c r="F24" s="10"/>
      <c r="G24" s="10"/>
      <c r="H24" s="10"/>
    </row>
    <row r="25" spans="2:8" ht="46.5" customHeight="1" x14ac:dyDescent="0.25">
      <c r="B25" s="182" t="s">
        <v>57</v>
      </c>
      <c r="C25" s="182"/>
      <c r="D25" s="182"/>
      <c r="E25" s="182"/>
      <c r="F25" s="182"/>
      <c r="G25" s="39"/>
    </row>
    <row r="26" spans="2:8" ht="33.75" customHeight="1" x14ac:dyDescent="0.3">
      <c r="B26" s="196" t="s">
        <v>203</v>
      </c>
      <c r="C26" s="196"/>
      <c r="D26" s="10"/>
      <c r="E26" s="10"/>
    </row>
    <row r="27" spans="2:8" ht="149.25" customHeight="1" x14ac:dyDescent="0.25">
      <c r="B27" s="207" t="s">
        <v>9</v>
      </c>
      <c r="C27" s="208"/>
      <c r="D27" s="72" t="s">
        <v>10</v>
      </c>
      <c r="E27" s="141" t="s">
        <v>579</v>
      </c>
      <c r="F27" s="72" t="s">
        <v>34</v>
      </c>
      <c r="G27" s="121" t="s">
        <v>577</v>
      </c>
    </row>
    <row r="28" spans="2:8" ht="30.75" customHeight="1" x14ac:dyDescent="0.25">
      <c r="B28" s="220" t="s">
        <v>171</v>
      </c>
      <c r="C28" s="221"/>
      <c r="D28" s="79"/>
      <c r="E28" s="77"/>
      <c r="F28" s="63"/>
      <c r="G28" s="266">
        <f>130637</f>
        <v>130637</v>
      </c>
    </row>
    <row r="29" spans="2:8" ht="35.25" customHeight="1" x14ac:dyDescent="0.25">
      <c r="B29" s="222" t="s">
        <v>174</v>
      </c>
      <c r="C29" s="223"/>
      <c r="D29" s="34">
        <v>150</v>
      </c>
      <c r="E29" s="77"/>
      <c r="F29" s="63"/>
      <c r="G29" s="266"/>
    </row>
    <row r="30" spans="2:8" ht="36" customHeight="1" x14ac:dyDescent="0.25">
      <c r="B30" s="241" t="s">
        <v>173</v>
      </c>
      <c r="C30" s="242"/>
      <c r="D30" s="34">
        <v>30</v>
      </c>
      <c r="E30" s="77"/>
      <c r="F30" s="63"/>
      <c r="G30" s="266"/>
    </row>
    <row r="31" spans="2:8" ht="22.5" customHeight="1" x14ac:dyDescent="0.25">
      <c r="B31" s="65"/>
      <c r="C31" s="65"/>
      <c r="D31" s="64"/>
      <c r="E31" s="64"/>
      <c r="F31" s="64"/>
    </row>
    <row r="32" spans="2:8" ht="33" customHeight="1" x14ac:dyDescent="0.3">
      <c r="B32" s="196" t="s">
        <v>204</v>
      </c>
      <c r="C32" s="196"/>
      <c r="D32" s="10"/>
      <c r="E32" s="10"/>
    </row>
    <row r="33" spans="2:7" ht="153.75" customHeight="1" x14ac:dyDescent="0.25">
      <c r="B33" s="184" t="s">
        <v>9</v>
      </c>
      <c r="C33" s="184"/>
      <c r="D33" s="72" t="s">
        <v>10</v>
      </c>
      <c r="E33" s="141" t="s">
        <v>579</v>
      </c>
      <c r="F33" s="72" t="s">
        <v>34</v>
      </c>
      <c r="G33" s="121" t="s">
        <v>577</v>
      </c>
    </row>
    <row r="34" spans="2:7" ht="39.75" customHeight="1" x14ac:dyDescent="0.25">
      <c r="B34" s="222" t="s">
        <v>174</v>
      </c>
      <c r="C34" s="223"/>
      <c r="D34" s="34">
        <v>150</v>
      </c>
      <c r="E34" s="77"/>
      <c r="F34" s="63"/>
      <c r="G34" s="266">
        <v>173177</v>
      </c>
    </row>
    <row r="35" spans="2:7" ht="50.25" customHeight="1" x14ac:dyDescent="0.25">
      <c r="B35" s="241" t="s">
        <v>173</v>
      </c>
      <c r="C35" s="242"/>
      <c r="D35" s="34">
        <v>30</v>
      </c>
      <c r="E35" s="77"/>
      <c r="F35" s="63"/>
      <c r="G35" s="266"/>
    </row>
    <row r="36" spans="2:7" ht="20.25" x14ac:dyDescent="0.25">
      <c r="B36" s="83"/>
      <c r="C36" s="83"/>
      <c r="D36" s="82"/>
      <c r="E36" s="76"/>
      <c r="F36" s="64"/>
    </row>
    <row r="37" spans="2:7" ht="27" customHeight="1" x14ac:dyDescent="0.3">
      <c r="B37" s="196" t="s">
        <v>205</v>
      </c>
      <c r="C37" s="196"/>
      <c r="D37" s="10"/>
      <c r="E37" s="10"/>
    </row>
    <row r="38" spans="2:7" ht="157.5" customHeight="1" x14ac:dyDescent="0.25">
      <c r="B38" s="207" t="s">
        <v>9</v>
      </c>
      <c r="C38" s="208"/>
      <c r="D38" s="72" t="s">
        <v>10</v>
      </c>
      <c r="E38" s="141" t="s">
        <v>579</v>
      </c>
      <c r="F38" s="72" t="s">
        <v>34</v>
      </c>
      <c r="G38" s="121" t="s">
        <v>577</v>
      </c>
    </row>
    <row r="39" spans="2:7" ht="41.25" customHeight="1" x14ac:dyDescent="0.25">
      <c r="B39" s="222" t="s">
        <v>174</v>
      </c>
      <c r="C39" s="223"/>
      <c r="D39" s="34">
        <v>150</v>
      </c>
      <c r="E39" s="77"/>
      <c r="F39" s="63"/>
      <c r="G39" s="266">
        <v>181333</v>
      </c>
    </row>
    <row r="40" spans="2:7" ht="39" customHeight="1" x14ac:dyDescent="0.25">
      <c r="B40" s="241" t="s">
        <v>173</v>
      </c>
      <c r="C40" s="242"/>
      <c r="D40" s="34">
        <v>30</v>
      </c>
      <c r="E40" s="77"/>
      <c r="F40" s="63"/>
      <c r="G40" s="266"/>
    </row>
    <row r="41" spans="2:7" ht="20.25" x14ac:dyDescent="0.25">
      <c r="B41" s="83"/>
      <c r="C41" s="83"/>
      <c r="D41" s="82"/>
      <c r="E41" s="76"/>
      <c r="F41" s="64"/>
    </row>
    <row r="42" spans="2:7" ht="21" customHeight="1" x14ac:dyDescent="0.25">
      <c r="B42" s="65"/>
      <c r="C42" s="65"/>
      <c r="D42" s="64"/>
      <c r="E42" s="64"/>
      <c r="F42" s="64"/>
    </row>
    <row r="43" spans="2:7" ht="25.5" customHeight="1" x14ac:dyDescent="0.25">
      <c r="B43" s="65"/>
      <c r="C43" s="65"/>
      <c r="D43" s="64"/>
      <c r="E43" s="64"/>
      <c r="F43" s="64"/>
    </row>
    <row r="44" spans="2:7" ht="34.5" customHeight="1" x14ac:dyDescent="0.3">
      <c r="B44" s="57" t="s">
        <v>15</v>
      </c>
      <c r="C44" s="19"/>
      <c r="D44" s="42" t="s">
        <v>16</v>
      </c>
    </row>
    <row r="45" spans="2:7" ht="20.25" x14ac:dyDescent="0.3">
      <c r="B45" s="58"/>
      <c r="C45" s="84" t="s">
        <v>17</v>
      </c>
      <c r="D45" s="43"/>
    </row>
    <row r="46" spans="2:7" ht="73.5" customHeight="1" x14ac:dyDescent="0.3">
      <c r="B46" s="57" t="s">
        <v>52</v>
      </c>
      <c r="C46" s="85"/>
      <c r="D46" s="42" t="s">
        <v>53</v>
      </c>
    </row>
    <row r="47" spans="2:7" ht="20.25" x14ac:dyDescent="0.3">
      <c r="B47" s="58"/>
      <c r="C47" s="84" t="s">
        <v>17</v>
      </c>
      <c r="D47" s="44"/>
    </row>
    <row r="48" spans="2:7" ht="69" customHeight="1" x14ac:dyDescent="0.3">
      <c r="B48" s="59" t="s">
        <v>73</v>
      </c>
      <c r="C48" s="86"/>
      <c r="D48" s="45" t="s">
        <v>74</v>
      </c>
    </row>
    <row r="49" spans="2:4" ht="15.75" x14ac:dyDescent="0.25">
      <c r="B49" s="21"/>
      <c r="C49" s="84" t="s">
        <v>17</v>
      </c>
      <c r="D49" s="22"/>
    </row>
  </sheetData>
  <mergeCells count="34">
    <mergeCell ref="G39:G40"/>
    <mergeCell ref="G34:G35"/>
    <mergeCell ref="G28:G30"/>
    <mergeCell ref="C6:H6"/>
    <mergeCell ref="G1:H1"/>
    <mergeCell ref="B2:H2"/>
    <mergeCell ref="B3:H3"/>
    <mergeCell ref="B4:H4"/>
    <mergeCell ref="B5:H5"/>
    <mergeCell ref="B25:F25"/>
    <mergeCell ref="C7:H7"/>
    <mergeCell ref="C8:H8"/>
    <mergeCell ref="C9:H9"/>
    <mergeCell ref="C11:H11"/>
    <mergeCell ref="C12:H12"/>
    <mergeCell ref="C13:H13"/>
    <mergeCell ref="C14:H14"/>
    <mergeCell ref="B16:B17"/>
    <mergeCell ref="C16:C17"/>
    <mergeCell ref="D16:E16"/>
    <mergeCell ref="F16:H16"/>
    <mergeCell ref="B26:C26"/>
    <mergeCell ref="B27:C27"/>
    <mergeCell ref="B28:C28"/>
    <mergeCell ref="B29:C29"/>
    <mergeCell ref="B30:C30"/>
    <mergeCell ref="B39:C39"/>
    <mergeCell ref="B40:C40"/>
    <mergeCell ref="B32:C32"/>
    <mergeCell ref="B33:C33"/>
    <mergeCell ref="B34:C34"/>
    <mergeCell ref="B35:C35"/>
    <mergeCell ref="B37:C37"/>
    <mergeCell ref="B38:C38"/>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24"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9"/>
  <sheetViews>
    <sheetView view="pageBreakPreview" topLeftCell="A37" zoomScale="80" zoomScaleNormal="100" zoomScaleSheetLayoutView="80" workbookViewId="0">
      <selection activeCell="K31" sqref="K31"/>
    </sheetView>
  </sheetViews>
  <sheetFormatPr defaultRowHeight="15" x14ac:dyDescent="0.25"/>
  <cols>
    <col min="1" max="1" width="1.85546875" customWidth="1"/>
    <col min="2" max="2" width="61.5703125" customWidth="1"/>
    <col min="3" max="3" width="23.85546875" customWidth="1"/>
    <col min="4" max="4" width="22.85546875" customWidth="1"/>
    <col min="5" max="5" width="22.5703125" customWidth="1"/>
    <col min="6" max="6" width="19.85546875" customWidth="1"/>
    <col min="7" max="7" width="19" customWidth="1"/>
    <col min="8" max="8" width="18.7109375" customWidth="1"/>
  </cols>
  <sheetData>
    <row r="1" spans="2:15" ht="119.25" customHeight="1" x14ac:dyDescent="0.25">
      <c r="B1" s="1"/>
      <c r="C1" s="1"/>
      <c r="D1" s="1"/>
      <c r="E1" s="1"/>
      <c r="F1" s="177" t="s">
        <v>258</v>
      </c>
      <c r="G1" s="177"/>
      <c r="H1" s="177"/>
      <c r="I1" s="1"/>
      <c r="J1" s="1"/>
      <c r="K1" s="1"/>
      <c r="L1" s="1"/>
    </row>
    <row r="2" spans="2:15" ht="27.75" customHeight="1" x14ac:dyDescent="0.25">
      <c r="B2" s="178" t="s">
        <v>259</v>
      </c>
      <c r="C2" s="178"/>
      <c r="D2" s="178"/>
      <c r="E2" s="178"/>
      <c r="F2" s="178"/>
      <c r="G2" s="178"/>
      <c r="H2" s="178"/>
      <c r="I2" s="4"/>
      <c r="J2" s="4"/>
      <c r="K2" s="4"/>
      <c r="L2" s="4"/>
      <c r="M2" s="4"/>
      <c r="N2" s="4"/>
      <c r="O2" s="4"/>
    </row>
    <row r="3" spans="2:15" ht="42"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30.75" customHeight="1" x14ac:dyDescent="0.25">
      <c r="B5" s="181" t="s">
        <v>262</v>
      </c>
      <c r="C5" s="181"/>
      <c r="D5" s="181"/>
      <c r="E5" s="181"/>
      <c r="F5" s="181"/>
      <c r="G5" s="181"/>
      <c r="H5" s="181"/>
      <c r="I5" s="7"/>
      <c r="J5" s="7"/>
      <c r="K5" s="7"/>
      <c r="L5" s="7"/>
      <c r="M5" s="7"/>
      <c r="N5" s="3"/>
    </row>
    <row r="6" spans="2:15" ht="41.25" customHeight="1" x14ac:dyDescent="0.25">
      <c r="B6" s="111" t="s">
        <v>263</v>
      </c>
      <c r="C6" s="176" t="s">
        <v>329</v>
      </c>
      <c r="D6" s="176"/>
      <c r="E6" s="176"/>
      <c r="F6" s="176"/>
      <c r="G6" s="176"/>
      <c r="H6" s="176"/>
      <c r="I6" s="16"/>
      <c r="J6" s="7"/>
      <c r="K6" s="7"/>
      <c r="L6" s="7"/>
      <c r="M6" s="7"/>
      <c r="N6" s="3"/>
    </row>
    <row r="7" spans="2:15" ht="94.5" customHeight="1" x14ac:dyDescent="0.25">
      <c r="B7" s="111" t="s">
        <v>265</v>
      </c>
      <c r="C7" s="176" t="s">
        <v>266</v>
      </c>
      <c r="D7" s="176"/>
      <c r="E7" s="176"/>
      <c r="F7" s="176"/>
      <c r="G7" s="176"/>
      <c r="H7" s="176"/>
      <c r="I7" s="15"/>
      <c r="J7" s="7"/>
      <c r="K7" s="7"/>
      <c r="L7" s="7"/>
      <c r="M7" s="7"/>
      <c r="N7" s="3"/>
    </row>
    <row r="8" spans="2:15" ht="69" customHeight="1" x14ac:dyDescent="0.25">
      <c r="B8" s="111" t="s">
        <v>267</v>
      </c>
      <c r="C8" s="176" t="s">
        <v>111</v>
      </c>
      <c r="D8" s="176"/>
      <c r="E8" s="176"/>
      <c r="F8" s="176"/>
      <c r="G8" s="176"/>
      <c r="H8" s="176"/>
      <c r="I8" s="15"/>
      <c r="J8" s="7"/>
      <c r="K8" s="7"/>
      <c r="L8" s="7"/>
      <c r="M8" s="7"/>
      <c r="N8" s="3"/>
    </row>
    <row r="9" spans="2:15" ht="106.5" customHeight="1" x14ac:dyDescent="0.25">
      <c r="B9" s="111" t="s">
        <v>268</v>
      </c>
      <c r="C9" s="176" t="s">
        <v>563</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54.75" customHeight="1" x14ac:dyDescent="0.25">
      <c r="B11" s="111" t="s">
        <v>270</v>
      </c>
      <c r="C11" s="183" t="s">
        <v>271</v>
      </c>
      <c r="D11" s="183"/>
      <c r="E11" s="183"/>
      <c r="F11" s="183"/>
      <c r="G11" s="183"/>
      <c r="H11" s="183"/>
      <c r="I11" s="7"/>
      <c r="J11" s="7"/>
      <c r="K11" s="7"/>
      <c r="L11" s="7"/>
      <c r="M11" s="7"/>
      <c r="N11" s="3"/>
    </row>
    <row r="12" spans="2:15" ht="42"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2.25" customHeight="1" x14ac:dyDescent="0.25">
      <c r="B17" s="184"/>
      <c r="C17" s="184"/>
      <c r="D17" s="112" t="s">
        <v>283</v>
      </c>
      <c r="E17" s="112" t="s">
        <v>284</v>
      </c>
      <c r="F17" s="112" t="s">
        <v>285</v>
      </c>
      <c r="G17" s="112" t="s">
        <v>286</v>
      </c>
      <c r="H17" s="112" t="s">
        <v>287</v>
      </c>
    </row>
    <row r="18" spans="2:8" ht="106.5" customHeight="1" x14ac:dyDescent="0.25">
      <c r="B18" s="33" t="s">
        <v>288</v>
      </c>
      <c r="C18" s="34"/>
      <c r="D18" s="34"/>
      <c r="E18" s="34"/>
      <c r="F18" s="34"/>
      <c r="G18" s="34"/>
      <c r="H18" s="34"/>
    </row>
    <row r="19" spans="2:8" ht="40.5" customHeight="1" x14ac:dyDescent="0.25">
      <c r="B19" s="33" t="s">
        <v>289</v>
      </c>
      <c r="C19" s="34"/>
      <c r="D19" s="34"/>
      <c r="E19" s="34"/>
      <c r="F19" s="34"/>
      <c r="G19" s="34"/>
      <c r="H19" s="34"/>
    </row>
    <row r="20" spans="2:8" s="8" customFormat="1" ht="56.25" customHeight="1" x14ac:dyDescent="0.25">
      <c r="B20" s="33" t="s">
        <v>290</v>
      </c>
      <c r="C20" s="35"/>
      <c r="D20" s="35"/>
      <c r="E20" s="35"/>
      <c r="F20" s="35"/>
      <c r="G20" s="35"/>
      <c r="H20" s="35"/>
    </row>
    <row r="21" spans="2:8" s="8" customFormat="1" ht="113.25" customHeight="1" x14ac:dyDescent="0.3">
      <c r="B21" s="33" t="s">
        <v>291</v>
      </c>
      <c r="C21" s="36"/>
      <c r="D21" s="36"/>
      <c r="E21" s="36"/>
      <c r="F21" s="35"/>
      <c r="G21" s="35"/>
      <c r="H21" s="35"/>
    </row>
    <row r="22" spans="2:8" s="145" customFormat="1" ht="31.5" customHeight="1" x14ac:dyDescent="0.25">
      <c r="B22" s="108" t="s">
        <v>292</v>
      </c>
      <c r="C22" s="98">
        <v>161850</v>
      </c>
      <c r="D22" s="98">
        <v>167422</v>
      </c>
      <c r="E22" s="98">
        <v>161120</v>
      </c>
      <c r="F22" s="98">
        <v>130637</v>
      </c>
      <c r="G22" s="98">
        <v>173177</v>
      </c>
      <c r="H22" s="98">
        <v>181333.3</v>
      </c>
    </row>
    <row r="23" spans="2:8" ht="53.25" customHeight="1" x14ac:dyDescent="0.3">
      <c r="B23" s="33" t="s">
        <v>293</v>
      </c>
      <c r="C23" s="37"/>
      <c r="D23" s="37"/>
      <c r="E23" s="37"/>
      <c r="F23" s="37"/>
      <c r="G23" s="37"/>
      <c r="H23" s="37"/>
    </row>
    <row r="24" spans="2:8" ht="18.75" x14ac:dyDescent="0.25">
      <c r="B24" s="9"/>
      <c r="C24" s="10"/>
      <c r="D24" s="10"/>
      <c r="E24" s="10"/>
      <c r="F24" s="10"/>
      <c r="G24" s="10"/>
      <c r="H24" s="10"/>
    </row>
    <row r="25" spans="2:8" ht="46.5" customHeight="1" x14ac:dyDescent="0.25">
      <c r="B25" s="182" t="s">
        <v>294</v>
      </c>
      <c r="C25" s="182"/>
      <c r="D25" s="182"/>
      <c r="E25" s="182"/>
      <c r="F25" s="182"/>
      <c r="G25" s="39"/>
    </row>
    <row r="26" spans="2:8" ht="33.75" customHeight="1" x14ac:dyDescent="0.3">
      <c r="B26" s="196" t="s">
        <v>366</v>
      </c>
      <c r="C26" s="196"/>
      <c r="D26" s="10"/>
      <c r="E26" s="10"/>
    </row>
    <row r="27" spans="2:8" ht="150" customHeight="1" x14ac:dyDescent="0.25">
      <c r="B27" s="207" t="s">
        <v>296</v>
      </c>
      <c r="C27" s="208"/>
      <c r="D27" s="112" t="s">
        <v>297</v>
      </c>
      <c r="E27" s="112" t="s">
        <v>298</v>
      </c>
      <c r="F27" s="112" t="s">
        <v>299</v>
      </c>
      <c r="G27" s="121" t="s">
        <v>337</v>
      </c>
    </row>
    <row r="28" spans="2:8" ht="27" customHeight="1" x14ac:dyDescent="0.25">
      <c r="B28" s="220" t="s">
        <v>559</v>
      </c>
      <c r="C28" s="221"/>
      <c r="D28" s="79"/>
      <c r="E28" s="114"/>
      <c r="F28" s="63"/>
      <c r="G28" s="185">
        <f>SUM('006'!G28:G30)</f>
        <v>130637</v>
      </c>
    </row>
    <row r="29" spans="2:8" ht="35.25" customHeight="1" x14ac:dyDescent="0.25">
      <c r="B29" s="222" t="s">
        <v>562</v>
      </c>
      <c r="C29" s="223"/>
      <c r="D29" s="34">
        <v>150</v>
      </c>
      <c r="E29" s="114"/>
      <c r="F29" s="63"/>
      <c r="G29" s="227"/>
    </row>
    <row r="30" spans="2:8" ht="50.25" customHeight="1" x14ac:dyDescent="0.25">
      <c r="B30" s="241" t="s">
        <v>561</v>
      </c>
      <c r="C30" s="242"/>
      <c r="D30" s="34">
        <v>30</v>
      </c>
      <c r="E30" s="114"/>
      <c r="F30" s="63"/>
      <c r="G30" s="186"/>
    </row>
    <row r="31" spans="2:8" ht="22.5" customHeight="1" x14ac:dyDescent="0.25">
      <c r="B31" s="65"/>
      <c r="C31" s="65"/>
      <c r="D31" s="64"/>
      <c r="E31" s="64"/>
      <c r="F31" s="64"/>
    </row>
    <row r="32" spans="2:8" ht="33" customHeight="1" x14ac:dyDescent="0.3">
      <c r="B32" s="196" t="s">
        <v>367</v>
      </c>
      <c r="C32" s="196"/>
      <c r="D32" s="10"/>
      <c r="E32" s="10"/>
    </row>
    <row r="33" spans="2:7" ht="153" customHeight="1" x14ac:dyDescent="0.25">
      <c r="B33" s="207" t="s">
        <v>296</v>
      </c>
      <c r="C33" s="208"/>
      <c r="D33" s="112" t="s">
        <v>297</v>
      </c>
      <c r="E33" s="112" t="s">
        <v>298</v>
      </c>
      <c r="F33" s="112" t="s">
        <v>299</v>
      </c>
      <c r="G33" s="121" t="s">
        <v>337</v>
      </c>
    </row>
    <row r="34" spans="2:7" ht="39.75" customHeight="1" x14ac:dyDescent="0.25">
      <c r="B34" s="222" t="s">
        <v>562</v>
      </c>
      <c r="C34" s="223"/>
      <c r="D34" s="34">
        <v>150</v>
      </c>
      <c r="E34" s="114"/>
      <c r="F34" s="63"/>
      <c r="G34" s="266">
        <f>SUM('006'!G34:G35)</f>
        <v>173177</v>
      </c>
    </row>
    <row r="35" spans="2:7" ht="50.25" customHeight="1" x14ac:dyDescent="0.25">
      <c r="B35" s="241" t="s">
        <v>561</v>
      </c>
      <c r="C35" s="242"/>
      <c r="D35" s="34">
        <v>30</v>
      </c>
      <c r="E35" s="114"/>
      <c r="F35" s="63"/>
      <c r="G35" s="266"/>
    </row>
    <row r="36" spans="2:7" ht="20.25" x14ac:dyDescent="0.25">
      <c r="B36" s="83"/>
      <c r="C36" s="83"/>
      <c r="D36" s="82"/>
      <c r="E36" s="76"/>
      <c r="F36" s="64"/>
    </row>
    <row r="37" spans="2:7" ht="27" customHeight="1" x14ac:dyDescent="0.3">
      <c r="B37" s="196" t="s">
        <v>368</v>
      </c>
      <c r="C37" s="196"/>
      <c r="D37" s="10"/>
      <c r="E37" s="10"/>
    </row>
    <row r="38" spans="2:7" ht="155.25" customHeight="1" x14ac:dyDescent="0.25">
      <c r="B38" s="207" t="s">
        <v>296</v>
      </c>
      <c r="C38" s="208"/>
      <c r="D38" s="112" t="s">
        <v>297</v>
      </c>
      <c r="E38" s="112" t="s">
        <v>298</v>
      </c>
      <c r="F38" s="112" t="s">
        <v>299</v>
      </c>
      <c r="G38" s="121" t="s">
        <v>337</v>
      </c>
    </row>
    <row r="39" spans="2:7" ht="41.25" customHeight="1" x14ac:dyDescent="0.25">
      <c r="B39" s="222" t="s">
        <v>562</v>
      </c>
      <c r="C39" s="223"/>
      <c r="D39" s="34">
        <v>150</v>
      </c>
      <c r="E39" s="114"/>
      <c r="F39" s="63"/>
      <c r="G39" s="266">
        <f>SUM('006'!G39:G40)</f>
        <v>181333</v>
      </c>
    </row>
    <row r="40" spans="2:7" ht="50.25" customHeight="1" x14ac:dyDescent="0.25">
      <c r="B40" s="241" t="s">
        <v>561</v>
      </c>
      <c r="C40" s="242"/>
      <c r="D40" s="34">
        <v>30</v>
      </c>
      <c r="E40" s="114"/>
      <c r="F40" s="63"/>
      <c r="G40" s="266"/>
    </row>
    <row r="41" spans="2:7" ht="20.25" x14ac:dyDescent="0.25">
      <c r="B41" s="83"/>
      <c r="C41" s="83"/>
      <c r="D41" s="82"/>
      <c r="E41" s="76"/>
      <c r="F41" s="64"/>
    </row>
    <row r="42" spans="2:7" ht="21" customHeight="1" x14ac:dyDescent="0.25">
      <c r="B42" s="65"/>
      <c r="C42" s="65"/>
      <c r="D42" s="64"/>
      <c r="E42" s="64"/>
      <c r="F42" s="64"/>
    </row>
    <row r="43" spans="2:7" ht="25.5" customHeight="1" x14ac:dyDescent="0.25">
      <c r="B43" s="65"/>
      <c r="C43" s="65"/>
      <c r="D43" s="64"/>
      <c r="E43" s="64"/>
      <c r="F43" s="64"/>
    </row>
    <row r="44" spans="2:7" ht="34.5" customHeight="1" x14ac:dyDescent="0.3">
      <c r="B44" s="106" t="s">
        <v>300</v>
      </c>
      <c r="C44" s="19"/>
      <c r="D44" s="42" t="s">
        <v>16</v>
      </c>
    </row>
    <row r="45" spans="2:7" ht="20.25" x14ac:dyDescent="0.3">
      <c r="B45" s="107"/>
      <c r="C45" s="120" t="s">
        <v>301</v>
      </c>
      <c r="D45" s="43"/>
    </row>
    <row r="46" spans="2:7" ht="73.5" customHeight="1" x14ac:dyDescent="0.3">
      <c r="B46" s="106" t="s">
        <v>302</v>
      </c>
      <c r="C46" s="19"/>
      <c r="D46" s="42" t="s">
        <v>53</v>
      </c>
    </row>
    <row r="47" spans="2:7" ht="20.25" x14ac:dyDescent="0.3">
      <c r="B47" s="107"/>
      <c r="C47" s="120" t="s">
        <v>301</v>
      </c>
      <c r="D47" s="44"/>
    </row>
    <row r="48" spans="2:7" ht="69" customHeight="1" x14ac:dyDescent="0.3">
      <c r="B48" s="59" t="s">
        <v>73</v>
      </c>
      <c r="C48" s="86"/>
      <c r="D48" s="45" t="s">
        <v>74</v>
      </c>
    </row>
    <row r="49" spans="2:4" ht="15.75" x14ac:dyDescent="0.25">
      <c r="B49" s="21"/>
      <c r="C49" s="120" t="s">
        <v>301</v>
      </c>
      <c r="D49" s="22"/>
    </row>
  </sheetData>
  <mergeCells count="34">
    <mergeCell ref="G34:G35"/>
    <mergeCell ref="G39:G40"/>
    <mergeCell ref="B40:C40"/>
    <mergeCell ref="B33:C33"/>
    <mergeCell ref="B34:C34"/>
    <mergeCell ref="B35:C35"/>
    <mergeCell ref="B37:C37"/>
    <mergeCell ref="B38:C38"/>
    <mergeCell ref="B39:C39"/>
    <mergeCell ref="B32:C32"/>
    <mergeCell ref="C14:H14"/>
    <mergeCell ref="B16:B17"/>
    <mergeCell ref="C16:C17"/>
    <mergeCell ref="D16:E16"/>
    <mergeCell ref="F16:H16"/>
    <mergeCell ref="B25:F25"/>
    <mergeCell ref="B26:C26"/>
    <mergeCell ref="B27:C27"/>
    <mergeCell ref="B28:C28"/>
    <mergeCell ref="B29:C29"/>
    <mergeCell ref="B30:C30"/>
    <mergeCell ref="G28:G30"/>
    <mergeCell ref="F1:H1"/>
    <mergeCell ref="C13:H13"/>
    <mergeCell ref="B2:H2"/>
    <mergeCell ref="B3:H3"/>
    <mergeCell ref="B4:H4"/>
    <mergeCell ref="B5:H5"/>
    <mergeCell ref="C6:H6"/>
    <mergeCell ref="C7:H7"/>
    <mergeCell ref="C8:H8"/>
    <mergeCell ref="C9:H9"/>
    <mergeCell ref="C11:H11"/>
    <mergeCell ref="C12:H12"/>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24"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pageSetUpPr fitToPage="1"/>
  </sheetPr>
  <dimension ref="B1:O49"/>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1.5703125" customWidth="1"/>
    <col min="3" max="3" width="23.85546875" customWidth="1"/>
    <col min="4" max="4" width="23.42578125" customWidth="1"/>
    <col min="5" max="5" width="23.28515625" customWidth="1"/>
    <col min="6" max="6" width="19.85546875" customWidth="1"/>
    <col min="7" max="7" width="19" customWidth="1"/>
    <col min="8" max="8" width="18.7109375" customWidth="1"/>
  </cols>
  <sheetData>
    <row r="1" spans="2:15" ht="96.75" customHeight="1" x14ac:dyDescent="0.25">
      <c r="B1" s="1"/>
      <c r="C1" s="1"/>
      <c r="D1" s="1"/>
      <c r="E1" s="1"/>
      <c r="G1" s="177" t="s">
        <v>35</v>
      </c>
      <c r="H1" s="177"/>
      <c r="I1" s="1"/>
      <c r="J1" s="1"/>
      <c r="K1" s="1"/>
      <c r="L1" s="1"/>
    </row>
    <row r="2" spans="2:15" ht="30" customHeight="1" x14ac:dyDescent="0.25">
      <c r="B2" s="178" t="s">
        <v>36</v>
      </c>
      <c r="C2" s="178"/>
      <c r="D2" s="178"/>
      <c r="E2" s="178"/>
      <c r="F2" s="178"/>
      <c r="G2" s="178"/>
      <c r="H2" s="178"/>
      <c r="I2" s="4"/>
      <c r="J2" s="4"/>
      <c r="K2" s="4"/>
      <c r="L2" s="4"/>
      <c r="M2" s="4"/>
      <c r="N2" s="4"/>
      <c r="O2" s="4"/>
    </row>
    <row r="3" spans="2:15" ht="33.75"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30.75" customHeight="1" x14ac:dyDescent="0.25">
      <c r="B6" s="71" t="s">
        <v>32</v>
      </c>
      <c r="C6" s="176" t="s">
        <v>180</v>
      </c>
      <c r="D6" s="176"/>
      <c r="E6" s="176"/>
      <c r="F6" s="176"/>
      <c r="G6" s="176"/>
      <c r="H6" s="176"/>
      <c r="I6" s="16"/>
      <c r="J6" s="7"/>
      <c r="K6" s="7"/>
      <c r="L6" s="7"/>
      <c r="M6" s="7"/>
      <c r="N6" s="3"/>
    </row>
    <row r="7" spans="2:15" ht="84" customHeight="1" x14ac:dyDescent="0.25">
      <c r="B7" s="71" t="s">
        <v>31</v>
      </c>
      <c r="C7" s="176" t="s">
        <v>37</v>
      </c>
      <c r="D7" s="176"/>
      <c r="E7" s="176"/>
      <c r="F7" s="176"/>
      <c r="G7" s="176"/>
      <c r="H7" s="176"/>
      <c r="I7" s="15"/>
      <c r="J7" s="7"/>
      <c r="K7" s="7"/>
      <c r="L7" s="7"/>
      <c r="M7" s="7"/>
      <c r="N7" s="3"/>
    </row>
    <row r="8" spans="2:15" ht="68.25" customHeight="1" x14ac:dyDescent="0.25">
      <c r="B8" s="71" t="s">
        <v>30</v>
      </c>
      <c r="C8" s="176" t="s">
        <v>136</v>
      </c>
      <c r="D8" s="176"/>
      <c r="E8" s="176"/>
      <c r="F8" s="176"/>
      <c r="G8" s="176"/>
      <c r="H8" s="176"/>
      <c r="I8" s="15"/>
      <c r="J8" s="7"/>
      <c r="K8" s="7"/>
      <c r="L8" s="7"/>
      <c r="M8" s="7"/>
      <c r="N8" s="3"/>
    </row>
    <row r="9" spans="2:15" ht="102.75" customHeight="1" x14ac:dyDescent="0.25">
      <c r="B9" s="71" t="s">
        <v>29</v>
      </c>
      <c r="C9" s="176" t="s">
        <v>185</v>
      </c>
      <c r="D9" s="176"/>
      <c r="E9" s="176"/>
      <c r="F9" s="176"/>
      <c r="G9" s="176"/>
      <c r="H9" s="176"/>
      <c r="I9" s="17"/>
      <c r="J9" s="7"/>
      <c r="K9" s="7"/>
      <c r="L9" s="7"/>
      <c r="M9" s="7"/>
      <c r="N9" s="3"/>
    </row>
    <row r="10" spans="2:15" ht="20.25" x14ac:dyDescent="0.25">
      <c r="B10" s="71" t="s">
        <v>28</v>
      </c>
      <c r="C10" s="73"/>
      <c r="D10" s="73"/>
      <c r="E10" s="73"/>
      <c r="F10" s="73"/>
      <c r="G10" s="73"/>
      <c r="H10" s="73"/>
      <c r="I10" s="7"/>
      <c r="J10" s="7"/>
      <c r="K10" s="7"/>
      <c r="L10" s="7"/>
      <c r="M10" s="7"/>
      <c r="N10" s="3"/>
    </row>
    <row r="11" spans="2:15" ht="47.25" customHeight="1" x14ac:dyDescent="0.25">
      <c r="B11" s="71" t="s">
        <v>27</v>
      </c>
      <c r="C11" s="183" t="s">
        <v>39</v>
      </c>
      <c r="D11" s="183"/>
      <c r="E11" s="183"/>
      <c r="F11" s="183"/>
      <c r="G11" s="183"/>
      <c r="H11" s="183"/>
      <c r="I11" s="7"/>
      <c r="J11" s="7"/>
      <c r="K11" s="7"/>
      <c r="L11" s="7"/>
      <c r="M11" s="7"/>
      <c r="N11" s="3"/>
    </row>
    <row r="12" spans="2:15" ht="38.25" customHeight="1" x14ac:dyDescent="0.25">
      <c r="B12" s="71" t="s">
        <v>26</v>
      </c>
      <c r="C12" s="183" t="s">
        <v>41</v>
      </c>
      <c r="D12" s="183"/>
      <c r="E12" s="183"/>
      <c r="F12" s="183"/>
      <c r="G12" s="183"/>
      <c r="H12" s="183"/>
      <c r="I12" s="7"/>
      <c r="J12" s="7"/>
      <c r="K12" s="7"/>
      <c r="L12" s="7"/>
      <c r="M12" s="7"/>
      <c r="N12" s="3"/>
    </row>
    <row r="13" spans="2:15" ht="36.75" customHeight="1" x14ac:dyDescent="0.25">
      <c r="B13" s="71" t="s">
        <v>25</v>
      </c>
      <c r="C13" s="183" t="s">
        <v>42</v>
      </c>
      <c r="D13" s="183"/>
      <c r="E13" s="183"/>
      <c r="F13" s="183"/>
      <c r="G13" s="183"/>
      <c r="H13" s="183"/>
      <c r="I13" s="7"/>
      <c r="J13" s="7"/>
      <c r="K13" s="7"/>
      <c r="L13" s="7"/>
      <c r="M13" s="7"/>
      <c r="N13" s="3"/>
    </row>
    <row r="14" spans="2:15" ht="32.25" customHeight="1" x14ac:dyDescent="0.25">
      <c r="B14" s="71"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8" ht="38.25" customHeight="1" x14ac:dyDescent="0.25">
      <c r="B17" s="184"/>
      <c r="C17" s="184"/>
      <c r="D17" s="72" t="s">
        <v>1</v>
      </c>
      <c r="E17" s="72" t="s">
        <v>2</v>
      </c>
      <c r="F17" s="72" t="s">
        <v>5</v>
      </c>
      <c r="G17" s="72" t="s">
        <v>6</v>
      </c>
      <c r="H17" s="72" t="s">
        <v>7</v>
      </c>
    </row>
    <row r="18" spans="2:8" ht="90.75" customHeight="1" x14ac:dyDescent="0.25">
      <c r="B18" s="33" t="s">
        <v>20</v>
      </c>
      <c r="C18" s="34"/>
      <c r="D18" s="34"/>
      <c r="E18" s="34"/>
      <c r="F18" s="34"/>
      <c r="G18" s="34"/>
      <c r="H18" s="34"/>
    </row>
    <row r="19" spans="2:8" ht="36" customHeight="1" x14ac:dyDescent="0.25">
      <c r="B19" s="33" t="s">
        <v>21</v>
      </c>
      <c r="C19" s="34"/>
      <c r="D19" s="34"/>
      <c r="E19" s="34"/>
      <c r="F19" s="34"/>
      <c r="G19" s="34"/>
      <c r="H19" s="34"/>
    </row>
    <row r="20" spans="2:8" s="8" customFormat="1" ht="76.5" customHeight="1" x14ac:dyDescent="0.25">
      <c r="B20" s="33" t="s">
        <v>22</v>
      </c>
      <c r="C20" s="35"/>
      <c r="D20" s="35"/>
      <c r="E20" s="35"/>
      <c r="F20" s="35"/>
      <c r="G20" s="35"/>
      <c r="H20" s="35"/>
    </row>
    <row r="21" spans="2:8" s="8" customFormat="1" ht="113.25" customHeight="1" x14ac:dyDescent="0.3">
      <c r="B21" s="33" t="s">
        <v>11</v>
      </c>
      <c r="C21" s="36"/>
      <c r="D21" s="36"/>
      <c r="E21" s="36"/>
      <c r="F21" s="35"/>
      <c r="G21" s="35"/>
      <c r="H21" s="35"/>
    </row>
    <row r="22" spans="2:8" ht="43.5" customHeight="1" x14ac:dyDescent="0.25">
      <c r="B22" s="33" t="s">
        <v>12</v>
      </c>
      <c r="C22" s="34">
        <v>285313</v>
      </c>
      <c r="D22" s="34">
        <v>307589</v>
      </c>
      <c r="E22" s="34">
        <v>300538</v>
      </c>
      <c r="F22" s="34">
        <v>340630</v>
      </c>
      <c r="G22" s="34">
        <v>354646</v>
      </c>
      <c r="H22" s="34">
        <v>361816.3</v>
      </c>
    </row>
    <row r="23" spans="2:8" ht="53.25" customHeight="1" x14ac:dyDescent="0.3">
      <c r="B23" s="33" t="s">
        <v>23</v>
      </c>
      <c r="C23" s="37"/>
      <c r="D23" s="37"/>
      <c r="E23" s="37"/>
      <c r="F23" s="37"/>
      <c r="G23" s="37"/>
      <c r="H23" s="37"/>
    </row>
    <row r="24" spans="2:8" ht="18.75" x14ac:dyDescent="0.25">
      <c r="B24" s="9"/>
      <c r="C24" s="10"/>
      <c r="D24" s="10"/>
      <c r="E24" s="10"/>
      <c r="F24" s="10"/>
      <c r="G24" s="10"/>
      <c r="H24" s="10"/>
    </row>
    <row r="25" spans="2:8" ht="58.5" customHeight="1" x14ac:dyDescent="0.25">
      <c r="B25" s="182" t="s">
        <v>57</v>
      </c>
      <c r="C25" s="182"/>
      <c r="D25" s="182"/>
      <c r="E25" s="182"/>
      <c r="F25" s="182"/>
      <c r="G25" s="39"/>
    </row>
    <row r="26" spans="2:8" ht="33.75" customHeight="1" x14ac:dyDescent="0.3">
      <c r="B26" s="196" t="s">
        <v>181</v>
      </c>
      <c r="C26" s="196"/>
      <c r="D26" s="10"/>
      <c r="E26" s="10"/>
    </row>
    <row r="27" spans="2:8" ht="144" customHeight="1" x14ac:dyDescent="0.25">
      <c r="B27" s="207" t="s">
        <v>9</v>
      </c>
      <c r="C27" s="208"/>
      <c r="D27" s="72" t="s">
        <v>10</v>
      </c>
      <c r="E27" s="77" t="s">
        <v>142</v>
      </c>
      <c r="F27" s="72" t="s">
        <v>34</v>
      </c>
    </row>
    <row r="28" spans="2:8" ht="36" customHeight="1" x14ac:dyDescent="0.25">
      <c r="B28" s="239" t="s">
        <v>182</v>
      </c>
      <c r="C28" s="221"/>
      <c r="D28" s="79"/>
      <c r="E28" s="77"/>
      <c r="F28" s="63"/>
    </row>
    <row r="29" spans="2:8" ht="53.25" customHeight="1" x14ac:dyDescent="0.25">
      <c r="B29" s="222" t="s">
        <v>177</v>
      </c>
      <c r="C29" s="223"/>
      <c r="D29" s="80">
        <v>160</v>
      </c>
      <c r="E29" s="77"/>
      <c r="F29" s="63"/>
    </row>
    <row r="30" spans="2:8" ht="42" customHeight="1" x14ac:dyDescent="0.25">
      <c r="B30" s="241" t="s">
        <v>173</v>
      </c>
      <c r="C30" s="242"/>
      <c r="D30" s="80">
        <v>72.5</v>
      </c>
      <c r="E30" s="77"/>
      <c r="F30" s="63"/>
    </row>
    <row r="31" spans="2:8" ht="22.5" customHeight="1" x14ac:dyDescent="0.25">
      <c r="B31" s="65"/>
      <c r="C31" s="65"/>
      <c r="D31" s="64"/>
      <c r="E31" s="64"/>
      <c r="F31" s="64"/>
    </row>
    <row r="32" spans="2:8" ht="26.25" customHeight="1" x14ac:dyDescent="0.3">
      <c r="B32" s="196" t="s">
        <v>183</v>
      </c>
      <c r="C32" s="196"/>
      <c r="D32" s="10"/>
      <c r="E32" s="10"/>
    </row>
    <row r="33" spans="2:6" ht="135" customHeight="1" x14ac:dyDescent="0.25">
      <c r="B33" s="184" t="s">
        <v>9</v>
      </c>
      <c r="C33" s="184"/>
      <c r="D33" s="72" t="s">
        <v>10</v>
      </c>
      <c r="E33" s="77" t="s">
        <v>142</v>
      </c>
      <c r="F33" s="72" t="s">
        <v>34</v>
      </c>
    </row>
    <row r="34" spans="2:6" ht="54" customHeight="1" x14ac:dyDescent="0.25">
      <c r="B34" s="222" t="s">
        <v>177</v>
      </c>
      <c r="C34" s="223"/>
      <c r="D34" s="80">
        <v>160</v>
      </c>
      <c r="E34" s="77"/>
      <c r="F34" s="63"/>
    </row>
    <row r="35" spans="2:6" ht="36.75" customHeight="1" x14ac:dyDescent="0.25">
      <c r="B35" s="241" t="s">
        <v>173</v>
      </c>
      <c r="C35" s="242"/>
      <c r="D35" s="80">
        <v>73.5</v>
      </c>
      <c r="E35" s="77"/>
      <c r="F35" s="63"/>
    </row>
    <row r="36" spans="2:6" ht="20.25" x14ac:dyDescent="0.25">
      <c r="B36" s="83"/>
      <c r="C36" s="83"/>
      <c r="D36" s="82"/>
      <c r="E36" s="76"/>
      <c r="F36" s="64"/>
    </row>
    <row r="37" spans="2:6" ht="27" customHeight="1" x14ac:dyDescent="0.3">
      <c r="B37" s="196" t="s">
        <v>184</v>
      </c>
      <c r="C37" s="196"/>
      <c r="D37" s="10"/>
      <c r="E37" s="10"/>
    </row>
    <row r="38" spans="2:6" ht="136.5" customHeight="1" x14ac:dyDescent="0.25">
      <c r="B38" s="207" t="s">
        <v>9</v>
      </c>
      <c r="C38" s="208"/>
      <c r="D38" s="72" t="s">
        <v>10</v>
      </c>
      <c r="E38" s="77" t="s">
        <v>142</v>
      </c>
      <c r="F38" s="72" t="s">
        <v>34</v>
      </c>
    </row>
    <row r="39" spans="2:6" ht="54.75" customHeight="1" x14ac:dyDescent="0.25">
      <c r="B39" s="222" t="s">
        <v>177</v>
      </c>
      <c r="C39" s="223"/>
      <c r="D39" s="80">
        <v>160</v>
      </c>
      <c r="E39" s="77"/>
      <c r="F39" s="63"/>
    </row>
    <row r="40" spans="2:6" ht="37.5" customHeight="1" x14ac:dyDescent="0.25">
      <c r="B40" s="241" t="s">
        <v>173</v>
      </c>
      <c r="C40" s="242"/>
      <c r="D40" s="80">
        <v>73.5</v>
      </c>
      <c r="E40" s="77"/>
      <c r="F40" s="63"/>
    </row>
    <row r="41" spans="2:6" ht="20.25" x14ac:dyDescent="0.25">
      <c r="B41" s="83"/>
      <c r="C41" s="83"/>
      <c r="D41" s="82"/>
      <c r="E41" s="76"/>
      <c r="F41" s="64"/>
    </row>
    <row r="42" spans="2:6" ht="18.75" x14ac:dyDescent="0.25">
      <c r="B42" s="65"/>
      <c r="C42" s="65"/>
      <c r="D42" s="64"/>
      <c r="E42" s="64"/>
      <c r="F42" s="64"/>
    </row>
    <row r="43" spans="2:6" ht="18.75" x14ac:dyDescent="0.25">
      <c r="B43" s="65"/>
      <c r="C43" s="65"/>
      <c r="D43" s="64"/>
      <c r="E43" s="64"/>
      <c r="F43" s="64"/>
    </row>
    <row r="44" spans="2:6" ht="34.5" customHeight="1" x14ac:dyDescent="0.3">
      <c r="B44" s="57" t="s">
        <v>15</v>
      </c>
      <c r="C44" s="19"/>
      <c r="D44" s="42" t="s">
        <v>16</v>
      </c>
    </row>
    <row r="45" spans="2:6" ht="20.25" x14ac:dyDescent="0.3">
      <c r="B45" s="58"/>
      <c r="C45" s="84" t="s">
        <v>17</v>
      </c>
      <c r="D45" s="43"/>
    </row>
    <row r="46" spans="2:6" ht="73.5" customHeight="1" x14ac:dyDescent="0.3">
      <c r="B46" s="57" t="s">
        <v>52</v>
      </c>
      <c r="C46" s="85"/>
      <c r="D46" s="42" t="s">
        <v>53</v>
      </c>
    </row>
    <row r="47" spans="2:6" ht="20.25" x14ac:dyDescent="0.3">
      <c r="B47" s="58"/>
      <c r="C47" s="84" t="s">
        <v>17</v>
      </c>
      <c r="D47" s="44"/>
    </row>
    <row r="48" spans="2:6" ht="68.25" customHeight="1" x14ac:dyDescent="0.3">
      <c r="B48" s="57" t="s">
        <v>129</v>
      </c>
      <c r="C48" s="85"/>
      <c r="D48" s="42" t="s">
        <v>133</v>
      </c>
    </row>
    <row r="49" spans="2:4" ht="20.25" x14ac:dyDescent="0.3">
      <c r="B49" s="58"/>
      <c r="C49" s="84" t="s">
        <v>17</v>
      </c>
      <c r="D49" s="44"/>
    </row>
  </sheetData>
  <mergeCells count="31">
    <mergeCell ref="C6:H6"/>
    <mergeCell ref="G1:H1"/>
    <mergeCell ref="B2:H2"/>
    <mergeCell ref="B3:H3"/>
    <mergeCell ref="B4:H4"/>
    <mergeCell ref="B5:H5"/>
    <mergeCell ref="B25:F25"/>
    <mergeCell ref="C7:H7"/>
    <mergeCell ref="C8:H8"/>
    <mergeCell ref="C9:H9"/>
    <mergeCell ref="C11:H11"/>
    <mergeCell ref="C12:H12"/>
    <mergeCell ref="C13:H13"/>
    <mergeCell ref="C14:H14"/>
    <mergeCell ref="B16:B17"/>
    <mergeCell ref="C16:C17"/>
    <mergeCell ref="D16:E16"/>
    <mergeCell ref="F16:H16"/>
    <mergeCell ref="B26:C26"/>
    <mergeCell ref="B27:C27"/>
    <mergeCell ref="B28:C28"/>
    <mergeCell ref="B29:C29"/>
    <mergeCell ref="B30:C30"/>
    <mergeCell ref="B38:C38"/>
    <mergeCell ref="B39:C39"/>
    <mergeCell ref="B40:C40"/>
    <mergeCell ref="B32:C32"/>
    <mergeCell ref="B33:C33"/>
    <mergeCell ref="B34:C34"/>
    <mergeCell ref="B35:C35"/>
    <mergeCell ref="B37:C37"/>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31"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9"/>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1.5703125" customWidth="1"/>
    <col min="3" max="3" width="23.85546875" customWidth="1"/>
    <col min="4" max="4" width="23.42578125" customWidth="1"/>
    <col min="5" max="5" width="23.28515625" customWidth="1"/>
    <col min="6" max="6" width="19.85546875" customWidth="1"/>
    <col min="7" max="7" width="19" customWidth="1"/>
    <col min="8" max="8" width="18.7109375" customWidth="1"/>
  </cols>
  <sheetData>
    <row r="1" spans="2:15" ht="96.75" customHeight="1" x14ac:dyDescent="0.25">
      <c r="B1" s="1"/>
      <c r="C1" s="1"/>
      <c r="D1" s="1"/>
      <c r="E1" s="1"/>
      <c r="F1" s="177" t="s">
        <v>258</v>
      </c>
      <c r="G1" s="177"/>
      <c r="H1" s="177"/>
      <c r="I1" s="1"/>
      <c r="J1" s="1"/>
      <c r="K1" s="1"/>
      <c r="L1" s="1"/>
    </row>
    <row r="2" spans="2:15" ht="30" customHeight="1" x14ac:dyDescent="0.25">
      <c r="B2" s="178" t="s">
        <v>259</v>
      </c>
      <c r="C2" s="178"/>
      <c r="D2" s="178"/>
      <c r="E2" s="178"/>
      <c r="F2" s="178"/>
      <c r="G2" s="178"/>
      <c r="H2" s="178"/>
      <c r="I2" s="4"/>
      <c r="J2" s="4"/>
      <c r="K2" s="4"/>
      <c r="L2" s="4"/>
      <c r="M2" s="4"/>
      <c r="N2" s="4"/>
      <c r="O2" s="4"/>
    </row>
    <row r="3" spans="2:15" ht="33.75"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30.75" customHeight="1" x14ac:dyDescent="0.25">
      <c r="B5" s="181" t="s">
        <v>262</v>
      </c>
      <c r="C5" s="181"/>
      <c r="D5" s="181"/>
      <c r="E5" s="181"/>
      <c r="F5" s="181"/>
      <c r="G5" s="181"/>
      <c r="H5" s="181"/>
      <c r="I5" s="7"/>
      <c r="J5" s="7"/>
      <c r="K5" s="7"/>
      <c r="L5" s="7"/>
      <c r="M5" s="7"/>
      <c r="N5" s="3"/>
    </row>
    <row r="6" spans="2:15" ht="30.75" customHeight="1" x14ac:dyDescent="0.25">
      <c r="B6" s="111" t="s">
        <v>263</v>
      </c>
      <c r="C6" s="176" t="s">
        <v>330</v>
      </c>
      <c r="D6" s="176"/>
      <c r="E6" s="176"/>
      <c r="F6" s="176"/>
      <c r="G6" s="176"/>
      <c r="H6" s="176"/>
      <c r="I6" s="16"/>
      <c r="J6" s="7"/>
      <c r="K6" s="7"/>
      <c r="L6" s="7"/>
      <c r="M6" s="7"/>
      <c r="N6" s="3"/>
    </row>
    <row r="7" spans="2:15" ht="84" customHeight="1" x14ac:dyDescent="0.25">
      <c r="B7" s="111" t="s">
        <v>265</v>
      </c>
      <c r="C7" s="176" t="s">
        <v>266</v>
      </c>
      <c r="D7" s="176"/>
      <c r="E7" s="176"/>
      <c r="F7" s="176"/>
      <c r="G7" s="176"/>
      <c r="H7" s="176"/>
      <c r="I7" s="15"/>
      <c r="J7" s="7"/>
      <c r="K7" s="7"/>
      <c r="L7" s="7"/>
      <c r="M7" s="7"/>
      <c r="N7" s="3"/>
    </row>
    <row r="8" spans="2:15" ht="68.25" customHeight="1" x14ac:dyDescent="0.25">
      <c r="B8" s="111" t="s">
        <v>267</v>
      </c>
      <c r="C8" s="176" t="s">
        <v>512</v>
      </c>
      <c r="D8" s="176"/>
      <c r="E8" s="176"/>
      <c r="F8" s="176"/>
      <c r="G8" s="176"/>
      <c r="H8" s="176"/>
      <c r="I8" s="15"/>
      <c r="J8" s="7"/>
      <c r="K8" s="7"/>
      <c r="L8" s="7"/>
      <c r="M8" s="7"/>
      <c r="N8" s="3"/>
    </row>
    <row r="9" spans="2:15" ht="102.75" customHeight="1" x14ac:dyDescent="0.25">
      <c r="B9" s="111" t="s">
        <v>268</v>
      </c>
      <c r="C9" s="176" t="s">
        <v>564</v>
      </c>
      <c r="D9" s="176"/>
      <c r="E9" s="176"/>
      <c r="F9" s="176"/>
      <c r="G9" s="176"/>
      <c r="H9" s="176"/>
      <c r="I9" s="17"/>
      <c r="J9" s="7"/>
      <c r="K9" s="7"/>
      <c r="L9" s="7"/>
      <c r="M9" s="7"/>
      <c r="N9" s="3"/>
    </row>
    <row r="10" spans="2:15" ht="20.25" x14ac:dyDescent="0.25">
      <c r="B10" s="111" t="s">
        <v>269</v>
      </c>
      <c r="C10" s="113"/>
      <c r="D10" s="113"/>
      <c r="E10" s="113"/>
      <c r="F10" s="113"/>
      <c r="G10" s="113"/>
      <c r="H10" s="113"/>
      <c r="I10" s="7"/>
      <c r="J10" s="7"/>
      <c r="K10" s="7"/>
      <c r="L10" s="7"/>
      <c r="M10" s="7"/>
      <c r="N10" s="3"/>
    </row>
    <row r="11" spans="2:15" ht="47.25" customHeight="1" x14ac:dyDescent="0.25">
      <c r="B11" s="111" t="s">
        <v>270</v>
      </c>
      <c r="C11" s="183" t="s">
        <v>271</v>
      </c>
      <c r="D11" s="183"/>
      <c r="E11" s="183"/>
      <c r="F11" s="183"/>
      <c r="G11" s="183"/>
      <c r="H11" s="183"/>
      <c r="I11" s="7"/>
      <c r="J11" s="7"/>
      <c r="K11" s="7"/>
      <c r="L11" s="7"/>
      <c r="M11" s="7"/>
      <c r="N11" s="3"/>
    </row>
    <row r="12" spans="2:15" ht="48.75"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8.25" customHeight="1" x14ac:dyDescent="0.25">
      <c r="B17" s="184"/>
      <c r="C17" s="184"/>
      <c r="D17" s="112" t="s">
        <v>283</v>
      </c>
      <c r="E17" s="112" t="s">
        <v>284</v>
      </c>
      <c r="F17" s="112" t="s">
        <v>285</v>
      </c>
      <c r="G17" s="112" t="s">
        <v>286</v>
      </c>
      <c r="H17" s="112" t="s">
        <v>287</v>
      </c>
    </row>
    <row r="18" spans="2:8" ht="113.25" customHeight="1" x14ac:dyDescent="0.25">
      <c r="B18" s="33" t="s">
        <v>288</v>
      </c>
      <c r="C18" s="34"/>
      <c r="D18" s="34"/>
      <c r="E18" s="34"/>
      <c r="F18" s="34"/>
      <c r="G18" s="34"/>
      <c r="H18" s="34"/>
    </row>
    <row r="19" spans="2:8" ht="36" customHeight="1" x14ac:dyDescent="0.25">
      <c r="B19" s="33" t="s">
        <v>289</v>
      </c>
      <c r="C19" s="34"/>
      <c r="D19" s="34"/>
      <c r="E19" s="34"/>
      <c r="F19" s="34"/>
      <c r="G19" s="34"/>
      <c r="H19" s="34"/>
    </row>
    <row r="20" spans="2:8" s="8" customFormat="1" ht="64.5" customHeight="1" x14ac:dyDescent="0.25">
      <c r="B20" s="33" t="s">
        <v>290</v>
      </c>
      <c r="C20" s="35"/>
      <c r="D20" s="35"/>
      <c r="E20" s="35"/>
      <c r="F20" s="35"/>
      <c r="G20" s="35"/>
      <c r="H20" s="35"/>
    </row>
    <row r="21" spans="2:8" s="8" customFormat="1" ht="113.25" customHeight="1" x14ac:dyDescent="0.3">
      <c r="B21" s="33" t="s">
        <v>291</v>
      </c>
      <c r="C21" s="36"/>
      <c r="D21" s="36"/>
      <c r="E21" s="36"/>
      <c r="F21" s="35"/>
      <c r="G21" s="35"/>
      <c r="H21" s="35"/>
    </row>
    <row r="22" spans="2:8" ht="43.5" customHeight="1" x14ac:dyDescent="0.25">
      <c r="B22" s="33" t="s">
        <v>292</v>
      </c>
      <c r="C22" s="34">
        <v>285313</v>
      </c>
      <c r="D22" s="34">
        <v>307589</v>
      </c>
      <c r="E22" s="34">
        <v>300538</v>
      </c>
      <c r="F22" s="34">
        <v>340630</v>
      </c>
      <c r="G22" s="34">
        <v>354646</v>
      </c>
      <c r="H22" s="34">
        <v>361816.3</v>
      </c>
    </row>
    <row r="23" spans="2:8" ht="53.25" customHeight="1" x14ac:dyDescent="0.3">
      <c r="B23" s="33" t="s">
        <v>293</v>
      </c>
      <c r="C23" s="37"/>
      <c r="D23" s="37"/>
      <c r="E23" s="37"/>
      <c r="F23" s="37"/>
      <c r="G23" s="37"/>
      <c r="H23" s="37"/>
    </row>
    <row r="24" spans="2:8" ht="18.75" x14ac:dyDescent="0.25">
      <c r="B24" s="9"/>
      <c r="C24" s="10"/>
      <c r="D24" s="10"/>
      <c r="E24" s="10"/>
      <c r="F24" s="10"/>
      <c r="G24" s="10"/>
      <c r="H24" s="10"/>
    </row>
    <row r="25" spans="2:8" ht="58.5" customHeight="1" x14ac:dyDescent="0.25">
      <c r="B25" s="182" t="s">
        <v>294</v>
      </c>
      <c r="C25" s="182"/>
      <c r="D25" s="182"/>
      <c r="E25" s="182"/>
      <c r="F25" s="182"/>
      <c r="G25" s="39"/>
    </row>
    <row r="26" spans="2:8" ht="33.75" customHeight="1" x14ac:dyDescent="0.3">
      <c r="B26" s="196" t="s">
        <v>363</v>
      </c>
      <c r="C26" s="196"/>
      <c r="D26" s="10"/>
      <c r="E26" s="10"/>
    </row>
    <row r="27" spans="2:8" ht="144" customHeight="1" x14ac:dyDescent="0.25">
      <c r="B27" s="207" t="s">
        <v>296</v>
      </c>
      <c r="C27" s="208"/>
      <c r="D27" s="112" t="s">
        <v>297</v>
      </c>
      <c r="E27" s="112" t="s">
        <v>298</v>
      </c>
      <c r="F27" s="112" t="s">
        <v>299</v>
      </c>
      <c r="G27" s="121" t="s">
        <v>337</v>
      </c>
    </row>
    <row r="28" spans="2:8" ht="36" customHeight="1" x14ac:dyDescent="0.25">
      <c r="B28" s="239" t="s">
        <v>565</v>
      </c>
      <c r="C28" s="221"/>
      <c r="D28" s="79"/>
      <c r="E28" s="114"/>
      <c r="F28" s="63"/>
      <c r="G28" s="63"/>
    </row>
    <row r="29" spans="2:8" ht="53.25" customHeight="1" x14ac:dyDescent="0.25">
      <c r="B29" s="222" t="s">
        <v>560</v>
      </c>
      <c r="C29" s="223"/>
      <c r="D29" s="80">
        <v>160</v>
      </c>
      <c r="E29" s="114"/>
      <c r="F29" s="63"/>
      <c r="G29" s="63"/>
    </row>
    <row r="30" spans="2:8" ht="45.75" customHeight="1" x14ac:dyDescent="0.25">
      <c r="B30" s="241" t="s">
        <v>561</v>
      </c>
      <c r="C30" s="242"/>
      <c r="D30" s="80">
        <v>72.5</v>
      </c>
      <c r="E30" s="114"/>
      <c r="F30" s="63"/>
      <c r="G30" s="63"/>
    </row>
    <row r="31" spans="2:8" ht="22.5" customHeight="1" x14ac:dyDescent="0.25">
      <c r="B31" s="65"/>
      <c r="C31" s="65"/>
      <c r="D31" s="64"/>
      <c r="E31" s="64"/>
      <c r="F31" s="64"/>
    </row>
    <row r="32" spans="2:8" ht="26.25" customHeight="1" x14ac:dyDescent="0.3">
      <c r="B32" s="196" t="s">
        <v>364</v>
      </c>
      <c r="C32" s="196"/>
      <c r="D32" s="10"/>
      <c r="E32" s="10"/>
    </row>
    <row r="33" spans="2:7" ht="154.5" customHeight="1" x14ac:dyDescent="0.25">
      <c r="B33" s="207" t="s">
        <v>296</v>
      </c>
      <c r="C33" s="208"/>
      <c r="D33" s="112" t="s">
        <v>297</v>
      </c>
      <c r="E33" s="112" t="s">
        <v>298</v>
      </c>
      <c r="F33" s="112" t="s">
        <v>299</v>
      </c>
      <c r="G33" s="121" t="s">
        <v>337</v>
      </c>
    </row>
    <row r="34" spans="2:7" ht="52.5" customHeight="1" x14ac:dyDescent="0.25">
      <c r="B34" s="222" t="s">
        <v>560</v>
      </c>
      <c r="C34" s="223"/>
      <c r="D34" s="80">
        <v>160</v>
      </c>
      <c r="E34" s="114"/>
      <c r="F34" s="63"/>
      <c r="G34" s="63"/>
    </row>
    <row r="35" spans="2:7" ht="48.75" customHeight="1" x14ac:dyDescent="0.25">
      <c r="B35" s="241" t="s">
        <v>561</v>
      </c>
      <c r="C35" s="242"/>
      <c r="D35" s="80">
        <v>73.5</v>
      </c>
      <c r="E35" s="114"/>
      <c r="F35" s="63"/>
      <c r="G35" s="63"/>
    </row>
    <row r="36" spans="2:7" ht="20.25" x14ac:dyDescent="0.25">
      <c r="B36" s="83"/>
      <c r="C36" s="83"/>
      <c r="D36" s="82"/>
      <c r="E36" s="76"/>
      <c r="F36" s="64"/>
    </row>
    <row r="37" spans="2:7" ht="27" customHeight="1" x14ac:dyDescent="0.3">
      <c r="B37" s="196" t="s">
        <v>365</v>
      </c>
      <c r="C37" s="196"/>
      <c r="D37" s="10"/>
      <c r="E37" s="10"/>
    </row>
    <row r="38" spans="2:7" ht="162" customHeight="1" x14ac:dyDescent="0.25">
      <c r="B38" s="207" t="s">
        <v>296</v>
      </c>
      <c r="C38" s="208"/>
      <c r="D38" s="112" t="s">
        <v>297</v>
      </c>
      <c r="E38" s="112" t="s">
        <v>298</v>
      </c>
      <c r="F38" s="112" t="s">
        <v>299</v>
      </c>
      <c r="G38" s="121" t="s">
        <v>337</v>
      </c>
    </row>
    <row r="39" spans="2:7" ht="57" customHeight="1" x14ac:dyDescent="0.25">
      <c r="B39" s="222" t="s">
        <v>560</v>
      </c>
      <c r="C39" s="223"/>
      <c r="D39" s="80">
        <v>160</v>
      </c>
      <c r="E39" s="114"/>
      <c r="F39" s="63"/>
      <c r="G39" s="63"/>
    </row>
    <row r="40" spans="2:7" ht="53.25" customHeight="1" x14ac:dyDescent="0.25">
      <c r="B40" s="241" t="s">
        <v>561</v>
      </c>
      <c r="C40" s="242"/>
      <c r="D40" s="80">
        <v>73.5</v>
      </c>
      <c r="E40" s="114"/>
      <c r="F40" s="63"/>
      <c r="G40" s="63"/>
    </row>
    <row r="41" spans="2:7" ht="20.25" x14ac:dyDescent="0.25">
      <c r="B41" s="83"/>
      <c r="C41" s="83"/>
      <c r="D41" s="82"/>
      <c r="E41" s="76"/>
      <c r="F41" s="64"/>
    </row>
    <row r="42" spans="2:7" ht="18.75" x14ac:dyDescent="0.25">
      <c r="B42" s="65"/>
      <c r="C42" s="65"/>
      <c r="D42" s="64"/>
      <c r="E42" s="64"/>
      <c r="F42" s="64"/>
    </row>
    <row r="43" spans="2:7" ht="18.75" x14ac:dyDescent="0.25">
      <c r="B43" s="65"/>
      <c r="C43" s="65"/>
      <c r="D43" s="64"/>
      <c r="E43" s="64"/>
      <c r="F43" s="64"/>
    </row>
    <row r="44" spans="2:7" ht="34.5" customHeight="1" x14ac:dyDescent="0.3">
      <c r="B44" s="57" t="s">
        <v>300</v>
      </c>
      <c r="C44" s="19"/>
      <c r="D44" s="42" t="s">
        <v>16</v>
      </c>
    </row>
    <row r="45" spans="2:7" ht="20.25" x14ac:dyDescent="0.3">
      <c r="B45" s="58"/>
      <c r="C45" s="120" t="s">
        <v>301</v>
      </c>
      <c r="D45" s="43"/>
    </row>
    <row r="46" spans="2:7" ht="73.5" customHeight="1" x14ac:dyDescent="0.3">
      <c r="B46" s="57" t="s">
        <v>302</v>
      </c>
      <c r="C46" s="19"/>
      <c r="D46" s="42" t="s">
        <v>53</v>
      </c>
    </row>
    <row r="47" spans="2:7" ht="20.25" x14ac:dyDescent="0.3">
      <c r="B47" s="107"/>
      <c r="C47" s="120" t="s">
        <v>301</v>
      </c>
      <c r="D47" s="44"/>
    </row>
    <row r="48" spans="2:7" ht="68.25" customHeight="1" x14ac:dyDescent="0.3">
      <c r="B48" s="57" t="s">
        <v>322</v>
      </c>
      <c r="C48" s="85"/>
      <c r="D48" s="42" t="s">
        <v>133</v>
      </c>
    </row>
    <row r="49" spans="2:4" ht="20.25" x14ac:dyDescent="0.3">
      <c r="B49" s="58"/>
      <c r="C49" s="120" t="s">
        <v>301</v>
      </c>
      <c r="D49" s="44"/>
    </row>
  </sheetData>
  <mergeCells count="31">
    <mergeCell ref="B40:C40"/>
    <mergeCell ref="B33:C33"/>
    <mergeCell ref="B34:C34"/>
    <mergeCell ref="B35:C35"/>
    <mergeCell ref="B37:C37"/>
    <mergeCell ref="B38:C38"/>
    <mergeCell ref="B39:C39"/>
    <mergeCell ref="B32:C32"/>
    <mergeCell ref="C14:H14"/>
    <mergeCell ref="B16:B17"/>
    <mergeCell ref="C16:C17"/>
    <mergeCell ref="D16:E16"/>
    <mergeCell ref="F16:H16"/>
    <mergeCell ref="B25:F25"/>
    <mergeCell ref="B26:C26"/>
    <mergeCell ref="B27:C27"/>
    <mergeCell ref="B28:C28"/>
    <mergeCell ref="B29:C29"/>
    <mergeCell ref="B30:C30"/>
    <mergeCell ref="F1:H1"/>
    <mergeCell ref="C13:H13"/>
    <mergeCell ref="B2:H2"/>
    <mergeCell ref="B3:H3"/>
    <mergeCell ref="B4:H4"/>
    <mergeCell ref="B5:H5"/>
    <mergeCell ref="C6:H6"/>
    <mergeCell ref="C7:H7"/>
    <mergeCell ref="C8:H8"/>
    <mergeCell ref="C9:H9"/>
    <mergeCell ref="C11:H11"/>
    <mergeCell ref="C12:H12"/>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31"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B1:O44"/>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1.5703125" customWidth="1"/>
    <col min="3" max="3" width="23.85546875" customWidth="1"/>
    <col min="4" max="4" width="22.7109375" customWidth="1"/>
    <col min="5" max="5" width="22.5703125" customWidth="1"/>
    <col min="6" max="6" width="19.85546875" customWidth="1"/>
    <col min="7" max="7" width="19" customWidth="1"/>
    <col min="8" max="8" width="18.7109375" customWidth="1"/>
  </cols>
  <sheetData>
    <row r="1" spans="2:15" ht="119.25" customHeight="1" x14ac:dyDescent="0.25">
      <c r="B1" s="1"/>
      <c r="C1" s="1"/>
      <c r="D1" s="1"/>
      <c r="E1" s="1"/>
      <c r="G1" s="177" t="s">
        <v>35</v>
      </c>
      <c r="H1" s="177"/>
      <c r="I1" s="1"/>
      <c r="J1" s="1"/>
      <c r="K1" s="1"/>
      <c r="L1" s="1"/>
    </row>
    <row r="2" spans="2:15" ht="33.75" customHeight="1" x14ac:dyDescent="0.25">
      <c r="B2" s="178" t="s">
        <v>36</v>
      </c>
      <c r="C2" s="178"/>
      <c r="D2" s="178"/>
      <c r="E2" s="178"/>
      <c r="F2" s="178"/>
      <c r="G2" s="178"/>
      <c r="H2" s="178"/>
      <c r="I2" s="4"/>
      <c r="J2" s="4"/>
      <c r="K2" s="4"/>
      <c r="L2" s="4"/>
      <c r="M2" s="4"/>
      <c r="N2" s="4"/>
      <c r="O2" s="4"/>
    </row>
    <row r="3" spans="2:15" ht="42" customHeight="1" x14ac:dyDescent="0.25">
      <c r="B3" s="179" t="s">
        <v>18</v>
      </c>
      <c r="C3" s="179"/>
      <c r="D3" s="179"/>
      <c r="E3" s="179"/>
      <c r="F3" s="179"/>
      <c r="G3" s="179"/>
      <c r="H3" s="179"/>
      <c r="I3" s="5"/>
      <c r="J3" s="5"/>
      <c r="K3" s="5"/>
      <c r="L3" s="5"/>
      <c r="M3" s="5"/>
      <c r="N3" s="12"/>
    </row>
    <row r="4" spans="2:15" ht="23.25" customHeight="1" x14ac:dyDescent="0.25">
      <c r="B4" s="188" t="s">
        <v>19</v>
      </c>
      <c r="C4" s="188"/>
      <c r="D4" s="188"/>
      <c r="E4" s="188"/>
      <c r="F4" s="188"/>
      <c r="G4" s="188"/>
      <c r="H4" s="188"/>
      <c r="I4" s="6"/>
      <c r="J4" s="6"/>
      <c r="K4" s="6"/>
      <c r="L4" s="6"/>
      <c r="M4" s="6"/>
      <c r="N4" s="2"/>
    </row>
    <row r="5" spans="2:15" ht="30.75" customHeight="1" x14ac:dyDescent="0.25">
      <c r="B5" s="181" t="s">
        <v>13</v>
      </c>
      <c r="C5" s="181"/>
      <c r="D5" s="181"/>
      <c r="E5" s="181"/>
      <c r="F5" s="181"/>
      <c r="G5" s="181"/>
      <c r="H5" s="181"/>
      <c r="I5" s="7"/>
      <c r="J5" s="7"/>
      <c r="K5" s="7"/>
      <c r="L5" s="7"/>
      <c r="M5" s="7"/>
      <c r="N5" s="3"/>
    </row>
    <row r="6" spans="2:15" ht="66.75" customHeight="1" x14ac:dyDescent="0.25">
      <c r="B6" s="71" t="s">
        <v>32</v>
      </c>
      <c r="C6" s="176" t="s">
        <v>186</v>
      </c>
      <c r="D6" s="176"/>
      <c r="E6" s="176"/>
      <c r="F6" s="176"/>
      <c r="G6" s="176"/>
      <c r="H6" s="176"/>
      <c r="I6" s="16"/>
      <c r="J6" s="7"/>
      <c r="K6" s="7"/>
      <c r="L6" s="7"/>
      <c r="M6" s="7"/>
      <c r="N6" s="3"/>
    </row>
    <row r="7" spans="2:15" ht="94.5" customHeight="1" x14ac:dyDescent="0.25">
      <c r="B7" s="71" t="s">
        <v>31</v>
      </c>
      <c r="C7" s="176" t="s">
        <v>37</v>
      </c>
      <c r="D7" s="176"/>
      <c r="E7" s="176"/>
      <c r="F7" s="176"/>
      <c r="G7" s="176"/>
      <c r="H7" s="176"/>
      <c r="I7" s="15"/>
      <c r="J7" s="7"/>
      <c r="K7" s="7"/>
      <c r="L7" s="7"/>
      <c r="M7" s="7"/>
      <c r="N7" s="3"/>
    </row>
    <row r="8" spans="2:15" ht="75.75" customHeight="1" x14ac:dyDescent="0.25">
      <c r="B8" s="71" t="s">
        <v>30</v>
      </c>
      <c r="C8" s="176" t="s">
        <v>67</v>
      </c>
      <c r="D8" s="176"/>
      <c r="E8" s="176"/>
      <c r="F8" s="176"/>
      <c r="G8" s="176"/>
      <c r="H8" s="176"/>
      <c r="I8" s="15"/>
      <c r="J8" s="7"/>
      <c r="K8" s="7"/>
      <c r="L8" s="7"/>
      <c r="M8" s="7"/>
      <c r="N8" s="3"/>
    </row>
    <row r="9" spans="2:15" ht="70.5" customHeight="1" x14ac:dyDescent="0.25">
      <c r="B9" s="71" t="s">
        <v>29</v>
      </c>
      <c r="C9" s="176" t="s">
        <v>187</v>
      </c>
      <c r="D9" s="176"/>
      <c r="E9" s="176"/>
      <c r="F9" s="176"/>
      <c r="G9" s="176"/>
      <c r="H9" s="176"/>
      <c r="I9" s="17"/>
      <c r="J9" s="7"/>
      <c r="K9" s="7"/>
      <c r="L9" s="7"/>
      <c r="M9" s="7"/>
      <c r="N9" s="3"/>
    </row>
    <row r="10" spans="2:15" ht="30" customHeight="1" x14ac:dyDescent="0.25">
      <c r="B10" s="71" t="s">
        <v>28</v>
      </c>
      <c r="C10" s="73"/>
      <c r="D10" s="73"/>
      <c r="E10" s="73"/>
      <c r="F10" s="73"/>
      <c r="G10" s="73"/>
      <c r="H10" s="73"/>
      <c r="I10" s="7"/>
      <c r="J10" s="7"/>
      <c r="K10" s="7"/>
      <c r="L10" s="7"/>
      <c r="M10" s="7"/>
      <c r="N10" s="3"/>
    </row>
    <row r="11" spans="2:15" ht="54.75" customHeight="1" x14ac:dyDescent="0.25">
      <c r="B11" s="71" t="s">
        <v>27</v>
      </c>
      <c r="C11" s="183" t="s">
        <v>39</v>
      </c>
      <c r="D11" s="183"/>
      <c r="E11" s="183"/>
      <c r="F11" s="183"/>
      <c r="G11" s="183"/>
      <c r="H11" s="183"/>
      <c r="I11" s="7"/>
      <c r="J11" s="7"/>
      <c r="K11" s="7"/>
      <c r="L11" s="7"/>
      <c r="M11" s="7"/>
      <c r="N11" s="3"/>
    </row>
    <row r="12" spans="2:15" ht="38.25" customHeight="1" x14ac:dyDescent="0.25">
      <c r="B12" s="71" t="s">
        <v>26</v>
      </c>
      <c r="C12" s="183" t="s">
        <v>41</v>
      </c>
      <c r="D12" s="183"/>
      <c r="E12" s="183"/>
      <c r="F12" s="183"/>
      <c r="G12" s="183"/>
      <c r="H12" s="183"/>
      <c r="I12" s="7"/>
      <c r="J12" s="7"/>
      <c r="K12" s="7"/>
      <c r="L12" s="7"/>
      <c r="M12" s="7"/>
      <c r="N12" s="3"/>
    </row>
    <row r="13" spans="2:15" ht="36.75" customHeight="1" x14ac:dyDescent="0.25">
      <c r="B13" s="71" t="s">
        <v>25</v>
      </c>
      <c r="C13" s="183" t="s">
        <v>42</v>
      </c>
      <c r="D13" s="183"/>
      <c r="E13" s="183"/>
      <c r="F13" s="183"/>
      <c r="G13" s="183"/>
      <c r="H13" s="183"/>
      <c r="I13" s="7"/>
      <c r="J13" s="7"/>
      <c r="K13" s="7"/>
      <c r="L13" s="7"/>
      <c r="M13" s="7"/>
      <c r="N13" s="3"/>
    </row>
    <row r="14" spans="2:15" ht="32.25" customHeight="1" x14ac:dyDescent="0.25">
      <c r="B14" s="71" t="s">
        <v>24</v>
      </c>
      <c r="C14" s="183" t="s">
        <v>40</v>
      </c>
      <c r="D14" s="183"/>
      <c r="E14" s="183"/>
      <c r="F14" s="183"/>
      <c r="G14" s="183"/>
      <c r="H14" s="183"/>
      <c r="I14" s="7"/>
      <c r="J14" s="7"/>
      <c r="K14" s="7"/>
      <c r="L14" s="7"/>
      <c r="M14" s="7"/>
      <c r="N14" s="3"/>
    </row>
    <row r="15" spans="2:15" ht="21" customHeight="1" x14ac:dyDescent="0.25">
      <c r="H15" s="31" t="s">
        <v>14</v>
      </c>
    </row>
    <row r="16" spans="2:15" ht="34.5" customHeight="1" x14ac:dyDescent="0.25">
      <c r="B16" s="184" t="s">
        <v>8</v>
      </c>
      <c r="C16" s="184" t="s">
        <v>4</v>
      </c>
      <c r="D16" s="184" t="s">
        <v>3</v>
      </c>
      <c r="E16" s="184"/>
      <c r="F16" s="184" t="s">
        <v>0</v>
      </c>
      <c r="G16" s="184"/>
      <c r="H16" s="184"/>
    </row>
    <row r="17" spans="2:8" ht="32.25" customHeight="1" x14ac:dyDescent="0.25">
      <c r="B17" s="184"/>
      <c r="C17" s="184"/>
      <c r="D17" s="72" t="s">
        <v>1</v>
      </c>
      <c r="E17" s="72" t="s">
        <v>2</v>
      </c>
      <c r="F17" s="72" t="s">
        <v>5</v>
      </c>
      <c r="G17" s="72" t="s">
        <v>6</v>
      </c>
      <c r="H17" s="72" t="s">
        <v>7</v>
      </c>
    </row>
    <row r="18" spans="2:8" ht="89.25" customHeight="1" x14ac:dyDescent="0.25">
      <c r="B18" s="33" t="s">
        <v>20</v>
      </c>
      <c r="C18" s="34"/>
      <c r="D18" s="34"/>
      <c r="E18" s="34"/>
      <c r="F18" s="34"/>
      <c r="G18" s="34"/>
      <c r="H18" s="34"/>
    </row>
    <row r="19" spans="2:8" ht="40.5" customHeight="1" x14ac:dyDescent="0.25">
      <c r="B19" s="33" t="s">
        <v>21</v>
      </c>
      <c r="C19" s="34"/>
      <c r="D19" s="34"/>
      <c r="E19" s="34"/>
      <c r="F19" s="34"/>
      <c r="G19" s="34"/>
      <c r="H19" s="34"/>
    </row>
    <row r="20" spans="2:8" s="8" customFormat="1" ht="68.25" customHeight="1" x14ac:dyDescent="0.25">
      <c r="B20" s="33" t="s">
        <v>22</v>
      </c>
      <c r="C20" s="35"/>
      <c r="D20" s="35"/>
      <c r="E20" s="35"/>
      <c r="F20" s="35"/>
      <c r="G20" s="35"/>
      <c r="H20" s="35"/>
    </row>
    <row r="21" spans="2:8" s="8" customFormat="1" ht="113.25" customHeight="1" x14ac:dyDescent="0.3">
      <c r="B21" s="33" t="s">
        <v>11</v>
      </c>
      <c r="C21" s="36"/>
      <c r="D21" s="36"/>
      <c r="E21" s="36"/>
      <c r="F21" s="35"/>
      <c r="G21" s="35"/>
      <c r="H21" s="35"/>
    </row>
    <row r="22" spans="2:8" ht="39" customHeight="1" x14ac:dyDescent="0.25">
      <c r="B22" s="33" t="s">
        <v>12</v>
      </c>
      <c r="C22" s="34">
        <v>958008</v>
      </c>
      <c r="D22" s="34">
        <v>970548</v>
      </c>
      <c r="E22" s="34">
        <v>899596</v>
      </c>
      <c r="F22" s="34">
        <v>788250</v>
      </c>
      <c r="G22" s="34">
        <v>865916</v>
      </c>
      <c r="H22" s="34">
        <v>876470</v>
      </c>
    </row>
    <row r="23" spans="2:8" ht="53.25" customHeight="1" x14ac:dyDescent="0.3">
      <c r="B23" s="33" t="s">
        <v>23</v>
      </c>
      <c r="C23" s="37"/>
      <c r="D23" s="37"/>
      <c r="E23" s="37"/>
      <c r="F23" s="37"/>
      <c r="G23" s="37"/>
      <c r="H23" s="37"/>
    </row>
    <row r="24" spans="2:8" ht="24.75" customHeight="1" x14ac:dyDescent="0.25">
      <c r="B24" s="9"/>
      <c r="C24" s="10"/>
      <c r="D24" s="10"/>
      <c r="E24" s="10"/>
      <c r="F24" s="10"/>
      <c r="G24" s="10"/>
      <c r="H24" s="10"/>
    </row>
    <row r="25" spans="2:8" ht="60.75" customHeight="1" x14ac:dyDescent="0.25">
      <c r="B25" s="182" t="s">
        <v>57</v>
      </c>
      <c r="C25" s="182"/>
      <c r="D25" s="182"/>
      <c r="E25" s="182"/>
      <c r="F25" s="182"/>
      <c r="G25" s="39"/>
    </row>
    <row r="26" spans="2:8" ht="33.75" customHeight="1" x14ac:dyDescent="0.3">
      <c r="B26" s="196" t="s">
        <v>200</v>
      </c>
      <c r="C26" s="196"/>
      <c r="D26" s="10"/>
      <c r="E26" s="10"/>
    </row>
    <row r="27" spans="2:8" ht="139.5" customHeight="1" x14ac:dyDescent="0.25">
      <c r="B27" s="207" t="s">
        <v>9</v>
      </c>
      <c r="C27" s="208"/>
      <c r="D27" s="72" t="s">
        <v>10</v>
      </c>
      <c r="E27" s="77" t="s">
        <v>142</v>
      </c>
      <c r="F27" s="72" t="s">
        <v>34</v>
      </c>
    </row>
    <row r="28" spans="2:8" ht="33" customHeight="1" x14ac:dyDescent="0.25">
      <c r="B28" s="239" t="s">
        <v>188</v>
      </c>
      <c r="C28" s="221"/>
      <c r="D28" s="79"/>
      <c r="E28" s="77"/>
      <c r="F28" s="63"/>
    </row>
    <row r="29" spans="2:8" ht="39.75" customHeight="1" x14ac:dyDescent="0.25">
      <c r="B29" s="241" t="s">
        <v>173</v>
      </c>
      <c r="C29" s="242"/>
      <c r="D29" s="34">
        <v>180</v>
      </c>
      <c r="E29" s="77"/>
      <c r="F29" s="63"/>
    </row>
    <row r="30" spans="2:8" ht="22.5" customHeight="1" x14ac:dyDescent="0.25">
      <c r="B30" s="65"/>
      <c r="C30" s="65"/>
      <c r="D30" s="64"/>
      <c r="E30" s="64"/>
      <c r="F30" s="64"/>
    </row>
    <row r="31" spans="2:8" ht="26.25" customHeight="1" x14ac:dyDescent="0.3">
      <c r="B31" s="196" t="s">
        <v>201</v>
      </c>
      <c r="C31" s="196"/>
      <c r="D31" s="10"/>
      <c r="E31" s="10"/>
    </row>
    <row r="32" spans="2:8" ht="142.5" customHeight="1" x14ac:dyDescent="0.25">
      <c r="B32" s="184" t="s">
        <v>9</v>
      </c>
      <c r="C32" s="184"/>
      <c r="D32" s="72" t="s">
        <v>10</v>
      </c>
      <c r="E32" s="77" t="s">
        <v>142</v>
      </c>
      <c r="F32" s="72" t="s">
        <v>34</v>
      </c>
    </row>
    <row r="33" spans="2:6" ht="42.75" customHeight="1" x14ac:dyDescent="0.25">
      <c r="B33" s="241" t="s">
        <v>173</v>
      </c>
      <c r="C33" s="242"/>
      <c r="D33" s="34">
        <v>195</v>
      </c>
      <c r="E33" s="77"/>
      <c r="F33" s="63"/>
    </row>
    <row r="34" spans="2:6" ht="20.25" x14ac:dyDescent="0.25">
      <c r="B34" s="83"/>
      <c r="C34" s="83"/>
      <c r="D34" s="82"/>
      <c r="E34" s="76"/>
      <c r="F34" s="64"/>
    </row>
    <row r="35" spans="2:6" ht="27" customHeight="1" x14ac:dyDescent="0.3">
      <c r="B35" s="196" t="s">
        <v>202</v>
      </c>
      <c r="C35" s="196"/>
      <c r="D35" s="10"/>
      <c r="E35" s="10"/>
    </row>
    <row r="36" spans="2:6" ht="136.5" customHeight="1" x14ac:dyDescent="0.25">
      <c r="B36" s="207" t="s">
        <v>9</v>
      </c>
      <c r="C36" s="208"/>
      <c r="D36" s="72" t="s">
        <v>10</v>
      </c>
      <c r="E36" s="77" t="s">
        <v>142</v>
      </c>
      <c r="F36" s="72" t="s">
        <v>34</v>
      </c>
    </row>
    <row r="37" spans="2:6" ht="39" customHeight="1" x14ac:dyDescent="0.25">
      <c r="B37" s="241" t="s">
        <v>173</v>
      </c>
      <c r="C37" s="242"/>
      <c r="D37" s="34">
        <v>195</v>
      </c>
      <c r="E37" s="77"/>
      <c r="F37" s="63"/>
    </row>
    <row r="38" spans="2:6" ht="20.25" x14ac:dyDescent="0.25">
      <c r="B38" s="83"/>
      <c r="C38" s="83"/>
      <c r="D38" s="82"/>
      <c r="E38" s="76"/>
      <c r="F38" s="64"/>
    </row>
    <row r="39" spans="2:6" ht="21" customHeight="1" x14ac:dyDescent="0.25">
      <c r="B39" s="65"/>
      <c r="C39" s="65"/>
      <c r="D39" s="64"/>
      <c r="E39" s="64"/>
      <c r="F39" s="64"/>
    </row>
    <row r="40" spans="2:6" ht="25.5" customHeight="1" x14ac:dyDescent="0.25">
      <c r="B40" s="65"/>
      <c r="C40" s="65"/>
      <c r="D40" s="64"/>
      <c r="E40" s="64"/>
      <c r="F40" s="64"/>
    </row>
    <row r="41" spans="2:6" ht="34.5" customHeight="1" x14ac:dyDescent="0.3">
      <c r="B41" s="57" t="s">
        <v>15</v>
      </c>
      <c r="C41" s="19"/>
      <c r="D41" s="42" t="s">
        <v>16</v>
      </c>
    </row>
    <row r="42" spans="2:6" ht="20.25" x14ac:dyDescent="0.3">
      <c r="B42" s="58"/>
      <c r="C42" s="84" t="s">
        <v>17</v>
      </c>
      <c r="D42" s="43"/>
    </row>
    <row r="43" spans="2:6" ht="73.5" customHeight="1" x14ac:dyDescent="0.3">
      <c r="B43" s="57" t="s">
        <v>52</v>
      </c>
      <c r="C43" s="85"/>
      <c r="D43" s="42" t="s">
        <v>53</v>
      </c>
    </row>
    <row r="44" spans="2:6" ht="20.25" x14ac:dyDescent="0.3">
      <c r="B44" s="58"/>
      <c r="C44" s="84" t="s">
        <v>17</v>
      </c>
      <c r="D44" s="44"/>
    </row>
  </sheetData>
  <mergeCells count="28">
    <mergeCell ref="C6:H6"/>
    <mergeCell ref="G1:H1"/>
    <mergeCell ref="B2:H2"/>
    <mergeCell ref="B3:H3"/>
    <mergeCell ref="B4:H4"/>
    <mergeCell ref="B5:H5"/>
    <mergeCell ref="B25:F25"/>
    <mergeCell ref="C7:H7"/>
    <mergeCell ref="C8:H8"/>
    <mergeCell ref="C9:H9"/>
    <mergeCell ref="C11:H11"/>
    <mergeCell ref="C12:H12"/>
    <mergeCell ref="C13:H13"/>
    <mergeCell ref="C14:H14"/>
    <mergeCell ref="B16:B17"/>
    <mergeCell ref="C16:C17"/>
    <mergeCell ref="D16:E16"/>
    <mergeCell ref="F16:H16"/>
    <mergeCell ref="B26:C26"/>
    <mergeCell ref="B27:C27"/>
    <mergeCell ref="B28:C28"/>
    <mergeCell ref="B29:C29"/>
    <mergeCell ref="B31:C31"/>
    <mergeCell ref="B37:C37"/>
    <mergeCell ref="B32:C32"/>
    <mergeCell ref="B33:C33"/>
    <mergeCell ref="B35:C35"/>
    <mergeCell ref="B36:C36"/>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30"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4"/>
  <sheetViews>
    <sheetView view="pageBreakPreview" zoomScale="80" zoomScaleNormal="100" zoomScaleSheetLayoutView="80" workbookViewId="0">
      <selection activeCell="B2" sqref="B2:H2"/>
    </sheetView>
  </sheetViews>
  <sheetFormatPr defaultRowHeight="15" x14ac:dyDescent="0.25"/>
  <cols>
    <col min="1" max="1" width="1.85546875" customWidth="1"/>
    <col min="2" max="2" width="61.5703125" customWidth="1"/>
    <col min="3" max="3" width="23.85546875" customWidth="1"/>
    <col min="4" max="4" width="22.7109375" customWidth="1"/>
    <col min="5" max="5" width="22.5703125" customWidth="1"/>
    <col min="6" max="6" width="19.85546875" customWidth="1"/>
    <col min="7" max="7" width="19" customWidth="1"/>
    <col min="8" max="8" width="18.7109375" customWidth="1"/>
  </cols>
  <sheetData>
    <row r="1" spans="2:15" ht="119.25" customHeight="1" x14ac:dyDescent="0.25">
      <c r="B1" s="1"/>
      <c r="C1" s="1"/>
      <c r="D1" s="1"/>
      <c r="E1" s="1"/>
      <c r="F1" s="177" t="s">
        <v>258</v>
      </c>
      <c r="G1" s="177"/>
      <c r="H1" s="177"/>
      <c r="I1" s="1"/>
      <c r="J1" s="1"/>
      <c r="K1" s="1"/>
      <c r="L1" s="1"/>
    </row>
    <row r="2" spans="2:15" ht="33.75" customHeight="1" x14ac:dyDescent="0.25">
      <c r="B2" s="178" t="s">
        <v>259</v>
      </c>
      <c r="C2" s="178"/>
      <c r="D2" s="178"/>
      <c r="E2" s="178"/>
      <c r="F2" s="178"/>
      <c r="G2" s="178"/>
      <c r="H2" s="178"/>
      <c r="I2" s="4"/>
      <c r="J2" s="4"/>
      <c r="K2" s="4"/>
      <c r="L2" s="4"/>
      <c r="M2" s="4"/>
      <c r="N2" s="4"/>
      <c r="O2" s="4"/>
    </row>
    <row r="3" spans="2:15" ht="42" customHeight="1" x14ac:dyDescent="0.25">
      <c r="B3" s="179" t="s">
        <v>260</v>
      </c>
      <c r="C3" s="179"/>
      <c r="D3" s="179"/>
      <c r="E3" s="179"/>
      <c r="F3" s="179"/>
      <c r="G3" s="179"/>
      <c r="H3" s="179"/>
      <c r="I3" s="5"/>
      <c r="J3" s="5"/>
      <c r="K3" s="5"/>
      <c r="L3" s="5"/>
      <c r="M3" s="5"/>
      <c r="N3" s="12"/>
    </row>
    <row r="4" spans="2:15" ht="23.25" customHeight="1" x14ac:dyDescent="0.25">
      <c r="B4" s="180" t="s">
        <v>261</v>
      </c>
      <c r="C4" s="180"/>
      <c r="D4" s="180"/>
      <c r="E4" s="180"/>
      <c r="F4" s="180"/>
      <c r="G4" s="180"/>
      <c r="H4" s="180"/>
      <c r="I4" s="6"/>
      <c r="J4" s="6"/>
      <c r="K4" s="6"/>
      <c r="L4" s="6"/>
      <c r="M4" s="6"/>
      <c r="N4" s="2"/>
    </row>
    <row r="5" spans="2:15" ht="30.75" customHeight="1" x14ac:dyDescent="0.25">
      <c r="B5" s="181" t="s">
        <v>262</v>
      </c>
      <c r="C5" s="181"/>
      <c r="D5" s="181"/>
      <c r="E5" s="181"/>
      <c r="F5" s="181"/>
      <c r="G5" s="181"/>
      <c r="H5" s="181"/>
      <c r="I5" s="7"/>
      <c r="J5" s="7"/>
      <c r="K5" s="7"/>
      <c r="L5" s="7"/>
      <c r="M5" s="7"/>
      <c r="N5" s="3"/>
    </row>
    <row r="6" spans="2:15" ht="66.75" customHeight="1" x14ac:dyDescent="0.25">
      <c r="B6" s="111" t="s">
        <v>263</v>
      </c>
      <c r="C6" s="176" t="s">
        <v>331</v>
      </c>
      <c r="D6" s="176"/>
      <c r="E6" s="176"/>
      <c r="F6" s="176"/>
      <c r="G6" s="176"/>
      <c r="H6" s="176"/>
      <c r="I6" s="16"/>
      <c r="J6" s="7"/>
      <c r="K6" s="7"/>
      <c r="L6" s="7"/>
      <c r="M6" s="7"/>
      <c r="N6" s="3"/>
    </row>
    <row r="7" spans="2:15" ht="94.5" customHeight="1" x14ac:dyDescent="0.25">
      <c r="B7" s="111" t="s">
        <v>265</v>
      </c>
      <c r="C7" s="176" t="s">
        <v>266</v>
      </c>
      <c r="D7" s="176"/>
      <c r="E7" s="176"/>
      <c r="F7" s="176"/>
      <c r="G7" s="176"/>
      <c r="H7" s="176"/>
      <c r="I7" s="15"/>
      <c r="J7" s="7"/>
      <c r="K7" s="7"/>
      <c r="L7" s="7"/>
      <c r="M7" s="7"/>
      <c r="N7" s="3"/>
    </row>
    <row r="8" spans="2:15" ht="75.75" customHeight="1" x14ac:dyDescent="0.25">
      <c r="B8" s="111" t="s">
        <v>267</v>
      </c>
      <c r="C8" s="176" t="s">
        <v>567</v>
      </c>
      <c r="D8" s="176"/>
      <c r="E8" s="176"/>
      <c r="F8" s="176"/>
      <c r="G8" s="176"/>
      <c r="H8" s="176"/>
      <c r="I8" s="15"/>
      <c r="J8" s="7"/>
      <c r="K8" s="7"/>
      <c r="L8" s="7"/>
      <c r="M8" s="7"/>
      <c r="N8" s="3"/>
    </row>
    <row r="9" spans="2:15" ht="60.75" customHeight="1" x14ac:dyDescent="0.25">
      <c r="B9" s="111" t="s">
        <v>268</v>
      </c>
      <c r="C9" s="176" t="s">
        <v>568</v>
      </c>
      <c r="D9" s="176"/>
      <c r="E9" s="176"/>
      <c r="F9" s="176"/>
      <c r="G9" s="176"/>
      <c r="H9" s="176"/>
      <c r="I9" s="17"/>
      <c r="J9" s="7"/>
      <c r="K9" s="7"/>
      <c r="L9" s="7"/>
      <c r="M9" s="7"/>
      <c r="N9" s="3"/>
    </row>
    <row r="10" spans="2:15" ht="30" customHeight="1" x14ac:dyDescent="0.25">
      <c r="B10" s="111" t="s">
        <v>269</v>
      </c>
      <c r="C10" s="113"/>
      <c r="D10" s="113"/>
      <c r="E10" s="113"/>
      <c r="F10" s="113"/>
      <c r="G10" s="113"/>
      <c r="H10" s="113"/>
      <c r="I10" s="7"/>
      <c r="J10" s="7"/>
      <c r="K10" s="7"/>
      <c r="L10" s="7"/>
      <c r="M10" s="7"/>
      <c r="N10" s="3"/>
    </row>
    <row r="11" spans="2:15" ht="54.75" customHeight="1" x14ac:dyDescent="0.25">
      <c r="B11" s="111" t="s">
        <v>270</v>
      </c>
      <c r="C11" s="183" t="s">
        <v>271</v>
      </c>
      <c r="D11" s="183"/>
      <c r="E11" s="183"/>
      <c r="F11" s="183"/>
      <c r="G11" s="183"/>
      <c r="H11" s="183"/>
      <c r="I11" s="7"/>
      <c r="J11" s="7"/>
      <c r="K11" s="7"/>
      <c r="L11" s="7"/>
      <c r="M11" s="7"/>
      <c r="N11" s="3"/>
    </row>
    <row r="12" spans="2:15" ht="41.25" customHeight="1" x14ac:dyDescent="0.25">
      <c r="B12" s="111" t="s">
        <v>272</v>
      </c>
      <c r="C12" s="183" t="s">
        <v>273</v>
      </c>
      <c r="D12" s="183"/>
      <c r="E12" s="183"/>
      <c r="F12" s="183"/>
      <c r="G12" s="183"/>
      <c r="H12" s="183"/>
      <c r="I12" s="7"/>
      <c r="J12" s="7"/>
      <c r="K12" s="7"/>
      <c r="L12" s="7"/>
      <c r="M12" s="7"/>
      <c r="N12" s="3"/>
    </row>
    <row r="13" spans="2:15" ht="36.75" customHeight="1" x14ac:dyDescent="0.25">
      <c r="B13" s="111" t="s">
        <v>274</v>
      </c>
      <c r="C13" s="183" t="s">
        <v>275</v>
      </c>
      <c r="D13" s="183"/>
      <c r="E13" s="183"/>
      <c r="F13" s="183"/>
      <c r="G13" s="183"/>
      <c r="H13" s="183"/>
      <c r="I13" s="7"/>
      <c r="J13" s="7"/>
      <c r="K13" s="7"/>
      <c r="L13" s="7"/>
      <c r="M13" s="7"/>
      <c r="N13" s="3"/>
    </row>
    <row r="14" spans="2:15" ht="32.25" customHeight="1" x14ac:dyDescent="0.25">
      <c r="B14" s="111" t="s">
        <v>276</v>
      </c>
      <c r="C14" s="183" t="s">
        <v>277</v>
      </c>
      <c r="D14" s="183"/>
      <c r="E14" s="183"/>
      <c r="F14" s="183"/>
      <c r="G14" s="183"/>
      <c r="H14" s="183"/>
      <c r="I14" s="7"/>
      <c r="J14" s="7"/>
      <c r="K14" s="7"/>
      <c r="L14" s="7"/>
      <c r="M14" s="7"/>
      <c r="N14" s="3"/>
    </row>
    <row r="15" spans="2:15" ht="21" customHeight="1" x14ac:dyDescent="0.25">
      <c r="H15" s="31" t="s">
        <v>278</v>
      </c>
    </row>
    <row r="16" spans="2:15" ht="34.5" customHeight="1" x14ac:dyDescent="0.25">
      <c r="B16" s="184" t="s">
        <v>279</v>
      </c>
      <c r="C16" s="184" t="s">
        <v>280</v>
      </c>
      <c r="D16" s="184" t="s">
        <v>281</v>
      </c>
      <c r="E16" s="184"/>
      <c r="F16" s="184" t="s">
        <v>282</v>
      </c>
      <c r="G16" s="184"/>
      <c r="H16" s="184"/>
    </row>
    <row r="17" spans="2:8" ht="32.25" customHeight="1" x14ac:dyDescent="0.25">
      <c r="B17" s="184"/>
      <c r="C17" s="184"/>
      <c r="D17" s="112" t="s">
        <v>283</v>
      </c>
      <c r="E17" s="112" t="s">
        <v>284</v>
      </c>
      <c r="F17" s="112" t="s">
        <v>285</v>
      </c>
      <c r="G17" s="112" t="s">
        <v>286</v>
      </c>
      <c r="H17" s="112" t="s">
        <v>287</v>
      </c>
    </row>
    <row r="18" spans="2:8" ht="108.75" customHeight="1" x14ac:dyDescent="0.25">
      <c r="B18" s="33" t="s">
        <v>288</v>
      </c>
      <c r="C18" s="34"/>
      <c r="D18" s="34"/>
      <c r="E18" s="34"/>
      <c r="F18" s="34"/>
      <c r="G18" s="34"/>
      <c r="H18" s="34"/>
    </row>
    <row r="19" spans="2:8" ht="40.5" customHeight="1" x14ac:dyDescent="0.25">
      <c r="B19" s="33" t="s">
        <v>289</v>
      </c>
      <c r="C19" s="34"/>
      <c r="D19" s="34"/>
      <c r="E19" s="34"/>
      <c r="F19" s="34"/>
      <c r="G19" s="34"/>
      <c r="H19" s="34"/>
    </row>
    <row r="20" spans="2:8" s="8" customFormat="1" ht="54.75" customHeight="1" x14ac:dyDescent="0.25">
      <c r="B20" s="33" t="s">
        <v>290</v>
      </c>
      <c r="C20" s="35"/>
      <c r="D20" s="35"/>
      <c r="E20" s="35"/>
      <c r="F20" s="35"/>
      <c r="G20" s="35"/>
      <c r="H20" s="35"/>
    </row>
    <row r="21" spans="2:8" s="8" customFormat="1" ht="113.25" customHeight="1" x14ac:dyDescent="0.3">
      <c r="B21" s="33" t="s">
        <v>291</v>
      </c>
      <c r="C21" s="36"/>
      <c r="D21" s="36"/>
      <c r="E21" s="36"/>
      <c r="F21" s="35"/>
      <c r="G21" s="35"/>
      <c r="H21" s="35"/>
    </row>
    <row r="22" spans="2:8" ht="39" customHeight="1" x14ac:dyDescent="0.25">
      <c r="B22" s="33" t="s">
        <v>292</v>
      </c>
      <c r="C22" s="34">
        <v>958008</v>
      </c>
      <c r="D22" s="34">
        <v>970548</v>
      </c>
      <c r="E22" s="34">
        <v>899596</v>
      </c>
      <c r="F22" s="34">
        <v>788250</v>
      </c>
      <c r="G22" s="34">
        <v>865916</v>
      </c>
      <c r="H22" s="34">
        <v>876470</v>
      </c>
    </row>
    <row r="23" spans="2:8" ht="53.25" customHeight="1" x14ac:dyDescent="0.3">
      <c r="B23" s="33" t="s">
        <v>293</v>
      </c>
      <c r="C23" s="37"/>
      <c r="D23" s="37"/>
      <c r="E23" s="37"/>
      <c r="F23" s="37"/>
      <c r="G23" s="37"/>
      <c r="H23" s="37"/>
    </row>
    <row r="24" spans="2:8" ht="24.75" customHeight="1" x14ac:dyDescent="0.25">
      <c r="B24" s="9"/>
      <c r="C24" s="10"/>
      <c r="D24" s="10"/>
      <c r="E24" s="10"/>
      <c r="F24" s="10"/>
      <c r="G24" s="10"/>
      <c r="H24" s="10"/>
    </row>
    <row r="25" spans="2:8" ht="52.5" customHeight="1" x14ac:dyDescent="0.25">
      <c r="B25" s="182" t="s">
        <v>294</v>
      </c>
      <c r="C25" s="182"/>
      <c r="D25" s="182"/>
      <c r="E25" s="182"/>
      <c r="F25" s="182"/>
      <c r="G25" s="39"/>
    </row>
    <row r="26" spans="2:8" ht="33.75" customHeight="1" x14ac:dyDescent="0.3">
      <c r="B26" s="196" t="s">
        <v>362</v>
      </c>
      <c r="C26" s="196"/>
      <c r="D26" s="10"/>
      <c r="E26" s="10"/>
    </row>
    <row r="27" spans="2:8" ht="150" customHeight="1" x14ac:dyDescent="0.25">
      <c r="B27" s="207" t="s">
        <v>296</v>
      </c>
      <c r="C27" s="208"/>
      <c r="D27" s="112" t="s">
        <v>297</v>
      </c>
      <c r="E27" s="112" t="s">
        <v>298</v>
      </c>
      <c r="F27" s="112" t="s">
        <v>299</v>
      </c>
      <c r="G27" s="121" t="s">
        <v>337</v>
      </c>
    </row>
    <row r="28" spans="2:8" ht="33" customHeight="1" x14ac:dyDescent="0.25">
      <c r="B28" s="239" t="s">
        <v>566</v>
      </c>
      <c r="C28" s="221"/>
      <c r="D28" s="79"/>
      <c r="E28" s="114"/>
      <c r="F28" s="63"/>
      <c r="G28" s="63"/>
    </row>
    <row r="29" spans="2:8" ht="48" customHeight="1" x14ac:dyDescent="0.25">
      <c r="B29" s="241" t="s">
        <v>561</v>
      </c>
      <c r="C29" s="242"/>
      <c r="D29" s="34">
        <v>180</v>
      </c>
      <c r="E29" s="114"/>
      <c r="F29" s="63"/>
      <c r="G29" s="63"/>
    </row>
    <row r="30" spans="2:8" ht="22.5" customHeight="1" x14ac:dyDescent="0.25">
      <c r="B30" s="65"/>
      <c r="C30" s="65"/>
      <c r="D30" s="64"/>
      <c r="E30" s="64"/>
      <c r="F30" s="64"/>
    </row>
    <row r="31" spans="2:8" ht="26.25" customHeight="1" x14ac:dyDescent="0.3">
      <c r="B31" s="196" t="s">
        <v>360</v>
      </c>
      <c r="C31" s="196"/>
      <c r="D31" s="10"/>
      <c r="E31" s="10"/>
    </row>
    <row r="32" spans="2:8" ht="161.25" customHeight="1" x14ac:dyDescent="0.25">
      <c r="B32" s="207" t="s">
        <v>296</v>
      </c>
      <c r="C32" s="208"/>
      <c r="D32" s="112" t="s">
        <v>297</v>
      </c>
      <c r="E32" s="112" t="s">
        <v>298</v>
      </c>
      <c r="F32" s="112" t="s">
        <v>299</v>
      </c>
      <c r="G32" s="121" t="s">
        <v>337</v>
      </c>
    </row>
    <row r="33" spans="2:7" ht="52.5" customHeight="1" x14ac:dyDescent="0.25">
      <c r="B33" s="241" t="s">
        <v>561</v>
      </c>
      <c r="C33" s="242"/>
      <c r="D33" s="34">
        <v>195</v>
      </c>
      <c r="E33" s="114"/>
      <c r="F33" s="63"/>
      <c r="G33" s="63"/>
    </row>
    <row r="34" spans="2:7" ht="20.25" x14ac:dyDescent="0.25">
      <c r="B34" s="83"/>
      <c r="C34" s="83"/>
      <c r="D34" s="82"/>
      <c r="E34" s="76"/>
      <c r="F34" s="64"/>
    </row>
    <row r="35" spans="2:7" ht="27" customHeight="1" x14ac:dyDescent="0.3">
      <c r="B35" s="196" t="s">
        <v>361</v>
      </c>
      <c r="C35" s="196"/>
      <c r="D35" s="10"/>
      <c r="E35" s="10"/>
    </row>
    <row r="36" spans="2:7" ht="154.5" customHeight="1" x14ac:dyDescent="0.25">
      <c r="B36" s="207" t="s">
        <v>296</v>
      </c>
      <c r="C36" s="208"/>
      <c r="D36" s="112" t="s">
        <v>297</v>
      </c>
      <c r="E36" s="112" t="s">
        <v>298</v>
      </c>
      <c r="F36" s="112" t="s">
        <v>299</v>
      </c>
      <c r="G36" s="121" t="s">
        <v>337</v>
      </c>
    </row>
    <row r="37" spans="2:7" ht="47.25" customHeight="1" x14ac:dyDescent="0.25">
      <c r="B37" s="241" t="s">
        <v>561</v>
      </c>
      <c r="C37" s="242"/>
      <c r="D37" s="34">
        <v>195</v>
      </c>
      <c r="E37" s="114"/>
      <c r="F37" s="63"/>
      <c r="G37" s="63"/>
    </row>
    <row r="38" spans="2:7" ht="20.25" x14ac:dyDescent="0.25">
      <c r="B38" s="83"/>
      <c r="C38" s="83"/>
      <c r="D38" s="82"/>
      <c r="E38" s="76"/>
      <c r="F38" s="64"/>
    </row>
    <row r="39" spans="2:7" ht="21" customHeight="1" x14ac:dyDescent="0.25">
      <c r="B39" s="65"/>
      <c r="C39" s="65"/>
      <c r="D39" s="64"/>
      <c r="E39" s="64"/>
      <c r="F39" s="64"/>
    </row>
    <row r="40" spans="2:7" ht="25.5" customHeight="1" x14ac:dyDescent="0.25">
      <c r="B40" s="65"/>
      <c r="C40" s="65"/>
      <c r="D40" s="64"/>
      <c r="E40" s="64"/>
      <c r="F40" s="64"/>
    </row>
    <row r="41" spans="2:7" ht="34.5" customHeight="1" x14ac:dyDescent="0.3">
      <c r="B41" s="57" t="s">
        <v>300</v>
      </c>
      <c r="C41" s="19"/>
      <c r="D41" s="42" t="s">
        <v>16</v>
      </c>
    </row>
    <row r="42" spans="2:7" ht="20.25" x14ac:dyDescent="0.3">
      <c r="B42" s="58"/>
      <c r="C42" s="120" t="s">
        <v>301</v>
      </c>
      <c r="D42" s="43"/>
    </row>
    <row r="43" spans="2:7" ht="73.5" customHeight="1" x14ac:dyDescent="0.3">
      <c r="B43" s="57" t="s">
        <v>302</v>
      </c>
      <c r="C43" s="19"/>
      <c r="D43" s="42" t="s">
        <v>53</v>
      </c>
    </row>
    <row r="44" spans="2:7" ht="20.25" x14ac:dyDescent="0.3">
      <c r="B44" s="107"/>
      <c r="C44" s="120" t="s">
        <v>301</v>
      </c>
      <c r="D44" s="44"/>
    </row>
  </sheetData>
  <mergeCells count="28">
    <mergeCell ref="B33:C33"/>
    <mergeCell ref="B35:C35"/>
    <mergeCell ref="B36:C36"/>
    <mergeCell ref="B37:C37"/>
    <mergeCell ref="B26:C26"/>
    <mergeCell ref="B27:C27"/>
    <mergeCell ref="B28:C28"/>
    <mergeCell ref="B29:C29"/>
    <mergeCell ref="B31:C31"/>
    <mergeCell ref="B32:C32"/>
    <mergeCell ref="B25:F25"/>
    <mergeCell ref="C7:H7"/>
    <mergeCell ref="C8:H8"/>
    <mergeCell ref="C9:H9"/>
    <mergeCell ref="C11:H11"/>
    <mergeCell ref="C12:H12"/>
    <mergeCell ref="C13:H13"/>
    <mergeCell ref="C14:H14"/>
    <mergeCell ref="B16:B17"/>
    <mergeCell ref="C16:C17"/>
    <mergeCell ref="D16:E16"/>
    <mergeCell ref="F16:H16"/>
    <mergeCell ref="F1:H1"/>
    <mergeCell ref="C6:H6"/>
    <mergeCell ref="B2:H2"/>
    <mergeCell ref="B3:H3"/>
    <mergeCell ref="B4:H4"/>
    <mergeCell ref="B5:H5"/>
  </mergeCells>
  <pageMargins left="0.74803149606299213" right="0.74803149606299213" top="0.98425196850393704" bottom="0.98425196850393704" header="0.51181102362204722" footer="0.51181102362204722"/>
  <pageSetup paperSize="9" scale="45" fitToHeight="2" orientation="portrait" verticalDpi="0" r:id="rId1"/>
  <rowBreaks count="1" manualBreakCount="1">
    <brk id="3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49</vt:i4>
      </vt:variant>
    </vt:vector>
  </HeadingPairs>
  <TitlesOfParts>
    <vt:vector size="96" baseType="lpstr">
      <vt:lpstr>001</vt:lpstr>
      <vt:lpstr>001-рус</vt:lpstr>
      <vt:lpstr>026</vt:lpstr>
      <vt:lpstr>026-рус</vt:lpstr>
      <vt:lpstr>003</vt:lpstr>
      <vt:lpstr>003-рус</vt:lpstr>
      <vt:lpstr>004</vt:lpstr>
      <vt:lpstr>004-рус</vt:lpstr>
      <vt:lpstr>007</vt:lpstr>
      <vt:lpstr>007-рус</vt:lpstr>
      <vt:lpstr>008</vt:lpstr>
      <vt:lpstr>008-рус</vt:lpstr>
      <vt:lpstr>009</vt:lpstr>
      <vt:lpstr>009-рус</vt:lpstr>
      <vt:lpstr>015</vt:lpstr>
      <vt:lpstr>015-рус</vt:lpstr>
      <vt:lpstr>053</vt:lpstr>
      <vt:lpstr>053-рус</vt:lpstr>
      <vt:lpstr>013</vt:lpstr>
      <vt:lpstr>013-рус</vt:lpstr>
      <vt:lpstr>023</vt:lpstr>
      <vt:lpstr>023-рус</vt:lpstr>
      <vt:lpstr>066</vt:lpstr>
      <vt:lpstr>066-рус</vt:lpstr>
      <vt:lpstr>034</vt:lpstr>
      <vt:lpstr>034-рус</vt:lpstr>
      <vt:lpstr>076</vt:lpstr>
      <vt:lpstr>076-рус</vt:lpstr>
      <vt:lpstr>077</vt:lpstr>
      <vt:lpstr>077-рус</vt:lpstr>
      <vt:lpstr>032</vt:lpstr>
      <vt:lpstr>032-рус</vt:lpstr>
      <vt:lpstr>002</vt:lpstr>
      <vt:lpstr>002-рус</vt:lpstr>
      <vt:lpstr>002+-рус</vt:lpstr>
      <vt:lpstr>020</vt:lpstr>
      <vt:lpstr>020-рус</vt:lpstr>
      <vt:lpstr>022</vt:lpstr>
      <vt:lpstr>022-рус</vt:lpstr>
      <vt:lpstr>028</vt:lpstr>
      <vt:lpstr>028-рус</vt:lpstr>
      <vt:lpstr>006</vt:lpstr>
      <vt:lpstr>006-рус</vt:lpstr>
      <vt:lpstr>016</vt:lpstr>
      <vt:lpstr>016-рус</vt:lpstr>
      <vt:lpstr>064</vt:lpstr>
      <vt:lpstr>064-рус</vt:lpstr>
      <vt:lpstr>'020-рус'!Заголовки_для_печати</vt:lpstr>
      <vt:lpstr>'032-рус'!Заголовки_для_печати</vt:lpstr>
      <vt:lpstr>'001'!Область_печати</vt:lpstr>
      <vt:lpstr>'001-рус'!Область_печати</vt:lpstr>
      <vt:lpstr>'002'!Область_печати</vt:lpstr>
      <vt:lpstr>'002+-рус'!Область_печати</vt:lpstr>
      <vt:lpstr>'002-рус'!Область_печати</vt:lpstr>
      <vt:lpstr>'003'!Область_печати</vt:lpstr>
      <vt:lpstr>'003-рус'!Область_печати</vt:lpstr>
      <vt:lpstr>'004'!Область_печати</vt:lpstr>
      <vt:lpstr>'004-рус'!Область_печати</vt:lpstr>
      <vt:lpstr>'006'!Область_печати</vt:lpstr>
      <vt:lpstr>'006-рус'!Область_печати</vt:lpstr>
      <vt:lpstr>'007'!Область_печати</vt:lpstr>
      <vt:lpstr>'007-рус'!Область_печати</vt:lpstr>
      <vt:lpstr>'008'!Область_печати</vt:lpstr>
      <vt:lpstr>'008-рус'!Область_печати</vt:lpstr>
      <vt:lpstr>'009'!Область_печати</vt:lpstr>
      <vt:lpstr>'009-рус'!Область_печати</vt:lpstr>
      <vt:lpstr>'013'!Область_печати</vt:lpstr>
      <vt:lpstr>'013-рус'!Область_печати</vt:lpstr>
      <vt:lpstr>'015'!Область_печати</vt:lpstr>
      <vt:lpstr>'015-рус'!Область_печати</vt:lpstr>
      <vt:lpstr>'016'!Область_печати</vt:lpstr>
      <vt:lpstr>'016-рус'!Область_печати</vt:lpstr>
      <vt:lpstr>'020'!Область_печати</vt:lpstr>
      <vt:lpstr>'020-рус'!Область_печати</vt:lpstr>
      <vt:lpstr>'022'!Область_печати</vt:lpstr>
      <vt:lpstr>'022-рус'!Область_печати</vt:lpstr>
      <vt:lpstr>'023'!Область_печати</vt:lpstr>
      <vt:lpstr>'023-рус'!Область_печати</vt:lpstr>
      <vt:lpstr>'026'!Область_печати</vt:lpstr>
      <vt:lpstr>'026-рус'!Область_печати</vt:lpstr>
      <vt:lpstr>'028'!Область_печати</vt:lpstr>
      <vt:lpstr>'028-рус'!Область_печати</vt:lpstr>
      <vt:lpstr>'032'!Область_печати</vt:lpstr>
      <vt:lpstr>'032-рус'!Область_печати</vt:lpstr>
      <vt:lpstr>'034'!Область_печати</vt:lpstr>
      <vt:lpstr>'034-рус'!Область_печати</vt:lpstr>
      <vt:lpstr>'053'!Область_печати</vt:lpstr>
      <vt:lpstr>'053-рус'!Область_печати</vt:lpstr>
      <vt:lpstr>'064'!Область_печати</vt:lpstr>
      <vt:lpstr>'064-рус'!Область_печати</vt:lpstr>
      <vt:lpstr>'066'!Область_печати</vt:lpstr>
      <vt:lpstr>'066-рус'!Область_печати</vt:lpstr>
      <vt:lpstr>'076'!Область_печати</vt:lpstr>
      <vt:lpstr>'076-рус'!Область_печати</vt:lpstr>
      <vt:lpstr>'077'!Область_печати</vt:lpstr>
      <vt:lpstr>'077-рус'!Область_печати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907</cp:lastModifiedBy>
  <cp:lastPrinted>2026-09-01T11:33:16Z</cp:lastPrinted>
  <dcterms:created xsi:type="dcterms:W3CDTF">2025-07-18T14:33:36Z</dcterms:created>
  <dcterms:modified xsi:type="dcterms:W3CDTF">2026-09-01T11:35:14Z</dcterms:modified>
</cp:coreProperties>
</file>