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hetkeyeva-zh\Desktop\Мои документы Жанагуль\рабочая папка+\Исполнение СВОД\Отчеты по освоению Е-МИН ФИН\2026 год\на 01.09.2026\Отчет на портал на 01.09.2026\"/>
    </mc:Choice>
  </mc:AlternateContent>
  <xr:revisionPtr revIDLastSave="0" documentId="13_ncr:1_{F8DC7D42-F67C-4FEF-A344-8CC9E953038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БП (русс)" sheetId="3" r:id="rId1"/>
  </sheets>
  <definedNames>
    <definedName name="_xlnm.Print_Titles" localSheetId="0">'РБП (русс)'!$4:$6</definedName>
    <definedName name="_xlnm.Print_Area" localSheetId="0">'РБП (русс)'!$A$1:$I$32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3" l="1"/>
  <c r="H32" i="3"/>
  <c r="H31" i="3" s="1"/>
  <c r="H30" i="3" s="1"/>
  <c r="G31" i="3"/>
  <c r="G30" i="3" s="1"/>
  <c r="F31" i="3"/>
  <c r="E31" i="3"/>
  <c r="E30" i="3" s="1"/>
  <c r="I29" i="3"/>
  <c r="H29" i="3"/>
  <c r="I28" i="3"/>
  <c r="H28" i="3"/>
  <c r="I27" i="3"/>
  <c r="H27" i="3"/>
  <c r="I26" i="3"/>
  <c r="H26" i="3"/>
  <c r="I25" i="3"/>
  <c r="H25" i="3"/>
  <c r="H24" i="3" s="1"/>
  <c r="G24" i="3"/>
  <c r="I24" i="3" s="1"/>
  <c r="F24" i="3"/>
  <c r="E24" i="3"/>
  <c r="I23" i="3"/>
  <c r="H23" i="3"/>
  <c r="I22" i="3"/>
  <c r="H22" i="3"/>
  <c r="I21" i="3"/>
  <c r="H21" i="3"/>
  <c r="I20" i="3"/>
  <c r="H20" i="3"/>
  <c r="G19" i="3"/>
  <c r="F19" i="3"/>
  <c r="E19" i="3"/>
  <c r="I18" i="3"/>
  <c r="H18" i="3"/>
  <c r="I17" i="3"/>
  <c r="H17" i="3"/>
  <c r="I16" i="3"/>
  <c r="H16" i="3"/>
  <c r="I15" i="3"/>
  <c r="H15" i="3"/>
  <c r="G14" i="3"/>
  <c r="F14" i="3"/>
  <c r="E14" i="3"/>
  <c r="I13" i="3"/>
  <c r="H13" i="3"/>
  <c r="I12" i="3"/>
  <c r="H12" i="3"/>
  <c r="I11" i="3"/>
  <c r="H11" i="3"/>
  <c r="I10" i="3"/>
  <c r="H10" i="3"/>
  <c r="G9" i="3"/>
  <c r="F9" i="3"/>
  <c r="E9" i="3"/>
  <c r="I31" i="3" l="1"/>
  <c r="F30" i="3"/>
  <c r="H19" i="3"/>
  <c r="I19" i="3"/>
  <c r="H14" i="3"/>
  <c r="G8" i="3"/>
  <c r="G7" i="3" s="1"/>
  <c r="I14" i="3"/>
  <c r="H9" i="3"/>
  <c r="E8" i="3"/>
  <c r="E7" i="3" s="1"/>
  <c r="F8" i="3"/>
  <c r="I9" i="3"/>
  <c r="F7" i="3" l="1"/>
  <c r="H8" i="3"/>
  <c r="H7" i="3" s="1"/>
  <c r="I7" i="3"/>
  <c r="I8" i="3"/>
</calcChain>
</file>

<file path=xl/sharedStrings.xml><?xml version="1.0" encoding="utf-8"?>
<sst xmlns="http://schemas.openxmlformats.org/spreadsheetml/2006/main" count="74" uniqueCount="67">
  <si>
    <t>тыс. тенге</t>
  </si>
  <si>
    <t>Код</t>
  </si>
  <si>
    <t>Наименование</t>
  </si>
  <si>
    <t>АБП</t>
  </si>
  <si>
    <t>Программа</t>
  </si>
  <si>
    <t>Подпрограмма</t>
  </si>
  <si>
    <t>1</t>
  </si>
  <si>
    <t>2</t>
  </si>
  <si>
    <t>3</t>
  </si>
  <si>
    <t>4</t>
  </si>
  <si>
    <t>5</t>
  </si>
  <si>
    <t>6</t>
  </si>
  <si>
    <t>7</t>
  </si>
  <si>
    <t>8</t>
  </si>
  <si>
    <t>Министерство труда и социальной защиты населения Республики Казахстан</t>
  </si>
  <si>
    <t>Текущие программы</t>
  </si>
  <si>
    <t>001</t>
  </si>
  <si>
    <t>Формирование государственной политики в области труда, занятости, социальной защиты и миграции населения</t>
  </si>
  <si>
    <t>100</t>
  </si>
  <si>
    <t>Обеспечение деятельности уполномоченного органа в области труда, занятости, социальной защиты и миграции населения</t>
  </si>
  <si>
    <t>104</t>
  </si>
  <si>
    <t>Обеспечение функционирования информационных систем и информационно-техническое обеспечение государственных органов</t>
  </si>
  <si>
    <t>123</t>
  </si>
  <si>
    <t>Текущие административные расходы</t>
  </si>
  <si>
    <t>027</t>
  </si>
  <si>
    <t xml:space="preserve">Социальное обеспечение отдельных категорий граждан и их сопровождение по выплатам      </t>
  </si>
  <si>
    <t>139</t>
  </si>
  <si>
    <t>Услуги по обеспечению выплаты пенсий и пособий</t>
  </si>
  <si>
    <t>142</t>
  </si>
  <si>
    <t>Выплата пенсий и пособий за счет средств республиканского бюджета</t>
  </si>
  <si>
    <t>034</t>
  </si>
  <si>
    <t>Прикладные научные исследования в области охраны труда</t>
  </si>
  <si>
    <t>058</t>
  </si>
  <si>
    <t>Оказание социальной защиты и помощи населению на республиканском уровне, а также совершенствование системы социальной защиты и развитие инфраструктуры</t>
  </si>
  <si>
    <t>102</t>
  </si>
  <si>
    <t>Слухоречевая адаптация детей с нарушением слуха после кохлеарной имплантации</t>
  </si>
  <si>
    <t>068</t>
  </si>
  <si>
    <t>Развитие продуктивной занятости</t>
  </si>
  <si>
    <t>101</t>
  </si>
  <si>
    <t>Проведение текущих мероприятий в рамках развития продуктивной занятости</t>
  </si>
  <si>
    <t>Программы развития</t>
  </si>
  <si>
    <t>План</t>
  </si>
  <si>
    <t>Кассовое исполнение</t>
  </si>
  <si>
    <t>Отклонение</t>
  </si>
  <si>
    <t>% исполнения</t>
  </si>
  <si>
    <t>131</t>
  </si>
  <si>
    <t>Обеспечение базового финансирования субъектов научной и (или) научно-технической деятельности</t>
  </si>
  <si>
    <t>9</t>
  </si>
  <si>
    <t>076</t>
  </si>
  <si>
    <t>Развитие системы квалификаций</t>
  </si>
  <si>
    <t>138</t>
  </si>
  <si>
    <t>Обеспечение повышения квалификации государственных служащих</t>
  </si>
  <si>
    <t>136</t>
  </si>
  <si>
    <t>110</t>
  </si>
  <si>
    <t>Целевые текущие трансферты областным бюджетам, бюджетам городов республиканского значения, столицы на выплату государственной адресной социальной помощи</t>
  </si>
  <si>
    <t xml:space="preserve">Методологическое обеспечение по оказанию лицам с инвалидностью протезно-ортопедической помощи, в том числе предоставление протезно-ортопедической помощи </t>
  </si>
  <si>
    <t>План на 2026 год</t>
  </si>
  <si>
    <t>109</t>
  </si>
  <si>
    <t>106</t>
  </si>
  <si>
    <t>Совершенствование системы социальной защиты населения</t>
  </si>
  <si>
    <t>Целевые трансферты на развитие областным бюджетам, бюджетам городов республиканского значения, столицы на строительство и реконструкцию объектов социального обеспечения</t>
  </si>
  <si>
    <t>Капитальные расходы государственных организаций социальной защиты на республиканском уровне</t>
  </si>
  <si>
    <t>111</t>
  </si>
  <si>
    <t>Капитальные расходы Министерства труда и социальной защиты населения Республики Казахстан</t>
  </si>
  <si>
    <t>Проведение мероприятий за счет средств на представительские затраты</t>
  </si>
  <si>
    <t>Информация об освоении средств МТСЗН РК на 1  сентября 2026 года</t>
  </si>
  <si>
    <t>Исполнение на 01.09.2026г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</si>
</sst>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#,##0.0;\-#,##0.0;0.0"/>
    <numFmt numFmtId="166" formatCode="#,##0.0_ ;\-#,##0.0\ "/>
    <numFmt numFmtId="167" formatCode="#,##0.0"/>
    <numFmt numFmtId="168" formatCode="_-* #,##0.0\ _₽_-;\-* #,##0.0\ _₽_-;_-* &quot;-&quot;??\ _₽_-;_-@_-"/>
    <numFmt numFmtId="169" formatCode="#,##0.00;\-#,##0.00;0.00"/>
  </numFmts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333333"/>
      <name val="Arial"/>
      <family val="2"/>
      <charset val="204"/>
    </font>
    <font>
      <b/>
      <sz val="11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Alignment="1">
      <alignment horizontal="left"/>
    </xf>
    <xf numFmtId="168" fontId="3" fillId="2" borderId="0" xfId="2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8" fontId="3" fillId="2" borderId="0" xfId="0" applyNumberFormat="1" applyFont="1" applyFill="1" applyAlignment="1">
      <alignment horizontal="left"/>
    </xf>
    <xf numFmtId="165" fontId="8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 shrinkToFit="1"/>
    </xf>
    <xf numFmtId="169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0" fillId="0" borderId="0" xfId="0" applyFont="1"/>
    <xf numFmtId="49" fontId="7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167" fontId="7" fillId="0" borderId="1" xfId="0" applyNumberFormat="1" applyFont="1" applyBorder="1" applyAlignment="1">
      <alignment horizontal="right" vertical="center" shrinkToFit="1"/>
    </xf>
    <xf numFmtId="169" fontId="7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CD1F-9C6B-44F1-A5A0-EA9EAD710583}">
  <dimension ref="A1:M33"/>
  <sheetViews>
    <sheetView tabSelected="1" view="pageBreakPreview" zoomScale="80" zoomScaleNormal="100" zoomScaleSheetLayoutView="80" workbookViewId="0">
      <selection activeCell="F7" sqref="F7"/>
    </sheetView>
  </sheetViews>
  <sheetFormatPr defaultRowHeight="14.25" x14ac:dyDescent="0.2"/>
  <cols>
    <col min="1" max="1" width="5" style="17" customWidth="1"/>
    <col min="2" max="2" width="6.42578125" style="17" customWidth="1"/>
    <col min="3" max="3" width="5.5703125" style="17" customWidth="1"/>
    <col min="4" max="4" width="61.42578125" style="17" customWidth="1"/>
    <col min="5" max="7" width="15.140625" style="17" customWidth="1"/>
    <col min="8" max="8" width="12.7109375" style="17" customWidth="1"/>
    <col min="9" max="9" width="11.85546875" style="17" customWidth="1"/>
    <col min="10" max="10" width="19.5703125" style="17" customWidth="1"/>
    <col min="11" max="11" width="18.5703125" style="17" customWidth="1"/>
    <col min="12" max="12" width="13.5703125" style="17" bestFit="1" customWidth="1"/>
    <col min="13" max="13" width="12.42578125" style="17" bestFit="1" customWidth="1"/>
    <col min="14" max="16384" width="9.140625" style="17"/>
  </cols>
  <sheetData>
    <row r="1" spans="1:13" s="1" customFormat="1" ht="3.75" customHeight="1" x14ac:dyDescent="0.2"/>
    <row r="2" spans="1:13" s="1" customFormat="1" ht="18.75" customHeight="1" x14ac:dyDescent="0.25">
      <c r="A2" s="31" t="s">
        <v>65</v>
      </c>
      <c r="B2" s="31"/>
      <c r="C2" s="31"/>
      <c r="D2" s="31"/>
      <c r="E2" s="31"/>
      <c r="F2" s="31"/>
      <c r="G2" s="31"/>
      <c r="H2" s="31"/>
      <c r="I2" s="31"/>
    </row>
    <row r="3" spans="1:13" s="1" customFormat="1" ht="11.25" customHeight="1" x14ac:dyDescent="0.25">
      <c r="A3" s="32"/>
      <c r="B3" s="32"/>
      <c r="C3" s="32"/>
      <c r="D3" s="33"/>
      <c r="E3" s="33"/>
      <c r="F3" s="34" t="s">
        <v>0</v>
      </c>
      <c r="G3" s="34"/>
      <c r="H3" s="34"/>
      <c r="I3" s="34"/>
    </row>
    <row r="4" spans="1:13" s="1" customFormat="1" ht="18" customHeight="1" x14ac:dyDescent="0.2">
      <c r="A4" s="35" t="s">
        <v>1</v>
      </c>
      <c r="B4" s="35"/>
      <c r="C4" s="35"/>
      <c r="D4" s="35" t="s">
        <v>2</v>
      </c>
      <c r="E4" s="36" t="s">
        <v>56</v>
      </c>
      <c r="F4" s="36" t="s">
        <v>66</v>
      </c>
      <c r="G4" s="36"/>
      <c r="H4" s="36"/>
      <c r="I4" s="36" t="s">
        <v>44</v>
      </c>
    </row>
    <row r="5" spans="1:13" s="1" customFormat="1" ht="43.5" customHeight="1" x14ac:dyDescent="0.2">
      <c r="A5" s="26" t="s">
        <v>3</v>
      </c>
      <c r="B5" s="27" t="s">
        <v>4</v>
      </c>
      <c r="C5" s="27" t="s">
        <v>5</v>
      </c>
      <c r="D5" s="35"/>
      <c r="E5" s="36"/>
      <c r="F5" s="27" t="s">
        <v>41</v>
      </c>
      <c r="G5" s="27" t="s">
        <v>42</v>
      </c>
      <c r="H5" s="2" t="s">
        <v>43</v>
      </c>
      <c r="I5" s="36"/>
    </row>
    <row r="6" spans="1:13" s="1" customFormat="1" ht="13.5" customHeight="1" x14ac:dyDescent="0.2">
      <c r="A6" s="26" t="s">
        <v>6</v>
      </c>
      <c r="B6" s="26" t="s">
        <v>7</v>
      </c>
      <c r="C6" s="26" t="s">
        <v>8</v>
      </c>
      <c r="D6" s="26" t="s">
        <v>9</v>
      </c>
      <c r="E6" s="26" t="s">
        <v>10</v>
      </c>
      <c r="F6" s="26" t="s">
        <v>11</v>
      </c>
      <c r="G6" s="26" t="s">
        <v>12</v>
      </c>
      <c r="H6" s="26" t="s">
        <v>13</v>
      </c>
      <c r="I6" s="26" t="s">
        <v>47</v>
      </c>
    </row>
    <row r="7" spans="1:13" s="1" customFormat="1" ht="30" customHeight="1" x14ac:dyDescent="0.2">
      <c r="A7" s="3">
        <v>213</v>
      </c>
      <c r="B7" s="4"/>
      <c r="C7" s="4"/>
      <c r="D7" s="18" t="s">
        <v>14</v>
      </c>
      <c r="E7" s="5">
        <f>E8+E30</f>
        <v>6833221134.5</v>
      </c>
      <c r="F7" s="5">
        <f>F8+F30</f>
        <v>4494962516.5000019</v>
      </c>
      <c r="G7" s="5">
        <f>G8+G30</f>
        <v>4492872713.9239998</v>
      </c>
      <c r="H7" s="5">
        <f>H8+H30</f>
        <v>2089802.5760002371</v>
      </c>
      <c r="I7" s="25">
        <f>G7/F7*100</f>
        <v>99.953507897600232</v>
      </c>
      <c r="J7" s="6"/>
      <c r="K7" s="7"/>
      <c r="L7" s="8"/>
      <c r="M7" s="9"/>
    </row>
    <row r="8" spans="1:13" s="1" customFormat="1" ht="17.25" customHeight="1" x14ac:dyDescent="0.2">
      <c r="A8" s="28" t="s">
        <v>15</v>
      </c>
      <c r="B8" s="29"/>
      <c r="C8" s="29"/>
      <c r="D8" s="30"/>
      <c r="E8" s="10">
        <f>E9+E14+E18+E19+E24+E26+E27+E28+E29</f>
        <v>6821837078.5</v>
      </c>
      <c r="F8" s="10">
        <f>F9+F14+F18+F19+F24+F26+F27+F28+F29</f>
        <v>4485983048.5000019</v>
      </c>
      <c r="G8" s="10">
        <f>G9+G14+G18+G19+G24+G26+G27+G28+G29</f>
        <v>4483893245.9239998</v>
      </c>
      <c r="H8" s="10">
        <f>H9+H14+H18+H19+H24+H26+H27+H28+H29</f>
        <v>2089802.5760002371</v>
      </c>
      <c r="I8" s="12">
        <f>G8/F8*100</f>
        <v>99.953414835646754</v>
      </c>
      <c r="J8" s="6"/>
      <c r="K8" s="7"/>
    </row>
    <row r="9" spans="1:13" s="1" customFormat="1" ht="31.5" customHeight="1" x14ac:dyDescent="0.2">
      <c r="A9" s="4"/>
      <c r="B9" s="11" t="s">
        <v>16</v>
      </c>
      <c r="C9" s="4"/>
      <c r="D9" s="18" t="s">
        <v>17</v>
      </c>
      <c r="E9" s="5">
        <f>E10+E11+E12+E13</f>
        <v>12321948</v>
      </c>
      <c r="F9" s="5">
        <f>F10+F11+F12+F13</f>
        <v>8218574.2999999989</v>
      </c>
      <c r="G9" s="5">
        <f>G10+G11+G12+G13</f>
        <v>8165108.6339999996</v>
      </c>
      <c r="H9" s="5">
        <f>H10+H11+H12+H13</f>
        <v>53465.665999999706</v>
      </c>
      <c r="I9" s="5">
        <f t="shared" ref="I9" si="0">G9/F9*100</f>
        <v>99.349453274395799</v>
      </c>
      <c r="J9" s="8"/>
      <c r="K9" s="8"/>
      <c r="L9" s="8"/>
      <c r="M9" s="8"/>
    </row>
    <row r="10" spans="1:13" s="1" customFormat="1" ht="34.5" customHeight="1" x14ac:dyDescent="0.2">
      <c r="A10" s="19">
        <v>213</v>
      </c>
      <c r="B10" s="20" t="s">
        <v>16</v>
      </c>
      <c r="C10" s="26" t="s">
        <v>18</v>
      </c>
      <c r="D10" s="21" t="s">
        <v>19</v>
      </c>
      <c r="E10" s="13">
        <v>1228395.1000000001</v>
      </c>
      <c r="F10" s="13">
        <v>783633.1</v>
      </c>
      <c r="G10" s="13">
        <v>771631.35499999998</v>
      </c>
      <c r="H10" s="12">
        <f>F10-G10</f>
        <v>12001.744999999995</v>
      </c>
      <c r="I10" s="12">
        <f>G10/F10*100</f>
        <v>98.468448435881541</v>
      </c>
      <c r="J10" s="8"/>
    </row>
    <row r="11" spans="1:13" s="1" customFormat="1" ht="46.5" customHeight="1" x14ac:dyDescent="0.2">
      <c r="A11" s="19"/>
      <c r="B11" s="22"/>
      <c r="C11" s="26" t="s">
        <v>20</v>
      </c>
      <c r="D11" s="21" t="s">
        <v>21</v>
      </c>
      <c r="E11" s="13">
        <v>366165.5</v>
      </c>
      <c r="F11" s="13">
        <v>29153.5</v>
      </c>
      <c r="G11" s="13">
        <v>28521.991999999998</v>
      </c>
      <c r="H11" s="12">
        <f t="shared" ref="H11:H13" si="1">F11-G11</f>
        <v>631.50800000000163</v>
      </c>
      <c r="I11" s="12">
        <f t="shared" ref="I11:I29" si="2">G11/F11*100</f>
        <v>97.833851853122255</v>
      </c>
      <c r="J11" s="14"/>
    </row>
    <row r="12" spans="1:13" s="1" customFormat="1" ht="46.5" customHeight="1" x14ac:dyDescent="0.2">
      <c r="A12" s="19"/>
      <c r="B12" s="22"/>
      <c r="C12" s="26" t="s">
        <v>62</v>
      </c>
      <c r="D12" s="21" t="s">
        <v>63</v>
      </c>
      <c r="E12" s="13">
        <v>26785.599999999999</v>
      </c>
      <c r="F12" s="13">
        <v>2124.5</v>
      </c>
      <c r="G12" s="13">
        <v>2124.5</v>
      </c>
      <c r="H12" s="12">
        <f t="shared" si="1"/>
        <v>0</v>
      </c>
      <c r="I12" s="12">
        <f t="shared" si="2"/>
        <v>100</v>
      </c>
      <c r="J12" s="14"/>
    </row>
    <row r="13" spans="1:13" s="1" customFormat="1" ht="18.75" customHeight="1" x14ac:dyDescent="0.2">
      <c r="A13" s="19"/>
      <c r="B13" s="22"/>
      <c r="C13" s="26" t="s">
        <v>22</v>
      </c>
      <c r="D13" s="21" t="s">
        <v>23</v>
      </c>
      <c r="E13" s="13">
        <v>10700601.799999999</v>
      </c>
      <c r="F13" s="13">
        <v>7403663.1999999993</v>
      </c>
      <c r="G13" s="13">
        <v>7362830.7869999995</v>
      </c>
      <c r="H13" s="12">
        <f t="shared" si="1"/>
        <v>40832.412999999709</v>
      </c>
      <c r="I13" s="12">
        <f t="shared" si="2"/>
        <v>99.448483650633918</v>
      </c>
      <c r="J13" s="8"/>
    </row>
    <row r="14" spans="1:13" s="1" customFormat="1" ht="35.25" customHeight="1" x14ac:dyDescent="0.2">
      <c r="A14" s="4"/>
      <c r="B14" s="11" t="s">
        <v>24</v>
      </c>
      <c r="C14" s="4"/>
      <c r="D14" s="18" t="s">
        <v>25</v>
      </c>
      <c r="E14" s="5">
        <f>SUM(E15:E17)</f>
        <v>6805839483</v>
      </c>
      <c r="F14" s="5">
        <f t="shared" ref="F14:H14" si="3">SUM(F15:F17)</f>
        <v>4475964092.9000006</v>
      </c>
      <c r="G14" s="5">
        <f t="shared" si="3"/>
        <v>4473927901.0869999</v>
      </c>
      <c r="H14" s="5">
        <f t="shared" si="3"/>
        <v>2036191.8130002376</v>
      </c>
      <c r="I14" s="5">
        <f t="shared" si="2"/>
        <v>99.954508307691057</v>
      </c>
      <c r="J14" s="8"/>
    </row>
    <row r="15" spans="1:13" s="1" customFormat="1" ht="48.75" hidden="1" customHeight="1" x14ac:dyDescent="0.2">
      <c r="A15" s="19"/>
      <c r="B15" s="22"/>
      <c r="C15" s="26" t="s">
        <v>52</v>
      </c>
      <c r="D15" s="21" t="s">
        <v>54</v>
      </c>
      <c r="E15" s="13">
        <v>0</v>
      </c>
      <c r="F15" s="13"/>
      <c r="G15" s="13"/>
      <c r="H15" s="12">
        <f t="shared" ref="H15:H18" si="4">F15-G15</f>
        <v>0</v>
      </c>
      <c r="I15" s="12" t="e">
        <f t="shared" si="2"/>
        <v>#DIV/0!</v>
      </c>
      <c r="J15" s="8"/>
    </row>
    <row r="16" spans="1:13" s="1" customFormat="1" ht="19.5" customHeight="1" x14ac:dyDescent="0.2">
      <c r="A16" s="19"/>
      <c r="B16" s="22"/>
      <c r="C16" s="26" t="s">
        <v>26</v>
      </c>
      <c r="D16" s="21" t="s">
        <v>27</v>
      </c>
      <c r="E16" s="13">
        <v>22929338</v>
      </c>
      <c r="F16" s="13">
        <v>14334654.800000001</v>
      </c>
      <c r="G16" s="13">
        <v>12300888.089</v>
      </c>
      <c r="H16" s="12">
        <f t="shared" si="4"/>
        <v>2033766.7110000011</v>
      </c>
      <c r="I16" s="12">
        <f t="shared" si="2"/>
        <v>85.812237968925487</v>
      </c>
      <c r="J16" s="8"/>
    </row>
    <row r="17" spans="1:10" s="1" customFormat="1" ht="28.5" customHeight="1" x14ac:dyDescent="0.2">
      <c r="A17" s="19"/>
      <c r="B17" s="22"/>
      <c r="C17" s="26" t="s">
        <v>28</v>
      </c>
      <c r="D17" s="21" t="s">
        <v>29</v>
      </c>
      <c r="E17" s="13">
        <v>6782910145</v>
      </c>
      <c r="F17" s="13">
        <v>4461629438.1000004</v>
      </c>
      <c r="G17" s="13">
        <v>4461627012.9980001</v>
      </c>
      <c r="H17" s="12">
        <f t="shared" si="4"/>
        <v>2425.1020002365112</v>
      </c>
      <c r="I17" s="12">
        <f t="shared" si="2"/>
        <v>99.999945645373884</v>
      </c>
      <c r="J17" s="8"/>
    </row>
    <row r="18" spans="1:10" s="1" customFormat="1" ht="18" customHeight="1" x14ac:dyDescent="0.2">
      <c r="A18" s="4"/>
      <c r="B18" s="11" t="s">
        <v>30</v>
      </c>
      <c r="C18" s="4"/>
      <c r="D18" s="18" t="s">
        <v>31</v>
      </c>
      <c r="E18" s="24">
        <v>334000</v>
      </c>
      <c r="F18" s="24">
        <v>125250</v>
      </c>
      <c r="G18" s="24">
        <v>125250</v>
      </c>
      <c r="H18" s="5">
        <f t="shared" si="4"/>
        <v>0</v>
      </c>
      <c r="I18" s="5">
        <f t="shared" si="2"/>
        <v>100</v>
      </c>
      <c r="J18" s="8"/>
    </row>
    <row r="19" spans="1:10" s="1" customFormat="1" ht="52.5" customHeight="1" x14ac:dyDescent="0.2">
      <c r="A19" s="4"/>
      <c r="B19" s="11" t="s">
        <v>32</v>
      </c>
      <c r="C19" s="4"/>
      <c r="D19" s="18" t="s">
        <v>33</v>
      </c>
      <c r="E19" s="24">
        <f>SUM(E20:E23)</f>
        <v>2569851</v>
      </c>
      <c r="F19" s="24">
        <f>SUM(F20:F23)</f>
        <v>1156313.0999999999</v>
      </c>
      <c r="G19" s="24">
        <f>SUM(G20:G23)</f>
        <v>1156312.905</v>
      </c>
      <c r="H19" s="24">
        <f>SUM(H20:H23)</f>
        <v>0.19499999994513928</v>
      </c>
      <c r="I19" s="5">
        <f t="shared" si="2"/>
        <v>99.999983136055477</v>
      </c>
      <c r="J19" s="8"/>
    </row>
    <row r="20" spans="1:10" s="1" customFormat="1" ht="47.25" customHeight="1" x14ac:dyDescent="0.2">
      <c r="A20" s="19"/>
      <c r="B20" s="20" t="s">
        <v>32</v>
      </c>
      <c r="C20" s="26" t="s">
        <v>18</v>
      </c>
      <c r="D20" s="21" t="s">
        <v>55</v>
      </c>
      <c r="E20" s="13">
        <v>1030335</v>
      </c>
      <c r="F20" s="13">
        <v>482184.1</v>
      </c>
      <c r="G20" s="13">
        <v>482184.00599999999</v>
      </c>
      <c r="H20" s="12">
        <f t="shared" ref="H20:H23" si="5">F20-G20</f>
        <v>9.3999999982770532E-2</v>
      </c>
      <c r="I20" s="12">
        <f t="shared" si="2"/>
        <v>99.999980505371283</v>
      </c>
      <c r="J20" s="8"/>
    </row>
    <row r="21" spans="1:10" s="1" customFormat="1" ht="30.75" customHeight="1" x14ac:dyDescent="0.2">
      <c r="A21" s="19"/>
      <c r="B21" s="22"/>
      <c r="C21" s="26" t="s">
        <v>34</v>
      </c>
      <c r="D21" s="21" t="s">
        <v>35</v>
      </c>
      <c r="E21" s="13">
        <v>679150</v>
      </c>
      <c r="F21" s="13">
        <v>458292.5</v>
      </c>
      <c r="G21" s="13">
        <v>458292.49200000003</v>
      </c>
      <c r="H21" s="12">
        <f t="shared" si="5"/>
        <v>7.999999972525984E-3</v>
      </c>
      <c r="I21" s="12">
        <f t="shared" si="2"/>
        <v>99.999998254389936</v>
      </c>
      <c r="J21" s="8"/>
    </row>
    <row r="22" spans="1:10" s="1" customFormat="1" ht="30.75" customHeight="1" x14ac:dyDescent="0.2">
      <c r="A22" s="19"/>
      <c r="B22" s="22"/>
      <c r="C22" s="26" t="s">
        <v>57</v>
      </c>
      <c r="D22" s="21" t="s">
        <v>59</v>
      </c>
      <c r="E22" s="13">
        <v>472648</v>
      </c>
      <c r="F22" s="13">
        <v>195372.79999999999</v>
      </c>
      <c r="G22" s="13">
        <v>195372.712</v>
      </c>
      <c r="H22" s="12">
        <f t="shared" si="5"/>
        <v>8.7999999988824129E-2</v>
      </c>
      <c r="I22" s="12">
        <f t="shared" si="2"/>
        <v>99.999954957906127</v>
      </c>
      <c r="J22" s="8"/>
    </row>
    <row r="23" spans="1:10" s="1" customFormat="1" ht="30.75" customHeight="1" x14ac:dyDescent="0.2">
      <c r="A23" s="19"/>
      <c r="B23" s="22"/>
      <c r="C23" s="26" t="s">
        <v>53</v>
      </c>
      <c r="D23" s="21" t="s">
        <v>61</v>
      </c>
      <c r="E23" s="13">
        <v>387718</v>
      </c>
      <c r="F23" s="13">
        <v>20463.7</v>
      </c>
      <c r="G23" s="13">
        <v>20463.695</v>
      </c>
      <c r="H23" s="12">
        <f t="shared" si="5"/>
        <v>5.0000000010186341E-3</v>
      </c>
      <c r="I23" s="12">
        <f t="shared" si="2"/>
        <v>99.999975566490903</v>
      </c>
      <c r="J23" s="8"/>
    </row>
    <row r="24" spans="1:10" s="16" customFormat="1" ht="16.5" customHeight="1" x14ac:dyDescent="0.2">
      <c r="A24" s="4"/>
      <c r="B24" s="11" t="s">
        <v>36</v>
      </c>
      <c r="C24" s="4"/>
      <c r="D24" s="18" t="s">
        <v>37</v>
      </c>
      <c r="E24" s="5">
        <f>E25</f>
        <v>364915</v>
      </c>
      <c r="F24" s="5">
        <f>F25</f>
        <v>228387.6</v>
      </c>
      <c r="G24" s="5">
        <f>G25</f>
        <v>228387.57800000001</v>
      </c>
      <c r="H24" s="5">
        <f>H25</f>
        <v>2.1999999997206032E-2</v>
      </c>
      <c r="I24" s="5">
        <f t="shared" si="2"/>
        <v>99.999990367252863</v>
      </c>
      <c r="J24" s="15"/>
    </row>
    <row r="25" spans="1:10" s="1" customFormat="1" ht="33" customHeight="1" x14ac:dyDescent="0.2">
      <c r="A25" s="19"/>
      <c r="B25" s="22"/>
      <c r="C25" s="26" t="s">
        <v>38</v>
      </c>
      <c r="D25" s="21" t="s">
        <v>39</v>
      </c>
      <c r="E25" s="13">
        <v>364915</v>
      </c>
      <c r="F25" s="13">
        <v>228387.6</v>
      </c>
      <c r="G25" s="13">
        <v>228387.57800000001</v>
      </c>
      <c r="H25" s="12">
        <f t="shared" ref="H25:H29" si="6">F25-G25</f>
        <v>2.1999999997206032E-2</v>
      </c>
      <c r="I25" s="12">
        <f t="shared" si="2"/>
        <v>99.999990367252863</v>
      </c>
      <c r="J25" s="8"/>
    </row>
    <row r="26" spans="1:10" s="1" customFormat="1" ht="21.75" customHeight="1" x14ac:dyDescent="0.2">
      <c r="A26" s="4"/>
      <c r="B26" s="11" t="s">
        <v>48</v>
      </c>
      <c r="C26" s="4"/>
      <c r="D26" s="23" t="s">
        <v>49</v>
      </c>
      <c r="E26" s="5">
        <v>195249</v>
      </c>
      <c r="F26" s="5">
        <v>139934.6</v>
      </c>
      <c r="G26" s="5">
        <v>139934.57999999999</v>
      </c>
      <c r="H26" s="5">
        <f t="shared" si="6"/>
        <v>2.0000000018626451E-2</v>
      </c>
      <c r="I26" s="5">
        <f t="shared" si="2"/>
        <v>99.999985707609113</v>
      </c>
      <c r="J26" s="8"/>
    </row>
    <row r="27" spans="1:10" s="1" customFormat="1" ht="32.25" customHeight="1" x14ac:dyDescent="0.2">
      <c r="A27" s="4"/>
      <c r="B27" s="11" t="s">
        <v>38</v>
      </c>
      <c r="C27" s="4"/>
      <c r="D27" s="23" t="s">
        <v>64</v>
      </c>
      <c r="E27" s="5">
        <v>718.7</v>
      </c>
      <c r="F27" s="5">
        <v>0</v>
      </c>
      <c r="G27" s="5">
        <v>0</v>
      </c>
      <c r="H27" s="5">
        <f t="shared" si="6"/>
        <v>0</v>
      </c>
      <c r="I27" s="5" t="e">
        <f t="shared" si="2"/>
        <v>#DIV/0!</v>
      </c>
      <c r="J27" s="8"/>
    </row>
    <row r="28" spans="1:10" s="1" customFormat="1" ht="33" customHeight="1" x14ac:dyDescent="0.2">
      <c r="A28" s="4"/>
      <c r="B28" s="11" t="s">
        <v>45</v>
      </c>
      <c r="C28" s="4"/>
      <c r="D28" s="23" t="s">
        <v>46</v>
      </c>
      <c r="E28" s="5">
        <v>197194</v>
      </c>
      <c r="F28" s="5">
        <v>147896</v>
      </c>
      <c r="G28" s="5">
        <v>147895.5</v>
      </c>
      <c r="H28" s="5">
        <f t="shared" si="6"/>
        <v>0.5</v>
      </c>
      <c r="I28" s="5">
        <f t="shared" si="2"/>
        <v>99.999661924595657</v>
      </c>
      <c r="J28" s="8"/>
    </row>
    <row r="29" spans="1:10" s="1" customFormat="1" ht="33" customHeight="1" x14ac:dyDescent="0.2">
      <c r="A29" s="4"/>
      <c r="B29" s="11" t="s">
        <v>50</v>
      </c>
      <c r="C29" s="4"/>
      <c r="D29" s="18" t="s">
        <v>51</v>
      </c>
      <c r="E29" s="5">
        <v>13719.8</v>
      </c>
      <c r="F29" s="5">
        <v>2600</v>
      </c>
      <c r="G29" s="5">
        <v>2455.64</v>
      </c>
      <c r="H29" s="5">
        <f t="shared" si="6"/>
        <v>144.36000000000013</v>
      </c>
      <c r="I29" s="5">
        <f t="shared" si="2"/>
        <v>94.447692307692293</v>
      </c>
      <c r="J29" s="8"/>
    </row>
    <row r="30" spans="1:10" s="1" customFormat="1" ht="18.75" customHeight="1" x14ac:dyDescent="0.2">
      <c r="A30" s="28" t="s">
        <v>40</v>
      </c>
      <c r="B30" s="29"/>
      <c r="C30" s="29"/>
      <c r="D30" s="30"/>
      <c r="E30" s="10">
        <f>E31</f>
        <v>11384056</v>
      </c>
      <c r="F30" s="10">
        <f t="shared" ref="F30:H31" si="7">F31</f>
        <v>8979468</v>
      </c>
      <c r="G30" s="10">
        <f t="shared" si="7"/>
        <v>8979468</v>
      </c>
      <c r="H30" s="10">
        <f t="shared" si="7"/>
        <v>0</v>
      </c>
      <c r="I30" s="10">
        <v>100</v>
      </c>
      <c r="J30" s="8"/>
    </row>
    <row r="31" spans="1:10" s="1" customFormat="1" ht="46.5" customHeight="1" x14ac:dyDescent="0.2">
      <c r="A31" s="4"/>
      <c r="B31" s="11" t="s">
        <v>32</v>
      </c>
      <c r="C31" s="4"/>
      <c r="D31" s="18" t="s">
        <v>33</v>
      </c>
      <c r="E31" s="24">
        <f>E32</f>
        <v>11384056</v>
      </c>
      <c r="F31" s="24">
        <f t="shared" si="7"/>
        <v>8979468</v>
      </c>
      <c r="G31" s="24">
        <f t="shared" si="7"/>
        <v>8979468</v>
      </c>
      <c r="H31" s="5">
        <f t="shared" si="7"/>
        <v>0</v>
      </c>
      <c r="I31" s="5">
        <f t="shared" ref="I31:I32" si="8">G31/F31*100</f>
        <v>100</v>
      </c>
      <c r="J31" s="8"/>
    </row>
    <row r="32" spans="1:10" s="1" customFormat="1" ht="60" x14ac:dyDescent="0.2">
      <c r="A32" s="19"/>
      <c r="B32" s="20" t="s">
        <v>32</v>
      </c>
      <c r="C32" s="26" t="s">
        <v>58</v>
      </c>
      <c r="D32" s="21" t="s">
        <v>60</v>
      </c>
      <c r="E32" s="13">
        <v>11384056</v>
      </c>
      <c r="F32" s="13">
        <v>8979468</v>
      </c>
      <c r="G32" s="13">
        <v>8979468</v>
      </c>
      <c r="H32" s="12">
        <f t="shared" ref="H32" si="9">F32-G32</f>
        <v>0</v>
      </c>
      <c r="I32" s="12">
        <f t="shared" si="8"/>
        <v>100</v>
      </c>
      <c r="J32" s="8"/>
    </row>
    <row r="33" s="1" customFormat="1" ht="15" customHeight="1" x14ac:dyDescent="0.2"/>
  </sheetData>
  <mergeCells count="11">
    <mergeCell ref="A8:D8"/>
    <mergeCell ref="A30:D30"/>
    <mergeCell ref="A2:I2"/>
    <mergeCell ref="A3:C3"/>
    <mergeCell ref="D3:E3"/>
    <mergeCell ref="F3:I3"/>
    <mergeCell ref="A4:C4"/>
    <mergeCell ref="D4:D5"/>
    <mergeCell ref="E4:E5"/>
    <mergeCell ref="F4:H4"/>
    <mergeCell ref="I4:I5"/>
  </mergeCells>
  <printOptions horizontalCentered="1"/>
  <pageMargins left="0.43307086614173229" right="0.19685039370078741" top="0.39370078740157483" bottom="0" header="0" footer="0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РБП (русс)</vt:lpstr>
      <vt:lpstr>'РБП (русс)'!Заголовки_для_печати</vt:lpstr>
      <vt:lpstr>'РБП (русс)'!Область_печати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Жанагуль Г. Жеткеева</cp:lastModifiedBy>
  <cp:lastPrinted>2026-01-21T07:18:51Z</cp:lastPrinted>
  <dcterms:created xsi:type="dcterms:W3CDTF">2022-10-06T06:50:28Z</dcterms:created>
  <dcterms:modified xsi:type="dcterms:W3CDTF">2026-09-02T11:07:31Z</dcterms:modified>
</cp:coreProperties>
</file>