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/>
  <xr:revisionPtr revIDLastSave="0" documentId="13_ncr:1_{44E6E954-F55D-4641-826D-CF051B07A642}" xr6:coauthVersionLast="45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0" i="2" l="1"/>
  <c r="M10" i="2"/>
  <c r="K10" i="2"/>
  <c r="K5" i="2" s="1"/>
  <c r="E10" i="2"/>
  <c r="P10" i="2" s="1"/>
  <c r="D10" i="2"/>
  <c r="D5" i="2" s="1"/>
  <c r="C10" i="2"/>
  <c r="E9" i="2"/>
  <c r="H9" i="2" s="1"/>
  <c r="D9" i="2"/>
  <c r="C9" i="2"/>
  <c r="O8" i="2"/>
  <c r="P8" i="2" s="1"/>
  <c r="M8" i="2"/>
  <c r="N8" i="2" s="1"/>
  <c r="K8" i="2"/>
  <c r="E8" i="2"/>
  <c r="L8" i="2" s="1"/>
  <c r="D8" i="2"/>
  <c r="C8" i="2"/>
  <c r="O7" i="2"/>
  <c r="M7" i="2"/>
  <c r="N7" i="2" s="1"/>
  <c r="L7" i="2"/>
  <c r="K7" i="2"/>
  <c r="E7" i="2"/>
  <c r="H7" i="2" s="1"/>
  <c r="D7" i="2"/>
  <c r="C7" i="2"/>
  <c r="O6" i="2"/>
  <c r="P6" i="2" s="1"/>
  <c r="M6" i="2"/>
  <c r="M5" i="2" s="1"/>
  <c r="K6" i="2"/>
  <c r="E6" i="2"/>
  <c r="L6" i="2" s="1"/>
  <c r="D6" i="2"/>
  <c r="C6" i="2"/>
  <c r="O5" i="2"/>
  <c r="C5" i="2"/>
  <c r="P5" i="2" l="1"/>
  <c r="F10" i="2"/>
  <c r="E5" i="2"/>
  <c r="H10" i="2"/>
  <c r="F6" i="2"/>
  <c r="G6" i="2"/>
  <c r="F7" i="2"/>
  <c r="F9" i="2"/>
  <c r="L10" i="2"/>
  <c r="L5" i="2" s="1"/>
  <c r="H6" i="2"/>
  <c r="G7" i="2"/>
  <c r="H8" i="2"/>
  <c r="G9" i="2"/>
  <c r="N10" i="2"/>
  <c r="N6" i="2"/>
  <c r="N5" i="2" s="1"/>
  <c r="P7" i="2"/>
  <c r="I10" i="2"/>
  <c r="I8" i="2"/>
  <c r="I7" i="2"/>
  <c r="I9" i="2"/>
  <c r="G10" i="2"/>
  <c r="I6" i="2"/>
  <c r="I5" i="2" s="1"/>
  <c r="H5" i="2" l="1"/>
  <c r="G5" i="2"/>
  <c r="F5" i="2"/>
</calcChain>
</file>

<file path=xl/sharedStrings.xml><?xml version="1.0" encoding="utf-8"?>
<sst xmlns="http://schemas.openxmlformats.org/spreadsheetml/2006/main" count="85" uniqueCount="69">
  <si>
    <t xml:space="preserve">Факт </t>
  </si>
  <si>
    <t xml:space="preserve">Факт  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</si>
  <si>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</si>
  <si>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</si>
  <si>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</si>
  <si>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</si>
  <si>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</si>
  <si>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</si>
  <si>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</si>
  <si>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</si>
  <si>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</si>
  <si>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</si>
  <si>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</si>
  <si>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</si>
  <si>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мың теңге</t>
  </si>
  <si>
    <t>Кірістер: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</si>
  <si>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</si>
  <si>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</si>
  <si>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</si>
  <si>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</si>
  <si>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</si>
  <si>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</si>
  <si>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</si>
  <si>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</si>
  <si>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</si>
  <si>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</si>
  <si>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</si>
  <si>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</si>
  <si>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</si>
  <si>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</si>
  <si>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</si>
  <si>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Бюджеттік сыныптама кодтары</t>
  </si>
  <si>
    <t>ШЫҒЫНДАР: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</si>
  <si>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</si>
  <si>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</si>
  <si>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</si>
  <si>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Білім беру</t>
  </si>
  <si>
    <t xml:space="preserve">Денсаулық сақтау </t>
  </si>
  <si>
    <t>Әлеуметтік көмек және әлеуметтік қамсыздандыру</t>
  </si>
  <si>
    <t>Тұрғын үй -коммуналдық шаруашылық</t>
  </si>
  <si>
    <t>Мәдениет, спорт, туризм және ақпараттық кеңістік</t>
  </si>
  <si>
    <t>Отын-энергетика кешені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</si>
  <si>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</si>
  <si>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</si>
  <si>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</si>
  <si>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Басқалар</t>
  </si>
  <si>
    <t xml:space="preserve">Қарызға қызмет көрсету </t>
  </si>
  <si>
    <t>Трансферттер</t>
  </si>
  <si>
    <t>Карыздырды өтеу</t>
  </si>
  <si>
    <t>% орындауы</t>
  </si>
  <si>
    <t>кезеңге</t>
  </si>
  <si>
    <t>жылға</t>
  </si>
  <si>
    <t xml:space="preserve">2024ж. </t>
  </si>
  <si>
    <t>2026 жылға арналған жоспар</t>
  </si>
  <si>
    <t xml:space="preserve"> 2026ж.</t>
  </si>
  <si>
    <t xml:space="preserve">2025ж. </t>
  </si>
  <si>
    <t>2023ж.</t>
  </si>
  <si>
    <t>2026ж.  фактіден ауытқу</t>
  </si>
  <si>
    <t xml:space="preserve">
 2026 жылға арналған жоспар</t>
  </si>
  <si>
    <t>Арнаулы түсімдер</t>
  </si>
  <si>
    <t>Әлеуметтік салық жоспарын орындамау</t>
  </si>
  <si>
    <t>Мемлекеттік меншіктен түсетін кірістердің, әкімшілік айыппұлдардың, өсімпұлдардың, сот орындаушылары және соттардың өзге де қызметкерлері салатын  санкциялар мен өндіріп алулардан, сондай-ақ жергілікті бюджетке түсетін өзге де салықтық емес түсімдердің ұлғаюы есебінен</t>
  </si>
  <si>
    <t>2026 жылғы 01 қыркүйекке арналған Павлодар облысы облыстық бюджеті кіріс бөлігінің атқарылуы</t>
  </si>
  <si>
    <t xml:space="preserve"> 2026ж. 01.09 орындау</t>
  </si>
  <si>
    <t>2025ж. 01.09</t>
  </si>
  <si>
    <t>2024ж. 01.09</t>
  </si>
  <si>
    <t>2023ж. 01.09</t>
  </si>
  <si>
    <t>Қоршаған ортаға теріс әсер еткені үшін толемақы бойынша жоспарлы көрсеткіштің орындалмауы</t>
  </si>
  <si>
    <t>2026 жылғы 01 қыркүйекке арналған Павлодар облысы облыстық бюджетінің  шығыс бөлігінің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</si>
</sst>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2" borderId="0" xfId="0" applyFont="1" applyFill="1"/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right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3;&#1088;.%20&#1073;-&#1090;%20&#1054;&#1041;%20&#1085;&#1072;%2001.09.26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>
        <row r="6">
          <cell r="C6">
            <v>76625589</v>
          </cell>
          <cell r="D6">
            <v>51832986</v>
          </cell>
          <cell r="E6">
            <v>42451139.776000001</v>
          </cell>
          <cell r="K6">
            <v>61627009</v>
          </cell>
          <cell r="M6">
            <v>46174369</v>
          </cell>
          <cell r="O6">
            <v>36972903.200000003</v>
          </cell>
        </row>
        <row r="7">
          <cell r="C7">
            <v>9278819</v>
          </cell>
          <cell r="D7">
            <v>5710758</v>
          </cell>
          <cell r="E7">
            <v>8438419.5270000007</v>
          </cell>
          <cell r="K7">
            <v>4581464.5</v>
          </cell>
          <cell r="M7">
            <v>3622905</v>
          </cell>
          <cell r="O7">
            <v>2642472</v>
          </cell>
        </row>
        <row r="8">
          <cell r="C8">
            <v>0</v>
          </cell>
          <cell r="D8">
            <v>0</v>
          </cell>
          <cell r="E8">
            <v>440.233</v>
          </cell>
          <cell r="K8">
            <v>-710.9</v>
          </cell>
          <cell r="O8">
            <v>-699.8</v>
          </cell>
        </row>
        <row r="9">
          <cell r="C9">
            <v>16741139</v>
          </cell>
          <cell r="D9">
            <v>14009086</v>
          </cell>
          <cell r="E9">
            <v>13790338.716</v>
          </cell>
        </row>
        <row r="10">
          <cell r="C10">
            <v>426693119.69999999</v>
          </cell>
          <cell r="D10">
            <v>238487466.69999999</v>
          </cell>
          <cell r="E10">
            <v>238487458.71200001</v>
          </cell>
          <cell r="K10">
            <v>263138368.09999999</v>
          </cell>
          <cell r="M10">
            <v>252657768</v>
          </cell>
          <cell r="O10">
            <v>228696221.90000001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2"/>
  <sheetViews>
    <sheetView tabSelected="1" topLeftCell="A7" zoomScale="60" zoomScaleNormal="60" workbookViewId="0">
      <selection activeCell="P7" sqref="P7"/>
    </sheetView>
  </sheetViews>
  <sheetFormatPr defaultColWidth="9.140625" defaultRowHeight="15.75" x14ac:dyDescent="0.25"/>
  <cols>
    <col min="1" max="1" width="4.140625" style="4" customWidth="1"/>
    <col min="2" max="2" width="23.5703125" style="6" customWidth="1"/>
    <col min="3" max="3" width="15.85546875" style="1" customWidth="1"/>
    <col min="4" max="4" width="16.140625" style="1" customWidth="1"/>
    <col min="5" max="5" width="16.7109375" style="1" customWidth="1"/>
    <col min="6" max="6" width="14.140625" style="1" customWidth="1"/>
    <col min="7" max="7" width="16.5703125" style="1" customWidth="1"/>
    <col min="8" max="8" width="18" style="10" customWidth="1"/>
    <col min="9" max="9" width="15.7109375" style="1" customWidth="1"/>
    <col min="10" max="10" width="15.28515625" style="1" customWidth="1"/>
    <col min="11" max="11" width="17.28515625" style="1" customWidth="1"/>
    <col min="12" max="12" width="15.140625" style="1" customWidth="1"/>
    <col min="13" max="13" width="16.5703125" style="1" customWidth="1"/>
    <col min="14" max="14" width="14" style="1" customWidth="1"/>
    <col min="15" max="16" width="13.85546875" style="1" customWidth="1"/>
    <col min="17" max="16384" width="9.140625" style="1"/>
  </cols>
  <sheetData>
    <row r="1" spans="1:16" s="10" customFormat="1" ht="18.75" x14ac:dyDescent="0.3">
      <c r="A1" s="28" t="s">
        <v>62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25">
      <c r="H2" s="1"/>
      <c r="J2" s="10"/>
      <c r="O2" s="29" t="s">
        <v>14</v>
      </c>
      <c r="P2" s="29"/>
    </row>
    <row r="3" spans="1:16" s="2" customFormat="1" ht="24" customHeight="1" x14ac:dyDescent="0.25">
      <c r="A3" s="30" t="s">
        <v>2</v>
      </c>
      <c r="B3" s="31" t="s">
        <v>3</v>
      </c>
      <c r="C3" s="32" t="s">
        <v>58</v>
      </c>
      <c r="D3" s="33" t="s">
        <v>63</v>
      </c>
      <c r="E3" s="34"/>
      <c r="F3" s="32" t="s">
        <v>49</v>
      </c>
      <c r="G3" s="32"/>
      <c r="H3" s="32" t="s">
        <v>4</v>
      </c>
      <c r="I3" s="32"/>
      <c r="J3" s="35" t="s">
        <v>5</v>
      </c>
      <c r="K3" s="33" t="s">
        <v>64</v>
      </c>
      <c r="L3" s="34"/>
      <c r="M3" s="33" t="s">
        <v>65</v>
      </c>
      <c r="N3" s="34"/>
      <c r="O3" s="33" t="s">
        <v>66</v>
      </c>
      <c r="P3" s="34"/>
    </row>
    <row r="4" spans="1:16" s="2" customFormat="1" ht="50.45" customHeight="1" x14ac:dyDescent="0.25">
      <c r="A4" s="30"/>
      <c r="B4" s="31"/>
      <c r="C4" s="32"/>
      <c r="D4" s="27" t="s">
        <v>6</v>
      </c>
      <c r="E4" s="27" t="s">
        <v>7</v>
      </c>
      <c r="F4" s="27" t="s">
        <v>50</v>
      </c>
      <c r="G4" s="27" t="s">
        <v>51</v>
      </c>
      <c r="H4" s="27" t="s">
        <v>8</v>
      </c>
      <c r="I4" s="27" t="s">
        <v>9</v>
      </c>
      <c r="J4" s="36"/>
      <c r="K4" s="27" t="s">
        <v>7</v>
      </c>
      <c r="L4" s="12" t="s">
        <v>57</v>
      </c>
      <c r="M4" s="12" t="s">
        <v>7</v>
      </c>
      <c r="N4" s="12" t="s">
        <v>57</v>
      </c>
      <c r="O4" s="12" t="s">
        <v>7</v>
      </c>
      <c r="P4" s="12" t="s">
        <v>57</v>
      </c>
    </row>
    <row r="5" spans="1:16" s="3" customFormat="1" ht="25.5" customHeight="1" x14ac:dyDescent="0.25">
      <c r="A5" s="26"/>
      <c r="B5" s="26" t="s">
        <v>15</v>
      </c>
      <c r="C5" s="8">
        <f>SUM(C6:C10)</f>
        <v>529338666.69999999</v>
      </c>
      <c r="D5" s="8">
        <f t="shared" ref="D5:I5" si="0">SUM(D6:D10)</f>
        <v>310040296.69999999</v>
      </c>
      <c r="E5" s="8">
        <f t="shared" si="0"/>
        <v>303167796.96399999</v>
      </c>
      <c r="F5" s="22">
        <f>E5/D5*100</f>
        <v>97.783352741837319</v>
      </c>
      <c r="G5" s="22">
        <f>E5/C5*100</f>
        <v>57.272936219454152</v>
      </c>
      <c r="H5" s="8">
        <f>SUM(H6:H10)</f>
        <v>-6872499.7359999744</v>
      </c>
      <c r="I5" s="8">
        <f t="shared" si="0"/>
        <v>-226170869.73599997</v>
      </c>
      <c r="J5" s="20"/>
      <c r="K5" s="8">
        <f>SUM(K6:K10)</f>
        <v>329346130.69999999</v>
      </c>
      <c r="L5" s="8">
        <f>SUM(L6:L10)</f>
        <v>-39968672.451999977</v>
      </c>
      <c r="M5" s="8">
        <f t="shared" ref="M5:O5" si="1">SUM(M6:M10)</f>
        <v>302455042</v>
      </c>
      <c r="N5" s="8">
        <f t="shared" si="1"/>
        <v>-13077583.751999985</v>
      </c>
      <c r="O5" s="8">
        <f t="shared" si="1"/>
        <v>268310897.30000001</v>
      </c>
      <c r="P5" s="8">
        <f>SUM(P6:P10)</f>
        <v>21066560.948000006</v>
      </c>
    </row>
    <row r="6" spans="1:16" ht="155.25" customHeight="1" x14ac:dyDescent="0.25">
      <c r="A6" s="5">
        <v>1</v>
      </c>
      <c r="B6" s="7" t="s">
        <v>10</v>
      </c>
      <c r="C6" s="9">
        <f>[1]рус!C6</f>
        <v>76625589</v>
      </c>
      <c r="D6" s="9">
        <f>[1]рус!D6</f>
        <v>51832986</v>
      </c>
      <c r="E6" s="9">
        <f>[1]рус!E6</f>
        <v>42451139.776000001</v>
      </c>
      <c r="F6" s="23">
        <f>E6/D6*100</f>
        <v>81.899853842107419</v>
      </c>
      <c r="G6" s="23">
        <f>E6/C6*100</f>
        <v>55.400735354869511</v>
      </c>
      <c r="H6" s="9">
        <f>E6-D6</f>
        <v>-9381846.2239999995</v>
      </c>
      <c r="I6" s="9">
        <f t="shared" ref="I6:I10" si="2">E6-C6</f>
        <v>-34174449.223999999</v>
      </c>
      <c r="J6" s="20" t="s">
        <v>60</v>
      </c>
      <c r="K6" s="9">
        <f>[1]рус!K6</f>
        <v>61627009</v>
      </c>
      <c r="L6" s="9">
        <f>E6-K6</f>
        <v>-19175869.223999999</v>
      </c>
      <c r="M6" s="9">
        <f>[1]рус!M6</f>
        <v>46174369</v>
      </c>
      <c r="N6" s="9">
        <f>E6-M6</f>
        <v>-3723229.2239999995</v>
      </c>
      <c r="O6" s="9">
        <f>[1]рус!O6</f>
        <v>36972903.200000003</v>
      </c>
      <c r="P6" s="9">
        <f>E6-O6</f>
        <v>5478236.5759999976</v>
      </c>
    </row>
    <row r="7" spans="1:16" ht="409.5" x14ac:dyDescent="0.25">
      <c r="A7" s="5">
        <v>2</v>
      </c>
      <c r="B7" s="7" t="s">
        <v>11</v>
      </c>
      <c r="C7" s="9">
        <f>[1]рус!C7</f>
        <v>9278819</v>
      </c>
      <c r="D7" s="9">
        <f>[1]рус!D7</f>
        <v>5710758</v>
      </c>
      <c r="E7" s="9">
        <f>[1]рус!E7</f>
        <v>8438419.5270000007</v>
      </c>
      <c r="F7" s="23">
        <f>E7/D7*100</f>
        <v>147.76356355846283</v>
      </c>
      <c r="G7" s="23">
        <f>E7/C7*100</f>
        <v>90.9428185526628</v>
      </c>
      <c r="H7" s="9">
        <f t="shared" ref="H7:H8" si="3">E7-D7</f>
        <v>2727661.5270000007</v>
      </c>
      <c r="I7" s="9">
        <f t="shared" si="2"/>
        <v>-840399.4729999993</v>
      </c>
      <c r="J7" s="11" t="s">
        <v>61</v>
      </c>
      <c r="K7" s="9">
        <f>[1]рус!K7</f>
        <v>4581464.5</v>
      </c>
      <c r="L7" s="9">
        <f>E7-K7</f>
        <v>3856955.0270000007</v>
      </c>
      <c r="M7" s="9">
        <f>[1]рус!M7</f>
        <v>3622905</v>
      </c>
      <c r="N7" s="9">
        <f>E7-M7</f>
        <v>4815514.5270000007</v>
      </c>
      <c r="O7" s="9">
        <f>[1]рус!O7</f>
        <v>2642472</v>
      </c>
      <c r="P7" s="9">
        <f>E7-O7</f>
        <v>5795947.5270000007</v>
      </c>
    </row>
    <row r="8" spans="1:16" ht="69.599999999999994" customHeight="1" x14ac:dyDescent="0.25">
      <c r="A8" s="5">
        <v>3</v>
      </c>
      <c r="B8" s="7" t="s">
        <v>12</v>
      </c>
      <c r="C8" s="9">
        <f>[1]рус!C8</f>
        <v>0</v>
      </c>
      <c r="D8" s="9">
        <f>[1]рус!D8</f>
        <v>0</v>
      </c>
      <c r="E8" s="9">
        <f>[1]рус!E8</f>
        <v>440.233</v>
      </c>
      <c r="F8" s="23"/>
      <c r="G8" s="23"/>
      <c r="H8" s="9">
        <f t="shared" si="3"/>
        <v>440.233</v>
      </c>
      <c r="I8" s="9">
        <f t="shared" si="2"/>
        <v>440.233</v>
      </c>
      <c r="J8" s="11"/>
      <c r="K8" s="9">
        <f>[1]рус!K8</f>
        <v>-710.9</v>
      </c>
      <c r="L8" s="9">
        <f>E8-K8</f>
        <v>1151.133</v>
      </c>
      <c r="M8" s="9">
        <f>[1]рус!M8</f>
        <v>0</v>
      </c>
      <c r="N8" s="9">
        <f>E8-M8</f>
        <v>440.233</v>
      </c>
      <c r="O8" s="9">
        <f>[1]рус!O8</f>
        <v>-699.8</v>
      </c>
      <c r="P8" s="9">
        <f>E8-O8</f>
        <v>1140.0329999999999</v>
      </c>
    </row>
    <row r="9" spans="1:16" ht="115.5" customHeight="1" x14ac:dyDescent="0.25">
      <c r="A9" s="5">
        <v>4</v>
      </c>
      <c r="B9" s="7" t="s">
        <v>59</v>
      </c>
      <c r="C9" s="9">
        <f>[1]рус!C9</f>
        <v>16741139</v>
      </c>
      <c r="D9" s="9">
        <f>[1]рус!D9</f>
        <v>14009086</v>
      </c>
      <c r="E9" s="9">
        <f>[1]рус!E9</f>
        <v>13790338.716</v>
      </c>
      <c r="F9" s="23">
        <f>E9/D9*100</f>
        <v>98.438532792217842</v>
      </c>
      <c r="G9" s="23">
        <f>E9/C9*100</f>
        <v>82.373957446981365</v>
      </c>
      <c r="H9" s="9">
        <f>E9-D9</f>
        <v>-218747.28399999999</v>
      </c>
      <c r="I9" s="9">
        <f t="shared" si="2"/>
        <v>-2950800.284</v>
      </c>
      <c r="J9" s="20" t="s">
        <v>67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1.5" x14ac:dyDescent="0.25">
      <c r="A10" s="5">
        <v>5</v>
      </c>
      <c r="B10" s="7" t="s">
        <v>13</v>
      </c>
      <c r="C10" s="9">
        <f>[1]рус!C10</f>
        <v>426693119.69999999</v>
      </c>
      <c r="D10" s="9">
        <f>[1]рус!D10</f>
        <v>238487466.69999999</v>
      </c>
      <c r="E10" s="9">
        <f>[1]рус!E10</f>
        <v>238487458.71200001</v>
      </c>
      <c r="F10" s="23">
        <f>E10/D10*100</f>
        <v>99.999996650557748</v>
      </c>
      <c r="G10" s="23">
        <f>E10/C10*100</f>
        <v>55.892032868886218</v>
      </c>
      <c r="H10" s="9">
        <f>E10-D10</f>
        <v>-7.9879999756813049</v>
      </c>
      <c r="I10" s="9">
        <f t="shared" si="2"/>
        <v>-188205660.98799998</v>
      </c>
      <c r="J10" s="20"/>
      <c r="K10" s="9">
        <f>[1]рус!K10</f>
        <v>263138368.09999999</v>
      </c>
      <c r="L10" s="9">
        <f>E10-K10</f>
        <v>-24650909.387999982</v>
      </c>
      <c r="M10" s="9">
        <f>[1]рус!M10</f>
        <v>252657768</v>
      </c>
      <c r="N10" s="9">
        <f>E10-M10</f>
        <v>-14170309.287999988</v>
      </c>
      <c r="O10" s="9">
        <f>[1]рус!O10</f>
        <v>228696221.90000001</v>
      </c>
      <c r="P10" s="9">
        <f>E10-O10</f>
        <v>9791236.8120000064</v>
      </c>
    </row>
    <row r="12" spans="1:16" ht="18.75" x14ac:dyDescent="0.3">
      <c r="A12" s="37" t="s">
        <v>68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</row>
    <row r="13" spans="1:16" x14ac:dyDescent="0.25">
      <c r="F13" s="6"/>
      <c r="H13" s="1"/>
      <c r="L13" s="29" t="s">
        <v>14</v>
      </c>
      <c r="M13" s="29"/>
    </row>
    <row r="14" spans="1:16" s="2" customFormat="1" ht="32.25" customHeight="1" x14ac:dyDescent="0.25">
      <c r="A14" s="38" t="s">
        <v>31</v>
      </c>
      <c r="B14" s="31" t="s">
        <v>3</v>
      </c>
      <c r="C14" s="32" t="s">
        <v>53</v>
      </c>
      <c r="D14" s="33" t="s">
        <v>54</v>
      </c>
      <c r="E14" s="34"/>
      <c r="F14" s="32" t="s">
        <v>4</v>
      </c>
      <c r="G14" s="32"/>
      <c r="H14" s="32" t="s">
        <v>55</v>
      </c>
      <c r="I14" s="32"/>
      <c r="J14" s="32" t="s">
        <v>52</v>
      </c>
      <c r="K14" s="32"/>
      <c r="L14" s="32" t="s">
        <v>56</v>
      </c>
      <c r="M14" s="32"/>
    </row>
    <row r="15" spans="1:16" s="2" customFormat="1" ht="68.25" customHeight="1" x14ac:dyDescent="0.25">
      <c r="A15" s="38"/>
      <c r="B15" s="31"/>
      <c r="C15" s="32"/>
      <c r="D15" s="14" t="s">
        <v>6</v>
      </c>
      <c r="E15" s="14" t="s">
        <v>0</v>
      </c>
      <c r="F15" s="14" t="s">
        <v>8</v>
      </c>
      <c r="G15" s="14" t="s">
        <v>9</v>
      </c>
      <c r="H15" s="14" t="s">
        <v>1</v>
      </c>
      <c r="I15" s="14" t="s">
        <v>57</v>
      </c>
      <c r="J15" s="14" t="s">
        <v>1</v>
      </c>
      <c r="K15" s="24" t="s">
        <v>57</v>
      </c>
      <c r="L15" s="14" t="s">
        <v>1</v>
      </c>
      <c r="M15" s="24" t="s">
        <v>57</v>
      </c>
    </row>
    <row r="16" spans="1:16" s="3" customFormat="1" ht="25.5" customHeight="1" x14ac:dyDescent="0.25">
      <c r="A16" s="13"/>
      <c r="B16" s="13" t="s">
        <v>32</v>
      </c>
      <c r="C16" s="15">
        <v>582847806.69999993</v>
      </c>
      <c r="D16" s="15">
        <v>343868109.59999996</v>
      </c>
      <c r="E16" s="15">
        <v>343664509.60862994</v>
      </c>
      <c r="F16" s="15">
        <v>-203599.99137001066</v>
      </c>
      <c r="G16" s="15">
        <v>-239183297.09136999</v>
      </c>
      <c r="H16" s="15">
        <v>317614327.53544998</v>
      </c>
      <c r="I16" s="15">
        <v>26050182.07317999</v>
      </c>
      <c r="J16" s="15">
        <v>307387985.01302999</v>
      </c>
      <c r="K16" s="15">
        <v>36276524.595600009</v>
      </c>
      <c r="L16" s="15">
        <v>262752564.68940002</v>
      </c>
      <c r="M16" s="15">
        <v>80911944.919229999</v>
      </c>
    </row>
    <row r="17" spans="1:13" ht="47.25" x14ac:dyDescent="0.25">
      <c r="A17" s="16" t="s">
        <v>16</v>
      </c>
      <c r="B17" s="7" t="s">
        <v>33</v>
      </c>
      <c r="C17" s="25">
        <v>28885631.699999999</v>
      </c>
      <c r="D17" s="25">
        <v>26757863.699999999</v>
      </c>
      <c r="E17" s="25">
        <v>26750033.969129998</v>
      </c>
      <c r="F17" s="17">
        <v>-7829.730870001018</v>
      </c>
      <c r="G17" s="17">
        <v>-2135597.730870001</v>
      </c>
      <c r="H17" s="21">
        <v>3542856.5005199998</v>
      </c>
      <c r="I17" s="17">
        <v>23207177.46861</v>
      </c>
      <c r="J17" s="17">
        <v>3344166.1513</v>
      </c>
      <c r="K17" s="17">
        <v>23405867.817829996</v>
      </c>
      <c r="L17" s="17">
        <v>3075891.6886</v>
      </c>
      <c r="M17" s="17">
        <v>23674142.280529998</v>
      </c>
    </row>
    <row r="18" spans="1:13" x14ac:dyDescent="0.25">
      <c r="A18" s="16" t="s">
        <v>17</v>
      </c>
      <c r="B18" s="7" t="s">
        <v>34</v>
      </c>
      <c r="C18" s="25">
        <v>1847763</v>
      </c>
      <c r="D18" s="25">
        <v>522586.4</v>
      </c>
      <c r="E18" s="25">
        <v>522439.12688</v>
      </c>
      <c r="F18" s="17">
        <v>-147.27312000002712</v>
      </c>
      <c r="G18" s="17">
        <v>-1325323.8731200001</v>
      </c>
      <c r="H18" s="21">
        <v>1046710.6211700001</v>
      </c>
      <c r="I18" s="17">
        <v>-524271.49429000006</v>
      </c>
      <c r="J18" s="17">
        <v>1017436.43003</v>
      </c>
      <c r="K18" s="17">
        <v>-494997.30315000005</v>
      </c>
      <c r="L18" s="17">
        <v>570364.18810000003</v>
      </c>
      <c r="M18" s="17">
        <v>-47925.061220000032</v>
      </c>
    </row>
    <row r="19" spans="1:13" ht="63" x14ac:dyDescent="0.25">
      <c r="A19" s="16" t="s">
        <v>18</v>
      </c>
      <c r="B19" s="7" t="s">
        <v>35</v>
      </c>
      <c r="C19" s="25">
        <v>17161089</v>
      </c>
      <c r="D19" s="25">
        <v>9927033</v>
      </c>
      <c r="E19" s="25">
        <v>9898516.8061200101</v>
      </c>
      <c r="F19" s="17">
        <v>-28516.193879989907</v>
      </c>
      <c r="G19" s="17">
        <v>-7262572.1938799899</v>
      </c>
      <c r="H19" s="21">
        <v>9874499.5450500008</v>
      </c>
      <c r="I19" s="17">
        <v>24017.261070009321</v>
      </c>
      <c r="J19" s="17">
        <v>8458752.4262600001</v>
      </c>
      <c r="K19" s="17">
        <v>1439764.37986001</v>
      </c>
      <c r="L19" s="17">
        <v>6422952.4058999997</v>
      </c>
      <c r="M19" s="17">
        <v>3475564.4002200104</v>
      </c>
    </row>
    <row r="20" spans="1:13" x14ac:dyDescent="0.25">
      <c r="A20" s="16" t="s">
        <v>19</v>
      </c>
      <c r="B20" s="7" t="s">
        <v>36</v>
      </c>
      <c r="C20" s="25">
        <v>254391720.19999999</v>
      </c>
      <c r="D20" s="25">
        <v>161108867.40000001</v>
      </c>
      <c r="E20" s="25">
        <v>160968111.81371999</v>
      </c>
      <c r="F20" s="17">
        <v>-140755.58628001809</v>
      </c>
      <c r="G20" s="17">
        <v>-93423608.38628</v>
      </c>
      <c r="H20" s="21">
        <v>156817549.16288</v>
      </c>
      <c r="I20" s="17">
        <v>4150562.6508399844</v>
      </c>
      <c r="J20" s="18">
        <v>143008259.52250999</v>
      </c>
      <c r="K20" s="17">
        <v>17959852.291209996</v>
      </c>
      <c r="L20" s="17">
        <v>121971619.1674</v>
      </c>
      <c r="M20" s="17">
        <v>38996492.646319985</v>
      </c>
    </row>
    <row r="21" spans="1:13" x14ac:dyDescent="0.25">
      <c r="A21" s="16" t="s">
        <v>20</v>
      </c>
      <c r="B21" s="19" t="s">
        <v>37</v>
      </c>
      <c r="C21" s="25">
        <v>18186750</v>
      </c>
      <c r="D21" s="25">
        <v>8691078.8000000007</v>
      </c>
      <c r="E21" s="25">
        <v>8687965.1955800001</v>
      </c>
      <c r="F21" s="17">
        <v>-3113.6044200006872</v>
      </c>
      <c r="G21" s="17">
        <v>-9498784.8044199999</v>
      </c>
      <c r="H21" s="21">
        <v>8197647.7383099999</v>
      </c>
      <c r="I21" s="17">
        <v>490317.45727000013</v>
      </c>
      <c r="J21" s="17">
        <v>11333532.94634</v>
      </c>
      <c r="K21" s="17">
        <v>-2645567.7507600002</v>
      </c>
      <c r="L21" s="17">
        <v>7668796.6486999998</v>
      </c>
      <c r="M21" s="17">
        <v>1019168.5468800003</v>
      </c>
    </row>
    <row r="22" spans="1:13" ht="47.25" x14ac:dyDescent="0.25">
      <c r="A22" s="16" t="s">
        <v>21</v>
      </c>
      <c r="B22" s="19" t="s">
        <v>38</v>
      </c>
      <c r="C22" s="25">
        <v>24161770</v>
      </c>
      <c r="D22" s="25">
        <v>13830497.699999999</v>
      </c>
      <c r="E22" s="25">
        <v>13821845.382759999</v>
      </c>
      <c r="F22" s="17">
        <v>-8652.3172399997711</v>
      </c>
      <c r="G22" s="17">
        <v>-10339924.617240001</v>
      </c>
      <c r="H22" s="21">
        <v>14423317.386059999</v>
      </c>
      <c r="I22" s="17">
        <v>-601472.00329999998</v>
      </c>
      <c r="J22" s="17">
        <v>14992915.972859999</v>
      </c>
      <c r="K22" s="17">
        <v>-1171070.5900999997</v>
      </c>
      <c r="L22" s="17">
        <v>12189508.6712</v>
      </c>
      <c r="M22" s="17">
        <v>1632336.7115599997</v>
      </c>
    </row>
    <row r="23" spans="1:13" ht="47.25" x14ac:dyDescent="0.25">
      <c r="A23" s="16" t="s">
        <v>22</v>
      </c>
      <c r="B23" s="19" t="s">
        <v>39</v>
      </c>
      <c r="C23" s="25">
        <v>59229259</v>
      </c>
      <c r="D23" s="25">
        <v>37914268</v>
      </c>
      <c r="E23" s="25">
        <v>37913137.242339998</v>
      </c>
      <c r="F23" s="17">
        <v>-1130.7576600015163</v>
      </c>
      <c r="G23" s="17">
        <v>-21316121.757660002</v>
      </c>
      <c r="H23" s="21">
        <v>26528658.95812</v>
      </c>
      <c r="I23" s="17">
        <v>11384478.284219999</v>
      </c>
      <c r="J23" s="17">
        <v>34109041.941239998</v>
      </c>
      <c r="K23" s="17">
        <v>3804095.3011000007</v>
      </c>
      <c r="L23" s="17">
        <v>36858341.315899998</v>
      </c>
      <c r="M23" s="17">
        <v>1054795.9264400005</v>
      </c>
    </row>
    <row r="24" spans="1:13" ht="47.25" x14ac:dyDescent="0.25">
      <c r="A24" s="16" t="s">
        <v>23</v>
      </c>
      <c r="B24" s="19" t="s">
        <v>40</v>
      </c>
      <c r="C24" s="25">
        <v>23681186</v>
      </c>
      <c r="D24" s="25">
        <v>11484598.9</v>
      </c>
      <c r="E24" s="25">
        <v>11477159.74058</v>
      </c>
      <c r="F24" s="17">
        <v>-7439.1594200003892</v>
      </c>
      <c r="G24" s="17">
        <v>-12204026.25942</v>
      </c>
      <c r="H24" s="21">
        <v>13158228.962789999</v>
      </c>
      <c r="I24" s="17">
        <v>-1681069.2222099993</v>
      </c>
      <c r="J24" s="17">
        <v>12343779.30569</v>
      </c>
      <c r="K24" s="17">
        <v>-866619.56510999985</v>
      </c>
      <c r="L24" s="17">
        <v>8794053.1655999999</v>
      </c>
      <c r="M24" s="17">
        <v>2683106.57498</v>
      </c>
    </row>
    <row r="25" spans="1:13" ht="47.25" x14ac:dyDescent="0.25">
      <c r="A25" s="16" t="s">
        <v>24</v>
      </c>
      <c r="B25" s="19" t="s">
        <v>41</v>
      </c>
      <c r="C25" s="25">
        <v>1164780</v>
      </c>
      <c r="D25" s="25">
        <v>0</v>
      </c>
      <c r="E25" s="25">
        <v>0</v>
      </c>
      <c r="F25" s="17">
        <v>0</v>
      </c>
      <c r="G25" s="17">
        <v>-1164780</v>
      </c>
      <c r="H25" s="21">
        <v>312</v>
      </c>
      <c r="I25" s="17">
        <v>-312</v>
      </c>
      <c r="J25" s="17">
        <v>99182</v>
      </c>
      <c r="K25" s="17">
        <v>-99182</v>
      </c>
      <c r="L25" s="17">
        <v>130000</v>
      </c>
      <c r="M25" s="17">
        <v>-130000</v>
      </c>
    </row>
    <row r="26" spans="1:13" ht="126" x14ac:dyDescent="0.25">
      <c r="A26" s="16" t="s">
        <v>25</v>
      </c>
      <c r="B26" s="19" t="s">
        <v>42</v>
      </c>
      <c r="C26" s="25">
        <v>51487473.899999999</v>
      </c>
      <c r="D26" s="25">
        <v>33809862</v>
      </c>
      <c r="E26" s="25">
        <v>33804832.987810001</v>
      </c>
      <c r="F26" s="17">
        <v>-5029.0121899992228</v>
      </c>
      <c r="G26" s="17">
        <v>-17682640.912189998</v>
      </c>
      <c r="H26" s="21">
        <v>35651998.107500002</v>
      </c>
      <c r="I26" s="17">
        <v>-1847165.119690001</v>
      </c>
      <c r="J26" s="17">
        <v>34019133.860760003</v>
      </c>
      <c r="K26" s="17">
        <v>-214300.87295000255</v>
      </c>
      <c r="L26" s="17">
        <v>27073551.964400001</v>
      </c>
      <c r="M26" s="17">
        <v>6731281.0234099999</v>
      </c>
    </row>
    <row r="27" spans="1:13" ht="47.25" x14ac:dyDescent="0.25">
      <c r="A27" s="16" t="s">
        <v>26</v>
      </c>
      <c r="B27" s="19" t="s">
        <v>43</v>
      </c>
      <c r="C27" s="25">
        <v>12028717</v>
      </c>
      <c r="D27" s="25">
        <v>5182327.7</v>
      </c>
      <c r="E27" s="25">
        <v>5181540.3103400003</v>
      </c>
      <c r="F27" s="17">
        <v>-787.38965999986976</v>
      </c>
      <c r="G27" s="17">
        <v>-6847176.6896599997</v>
      </c>
      <c r="H27" s="21">
        <v>7986559.0061699999</v>
      </c>
      <c r="I27" s="17">
        <v>-2805018.6958299996</v>
      </c>
      <c r="J27" s="17">
        <v>5620070.7670900002</v>
      </c>
      <c r="K27" s="17">
        <v>-438530.4567499999</v>
      </c>
      <c r="L27" s="17">
        <v>6889637.8339999998</v>
      </c>
      <c r="M27" s="17">
        <v>-1708097.5236599995</v>
      </c>
    </row>
    <row r="28" spans="1:13" ht="31.5" x14ac:dyDescent="0.25">
      <c r="A28" s="16" t="s">
        <v>27</v>
      </c>
      <c r="B28" s="19" t="s">
        <v>44</v>
      </c>
      <c r="C28" s="25">
        <v>15360630</v>
      </c>
      <c r="D28" s="25">
        <v>6799147</v>
      </c>
      <c r="E28" s="25">
        <v>6798968.1950599998</v>
      </c>
      <c r="F28" s="17">
        <v>-178.80494000017643</v>
      </c>
      <c r="G28" s="17">
        <v>-8561661.8049400002</v>
      </c>
      <c r="H28" s="21">
        <v>17942289.160160001</v>
      </c>
      <c r="I28" s="17">
        <v>-11143320.965100002</v>
      </c>
      <c r="J28" s="17">
        <v>18262048.551789999</v>
      </c>
      <c r="K28" s="17">
        <v>-11463080.356729999</v>
      </c>
      <c r="L28" s="17">
        <v>15012779.466399999</v>
      </c>
      <c r="M28" s="17">
        <v>-8213811.2713399995</v>
      </c>
    </row>
    <row r="29" spans="1:13" x14ac:dyDescent="0.25">
      <c r="A29" s="16" t="s">
        <v>28</v>
      </c>
      <c r="B29" s="19" t="s">
        <v>45</v>
      </c>
      <c r="C29" s="25">
        <v>21340919.899999999</v>
      </c>
      <c r="D29" s="25">
        <v>2428552</v>
      </c>
      <c r="E29" s="25">
        <v>2428543.7817899999</v>
      </c>
      <c r="F29" s="17">
        <v>-8.2182100000791252</v>
      </c>
      <c r="G29" s="17">
        <v>-18912376.118209999</v>
      </c>
      <c r="H29" s="21">
        <v>6528915.8687399998</v>
      </c>
      <c r="I29" s="17">
        <v>-4100372.0869499999</v>
      </c>
      <c r="J29" s="17">
        <v>5200146.3752899999</v>
      </c>
      <c r="K29" s="17">
        <v>-2771602.5935</v>
      </c>
      <c r="L29" s="17">
        <v>5978291.4790000003</v>
      </c>
      <c r="M29" s="17">
        <v>-3549747.6972100004</v>
      </c>
    </row>
    <row r="30" spans="1:13" ht="31.5" x14ac:dyDescent="0.25">
      <c r="A30" s="16" t="s">
        <v>29</v>
      </c>
      <c r="B30" s="19" t="s">
        <v>46</v>
      </c>
      <c r="C30" s="25">
        <v>5704801</v>
      </c>
      <c r="D30" s="25">
        <v>3154514</v>
      </c>
      <c r="E30" s="25">
        <v>3154506.3782299999</v>
      </c>
      <c r="F30" s="17">
        <v>-7.6217700000852346</v>
      </c>
      <c r="G30" s="17">
        <v>-2550294.6217700001</v>
      </c>
      <c r="H30" s="21">
        <v>1193158.1873300001</v>
      </c>
      <c r="I30" s="17">
        <v>1961348.1908999998</v>
      </c>
      <c r="J30" s="17">
        <v>1006116.06887</v>
      </c>
      <c r="K30" s="17">
        <v>2148390.3093599998</v>
      </c>
      <c r="L30" s="17">
        <v>1126463.4722</v>
      </c>
      <c r="M30" s="17">
        <v>2028042.90603</v>
      </c>
    </row>
    <row r="31" spans="1:13" x14ac:dyDescent="0.25">
      <c r="A31" s="16" t="s">
        <v>30</v>
      </c>
      <c r="B31" s="19" t="s">
        <v>47</v>
      </c>
      <c r="C31" s="25">
        <v>27949606</v>
      </c>
      <c r="D31" s="25">
        <v>12402368</v>
      </c>
      <c r="E31" s="25">
        <v>12402367.404999999</v>
      </c>
      <c r="F31" s="17">
        <v>-0.59500000067055225</v>
      </c>
      <c r="G31" s="17">
        <v>-15547238.595000001</v>
      </c>
      <c r="H31" s="21">
        <v>8394189.7009999994</v>
      </c>
      <c r="I31" s="17">
        <v>4008177.7039999999</v>
      </c>
      <c r="J31" s="17">
        <v>7696530.5329999998</v>
      </c>
      <c r="K31" s="17">
        <v>4705836.8719999995</v>
      </c>
      <c r="L31" s="17">
        <v>7837609.0619999999</v>
      </c>
      <c r="M31" s="17">
        <v>4564758.3429999994</v>
      </c>
    </row>
    <row r="32" spans="1:13" x14ac:dyDescent="0.25">
      <c r="A32" s="16">
        <v>16</v>
      </c>
      <c r="B32" s="7" t="s">
        <v>48</v>
      </c>
      <c r="C32" s="25">
        <v>20265710</v>
      </c>
      <c r="D32" s="25">
        <v>9854545</v>
      </c>
      <c r="E32" s="25">
        <v>9854541.2732900009</v>
      </c>
      <c r="F32" s="17">
        <v>-3.7267099991440773</v>
      </c>
      <c r="G32" s="17">
        <v>-10411168.726709999</v>
      </c>
      <c r="H32" s="21">
        <v>6327436.6296499996</v>
      </c>
      <c r="I32" s="17">
        <v>3527104.6436400013</v>
      </c>
      <c r="J32" s="17">
        <v>6876872.1600000001</v>
      </c>
      <c r="K32" s="17">
        <v>2977669.1132900007</v>
      </c>
      <c r="L32" s="17">
        <v>1152704.1599999999</v>
      </c>
      <c r="M32" s="17">
        <v>8701837.1132900007</v>
      </c>
    </row>
  </sheetData>
  <mergeCells count="22">
    <mergeCell ref="A12:M12"/>
    <mergeCell ref="L13:M13"/>
    <mergeCell ref="A14:A15"/>
    <mergeCell ref="B14:B15"/>
    <mergeCell ref="C14:C15"/>
    <mergeCell ref="D14:E14"/>
    <mergeCell ref="F14:G14"/>
    <mergeCell ref="H14:I14"/>
    <mergeCell ref="J14:K14"/>
    <mergeCell ref="L14:M14"/>
    <mergeCell ref="A1:P1"/>
    <mergeCell ref="O2:P2"/>
    <mergeCell ref="A3:A4"/>
    <mergeCell ref="B3:B4"/>
    <mergeCell ref="C3:C4"/>
    <mergeCell ref="D3:E3"/>
    <mergeCell ref="F3:G3"/>
    <mergeCell ref="H3:I3"/>
    <mergeCell ref="J3:J4"/>
    <mergeCell ref="K3:L3"/>
    <mergeCell ref="M3:N3"/>
    <mergeCell ref="O3:P3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2026-09-08T12:48:18Z</dcterms:modified>
</cp:coreProperties>
</file>