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усиб\Downloads\"/>
    </mc:Choice>
  </mc:AlternateContent>
  <xr:revisionPtr revIDLastSave="0" documentId="13_ncr:1_{FB3420A8-BC2D-421F-8E61-13C59674E9AC}" xr6:coauthVersionLast="47" xr6:coauthVersionMax="47" xr10:uidLastSave="{00000000-0000-0000-0000-000000000000}"/>
  <bookViews>
    <workbookView xWindow="-120" yWindow="-120" windowWidth="29040" windowHeight="15840" xr2:uid="{00000000-000D-0000-FFFF-FFFF00000000}"/>
  </bookViews>
  <sheets>
    <sheet name="прил4-МБ 1 кв 2026 год свод КАЗ" sheetId="35" r:id="rId1"/>
    <sheet name="прил4-МБ свод реал КАЗ" sheetId="64" r:id="rId2"/>
    <sheet name="прил4-МБ свод планир КАЗ" sheetId="63" r:id="rId3"/>
    <sheet name="прил4-МБ 1 свод заверш КАЗ" sheetId="62" r:id="rId4"/>
  </sheets>
  <definedNames>
    <definedName name="_FilterDatabase" localSheetId="0" hidden="1">'прил4-МБ 1 кв 2026 год свод КАЗ'!$A$10:$AG$427</definedName>
    <definedName name="_FilterDatabase" localSheetId="3" hidden="1">'прил4-МБ 1 свод заверш КАЗ'!$A$10:$AG$50</definedName>
    <definedName name="_FilterDatabase" localSheetId="2" hidden="1">'прил4-МБ свод планир КАЗ'!$A$10:$AG$41</definedName>
    <definedName name="_FilterDatabase" localSheetId="1" hidden="1">'прил4-МБ свод реал КАЗ'!$A$10:$AG$394</definedName>
    <definedName name="Print_Area" localSheetId="0">'прил4-МБ 1 кв 2026 год свод КАЗ'!$A$3:$AG$427</definedName>
    <definedName name="Print_Area" localSheetId="3">'прил4-МБ 1 свод заверш КАЗ'!$A$3:$AG$50</definedName>
    <definedName name="Print_Area" localSheetId="2">'прил4-МБ свод планир КАЗ'!$A$3:$AG$41</definedName>
    <definedName name="Print_Area" localSheetId="1">'прил4-МБ свод реал КАЗ'!$A$3:$AG$394</definedName>
    <definedName name="Print_Titles" localSheetId="0">'прил4-МБ 1 кв 2026 год свод КАЗ'!$6:$10</definedName>
    <definedName name="Print_Titles" localSheetId="3">'прил4-МБ 1 свод заверш КАЗ'!$6:$10</definedName>
    <definedName name="Print_Titles" localSheetId="2">'прил4-МБ свод планир КАЗ'!$6:$10</definedName>
    <definedName name="Print_Titles" localSheetId="1">'прил4-МБ свод реал КАЗ'!$6:$10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50" i="62" l="1"/>
  <c r="AA50" i="62" s="1"/>
  <c r="AB50" i="62" s="1"/>
  <c r="W50" i="62"/>
  <c r="S50" i="62"/>
  <c r="S49" i="62" s="1"/>
  <c r="O50" i="62"/>
  <c r="AF49" i="62"/>
  <c r="AE49" i="62"/>
  <c r="AD49" i="62"/>
  <c r="AC49" i="62"/>
  <c r="W49" i="62"/>
  <c r="V49" i="62"/>
  <c r="U49" i="62"/>
  <c r="T49" i="62"/>
  <c r="R49" i="62"/>
  <c r="Q49" i="62"/>
  <c r="Q46" i="62" s="1"/>
  <c r="Q44" i="62" s="1"/>
  <c r="P49" i="62"/>
  <c r="P46" i="62" s="1"/>
  <c r="O49" i="62"/>
  <c r="N49" i="62"/>
  <c r="M49" i="62"/>
  <c r="I49" i="62"/>
  <c r="H49" i="62"/>
  <c r="H46" i="62" s="1"/>
  <c r="H44" i="62" s="1"/>
  <c r="G49" i="62"/>
  <c r="F49" i="62"/>
  <c r="F46" i="62" s="1"/>
  <c r="F44" i="62" s="1"/>
  <c r="F11" i="62" s="1"/>
  <c r="E49" i="62"/>
  <c r="Y48" i="62"/>
  <c r="AA48" i="62" s="1"/>
  <c r="AB48" i="62" s="1"/>
  <c r="W48" i="62"/>
  <c r="S48" i="62"/>
  <c r="S47" i="62" s="1"/>
  <c r="S46" i="62" s="1"/>
  <c r="S44" i="62" s="1"/>
  <c r="O48" i="62"/>
  <c r="O47" i="62" s="1"/>
  <c r="O46" i="62" s="1"/>
  <c r="O44" i="62" s="1"/>
  <c r="AE47" i="62"/>
  <c r="AE46" i="62" s="1"/>
  <c r="AE44" i="62" s="1"/>
  <c r="AD47" i="62"/>
  <c r="AD46" i="62" s="1"/>
  <c r="AD44" i="62" s="1"/>
  <c r="AC47" i="62"/>
  <c r="V47" i="62"/>
  <c r="W47" i="62" s="1"/>
  <c r="U47" i="62"/>
  <c r="T47" i="62"/>
  <c r="R47" i="62"/>
  <c r="Q47" i="62"/>
  <c r="P47" i="62"/>
  <c r="Y47" i="62" s="1"/>
  <c r="N47" i="62"/>
  <c r="M47" i="62"/>
  <c r="M46" i="62" s="1"/>
  <c r="M44" i="62" s="1"/>
  <c r="M11" i="62" s="1"/>
  <c r="K47" i="62"/>
  <c r="I47" i="62"/>
  <c r="H47" i="62"/>
  <c r="G47" i="62"/>
  <c r="F47" i="62"/>
  <c r="E47" i="62"/>
  <c r="AC46" i="62"/>
  <c r="W46" i="62"/>
  <c r="V46" i="62"/>
  <c r="V44" i="62" s="1"/>
  <c r="U46" i="62"/>
  <c r="U44" i="62" s="1"/>
  <c r="T46" i="62"/>
  <c r="R46" i="62"/>
  <c r="N46" i="62"/>
  <c r="N44" i="62" s="1"/>
  <c r="L46" i="62"/>
  <c r="K46" i="62"/>
  <c r="J46" i="62"/>
  <c r="I46" i="62"/>
  <c r="G46" i="62"/>
  <c r="G44" i="62" s="1"/>
  <c r="E46" i="62"/>
  <c r="E44" i="62" s="1"/>
  <c r="Y45" i="62"/>
  <c r="W45" i="62"/>
  <c r="AC44" i="62"/>
  <c r="T44" i="62"/>
  <c r="R44" i="62"/>
  <c r="L44" i="62"/>
  <c r="K44" i="62"/>
  <c r="J44" i="62"/>
  <c r="I44" i="62"/>
  <c r="Z43" i="62"/>
  <c r="Y43" i="62"/>
  <c r="AA43" i="62" s="1"/>
  <c r="AB43" i="62" s="1"/>
  <c r="W43" i="62"/>
  <c r="S43" i="62"/>
  <c r="O43" i="62"/>
  <c r="Z42" i="62"/>
  <c r="Y42" i="62"/>
  <c r="AA42" i="62" s="1"/>
  <c r="AB42" i="62" s="1"/>
  <c r="W42" i="62"/>
  <c r="S42" i="62"/>
  <c r="O42" i="62"/>
  <c r="Y41" i="62"/>
  <c r="W41" i="62"/>
  <c r="S41" i="62"/>
  <c r="S38" i="62" s="1"/>
  <c r="S36" i="62" s="1"/>
  <c r="O41" i="62"/>
  <c r="Y40" i="62"/>
  <c r="AA40" i="62" s="1"/>
  <c r="W40" i="62"/>
  <c r="S40" i="62"/>
  <c r="O40" i="62"/>
  <c r="O38" i="62" s="1"/>
  <c r="O36" i="62" s="1"/>
  <c r="AA39" i="62"/>
  <c r="Y39" i="62"/>
  <c r="W39" i="62"/>
  <c r="S39" i="62"/>
  <c r="O39" i="62"/>
  <c r="AG38" i="62"/>
  <c r="AG36" i="62" s="1"/>
  <c r="AE38" i="62"/>
  <c r="AD38" i="62"/>
  <c r="AD36" i="62" s="1"/>
  <c r="AC38" i="62"/>
  <c r="AC36" i="62" s="1"/>
  <c r="W38" i="62"/>
  <c r="V38" i="62"/>
  <c r="U38" i="62"/>
  <c r="U36" i="62" s="1"/>
  <c r="T38" i="62"/>
  <c r="T36" i="62" s="1"/>
  <c r="R38" i="62"/>
  <c r="Q38" i="62"/>
  <c r="P38" i="62"/>
  <c r="Y38" i="62" s="1"/>
  <c r="N38" i="62"/>
  <c r="M38" i="62"/>
  <c r="M36" i="62" s="1"/>
  <c r="L38" i="62"/>
  <c r="L36" i="62" s="1"/>
  <c r="K38" i="62"/>
  <c r="K36" i="62" s="1"/>
  <c r="J38" i="62"/>
  <c r="I38" i="62"/>
  <c r="H38" i="62"/>
  <c r="G38" i="62"/>
  <c r="G36" i="62" s="1"/>
  <c r="F38" i="62"/>
  <c r="E38" i="62"/>
  <c r="Y37" i="62"/>
  <c r="W37" i="62"/>
  <c r="AE36" i="62"/>
  <c r="Z36" i="62"/>
  <c r="Y36" i="62"/>
  <c r="V36" i="62"/>
  <c r="R36" i="62"/>
  <c r="W36" i="62" s="1"/>
  <c r="Q36" i="62"/>
  <c r="P36" i="62"/>
  <c r="N36" i="62"/>
  <c r="J36" i="62"/>
  <c r="I36" i="62"/>
  <c r="H36" i="62"/>
  <c r="F36" i="62"/>
  <c r="E36" i="62"/>
  <c r="Y35" i="62"/>
  <c r="AA35" i="62" s="1"/>
  <c r="AB35" i="62" s="1"/>
  <c r="W35" i="62"/>
  <c r="S35" i="62"/>
  <c r="O35" i="62"/>
  <c r="Y34" i="62"/>
  <c r="W34" i="62"/>
  <c r="S34" i="62"/>
  <c r="S33" i="62" s="1"/>
  <c r="S30" i="62" s="1"/>
  <c r="O34" i="62"/>
  <c r="AG33" i="62"/>
  <c r="AF33" i="62"/>
  <c r="AE33" i="62"/>
  <c r="AD33" i="62"/>
  <c r="AC33" i="62"/>
  <c r="V33" i="62"/>
  <c r="U33" i="62"/>
  <c r="T33" i="62"/>
  <c r="R33" i="62"/>
  <c r="W33" i="62" s="1"/>
  <c r="Q33" i="62"/>
  <c r="P33" i="62"/>
  <c r="Y33" i="62" s="1"/>
  <c r="Z33" i="62" s="1"/>
  <c r="O33" i="62"/>
  <c r="N33" i="62"/>
  <c r="M33" i="62"/>
  <c r="L33" i="62"/>
  <c r="K33" i="62"/>
  <c r="K30" i="62" s="1"/>
  <c r="J33" i="62"/>
  <c r="J30" i="62" s="1"/>
  <c r="I33" i="62"/>
  <c r="H33" i="62"/>
  <c r="G33" i="62"/>
  <c r="F33" i="62"/>
  <c r="E30" i="62" s="1"/>
  <c r="E33" i="62"/>
  <c r="AA32" i="62"/>
  <c r="AB32" i="62" s="1"/>
  <c r="Z32" i="62"/>
  <c r="Y32" i="62"/>
  <c r="W32" i="62"/>
  <c r="O32" i="62"/>
  <c r="AG31" i="62"/>
  <c r="AF31" i="62"/>
  <c r="AE31" i="62"/>
  <c r="AE30" i="62" s="1"/>
  <c r="AD31" i="62"/>
  <c r="AD30" i="62" s="1"/>
  <c r="AC31" i="62"/>
  <c r="AC30" i="62" s="1"/>
  <c r="V31" i="62"/>
  <c r="V30" i="62" s="1"/>
  <c r="U31" i="62"/>
  <c r="U30" i="62" s="1"/>
  <c r="T31" i="62"/>
  <c r="T30" i="62" s="1"/>
  <c r="S31" i="62"/>
  <c r="R31" i="62"/>
  <c r="Q31" i="62"/>
  <c r="P31" i="62"/>
  <c r="O31" i="62"/>
  <c r="N31" i="62"/>
  <c r="N30" i="62" s="1"/>
  <c r="N11" i="62" s="1"/>
  <c r="M31" i="62"/>
  <c r="M30" i="62" s="1"/>
  <c r="L31" i="62"/>
  <c r="L30" i="62" s="1"/>
  <c r="K31" i="62"/>
  <c r="J31" i="62"/>
  <c r="I31" i="62"/>
  <c r="H31" i="62"/>
  <c r="G31" i="62"/>
  <c r="F31" i="62"/>
  <c r="F30" i="62" s="1"/>
  <c r="E31" i="62"/>
  <c r="AG30" i="62"/>
  <c r="AF30" i="62"/>
  <c r="R30" i="62"/>
  <c r="W30" i="62" s="1"/>
  <c r="Q30" i="62"/>
  <c r="P30" i="62"/>
  <c r="O30" i="62"/>
  <c r="I30" i="62"/>
  <c r="H30" i="62"/>
  <c r="G30" i="62"/>
  <c r="Z29" i="62"/>
  <c r="Y29" i="62"/>
  <c r="W29" i="62"/>
  <c r="S29" i="62"/>
  <c r="O29" i="62"/>
  <c r="Y28" i="62"/>
  <c r="W28" i="62"/>
  <c r="S28" i="62"/>
  <c r="O28" i="62"/>
  <c r="AG27" i="62"/>
  <c r="AE27" i="62"/>
  <c r="AD27" i="62"/>
  <c r="AC27" i="62"/>
  <c r="V27" i="62"/>
  <c r="U27" i="62"/>
  <c r="T27" i="62"/>
  <c r="S27" i="62"/>
  <c r="S25" i="62" s="1"/>
  <c r="R27" i="62"/>
  <c r="Q27" i="62"/>
  <c r="Q25" i="62" s="1"/>
  <c r="P27" i="62"/>
  <c r="O27" i="62"/>
  <c r="N27" i="62"/>
  <c r="M27" i="62"/>
  <c r="L27" i="62"/>
  <c r="K27" i="62"/>
  <c r="K25" i="62" s="1"/>
  <c r="J27" i="62"/>
  <c r="J25" i="62" s="1"/>
  <c r="I27" i="62"/>
  <c r="I25" i="62" s="1"/>
  <c r="H27" i="62"/>
  <c r="G27" i="62"/>
  <c r="F27" i="62"/>
  <c r="Y26" i="62"/>
  <c r="W26" i="62"/>
  <c r="AG25" i="62"/>
  <c r="AE25" i="62"/>
  <c r="AD25" i="62"/>
  <c r="AC25" i="62"/>
  <c r="V25" i="62"/>
  <c r="V11" i="62" s="1"/>
  <c r="U25" i="62"/>
  <c r="T25" i="62"/>
  <c r="P25" i="62"/>
  <c r="Y25" i="62" s="1"/>
  <c r="O25" i="62"/>
  <c r="N25" i="62"/>
  <c r="M25" i="62"/>
  <c r="L25" i="62"/>
  <c r="H25" i="62"/>
  <c r="G25" i="62"/>
  <c r="F25" i="62"/>
  <c r="E25" i="62"/>
  <c r="E11" i="62" s="1"/>
  <c r="Y24" i="62"/>
  <c r="AA24" i="62" s="1"/>
  <c r="W24" i="62"/>
  <c r="S24" i="62"/>
  <c r="O24" i="62"/>
  <c r="Z23" i="62"/>
  <c r="Y23" i="62"/>
  <c r="AA23" i="62" s="1"/>
  <c r="AB23" i="62" s="1"/>
  <c r="W23" i="62"/>
  <c r="S23" i="62"/>
  <c r="O23" i="62"/>
  <c r="AB22" i="62"/>
  <c r="AA22" i="62"/>
  <c r="Y22" i="62"/>
  <c r="Z22" i="62" s="1"/>
  <c r="S22" i="62"/>
  <c r="O22" i="62"/>
  <c r="Y21" i="62"/>
  <c r="W21" i="62"/>
  <c r="S21" i="62"/>
  <c r="S20" i="62" s="1"/>
  <c r="S18" i="62" s="1"/>
  <c r="O21" i="62"/>
  <c r="AE20" i="62"/>
  <c r="AD20" i="62"/>
  <c r="AC20" i="62"/>
  <c r="Y20" i="62"/>
  <c r="AA20" i="62" s="1"/>
  <c r="W20" i="62"/>
  <c r="V20" i="62"/>
  <c r="U20" i="62"/>
  <c r="T20" i="62"/>
  <c r="R20" i="62"/>
  <c r="Q20" i="62"/>
  <c r="Q18" i="62" s="1"/>
  <c r="P20" i="62"/>
  <c r="P18" i="62" s="1"/>
  <c r="Y18" i="62" s="1"/>
  <c r="O20" i="62"/>
  <c r="O18" i="62" s="1"/>
  <c r="N20" i="62"/>
  <c r="M20" i="62"/>
  <c r="L20" i="62"/>
  <c r="K20" i="62"/>
  <c r="J20" i="62"/>
  <c r="I20" i="62"/>
  <c r="I18" i="62" s="1"/>
  <c r="H20" i="62"/>
  <c r="H18" i="62" s="1"/>
  <c r="G20" i="62"/>
  <c r="G18" i="62" s="1"/>
  <c r="G11" i="62" s="1"/>
  <c r="F20" i="62"/>
  <c r="Y19" i="62"/>
  <c r="W19" i="62"/>
  <c r="S19" i="62"/>
  <c r="O19" i="62"/>
  <c r="AE18" i="62"/>
  <c r="AD18" i="62"/>
  <c r="AC18" i="62"/>
  <c r="V18" i="62"/>
  <c r="U18" i="62"/>
  <c r="T18" i="62"/>
  <c r="R18" i="62"/>
  <c r="N18" i="62"/>
  <c r="M18" i="62"/>
  <c r="L18" i="62"/>
  <c r="K18" i="62"/>
  <c r="J18" i="62"/>
  <c r="F18" i="62"/>
  <c r="E18" i="62"/>
  <c r="Y17" i="62"/>
  <c r="W17" i="62"/>
  <c r="Y16" i="62"/>
  <c r="W16" i="62"/>
  <c r="AF15" i="62"/>
  <c r="AE15" i="62"/>
  <c r="AD15" i="62"/>
  <c r="AC15" i="62"/>
  <c r="V15" i="62"/>
  <c r="U15" i="62"/>
  <c r="T15" i="62"/>
  <c r="S15" i="62"/>
  <c r="R15" i="62"/>
  <c r="W15" i="62" s="1"/>
  <c r="Q15" i="62"/>
  <c r="P15" i="62"/>
  <c r="Y15" i="62" s="1"/>
  <c r="O15" i="62"/>
  <c r="N15" i="62"/>
  <c r="M15" i="62"/>
  <c r="L15" i="62"/>
  <c r="K15" i="62"/>
  <c r="K12" i="62" s="1"/>
  <c r="K11" i="62" s="1"/>
  <c r="J15" i="62"/>
  <c r="I15" i="62"/>
  <c r="H15" i="62"/>
  <c r="G15" i="62"/>
  <c r="F15" i="62"/>
  <c r="E15" i="62"/>
  <c r="Y14" i="62"/>
  <c r="AA14" i="62" s="1"/>
  <c r="W14" i="62"/>
  <c r="S14" i="62"/>
  <c r="O14" i="62"/>
  <c r="O13" i="62" s="1"/>
  <c r="O12" i="62" s="1"/>
  <c r="AF13" i="62"/>
  <c r="AE13" i="62"/>
  <c r="AE12" i="62" s="1"/>
  <c r="AD13" i="62"/>
  <c r="AC13" i="62"/>
  <c r="V13" i="62"/>
  <c r="U13" i="62"/>
  <c r="T13" i="62"/>
  <c r="T12" i="62" s="1"/>
  <c r="S13" i="62"/>
  <c r="S12" i="62" s="1"/>
  <c r="S11" i="62" s="1"/>
  <c r="R13" i="62"/>
  <c r="Q13" i="62"/>
  <c r="P13" i="62"/>
  <c r="N13" i="62"/>
  <c r="M13" i="62"/>
  <c r="L13" i="62"/>
  <c r="L12" i="62" s="1"/>
  <c r="L11" i="62" s="1"/>
  <c r="J13" i="62"/>
  <c r="J12" i="62" s="1"/>
  <c r="J11" i="62" s="1"/>
  <c r="I13" i="62"/>
  <c r="I12" i="62" s="1"/>
  <c r="H13" i="62"/>
  <c r="G13" i="62"/>
  <c r="G12" i="62" s="1"/>
  <c r="F13" i="62"/>
  <c r="E13" i="62"/>
  <c r="E12" i="62" s="1"/>
  <c r="AD12" i="62"/>
  <c r="AC12" i="62"/>
  <c r="V12" i="62"/>
  <c r="U12" i="62"/>
  <c r="Q12" i="62"/>
  <c r="P12" i="62"/>
  <c r="N12" i="62"/>
  <c r="M12" i="62"/>
  <c r="H12" i="62"/>
  <c r="F12" i="62"/>
  <c r="AE11" i="62"/>
  <c r="AC11" i="62"/>
  <c r="S10" i="62"/>
  <c r="T10" i="62" s="1"/>
  <c r="U10" i="62" s="1"/>
  <c r="V10" i="62" s="1"/>
  <c r="W10" i="62" s="1"/>
  <c r="X10" i="62" s="1"/>
  <c r="Y10" i="62" s="1"/>
  <c r="Z10" i="62" s="1"/>
  <c r="AA10" i="62" s="1"/>
  <c r="AB10" i="62" s="1"/>
  <c r="AC10" i="62" s="1"/>
  <c r="AD10" i="62" s="1"/>
  <c r="AE10" i="62" s="1"/>
  <c r="AF10" i="62" s="1"/>
  <c r="AG10" i="62" s="1"/>
  <c r="H10" i="62"/>
  <c r="I10" i="62" s="1"/>
  <c r="J10" i="62" s="1"/>
  <c r="K10" i="62" s="1"/>
  <c r="L10" i="62" s="1"/>
  <c r="M10" i="62" s="1"/>
  <c r="N10" i="62" s="1"/>
  <c r="O10" i="62" s="1"/>
  <c r="P10" i="62" s="1"/>
  <c r="Q10" i="62" s="1"/>
  <c r="R10" i="62" s="1"/>
  <c r="F10" i="62"/>
  <c r="C10" i="62"/>
  <c r="B10" i="62"/>
  <c r="AA41" i="63"/>
  <c r="AB41" i="63" s="1"/>
  <c r="Z41" i="63"/>
  <c r="Y41" i="63"/>
  <c r="W41" i="63"/>
  <c r="S41" i="63"/>
  <c r="O41" i="63"/>
  <c r="AE40" i="63"/>
  <c r="AD40" i="63"/>
  <c r="AC40" i="63"/>
  <c r="AC39" i="63" s="1"/>
  <c r="AC37" i="63" s="1"/>
  <c r="W40" i="63"/>
  <c r="V40" i="63"/>
  <c r="U40" i="63"/>
  <c r="T40" i="63"/>
  <c r="T39" i="63" s="1"/>
  <c r="T37" i="63" s="1"/>
  <c r="S40" i="63"/>
  <c r="S39" i="63" s="1"/>
  <c r="S37" i="63" s="1"/>
  <c r="R40" i="63"/>
  <c r="Q40" i="63"/>
  <c r="P40" i="63"/>
  <c r="Y40" i="63" s="1"/>
  <c r="O40" i="63"/>
  <c r="N40" i="63"/>
  <c r="M40" i="63"/>
  <c r="L40" i="63"/>
  <c r="L39" i="63" s="1"/>
  <c r="L37" i="63" s="1"/>
  <c r="K40" i="63"/>
  <c r="K39" i="63" s="1"/>
  <c r="K37" i="63" s="1"/>
  <c r="J40" i="63"/>
  <c r="I40" i="63"/>
  <c r="H40" i="63"/>
  <c r="G40" i="63"/>
  <c r="F40" i="63"/>
  <c r="E40" i="63"/>
  <c r="AE39" i="63"/>
  <c r="AE37" i="63" s="1"/>
  <c r="AD39" i="63"/>
  <c r="AD37" i="63" s="1"/>
  <c r="V39" i="63"/>
  <c r="U39" i="63"/>
  <c r="U37" i="63" s="1"/>
  <c r="R39" i="63"/>
  <c r="Q39" i="63"/>
  <c r="P39" i="63"/>
  <c r="O39" i="63"/>
  <c r="O37" i="63" s="1"/>
  <c r="N39" i="63"/>
  <c r="N37" i="63" s="1"/>
  <c r="M39" i="63"/>
  <c r="M37" i="63" s="1"/>
  <c r="J39" i="63"/>
  <c r="I39" i="63"/>
  <c r="H39" i="63"/>
  <c r="G39" i="63"/>
  <c r="G37" i="63" s="1"/>
  <c r="F39" i="63"/>
  <c r="F37" i="63" s="1"/>
  <c r="E39" i="63"/>
  <c r="E37" i="63" s="1"/>
  <c r="Y38" i="63"/>
  <c r="W38" i="63"/>
  <c r="R37" i="63"/>
  <c r="Q37" i="63"/>
  <c r="P37" i="63"/>
  <c r="Y37" i="63" s="1"/>
  <c r="Z37" i="63" s="1"/>
  <c r="J37" i="63"/>
  <c r="I37" i="63"/>
  <c r="H37" i="63"/>
  <c r="Y36" i="63"/>
  <c r="W36" i="63"/>
  <c r="S36" i="63"/>
  <c r="S35" i="63" s="1"/>
  <c r="S33" i="63" s="1"/>
  <c r="O36" i="63"/>
  <c r="O35" i="63" s="1"/>
  <c r="O33" i="63" s="1"/>
  <c r="AF35" i="63"/>
  <c r="AE35" i="63"/>
  <c r="AD35" i="63"/>
  <c r="AC35" i="63"/>
  <c r="Y35" i="63"/>
  <c r="V35" i="63"/>
  <c r="U35" i="63"/>
  <c r="T35" i="63"/>
  <c r="R35" i="63"/>
  <c r="Q35" i="63"/>
  <c r="Q33" i="63" s="1"/>
  <c r="P35" i="63"/>
  <c r="P33" i="63" s="1"/>
  <c r="N35" i="63"/>
  <c r="M35" i="63"/>
  <c r="L35" i="63"/>
  <c r="K35" i="63"/>
  <c r="J35" i="63"/>
  <c r="J33" i="63" s="1"/>
  <c r="I35" i="63"/>
  <c r="I33" i="63" s="1"/>
  <c r="H35" i="63"/>
  <c r="H33" i="63" s="1"/>
  <c r="G35" i="63"/>
  <c r="F35" i="63"/>
  <c r="E35" i="63"/>
  <c r="Y34" i="63"/>
  <c r="W34" i="63"/>
  <c r="AE33" i="63"/>
  <c r="AE11" i="63" s="1"/>
  <c r="AD33" i="63"/>
  <c r="AC33" i="63"/>
  <c r="V33" i="63"/>
  <c r="U33" i="63"/>
  <c r="T33" i="63"/>
  <c r="N33" i="63"/>
  <c r="M33" i="63"/>
  <c r="L33" i="63"/>
  <c r="K33" i="63"/>
  <c r="G33" i="63"/>
  <c r="F33" i="63"/>
  <c r="E33" i="63"/>
  <c r="Z32" i="63"/>
  <c r="Y32" i="63"/>
  <c r="AA32" i="63" s="1"/>
  <c r="AB32" i="63" s="1"/>
  <c r="W32" i="63"/>
  <c r="O32" i="63"/>
  <c r="AA31" i="63"/>
  <c r="AB31" i="63" s="1"/>
  <c r="Z31" i="63"/>
  <c r="Y31" i="63"/>
  <c r="W31" i="63"/>
  <c r="O31" i="63"/>
  <c r="Y30" i="63"/>
  <c r="W30" i="63"/>
  <c r="O30" i="63"/>
  <c r="Z29" i="63"/>
  <c r="Y29" i="63"/>
  <c r="W29" i="63"/>
  <c r="O29" i="63"/>
  <c r="O28" i="63" s="1"/>
  <c r="O27" i="63" s="1"/>
  <c r="AG28" i="63"/>
  <c r="AF28" i="63"/>
  <c r="AE28" i="63"/>
  <c r="AD28" i="63"/>
  <c r="AC28" i="63"/>
  <c r="V28" i="63"/>
  <c r="U28" i="63"/>
  <c r="T28" i="63"/>
  <c r="S28" i="63"/>
  <c r="R28" i="63"/>
  <c r="W28" i="63" s="1"/>
  <c r="Q28" i="63"/>
  <c r="Q27" i="63" s="1"/>
  <c r="P28" i="63"/>
  <c r="N28" i="63"/>
  <c r="M28" i="63"/>
  <c r="L28" i="63"/>
  <c r="K28" i="63"/>
  <c r="J28" i="63"/>
  <c r="I28" i="63"/>
  <c r="I27" i="63" s="1"/>
  <c r="H28" i="63"/>
  <c r="H27" i="63" s="1"/>
  <c r="G28" i="63"/>
  <c r="F28" i="63"/>
  <c r="E28" i="63"/>
  <c r="AE27" i="63"/>
  <c r="AD27" i="63"/>
  <c r="AC27" i="63"/>
  <c r="V27" i="63"/>
  <c r="U27" i="63"/>
  <c r="T27" i="63"/>
  <c r="S27" i="63"/>
  <c r="N27" i="63"/>
  <c r="M27" i="63"/>
  <c r="L27" i="63"/>
  <c r="K27" i="63"/>
  <c r="J27" i="63"/>
  <c r="G27" i="63"/>
  <c r="F27" i="63"/>
  <c r="E27" i="63"/>
  <c r="AA26" i="63"/>
  <c r="AB26" i="63" s="1"/>
  <c r="Z26" i="63"/>
  <c r="Y26" i="63"/>
  <c r="W26" i="63"/>
  <c r="S26" i="63"/>
  <c r="O26" i="63"/>
  <c r="O25" i="63" s="1"/>
  <c r="AG25" i="63"/>
  <c r="AF25" i="63"/>
  <c r="AE25" i="63"/>
  <c r="AD25" i="63"/>
  <c r="AC25" i="63"/>
  <c r="V25" i="63"/>
  <c r="U25" i="63"/>
  <c r="T25" i="63"/>
  <c r="S25" i="63"/>
  <c r="R25" i="63"/>
  <c r="Q25" i="63"/>
  <c r="P25" i="63"/>
  <c r="N25" i="63"/>
  <c r="M25" i="63"/>
  <c r="L25" i="63"/>
  <c r="L19" i="63" s="1"/>
  <c r="K25" i="63"/>
  <c r="J25" i="63"/>
  <c r="I25" i="63"/>
  <c r="H25" i="63"/>
  <c r="G25" i="63"/>
  <c r="F25" i="63"/>
  <c r="E25" i="63"/>
  <c r="Y24" i="63"/>
  <c r="AA24" i="63" s="1"/>
  <c r="AB24" i="63" s="1"/>
  <c r="W24" i="63"/>
  <c r="S24" i="63"/>
  <c r="O24" i="63"/>
  <c r="AA23" i="63"/>
  <c r="AB23" i="63" s="1"/>
  <c r="Y23" i="63"/>
  <c r="Z23" i="63" s="1"/>
  <c r="W23" i="63"/>
  <c r="S23" i="63"/>
  <c r="O23" i="63"/>
  <c r="AA22" i="63"/>
  <c r="AB22" i="63" s="1"/>
  <c r="Z22" i="63"/>
  <c r="Y22" i="63"/>
  <c r="W22" i="63"/>
  <c r="S22" i="63"/>
  <c r="S21" i="63" s="1"/>
  <c r="O22" i="63"/>
  <c r="O21" i="63" s="1"/>
  <c r="O19" i="63" s="1"/>
  <c r="O11" i="63" s="1"/>
  <c r="AG21" i="63"/>
  <c r="AF21" i="63"/>
  <c r="AF19" i="63" s="1"/>
  <c r="AE21" i="63"/>
  <c r="AE19" i="63" s="1"/>
  <c r="AD21" i="63"/>
  <c r="AD19" i="63" s="1"/>
  <c r="AC21" i="63"/>
  <c r="V21" i="63"/>
  <c r="V19" i="63" s="1"/>
  <c r="U21" i="63"/>
  <c r="T21" i="63"/>
  <c r="T19" i="63" s="1"/>
  <c r="R21" i="63"/>
  <c r="Q21" i="63"/>
  <c r="P21" i="63"/>
  <c r="P19" i="63" s="1"/>
  <c r="N21" i="63"/>
  <c r="M21" i="63"/>
  <c r="M19" i="63" s="1"/>
  <c r="L21" i="63"/>
  <c r="K21" i="63"/>
  <c r="J21" i="63"/>
  <c r="I21" i="63"/>
  <c r="H21" i="63"/>
  <c r="H19" i="63" s="1"/>
  <c r="G21" i="63"/>
  <c r="F21" i="63"/>
  <c r="E21" i="63"/>
  <c r="Y20" i="63"/>
  <c r="W20" i="63"/>
  <c r="AG19" i="63"/>
  <c r="AC19" i="63"/>
  <c r="S19" i="63"/>
  <c r="R19" i="63"/>
  <c r="W19" i="63" s="1"/>
  <c r="Q19" i="63"/>
  <c r="K19" i="63"/>
  <c r="J19" i="63"/>
  <c r="I19" i="63"/>
  <c r="G19" i="63"/>
  <c r="AB18" i="63"/>
  <c r="AA18" i="63"/>
  <c r="Z18" i="63"/>
  <c r="Y18" i="63"/>
  <c r="S18" i="63"/>
  <c r="O18" i="63"/>
  <c r="AG17" i="63"/>
  <c r="AF17" i="63"/>
  <c r="AE17" i="63"/>
  <c r="AD17" i="63"/>
  <c r="AD15" i="63" s="1"/>
  <c r="AD11" i="63" s="1"/>
  <c r="AC17" i="63"/>
  <c r="V17" i="63"/>
  <c r="U17" i="63"/>
  <c r="U15" i="63" s="1"/>
  <c r="T17" i="63"/>
  <c r="S17" i="63"/>
  <c r="S15" i="63" s="1"/>
  <c r="R17" i="63"/>
  <c r="Q17" i="63"/>
  <c r="P17" i="63"/>
  <c r="O17" i="63"/>
  <c r="O15" i="63" s="1"/>
  <c r="N17" i="63"/>
  <c r="M17" i="63"/>
  <c r="M15" i="63" s="1"/>
  <c r="L17" i="63"/>
  <c r="L15" i="63" s="1"/>
  <c r="K17" i="63"/>
  <c r="K15" i="63" s="1"/>
  <c r="J17" i="63"/>
  <c r="I17" i="63"/>
  <c r="H17" i="63"/>
  <c r="G17" i="63"/>
  <c r="F17" i="63"/>
  <c r="E17" i="63"/>
  <c r="Y16" i="63"/>
  <c r="W16" i="63"/>
  <c r="S16" i="63"/>
  <c r="O16" i="63"/>
  <c r="AE15" i="63"/>
  <c r="AC15" i="63"/>
  <c r="V15" i="63"/>
  <c r="R15" i="63"/>
  <c r="Q15" i="63"/>
  <c r="Q11" i="63" s="1"/>
  <c r="P15" i="63"/>
  <c r="N15" i="63"/>
  <c r="J15" i="63"/>
  <c r="I15" i="63"/>
  <c r="H15" i="63"/>
  <c r="H11" i="63" s="1"/>
  <c r="G15" i="63"/>
  <c r="F15" i="63"/>
  <c r="E15" i="63"/>
  <c r="Y14" i="63"/>
  <c r="W14" i="63"/>
  <c r="S14" i="63"/>
  <c r="O14" i="63"/>
  <c r="AF13" i="63"/>
  <c r="AE13" i="63"/>
  <c r="AD13" i="63"/>
  <c r="AC13" i="63"/>
  <c r="V13" i="63"/>
  <c r="V12" i="63" s="1"/>
  <c r="U13" i="63"/>
  <c r="T13" i="63"/>
  <c r="S13" i="63"/>
  <c r="R13" i="63"/>
  <c r="Q13" i="63"/>
  <c r="P13" i="63"/>
  <c r="Y13" i="63" s="1"/>
  <c r="Z13" i="63" s="1"/>
  <c r="O13" i="63"/>
  <c r="N13" i="63"/>
  <c r="N12" i="63" s="1"/>
  <c r="M13" i="63"/>
  <c r="L13" i="63"/>
  <c r="K13" i="63"/>
  <c r="J13" i="63"/>
  <c r="J12" i="63" s="1"/>
  <c r="I13" i="63"/>
  <c r="H13" i="63"/>
  <c r="G13" i="63"/>
  <c r="F13" i="63"/>
  <c r="F12" i="63" s="1"/>
  <c r="E13" i="63"/>
  <c r="AE12" i="63"/>
  <c r="AD12" i="63"/>
  <c r="AC12" i="63"/>
  <c r="AC11" i="63" s="1"/>
  <c r="U12" i="63"/>
  <c r="T12" i="63"/>
  <c r="S12" i="63"/>
  <c r="S11" i="63" s="1"/>
  <c r="Q12" i="63"/>
  <c r="P12" i="63"/>
  <c r="O12" i="63"/>
  <c r="M12" i="63"/>
  <c r="M11" i="63" s="1"/>
  <c r="L12" i="63"/>
  <c r="K12" i="63"/>
  <c r="I12" i="63"/>
  <c r="H12" i="63"/>
  <c r="G12" i="63"/>
  <c r="G11" i="63" s="1"/>
  <c r="E12" i="63"/>
  <c r="J10" i="63"/>
  <c r="K10" i="63" s="1"/>
  <c r="L10" i="63" s="1"/>
  <c r="M10" i="63" s="1"/>
  <c r="N10" i="63" s="1"/>
  <c r="O10" i="63" s="1"/>
  <c r="P10" i="63" s="1"/>
  <c r="Q10" i="63" s="1"/>
  <c r="R10" i="63" s="1"/>
  <c r="S10" i="63" s="1"/>
  <c r="T10" i="63" s="1"/>
  <c r="U10" i="63" s="1"/>
  <c r="V10" i="63" s="1"/>
  <c r="W10" i="63" s="1"/>
  <c r="X10" i="63" s="1"/>
  <c r="Y10" i="63" s="1"/>
  <c r="Z10" i="63" s="1"/>
  <c r="AA10" i="63" s="1"/>
  <c r="AB10" i="63" s="1"/>
  <c r="AC10" i="63" s="1"/>
  <c r="AD10" i="63" s="1"/>
  <c r="AE10" i="63" s="1"/>
  <c r="AF10" i="63" s="1"/>
  <c r="AG10" i="63" s="1"/>
  <c r="I10" i="63"/>
  <c r="H10" i="63"/>
  <c r="F10" i="63"/>
  <c r="B10" i="63"/>
  <c r="C10" i="63" s="1"/>
  <c r="Y394" i="64"/>
  <c r="AA394" i="64" s="1"/>
  <c r="AB394" i="64" s="1"/>
  <c r="W394" i="64"/>
  <c r="S394" i="64"/>
  <c r="S393" i="64" s="1"/>
  <c r="O394" i="64"/>
  <c r="O393" i="64" s="1"/>
  <c r="AG393" i="64"/>
  <c r="AF393" i="64"/>
  <c r="AE393" i="64"/>
  <c r="AD393" i="64"/>
  <c r="AC393" i="64"/>
  <c r="V393" i="64"/>
  <c r="U393" i="64"/>
  <c r="T393" i="64"/>
  <c r="R393" i="64"/>
  <c r="Q393" i="64"/>
  <c r="P393" i="64"/>
  <c r="N393" i="64"/>
  <c r="M393" i="64"/>
  <c r="L393" i="64"/>
  <c r="K393" i="64"/>
  <c r="I393" i="64"/>
  <c r="H393" i="64"/>
  <c r="G393" i="64"/>
  <c r="F393" i="64"/>
  <c r="E393" i="64"/>
  <c r="AA392" i="64"/>
  <c r="AB392" i="64" s="1"/>
  <c r="Y392" i="64"/>
  <c r="Z392" i="64" s="1"/>
  <c r="W392" i="64"/>
  <c r="S392" i="64"/>
  <c r="S391" i="64" s="1"/>
  <c r="O392" i="64"/>
  <c r="AF391" i="64"/>
  <c r="AE391" i="64"/>
  <c r="AD391" i="64"/>
  <c r="AC391" i="64"/>
  <c r="V391" i="64"/>
  <c r="W391" i="64" s="1"/>
  <c r="U391" i="64"/>
  <c r="T391" i="64"/>
  <c r="R391" i="64"/>
  <c r="Q391" i="64"/>
  <c r="P391" i="64"/>
  <c r="O391" i="64"/>
  <c r="N391" i="64"/>
  <c r="M391" i="64"/>
  <c r="L391" i="64"/>
  <c r="K391" i="64"/>
  <c r="I391" i="64"/>
  <c r="H391" i="64"/>
  <c r="G391" i="64"/>
  <c r="F391" i="64"/>
  <c r="E391" i="64"/>
  <c r="Y390" i="64"/>
  <c r="W390" i="64"/>
  <c r="AG389" i="64"/>
  <c r="AF389" i="64"/>
  <c r="AE389" i="64"/>
  <c r="AD389" i="64"/>
  <c r="AC389" i="64"/>
  <c r="AA389" i="64"/>
  <c r="AB389" i="64" s="1"/>
  <c r="V389" i="64"/>
  <c r="U389" i="64"/>
  <c r="T389" i="64"/>
  <c r="S389" i="64"/>
  <c r="R389" i="64"/>
  <c r="W389" i="64" s="1"/>
  <c r="Q389" i="64"/>
  <c r="P389" i="64"/>
  <c r="Y389" i="64" s="1"/>
  <c r="Z389" i="64" s="1"/>
  <c r="O389" i="64"/>
  <c r="N389" i="64"/>
  <c r="M389" i="64"/>
  <c r="L389" i="64"/>
  <c r="K389" i="64"/>
  <c r="J389" i="64"/>
  <c r="I389" i="64"/>
  <c r="H389" i="64"/>
  <c r="G389" i="64"/>
  <c r="F389" i="64"/>
  <c r="E389" i="64"/>
  <c r="AA388" i="64"/>
  <c r="AB388" i="64" s="1"/>
  <c r="Z388" i="64"/>
  <c r="Y388" i="64"/>
  <c r="W388" i="64"/>
  <c r="S388" i="64"/>
  <c r="O388" i="64"/>
  <c r="AG387" i="64"/>
  <c r="AF387" i="64"/>
  <c r="AE387" i="64"/>
  <c r="AD387" i="64"/>
  <c r="AC387" i="64"/>
  <c r="V387" i="64"/>
  <c r="W387" i="64" s="1"/>
  <c r="U387" i="64"/>
  <c r="T387" i="64"/>
  <c r="S387" i="64"/>
  <c r="R387" i="64"/>
  <c r="Q387" i="64"/>
  <c r="P387" i="64"/>
  <c r="O387" i="64"/>
  <c r="N387" i="64"/>
  <c r="M387" i="64"/>
  <c r="L387" i="64"/>
  <c r="K387" i="64"/>
  <c r="J387" i="64"/>
  <c r="I387" i="64"/>
  <c r="H387" i="64"/>
  <c r="G387" i="64"/>
  <c r="F387" i="64"/>
  <c r="E387" i="64"/>
  <c r="Y386" i="64"/>
  <c r="AA386" i="64" s="1"/>
  <c r="AB386" i="64" s="1"/>
  <c r="W386" i="64"/>
  <c r="AE385" i="64"/>
  <c r="AD385" i="64"/>
  <c r="AD382" i="64" s="1"/>
  <c r="AC385" i="64"/>
  <c r="V385" i="64"/>
  <c r="U385" i="64"/>
  <c r="T385" i="64"/>
  <c r="S385" i="64"/>
  <c r="R385" i="64"/>
  <c r="Q385" i="64"/>
  <c r="P385" i="64"/>
  <c r="O385" i="64"/>
  <c r="N385" i="64"/>
  <c r="M385" i="64"/>
  <c r="L385" i="64"/>
  <c r="K385" i="64"/>
  <c r="J385" i="64"/>
  <c r="I385" i="64"/>
  <c r="H385" i="64"/>
  <c r="G385" i="64"/>
  <c r="F385" i="64"/>
  <c r="E385" i="64"/>
  <c r="Y384" i="64"/>
  <c r="W384" i="64"/>
  <c r="S384" i="64"/>
  <c r="O384" i="64"/>
  <c r="O383" i="64" s="1"/>
  <c r="O382" i="64" s="1"/>
  <c r="AF383" i="64"/>
  <c r="AE383" i="64"/>
  <c r="AE382" i="64" s="1"/>
  <c r="AE380" i="64" s="1"/>
  <c r="AD383" i="64"/>
  <c r="AC383" i="64"/>
  <c r="V383" i="64"/>
  <c r="U383" i="64"/>
  <c r="T383" i="64"/>
  <c r="S383" i="64"/>
  <c r="R383" i="64"/>
  <c r="Q383" i="64"/>
  <c r="P383" i="64"/>
  <c r="Y383" i="64" s="1"/>
  <c r="N383" i="64"/>
  <c r="N382" i="64" s="1"/>
  <c r="N380" i="64" s="1"/>
  <c r="M383" i="64"/>
  <c r="L383" i="64"/>
  <c r="K383" i="64"/>
  <c r="K382" i="64" s="1"/>
  <c r="K380" i="64" s="1"/>
  <c r="J383" i="64"/>
  <c r="I383" i="64"/>
  <c r="H383" i="64"/>
  <c r="G383" i="64"/>
  <c r="F383" i="64"/>
  <c r="F382" i="64" s="1"/>
  <c r="F380" i="64" s="1"/>
  <c r="E383" i="64"/>
  <c r="AC382" i="64"/>
  <c r="AC380" i="64" s="1"/>
  <c r="T382" i="64"/>
  <c r="R382" i="64"/>
  <c r="Q382" i="64"/>
  <c r="Q380" i="64" s="1"/>
  <c r="L382" i="64"/>
  <c r="J382" i="64"/>
  <c r="J380" i="64" s="1"/>
  <c r="I382" i="64"/>
  <c r="Y381" i="64"/>
  <c r="W381" i="64"/>
  <c r="AF380" i="64"/>
  <c r="AD380" i="64"/>
  <c r="I380" i="64"/>
  <c r="Y379" i="64"/>
  <c r="W379" i="64"/>
  <c r="S379" i="64"/>
  <c r="O379" i="64"/>
  <c r="Y378" i="64"/>
  <c r="W378" i="64"/>
  <c r="S378" i="64"/>
  <c r="O378" i="64"/>
  <c r="AG377" i="64"/>
  <c r="AF377" i="64"/>
  <c r="AE377" i="64"/>
  <c r="AD377" i="64"/>
  <c r="AD368" i="64" s="1"/>
  <c r="AC377" i="64"/>
  <c r="AC368" i="64" s="1"/>
  <c r="V377" i="64"/>
  <c r="U377" i="64"/>
  <c r="T377" i="64"/>
  <c r="R377" i="64"/>
  <c r="W377" i="64" s="1"/>
  <c r="Q377" i="64"/>
  <c r="P377" i="64"/>
  <c r="Y377" i="64" s="1"/>
  <c r="N377" i="64"/>
  <c r="M377" i="64"/>
  <c r="L377" i="64"/>
  <c r="K377" i="64"/>
  <c r="J377" i="64"/>
  <c r="I377" i="64"/>
  <c r="H377" i="64"/>
  <c r="H368" i="64" s="1"/>
  <c r="G377" i="64"/>
  <c r="F377" i="64"/>
  <c r="E377" i="64"/>
  <c r="Y376" i="64"/>
  <c r="W376" i="64"/>
  <c r="S376" i="64"/>
  <c r="O376" i="64"/>
  <c r="O370" i="64" s="1"/>
  <c r="AA375" i="64"/>
  <c r="AB375" i="64" s="1"/>
  <c r="Y375" i="64"/>
  <c r="Z375" i="64" s="1"/>
  <c r="W375" i="64"/>
  <c r="S375" i="64"/>
  <c r="O375" i="64"/>
  <c r="AB374" i="64"/>
  <c r="AA374" i="64"/>
  <c r="Z374" i="64"/>
  <c r="Y374" i="64"/>
  <c r="W374" i="64"/>
  <c r="S374" i="64"/>
  <c r="O374" i="64"/>
  <c r="Z373" i="64"/>
  <c r="Y373" i="64"/>
  <c r="AA373" i="64" s="1"/>
  <c r="AB373" i="64" s="1"/>
  <c r="W373" i="64"/>
  <c r="S373" i="64"/>
  <c r="O373" i="64"/>
  <c r="Y372" i="64"/>
  <c r="W372" i="64"/>
  <c r="S372" i="64"/>
  <c r="O372" i="64"/>
  <c r="AA371" i="64"/>
  <c r="AB371" i="64" s="1"/>
  <c r="Y371" i="64"/>
  <c r="Z371" i="64" s="1"/>
  <c r="W371" i="64"/>
  <c r="S371" i="64"/>
  <c r="O371" i="64"/>
  <c r="AG370" i="64"/>
  <c r="AF370" i="64"/>
  <c r="AF368" i="64" s="1"/>
  <c r="AE370" i="64"/>
  <c r="AE368" i="64" s="1"/>
  <c r="AD370" i="64"/>
  <c r="AC370" i="64"/>
  <c r="V370" i="64"/>
  <c r="W370" i="64" s="1"/>
  <c r="U370" i="64"/>
  <c r="T370" i="64"/>
  <c r="T368" i="64" s="1"/>
  <c r="S370" i="64"/>
  <c r="R370" i="64"/>
  <c r="Q370" i="64"/>
  <c r="P370" i="64"/>
  <c r="N370" i="64"/>
  <c r="M370" i="64"/>
  <c r="L370" i="64"/>
  <c r="L368" i="64" s="1"/>
  <c r="K370" i="64"/>
  <c r="K368" i="64" s="1"/>
  <c r="J370" i="64"/>
  <c r="I370" i="64"/>
  <c r="H370" i="64"/>
  <c r="G370" i="64"/>
  <c r="G368" i="64" s="1"/>
  <c r="F370" i="64"/>
  <c r="E370" i="64"/>
  <c r="Y369" i="64"/>
  <c r="W369" i="64"/>
  <c r="AG368" i="64"/>
  <c r="U368" i="64"/>
  <c r="R368" i="64"/>
  <c r="Q368" i="64"/>
  <c r="P368" i="64"/>
  <c r="Y368" i="64" s="1"/>
  <c r="M368" i="64"/>
  <c r="J368" i="64"/>
  <c r="I368" i="64"/>
  <c r="E368" i="64"/>
  <c r="Y367" i="64"/>
  <c r="W367" i="64"/>
  <c r="Y366" i="64"/>
  <c r="W366" i="64"/>
  <c r="Y365" i="64"/>
  <c r="W365" i="64"/>
  <c r="Y364" i="64"/>
  <c r="W364" i="64"/>
  <c r="Y363" i="64"/>
  <c r="W363" i="64"/>
  <c r="Y362" i="64"/>
  <c r="W362" i="64"/>
  <c r="Y361" i="64"/>
  <c r="W361" i="64"/>
  <c r="Y360" i="64"/>
  <c r="W360" i="64"/>
  <c r="Y359" i="64"/>
  <c r="W359" i="64"/>
  <c r="Y358" i="64"/>
  <c r="W358" i="64"/>
  <c r="Y357" i="64"/>
  <c r="W357" i="64"/>
  <c r="Y356" i="64"/>
  <c r="W356" i="64"/>
  <c r="AG355" i="64"/>
  <c r="AF355" i="64"/>
  <c r="AE355" i="64"/>
  <c r="AE350" i="64" s="1"/>
  <c r="AD355" i="64"/>
  <c r="AC355" i="64"/>
  <c r="V355" i="64"/>
  <c r="W355" i="64" s="1"/>
  <c r="U355" i="64"/>
  <c r="T355" i="64"/>
  <c r="T350" i="64" s="1"/>
  <c r="S355" i="64"/>
  <c r="R355" i="64"/>
  <c r="Q355" i="64"/>
  <c r="P355" i="64"/>
  <c r="O355" i="64"/>
  <c r="N355" i="64"/>
  <c r="M355" i="64"/>
  <c r="L355" i="64"/>
  <c r="L350" i="64" s="1"/>
  <c r="K355" i="64"/>
  <c r="K350" i="64" s="1"/>
  <c r="J355" i="64"/>
  <c r="I355" i="64"/>
  <c r="H355" i="64"/>
  <c r="G355" i="64"/>
  <c r="F355" i="64"/>
  <c r="E355" i="64"/>
  <c r="AB354" i="64"/>
  <c r="AA354" i="64"/>
  <c r="Y354" i="64"/>
  <c r="Z354" i="64" s="1"/>
  <c r="W354" i="64"/>
  <c r="S354" i="64"/>
  <c r="O354" i="64"/>
  <c r="AA353" i="64"/>
  <c r="AB353" i="64" s="1"/>
  <c r="Z353" i="64"/>
  <c r="Y353" i="64"/>
  <c r="W353" i="64"/>
  <c r="S353" i="64"/>
  <c r="O353" i="64"/>
  <c r="Y352" i="64"/>
  <c r="W352" i="64"/>
  <c r="AG351" i="64"/>
  <c r="AF351" i="64"/>
  <c r="AF350" i="64" s="1"/>
  <c r="AE351" i="64"/>
  <c r="AD351" i="64"/>
  <c r="AC351" i="64"/>
  <c r="W351" i="64"/>
  <c r="V351" i="64"/>
  <c r="U351" i="64"/>
  <c r="T351" i="64"/>
  <c r="S351" i="64"/>
  <c r="R351" i="64"/>
  <c r="R350" i="64" s="1"/>
  <c r="Q351" i="64"/>
  <c r="Q350" i="64" s="1"/>
  <c r="P351" i="64"/>
  <c r="P350" i="64" s="1"/>
  <c r="O351" i="64"/>
  <c r="O350" i="64" s="1"/>
  <c r="N351" i="64"/>
  <c r="M351" i="64"/>
  <c r="L351" i="64"/>
  <c r="K351" i="64"/>
  <c r="J351" i="64"/>
  <c r="J350" i="64" s="1"/>
  <c r="I351" i="64"/>
  <c r="I350" i="64" s="1"/>
  <c r="H351" i="64"/>
  <c r="H350" i="64" s="1"/>
  <c r="G351" i="64"/>
  <c r="G350" i="64" s="1"/>
  <c r="F351" i="64"/>
  <c r="E351" i="64"/>
  <c r="AD350" i="64"/>
  <c r="AC350" i="64"/>
  <c r="V350" i="64"/>
  <c r="U350" i="64"/>
  <c r="S350" i="64"/>
  <c r="N350" i="64"/>
  <c r="M350" i="64"/>
  <c r="M328" i="64" s="1"/>
  <c r="F350" i="64"/>
  <c r="E350" i="64"/>
  <c r="Y349" i="64"/>
  <c r="W349" i="64"/>
  <c r="Y348" i="64"/>
  <c r="W348" i="64"/>
  <c r="Y347" i="64"/>
  <c r="W347" i="64"/>
  <c r="Y346" i="64"/>
  <c r="W346" i="64"/>
  <c r="Y345" i="64"/>
  <c r="W345" i="64"/>
  <c r="Y344" i="64"/>
  <c r="W344" i="64"/>
  <c r="AG343" i="64"/>
  <c r="AF343" i="64"/>
  <c r="AE343" i="64"/>
  <c r="AD343" i="64"/>
  <c r="AC343" i="64"/>
  <c r="V343" i="64"/>
  <c r="U343" i="64"/>
  <c r="T343" i="64"/>
  <c r="S343" i="64"/>
  <c r="R343" i="64"/>
  <c r="W343" i="64" s="1"/>
  <c r="Q343" i="64"/>
  <c r="P343" i="64"/>
  <c r="Y343" i="64" s="1"/>
  <c r="O343" i="64"/>
  <c r="N343" i="64"/>
  <c r="M343" i="64"/>
  <c r="L343" i="64"/>
  <c r="K343" i="64"/>
  <c r="J343" i="64"/>
  <c r="I343" i="64"/>
  <c r="H343" i="64"/>
  <c r="G343" i="64"/>
  <c r="F343" i="64"/>
  <c r="E343" i="64"/>
  <c r="Y342" i="64"/>
  <c r="W342" i="64"/>
  <c r="Y341" i="64"/>
  <c r="W341" i="64"/>
  <c r="Y340" i="64"/>
  <c r="W340" i="64"/>
  <c r="Y339" i="64"/>
  <c r="W339" i="64"/>
  <c r="Y338" i="64"/>
  <c r="W338" i="64"/>
  <c r="Y337" i="64"/>
  <c r="W337" i="64"/>
  <c r="Y336" i="64"/>
  <c r="W336" i="64"/>
  <c r="AG335" i="64"/>
  <c r="AF335" i="64"/>
  <c r="AE335" i="64"/>
  <c r="AD335" i="64"/>
  <c r="AD330" i="64" s="1"/>
  <c r="AC335" i="64"/>
  <c r="W335" i="64"/>
  <c r="V335" i="64"/>
  <c r="U335" i="64"/>
  <c r="T335" i="64"/>
  <c r="S335" i="64"/>
  <c r="R335" i="64"/>
  <c r="Q335" i="64"/>
  <c r="P335" i="64"/>
  <c r="Y335" i="64" s="1"/>
  <c r="O335" i="64"/>
  <c r="N335" i="64"/>
  <c r="M335" i="64"/>
  <c r="L335" i="64"/>
  <c r="K335" i="64"/>
  <c r="J335" i="64"/>
  <c r="I335" i="64"/>
  <c r="H335" i="64"/>
  <c r="G335" i="64"/>
  <c r="G330" i="64" s="1"/>
  <c r="G328" i="64" s="1"/>
  <c r="F335" i="64"/>
  <c r="E335" i="64"/>
  <c r="Z334" i="64"/>
  <c r="Y334" i="64"/>
  <c r="W334" i="64"/>
  <c r="S334" i="64"/>
  <c r="O334" i="64"/>
  <c r="Y333" i="64"/>
  <c r="W333" i="64"/>
  <c r="S333" i="64"/>
  <c r="O333" i="64"/>
  <c r="Y332" i="64"/>
  <c r="W332" i="64"/>
  <c r="S332" i="64"/>
  <c r="S331" i="64" s="1"/>
  <c r="S330" i="64" s="1"/>
  <c r="S328" i="64" s="1"/>
  <c r="O332" i="64"/>
  <c r="AG331" i="64"/>
  <c r="AG330" i="64" s="1"/>
  <c r="AF331" i="64"/>
  <c r="AE331" i="64"/>
  <c r="AD331" i="64"/>
  <c r="AC331" i="64"/>
  <c r="Y331" i="64"/>
  <c r="V331" i="64"/>
  <c r="U331" i="64"/>
  <c r="T331" i="64"/>
  <c r="R331" i="64"/>
  <c r="Q331" i="64"/>
  <c r="Q330" i="64" s="1"/>
  <c r="Q328" i="64" s="1"/>
  <c r="P331" i="64"/>
  <c r="N331" i="64"/>
  <c r="M331" i="64"/>
  <c r="L331" i="64"/>
  <c r="K331" i="64"/>
  <c r="K330" i="64" s="1"/>
  <c r="J331" i="64"/>
  <c r="I331" i="64"/>
  <c r="H331" i="64"/>
  <c r="G331" i="64"/>
  <c r="F331" i="64"/>
  <c r="E331" i="64"/>
  <c r="AF330" i="64"/>
  <c r="AE330" i="64"/>
  <c r="V330" i="64"/>
  <c r="V328" i="64" s="1"/>
  <c r="U330" i="64"/>
  <c r="U328" i="64" s="1"/>
  <c r="T330" i="64"/>
  <c r="N330" i="64"/>
  <c r="N328" i="64" s="1"/>
  <c r="M330" i="64"/>
  <c r="L330" i="64"/>
  <c r="F330" i="64"/>
  <c r="F328" i="64" s="1"/>
  <c r="E330" i="64"/>
  <c r="E328" i="64" s="1"/>
  <c r="Y329" i="64"/>
  <c r="W329" i="64"/>
  <c r="AD328" i="64"/>
  <c r="T328" i="64"/>
  <c r="AB327" i="64"/>
  <c r="AA327" i="64"/>
  <c r="Z327" i="64"/>
  <c r="Y327" i="64"/>
  <c r="W327" i="64"/>
  <c r="S327" i="64"/>
  <c r="O327" i="64"/>
  <c r="AA326" i="64"/>
  <c r="AB326" i="64" s="1"/>
  <c r="Y326" i="64"/>
  <c r="Z326" i="64" s="1"/>
  <c r="W326" i="64"/>
  <c r="S326" i="64"/>
  <c r="O326" i="64"/>
  <c r="Y325" i="64"/>
  <c r="W325" i="64"/>
  <c r="S325" i="64"/>
  <c r="O325" i="64"/>
  <c r="Y324" i="64"/>
  <c r="W324" i="64"/>
  <c r="S324" i="64"/>
  <c r="O324" i="64"/>
  <c r="Y323" i="64"/>
  <c r="W323" i="64"/>
  <c r="S323" i="64"/>
  <c r="O323" i="64"/>
  <c r="Z322" i="64"/>
  <c r="Y322" i="64"/>
  <c r="W322" i="64"/>
  <c r="AA322" i="64" s="1"/>
  <c r="S322" i="64"/>
  <c r="O322" i="64"/>
  <c r="Y321" i="64"/>
  <c r="AA321" i="64" s="1"/>
  <c r="AB321" i="64" s="1"/>
  <c r="W321" i="64"/>
  <c r="S321" i="64"/>
  <c r="O321" i="64"/>
  <c r="AA320" i="64"/>
  <c r="AB320" i="64" s="1"/>
  <c r="Y320" i="64"/>
  <c r="Z320" i="64" s="1"/>
  <c r="W320" i="64"/>
  <c r="S320" i="64"/>
  <c r="O320" i="64"/>
  <c r="AG319" i="64"/>
  <c r="AF319" i="64"/>
  <c r="AE319" i="64"/>
  <c r="AD319" i="64"/>
  <c r="AC319" i="64"/>
  <c r="Y319" i="64"/>
  <c r="V319" i="64"/>
  <c r="W319" i="64" s="1"/>
  <c r="U319" i="64"/>
  <c r="T319" i="64"/>
  <c r="R319" i="64"/>
  <c r="Q319" i="64"/>
  <c r="P319" i="64"/>
  <c r="O319" i="64"/>
  <c r="N319" i="64"/>
  <c r="M319" i="64"/>
  <c r="L319" i="64"/>
  <c r="K319" i="64"/>
  <c r="J319" i="64"/>
  <c r="I319" i="64"/>
  <c r="H319" i="64"/>
  <c r="G319" i="64"/>
  <c r="G310" i="64" s="1"/>
  <c r="F319" i="64"/>
  <c r="E310" i="64" s="1"/>
  <c r="E319" i="64"/>
  <c r="Y318" i="64"/>
  <c r="AA318" i="64" s="1"/>
  <c r="W318" i="64"/>
  <c r="S318" i="64"/>
  <c r="O318" i="64"/>
  <c r="AA317" i="64"/>
  <c r="AB317" i="64" s="1"/>
  <c r="Y317" i="64"/>
  <c r="Z317" i="64" s="1"/>
  <c r="W317" i="64"/>
  <c r="S317" i="64"/>
  <c r="O317" i="64"/>
  <c r="AB316" i="64"/>
  <c r="AA316" i="64"/>
  <c r="Z316" i="64"/>
  <c r="Y316" i="64"/>
  <c r="W316" i="64"/>
  <c r="S316" i="64"/>
  <c r="O316" i="64"/>
  <c r="Y315" i="64"/>
  <c r="AA315" i="64" s="1"/>
  <c r="W315" i="64"/>
  <c r="S315" i="64"/>
  <c r="O315" i="64"/>
  <c r="Y314" i="64"/>
  <c r="W314" i="64"/>
  <c r="S314" i="64"/>
  <c r="O314" i="64"/>
  <c r="Z313" i="64"/>
  <c r="Y313" i="64"/>
  <c r="W313" i="64"/>
  <c r="AA313" i="64" s="1"/>
  <c r="AB313" i="64" s="1"/>
  <c r="S313" i="64"/>
  <c r="S312" i="64" s="1"/>
  <c r="O313" i="64"/>
  <c r="AG312" i="64"/>
  <c r="AF312" i="64"/>
  <c r="AE312" i="64"/>
  <c r="AD312" i="64"/>
  <c r="AD310" i="64" s="1"/>
  <c r="AC312" i="64"/>
  <c r="V312" i="64"/>
  <c r="U312" i="64"/>
  <c r="U310" i="64" s="1"/>
  <c r="T312" i="64"/>
  <c r="R312" i="64"/>
  <c r="Q312" i="64"/>
  <c r="P312" i="64"/>
  <c r="N312" i="64"/>
  <c r="M312" i="64"/>
  <c r="M310" i="64" s="1"/>
  <c r="L312" i="64"/>
  <c r="K312" i="64"/>
  <c r="K310" i="64" s="1"/>
  <c r="J312" i="64"/>
  <c r="J310" i="64" s="1"/>
  <c r="I312" i="64"/>
  <c r="I310" i="64" s="1"/>
  <c r="H312" i="64"/>
  <c r="H310" i="64" s="1"/>
  <c r="G312" i="64"/>
  <c r="F312" i="64"/>
  <c r="E312" i="64"/>
  <c r="Y311" i="64"/>
  <c r="W311" i="64"/>
  <c r="AG310" i="64"/>
  <c r="AF310" i="64"/>
  <c r="AE310" i="64"/>
  <c r="AC310" i="64"/>
  <c r="V310" i="64"/>
  <c r="T310" i="64"/>
  <c r="P310" i="64"/>
  <c r="N310" i="64"/>
  <c r="L310" i="64"/>
  <c r="F310" i="64"/>
  <c r="Y309" i="64"/>
  <c r="W309" i="64"/>
  <c r="S309" i="64"/>
  <c r="O309" i="64"/>
  <c r="Y308" i="64"/>
  <c r="W308" i="64"/>
  <c r="S308" i="64"/>
  <c r="O308" i="64"/>
  <c r="Y307" i="64"/>
  <c r="W307" i="64"/>
  <c r="S307" i="64"/>
  <c r="O307" i="64"/>
  <c r="Y306" i="64"/>
  <c r="W306" i="64"/>
  <c r="S306" i="64"/>
  <c r="O306" i="64"/>
  <c r="Y305" i="64"/>
  <c r="W305" i="64"/>
  <c r="S305" i="64"/>
  <c r="O305" i="64"/>
  <c r="Y304" i="64"/>
  <c r="W304" i="64"/>
  <c r="S304" i="64"/>
  <c r="O304" i="64"/>
  <c r="Y303" i="64"/>
  <c r="W303" i="64"/>
  <c r="S303" i="64"/>
  <c r="O303" i="64"/>
  <c r="Y302" i="64"/>
  <c r="W302" i="64"/>
  <c r="S302" i="64"/>
  <c r="O302" i="64"/>
  <c r="Y301" i="64"/>
  <c r="W301" i="64"/>
  <c r="S301" i="64"/>
  <c r="O301" i="64"/>
  <c r="Y300" i="64"/>
  <c r="W300" i="64"/>
  <c r="S300" i="64"/>
  <c r="O300" i="64"/>
  <c r="Y299" i="64"/>
  <c r="W299" i="64"/>
  <c r="S299" i="64"/>
  <c r="O299" i="64"/>
  <c r="Y298" i="64"/>
  <c r="W298" i="64"/>
  <c r="S298" i="64"/>
  <c r="S296" i="64" s="1"/>
  <c r="O298" i="64"/>
  <c r="Y297" i="64"/>
  <c r="W297" i="64"/>
  <c r="S297" i="64"/>
  <c r="O297" i="64"/>
  <c r="O296" i="64" s="1"/>
  <c r="AG296" i="64"/>
  <c r="AF296" i="64"/>
  <c r="AE296" i="64"/>
  <c r="AD296" i="64"/>
  <c r="AC296" i="64"/>
  <c r="V296" i="64"/>
  <c r="W296" i="64" s="1"/>
  <c r="U296" i="64"/>
  <c r="T296" i="64"/>
  <c r="R296" i="64"/>
  <c r="Q296" i="64"/>
  <c r="P296" i="64"/>
  <c r="N296" i="64"/>
  <c r="M296" i="64"/>
  <c r="L296" i="64"/>
  <c r="K296" i="64"/>
  <c r="J296" i="64"/>
  <c r="I296" i="64"/>
  <c r="I285" i="64" s="1"/>
  <c r="H296" i="64"/>
  <c r="G296" i="64"/>
  <c r="F296" i="64"/>
  <c r="E296" i="64"/>
  <c r="Y295" i="64"/>
  <c r="W295" i="64"/>
  <c r="S295" i="64"/>
  <c r="O295" i="64"/>
  <c r="F295" i="64"/>
  <c r="E295" i="64"/>
  <c r="Y294" i="64"/>
  <c r="W294" i="64"/>
  <c r="S294" i="64"/>
  <c r="O294" i="64"/>
  <c r="Y293" i="64"/>
  <c r="W293" i="64"/>
  <c r="S293" i="64"/>
  <c r="O293" i="64"/>
  <c r="Y292" i="64"/>
  <c r="W292" i="64"/>
  <c r="S292" i="64"/>
  <c r="O292" i="64"/>
  <c r="Y291" i="64"/>
  <c r="W291" i="64"/>
  <c r="S291" i="64"/>
  <c r="O291" i="64"/>
  <c r="Y290" i="64"/>
  <c r="W290" i="64"/>
  <c r="S290" i="64"/>
  <c r="S287" i="64" s="1"/>
  <c r="S285" i="64" s="1"/>
  <c r="O290" i="64"/>
  <c r="AA289" i="64"/>
  <c r="AB289" i="64" s="1"/>
  <c r="Y289" i="64"/>
  <c r="Z289" i="64" s="1"/>
  <c r="W289" i="64"/>
  <c r="S289" i="64"/>
  <c r="O289" i="64"/>
  <c r="AB288" i="64"/>
  <c r="AA288" i="64"/>
  <c r="Z288" i="64"/>
  <c r="Y288" i="64"/>
  <c r="W288" i="64"/>
  <c r="S288" i="64"/>
  <c r="O288" i="64"/>
  <c r="AG287" i="64"/>
  <c r="AF287" i="64"/>
  <c r="AF285" i="64" s="1"/>
  <c r="AE287" i="64"/>
  <c r="AE285" i="64" s="1"/>
  <c r="AD287" i="64"/>
  <c r="AD285" i="64" s="1"/>
  <c r="AC287" i="64"/>
  <c r="V287" i="64"/>
  <c r="W287" i="64" s="1"/>
  <c r="U287" i="64"/>
  <c r="T287" i="64"/>
  <c r="R287" i="64"/>
  <c r="Q287" i="64"/>
  <c r="P287" i="64"/>
  <c r="N287" i="64"/>
  <c r="M287" i="64"/>
  <c r="L287" i="64"/>
  <c r="K287" i="64"/>
  <c r="J287" i="64"/>
  <c r="I287" i="64"/>
  <c r="H287" i="64"/>
  <c r="H285" i="64" s="1"/>
  <c r="G287" i="64"/>
  <c r="F287" i="64"/>
  <c r="E287" i="64"/>
  <c r="Y286" i="64"/>
  <c r="W286" i="64"/>
  <c r="S286" i="64"/>
  <c r="O286" i="64"/>
  <c r="AG285" i="64"/>
  <c r="AC285" i="64"/>
  <c r="V285" i="64"/>
  <c r="W285" i="64" s="1"/>
  <c r="U285" i="64"/>
  <c r="T285" i="64"/>
  <c r="R285" i="64"/>
  <c r="N285" i="64"/>
  <c r="M285" i="64"/>
  <c r="L285" i="64"/>
  <c r="K285" i="64"/>
  <c r="J285" i="64"/>
  <c r="G285" i="64"/>
  <c r="F285" i="64"/>
  <c r="E285" i="64"/>
  <c r="Y284" i="64"/>
  <c r="W284" i="64"/>
  <c r="AF283" i="64"/>
  <c r="AE283" i="64"/>
  <c r="AD283" i="64"/>
  <c r="AC283" i="64"/>
  <c r="W283" i="64"/>
  <c r="V283" i="64"/>
  <c r="U283" i="64"/>
  <c r="T283" i="64"/>
  <c r="S283" i="64"/>
  <c r="R283" i="64"/>
  <c r="Q283" i="64"/>
  <c r="P283" i="64"/>
  <c r="Y283" i="64" s="1"/>
  <c r="O283" i="64"/>
  <c r="O278" i="64" s="1"/>
  <c r="N283" i="64"/>
  <c r="M283" i="64"/>
  <c r="L283" i="64"/>
  <c r="K283" i="64"/>
  <c r="J283" i="64"/>
  <c r="I283" i="64"/>
  <c r="H283" i="64"/>
  <c r="H278" i="64" s="1"/>
  <c r="G283" i="64"/>
  <c r="G278" i="64" s="1"/>
  <c r="F283" i="64"/>
  <c r="E283" i="64"/>
  <c r="Z282" i="64"/>
  <c r="Y282" i="64"/>
  <c r="W282" i="64"/>
  <c r="S282" i="64"/>
  <c r="O282" i="64"/>
  <c r="Y281" i="64"/>
  <c r="W281" i="64"/>
  <c r="AF280" i="64"/>
  <c r="AE280" i="64"/>
  <c r="AE278" i="64" s="1"/>
  <c r="AD280" i="64"/>
  <c r="AC280" i="64"/>
  <c r="AC278" i="64" s="1"/>
  <c r="V280" i="64"/>
  <c r="V278" i="64" s="1"/>
  <c r="U280" i="64"/>
  <c r="U278" i="64" s="1"/>
  <c r="T280" i="64"/>
  <c r="T278" i="64" s="1"/>
  <c r="S280" i="64"/>
  <c r="S278" i="64" s="1"/>
  <c r="R280" i="64"/>
  <c r="W280" i="64" s="1"/>
  <c r="Q280" i="64"/>
  <c r="P280" i="64"/>
  <c r="O280" i="64"/>
  <c r="N280" i="64"/>
  <c r="N278" i="64" s="1"/>
  <c r="M280" i="64"/>
  <c r="M278" i="64" s="1"/>
  <c r="L280" i="64"/>
  <c r="L278" i="64" s="1"/>
  <c r="K280" i="64"/>
  <c r="K278" i="64" s="1"/>
  <c r="I280" i="64"/>
  <c r="H280" i="64"/>
  <c r="G280" i="64"/>
  <c r="F280" i="64"/>
  <c r="E280" i="64"/>
  <c r="E278" i="64" s="1"/>
  <c r="Y279" i="64"/>
  <c r="W279" i="64"/>
  <c r="AF278" i="64"/>
  <c r="R278" i="64"/>
  <c r="W278" i="64" s="1"/>
  <c r="Q278" i="64"/>
  <c r="P278" i="64"/>
  <c r="I278" i="64"/>
  <c r="F278" i="64"/>
  <c r="Y277" i="64"/>
  <c r="W277" i="64"/>
  <c r="S277" i="64"/>
  <c r="O277" i="64"/>
  <c r="Y276" i="64"/>
  <c r="AA276" i="64" s="1"/>
  <c r="AB276" i="64" s="1"/>
  <c r="W276" i="64"/>
  <c r="S276" i="64"/>
  <c r="O276" i="64"/>
  <c r="Y275" i="64"/>
  <c r="AA275" i="64" s="1"/>
  <c r="W275" i="64"/>
  <c r="S275" i="64"/>
  <c r="O275" i="64"/>
  <c r="Y274" i="64"/>
  <c r="W274" i="64"/>
  <c r="S274" i="64"/>
  <c r="O274" i="64"/>
  <c r="Z273" i="64"/>
  <c r="Y273" i="64"/>
  <c r="W273" i="64"/>
  <c r="S273" i="64"/>
  <c r="O273" i="64"/>
  <c r="Y272" i="64"/>
  <c r="W272" i="64"/>
  <c r="S272" i="64"/>
  <c r="O272" i="64"/>
  <c r="Y271" i="64"/>
  <c r="W271" i="64"/>
  <c r="S271" i="64"/>
  <c r="S270" i="64" s="1"/>
  <c r="S268" i="64" s="1"/>
  <c r="O271" i="64"/>
  <c r="AG270" i="64"/>
  <c r="AF270" i="64"/>
  <c r="AE270" i="64"/>
  <c r="AD270" i="64"/>
  <c r="AC270" i="64"/>
  <c r="V270" i="64"/>
  <c r="U270" i="64"/>
  <c r="T270" i="64"/>
  <c r="R270" i="64"/>
  <c r="W270" i="64" s="1"/>
  <c r="Q270" i="64"/>
  <c r="P270" i="64"/>
  <c r="N270" i="64"/>
  <c r="M270" i="64"/>
  <c r="L270" i="64"/>
  <c r="K270" i="64"/>
  <c r="K268" i="64" s="1"/>
  <c r="I270" i="64"/>
  <c r="I268" i="64" s="1"/>
  <c r="H270" i="64"/>
  <c r="H268" i="64" s="1"/>
  <c r="G270" i="64"/>
  <c r="F270" i="64"/>
  <c r="E270" i="64"/>
  <c r="Y269" i="64"/>
  <c r="W269" i="64"/>
  <c r="S269" i="64"/>
  <c r="O269" i="64"/>
  <c r="AG268" i="64"/>
  <c r="AF268" i="64"/>
  <c r="AE268" i="64"/>
  <c r="AD268" i="64"/>
  <c r="AC268" i="64"/>
  <c r="V268" i="64"/>
  <c r="U268" i="64"/>
  <c r="T268" i="64"/>
  <c r="P268" i="64"/>
  <c r="N268" i="64"/>
  <c r="M268" i="64"/>
  <c r="L268" i="64"/>
  <c r="J268" i="64"/>
  <c r="G268" i="64"/>
  <c r="F268" i="64"/>
  <c r="E268" i="64"/>
  <c r="Z267" i="64"/>
  <c r="Y267" i="64"/>
  <c r="W267" i="64"/>
  <c r="S267" i="64"/>
  <c r="O267" i="64"/>
  <c r="Y266" i="64"/>
  <c r="W266" i="64"/>
  <c r="S266" i="64"/>
  <c r="S265" i="64" s="1"/>
  <c r="O266" i="64"/>
  <c r="O265" i="64" s="1"/>
  <c r="AG265" i="64"/>
  <c r="AF265" i="64"/>
  <c r="AE265" i="64"/>
  <c r="AD265" i="64"/>
  <c r="AC265" i="64"/>
  <c r="Z265" i="64"/>
  <c r="V265" i="64"/>
  <c r="U265" i="64"/>
  <c r="T265" i="64"/>
  <c r="R265" i="64"/>
  <c r="W265" i="64" s="1"/>
  <c r="Q265" i="64"/>
  <c r="P265" i="64"/>
  <c r="Y265" i="64" s="1"/>
  <c r="AA265" i="64" s="1"/>
  <c r="AB265" i="64" s="1"/>
  <c r="N265" i="64"/>
  <c r="M265" i="64"/>
  <c r="L265" i="64"/>
  <c r="K265" i="64"/>
  <c r="J265" i="64"/>
  <c r="I265" i="64"/>
  <c r="I248" i="64" s="1"/>
  <c r="H265" i="64"/>
  <c r="G265" i="64"/>
  <c r="F265" i="64"/>
  <c r="E265" i="64"/>
  <c r="Y264" i="64"/>
  <c r="W264" i="64"/>
  <c r="O264" i="64"/>
  <c r="Y263" i="64"/>
  <c r="W263" i="64"/>
  <c r="O263" i="64"/>
  <c r="Z262" i="64"/>
  <c r="Y262" i="64"/>
  <c r="W262" i="64"/>
  <c r="O262" i="64"/>
  <c r="Y261" i="64"/>
  <c r="W261" i="64"/>
  <c r="O261" i="64"/>
  <c r="Y260" i="64"/>
  <c r="W260" i="64"/>
  <c r="O260" i="64"/>
  <c r="AB259" i="64"/>
  <c r="AA259" i="64"/>
  <c r="Y259" i="64"/>
  <c r="Z259" i="64" s="1"/>
  <c r="W259" i="64"/>
  <c r="O259" i="64"/>
  <c r="AA258" i="64"/>
  <c r="AB258" i="64" s="1"/>
  <c r="Y258" i="64"/>
  <c r="Z258" i="64" s="1"/>
  <c r="W258" i="64"/>
  <c r="O258" i="64"/>
  <c r="Z257" i="64"/>
  <c r="Y257" i="64"/>
  <c r="W257" i="64"/>
  <c r="O257" i="64"/>
  <c r="Y256" i="64"/>
  <c r="Z256" i="64" s="1"/>
  <c r="W256" i="64"/>
  <c r="AA256" i="64" s="1"/>
  <c r="AB256" i="64" s="1"/>
  <c r="O256" i="64"/>
  <c r="Y255" i="64"/>
  <c r="W255" i="64"/>
  <c r="O255" i="64"/>
  <c r="Y254" i="64"/>
  <c r="W254" i="64"/>
  <c r="O254" i="64"/>
  <c r="Y253" i="64"/>
  <c r="W253" i="64"/>
  <c r="O253" i="64"/>
  <c r="Y252" i="64"/>
  <c r="W252" i="64"/>
  <c r="O252" i="64"/>
  <c r="AA251" i="64"/>
  <c r="AB251" i="64" s="1"/>
  <c r="Z251" i="64"/>
  <c r="Y251" i="64"/>
  <c r="W251" i="64"/>
  <c r="O251" i="64"/>
  <c r="Z250" i="64"/>
  <c r="Y250" i="64"/>
  <c r="AA250" i="64" s="1"/>
  <c r="AB250" i="64" s="1"/>
  <c r="W250" i="64"/>
  <c r="O250" i="64"/>
  <c r="AG249" i="64"/>
  <c r="AF249" i="64"/>
  <c r="AE249" i="64"/>
  <c r="AD249" i="64"/>
  <c r="AD248" i="64" s="1"/>
  <c r="AC249" i="64"/>
  <c r="V249" i="64"/>
  <c r="U249" i="64"/>
  <c r="U248" i="64" s="1"/>
  <c r="T249" i="64"/>
  <c r="S249" i="64"/>
  <c r="S248" i="64" s="1"/>
  <c r="R249" i="64"/>
  <c r="Q249" i="64"/>
  <c r="P249" i="64"/>
  <c r="N249" i="64"/>
  <c r="M249" i="64"/>
  <c r="M248" i="64" s="1"/>
  <c r="L249" i="64"/>
  <c r="L248" i="64" s="1"/>
  <c r="K249" i="64"/>
  <c r="K248" i="64" s="1"/>
  <c r="J249" i="64"/>
  <c r="J248" i="64" s="1"/>
  <c r="I249" i="64"/>
  <c r="H249" i="64"/>
  <c r="G249" i="64"/>
  <c r="F249" i="64"/>
  <c r="E249" i="64"/>
  <c r="E248" i="64" s="1"/>
  <c r="AG248" i="64"/>
  <c r="AF248" i="64"/>
  <c r="AE248" i="64"/>
  <c r="V248" i="64"/>
  <c r="T248" i="64"/>
  <c r="Q248" i="64"/>
  <c r="P248" i="64"/>
  <c r="Y248" i="64" s="1"/>
  <c r="N248" i="64"/>
  <c r="H248" i="64"/>
  <c r="G248" i="64"/>
  <c r="F248" i="64"/>
  <c r="Z247" i="64"/>
  <c r="Y247" i="64"/>
  <c r="AA247" i="64" s="1"/>
  <c r="AB247" i="64" s="1"/>
  <c r="W247" i="64"/>
  <c r="S247" i="64"/>
  <c r="O247" i="64"/>
  <c r="AA246" i="64"/>
  <c r="AB246" i="64" s="1"/>
  <c r="Y246" i="64"/>
  <c r="Z246" i="64" s="1"/>
  <c r="W246" i="64"/>
  <c r="S246" i="64"/>
  <c r="O246" i="64"/>
  <c r="AA245" i="64"/>
  <c r="AB245" i="64" s="1"/>
  <c r="Z245" i="64"/>
  <c r="Y245" i="64"/>
  <c r="W245" i="64"/>
  <c r="S245" i="64"/>
  <c r="O245" i="64"/>
  <c r="Y244" i="64"/>
  <c r="W244" i="64"/>
  <c r="S244" i="64"/>
  <c r="O244" i="64"/>
  <c r="AA243" i="64"/>
  <c r="AB243" i="64" s="1"/>
  <c r="Y243" i="64"/>
  <c r="Z243" i="64" s="1"/>
  <c r="W243" i="64"/>
  <c r="S243" i="64"/>
  <c r="O243" i="64"/>
  <c r="Y242" i="64"/>
  <c r="W242" i="64"/>
  <c r="S242" i="64"/>
  <c r="O242" i="64"/>
  <c r="Y241" i="64"/>
  <c r="W241" i="64"/>
  <c r="S241" i="64"/>
  <c r="O241" i="64"/>
  <c r="Y240" i="64"/>
  <c r="W240" i="64"/>
  <c r="S240" i="64"/>
  <c r="O240" i="64"/>
  <c r="Y239" i="64"/>
  <c r="W239" i="64"/>
  <c r="S239" i="64"/>
  <c r="O239" i="64"/>
  <c r="Y238" i="64"/>
  <c r="W238" i="64"/>
  <c r="S238" i="64"/>
  <c r="O238" i="64"/>
  <c r="Y237" i="64"/>
  <c r="W237" i="64"/>
  <c r="S237" i="64"/>
  <c r="O237" i="64"/>
  <c r="Z236" i="64"/>
  <c r="Y236" i="64"/>
  <c r="AA236" i="64" s="1"/>
  <c r="AB236" i="64" s="1"/>
  <c r="W236" i="64"/>
  <c r="S236" i="64"/>
  <c r="O236" i="64"/>
  <c r="Y235" i="64"/>
  <c r="W235" i="64"/>
  <c r="S235" i="64"/>
  <c r="O235" i="64"/>
  <c r="Y234" i="64"/>
  <c r="Z234" i="64" s="1"/>
  <c r="W234" i="64"/>
  <c r="AA234" i="64" s="1"/>
  <c r="S234" i="64"/>
  <c r="O234" i="64"/>
  <c r="Y233" i="64"/>
  <c r="W233" i="64"/>
  <c r="S233" i="64"/>
  <c r="O233" i="64"/>
  <c r="Y232" i="64"/>
  <c r="Z232" i="64" s="1"/>
  <c r="W232" i="64"/>
  <c r="S232" i="64"/>
  <c r="O232" i="64"/>
  <c r="Z231" i="64"/>
  <c r="Y231" i="64"/>
  <c r="AA231" i="64" s="1"/>
  <c r="AB231" i="64" s="1"/>
  <c r="W231" i="64"/>
  <c r="S231" i="64"/>
  <c r="O231" i="64"/>
  <c r="Y230" i="64"/>
  <c r="W230" i="64"/>
  <c r="S230" i="64"/>
  <c r="O230" i="64"/>
  <c r="Y229" i="64"/>
  <c r="Z229" i="64" s="1"/>
  <c r="W229" i="64"/>
  <c r="AA229" i="64" s="1"/>
  <c r="S229" i="64"/>
  <c r="O229" i="64"/>
  <c r="AB228" i="64"/>
  <c r="Z228" i="64"/>
  <c r="Y228" i="64"/>
  <c r="AA228" i="64" s="1"/>
  <c r="W228" i="64"/>
  <c r="S228" i="64"/>
  <c r="O228" i="64"/>
  <c r="Y227" i="64"/>
  <c r="W227" i="64"/>
  <c r="S227" i="64"/>
  <c r="O227" i="64"/>
  <c r="Y226" i="64"/>
  <c r="W226" i="64"/>
  <c r="S226" i="64"/>
  <c r="O226" i="64"/>
  <c r="Y225" i="64"/>
  <c r="W225" i="64"/>
  <c r="S225" i="64"/>
  <c r="O225" i="64"/>
  <c r="Y224" i="64"/>
  <c r="W224" i="64"/>
  <c r="S224" i="64"/>
  <c r="O224" i="64"/>
  <c r="Y223" i="64"/>
  <c r="W223" i="64"/>
  <c r="S223" i="64"/>
  <c r="O223" i="64"/>
  <c r="Y222" i="64"/>
  <c r="W222" i="64"/>
  <c r="S222" i="64"/>
  <c r="S220" i="64" s="1"/>
  <c r="O222" i="64"/>
  <c r="Y221" i="64"/>
  <c r="W221" i="64"/>
  <c r="S221" i="64"/>
  <c r="O221" i="64"/>
  <c r="O220" i="64" s="1"/>
  <c r="AG220" i="64"/>
  <c r="AF220" i="64"/>
  <c r="AE220" i="64"/>
  <c r="AD220" i="64"/>
  <c r="AC220" i="64"/>
  <c r="V220" i="64"/>
  <c r="U220" i="64"/>
  <c r="T220" i="64"/>
  <c r="R220" i="64"/>
  <c r="Q220" i="64"/>
  <c r="P220" i="64"/>
  <c r="Y220" i="64" s="1"/>
  <c r="N220" i="64"/>
  <c r="M220" i="64"/>
  <c r="L220" i="64"/>
  <c r="L181" i="64" s="1"/>
  <c r="K220" i="64"/>
  <c r="J220" i="64"/>
  <c r="I220" i="64"/>
  <c r="H220" i="64"/>
  <c r="G220" i="64"/>
  <c r="F220" i="64"/>
  <c r="AA219" i="64"/>
  <c r="AB219" i="64" s="1"/>
  <c r="Z219" i="64"/>
  <c r="Y219" i="64"/>
  <c r="W219" i="64"/>
  <c r="S219" i="64"/>
  <c r="O219" i="64"/>
  <c r="Y218" i="64"/>
  <c r="W218" i="64"/>
  <c r="S218" i="64"/>
  <c r="O218" i="64"/>
  <c r="Y217" i="64"/>
  <c r="W217" i="64"/>
  <c r="S217" i="64"/>
  <c r="O217" i="64"/>
  <c r="Y216" i="64"/>
  <c r="W216" i="64"/>
  <c r="S216" i="64"/>
  <c r="O216" i="64"/>
  <c r="Y215" i="64"/>
  <c r="W215" i="64"/>
  <c r="S215" i="64"/>
  <c r="O215" i="64"/>
  <c r="Y214" i="64"/>
  <c r="W214" i="64"/>
  <c r="S214" i="64"/>
  <c r="O214" i="64"/>
  <c r="Y213" i="64"/>
  <c r="W213" i="64"/>
  <c r="S213" i="64"/>
  <c r="O213" i="64"/>
  <c r="Y212" i="64"/>
  <c r="W212" i="64"/>
  <c r="S212" i="64"/>
  <c r="O212" i="64"/>
  <c r="Y211" i="64"/>
  <c r="W211" i="64"/>
  <c r="S211" i="64"/>
  <c r="O211" i="64"/>
  <c r="Y210" i="64"/>
  <c r="W210" i="64"/>
  <c r="S210" i="64"/>
  <c r="O210" i="64"/>
  <c r="Y209" i="64"/>
  <c r="W209" i="64"/>
  <c r="S209" i="64"/>
  <c r="O209" i="64"/>
  <c r="Y208" i="64"/>
  <c r="W208" i="64"/>
  <c r="S208" i="64"/>
  <c r="O208" i="64"/>
  <c r="AA207" i="64"/>
  <c r="AB207" i="64" s="1"/>
  <c r="Y207" i="64"/>
  <c r="Z207" i="64" s="1"/>
  <c r="W207" i="64"/>
  <c r="S207" i="64"/>
  <c r="O207" i="64"/>
  <c r="Z206" i="64"/>
  <c r="Y206" i="64"/>
  <c r="W206" i="64"/>
  <c r="S206" i="64"/>
  <c r="O206" i="64"/>
  <c r="Y205" i="64"/>
  <c r="W205" i="64"/>
  <c r="S205" i="64"/>
  <c r="O205" i="64"/>
  <c r="AA204" i="64"/>
  <c r="AB204" i="64" s="1"/>
  <c r="Z204" i="64"/>
  <c r="Y204" i="64"/>
  <c r="W204" i="64"/>
  <c r="S204" i="64"/>
  <c r="O204" i="64"/>
  <c r="Y203" i="64"/>
  <c r="W203" i="64"/>
  <c r="S203" i="64"/>
  <c r="O203" i="64"/>
  <c r="Y202" i="64"/>
  <c r="W202" i="64"/>
  <c r="S202" i="64"/>
  <c r="O202" i="64"/>
  <c r="Y201" i="64"/>
  <c r="W201" i="64"/>
  <c r="S201" i="64"/>
  <c r="O201" i="64"/>
  <c r="Y200" i="64"/>
  <c r="W200" i="64"/>
  <c r="S200" i="64"/>
  <c r="O200" i="64"/>
  <c r="Y199" i="64"/>
  <c r="W199" i="64"/>
  <c r="S199" i="64"/>
  <c r="O199" i="64"/>
  <c r="Y198" i="64"/>
  <c r="W198" i="64"/>
  <c r="S198" i="64"/>
  <c r="O198" i="64"/>
  <c r="Y197" i="64"/>
  <c r="W197" i="64"/>
  <c r="S197" i="64"/>
  <c r="O197" i="64"/>
  <c r="Y196" i="64"/>
  <c r="W196" i="64"/>
  <c r="S196" i="64"/>
  <c r="O196" i="64"/>
  <c r="Y195" i="64"/>
  <c r="W195" i="64"/>
  <c r="S195" i="64"/>
  <c r="O195" i="64"/>
  <c r="Y194" i="64"/>
  <c r="W194" i="64"/>
  <c r="S194" i="64"/>
  <c r="O194" i="64"/>
  <c r="Y193" i="64"/>
  <c r="W193" i="64"/>
  <c r="S193" i="64"/>
  <c r="O193" i="64"/>
  <c r="Y192" i="64"/>
  <c r="W192" i="64"/>
  <c r="S192" i="64"/>
  <c r="O192" i="64"/>
  <c r="Y191" i="64"/>
  <c r="W191" i="64"/>
  <c r="S191" i="64"/>
  <c r="O191" i="64"/>
  <c r="Y190" i="64"/>
  <c r="W190" i="64"/>
  <c r="S190" i="64"/>
  <c r="O190" i="64"/>
  <c r="Y189" i="64"/>
  <c r="W189" i="64"/>
  <c r="S189" i="64"/>
  <c r="O189" i="64"/>
  <c r="Y188" i="64"/>
  <c r="W188" i="64"/>
  <c r="S188" i="64"/>
  <c r="O188" i="64"/>
  <c r="AB187" i="64"/>
  <c r="Z187" i="64"/>
  <c r="Y187" i="64"/>
  <c r="AA187" i="64" s="1"/>
  <c r="W187" i="64"/>
  <c r="S187" i="64"/>
  <c r="O187" i="64"/>
  <c r="Y186" i="64"/>
  <c r="Z186" i="64" s="1"/>
  <c r="W186" i="64"/>
  <c r="S186" i="64"/>
  <c r="O186" i="64"/>
  <c r="Y185" i="64"/>
  <c r="W185" i="64"/>
  <c r="AA185" i="64" s="1"/>
  <c r="S185" i="64"/>
  <c r="O185" i="64"/>
  <c r="AA184" i="64"/>
  <c r="Y184" i="64"/>
  <c r="W184" i="64"/>
  <c r="S184" i="64"/>
  <c r="O184" i="64"/>
  <c r="AG183" i="64"/>
  <c r="AG181" i="64" s="1"/>
  <c r="AF183" i="64"/>
  <c r="AF181" i="64" s="1"/>
  <c r="AE183" i="64"/>
  <c r="AD183" i="64"/>
  <c r="AD181" i="64" s="1"/>
  <c r="AC183" i="64"/>
  <c r="Y183" i="64"/>
  <c r="V183" i="64"/>
  <c r="W183" i="64" s="1"/>
  <c r="U183" i="64"/>
  <c r="U181" i="64" s="1"/>
  <c r="T183" i="64"/>
  <c r="R183" i="64"/>
  <c r="R181" i="64" s="1"/>
  <c r="Q183" i="64"/>
  <c r="P183" i="64"/>
  <c r="P181" i="64" s="1"/>
  <c r="N183" i="64"/>
  <c r="N181" i="64" s="1"/>
  <c r="M183" i="64"/>
  <c r="M181" i="64" s="1"/>
  <c r="L183" i="64"/>
  <c r="K183" i="64"/>
  <c r="J183" i="64"/>
  <c r="J181" i="64" s="1"/>
  <c r="I183" i="64"/>
  <c r="H183" i="64"/>
  <c r="H181" i="64" s="1"/>
  <c r="G183" i="64"/>
  <c r="G181" i="64" s="1"/>
  <c r="F183" i="64"/>
  <c r="F181" i="64" s="1"/>
  <c r="E183" i="64"/>
  <c r="E181" i="64" s="1"/>
  <c r="Y182" i="64"/>
  <c r="W182" i="64"/>
  <c r="AE181" i="64"/>
  <c r="AC181" i="64"/>
  <c r="T181" i="64"/>
  <c r="Q181" i="64"/>
  <c r="K181" i="64"/>
  <c r="I181" i="64"/>
  <c r="Y180" i="64"/>
  <c r="W180" i="64"/>
  <c r="S180" i="64"/>
  <c r="O180" i="64"/>
  <c r="Z179" i="64"/>
  <c r="Y179" i="64"/>
  <c r="W179" i="64"/>
  <c r="S179" i="64"/>
  <c r="S178" i="64" s="1"/>
  <c r="O179" i="64"/>
  <c r="AG178" i="64"/>
  <c r="AF178" i="64"/>
  <c r="AE178" i="64"/>
  <c r="AD178" i="64"/>
  <c r="AC178" i="64"/>
  <c r="V178" i="64"/>
  <c r="U178" i="64"/>
  <c r="T178" i="64"/>
  <c r="R178" i="64"/>
  <c r="Q178" i="64"/>
  <c r="P178" i="64"/>
  <c r="O178" i="64"/>
  <c r="N178" i="64"/>
  <c r="M178" i="64"/>
  <c r="L178" i="64"/>
  <c r="K178" i="64"/>
  <c r="J178" i="64"/>
  <c r="J171" i="64" s="1"/>
  <c r="I178" i="64"/>
  <c r="H178" i="64"/>
  <c r="G178" i="64"/>
  <c r="F178" i="64"/>
  <c r="E178" i="64"/>
  <c r="W177" i="64"/>
  <c r="S177" i="64"/>
  <c r="P177" i="64"/>
  <c r="Y177" i="64" s="1"/>
  <c r="AA177" i="64" s="1"/>
  <c r="AB177" i="64" s="1"/>
  <c r="Y176" i="64"/>
  <c r="AA176" i="64" s="1"/>
  <c r="AB176" i="64" s="1"/>
  <c r="W176" i="64"/>
  <c r="S176" i="64"/>
  <c r="S175" i="64" s="1"/>
  <c r="O176" i="64"/>
  <c r="AG175" i="64"/>
  <c r="AF175" i="64"/>
  <c r="AE175" i="64"/>
  <c r="AD175" i="64"/>
  <c r="AD171" i="64" s="1"/>
  <c r="AC175" i="64"/>
  <c r="AC171" i="64" s="1"/>
  <c r="W175" i="64"/>
  <c r="V175" i="64"/>
  <c r="U175" i="64"/>
  <c r="T175" i="64"/>
  <c r="R175" i="64"/>
  <c r="Q175" i="64"/>
  <c r="P175" i="64"/>
  <c r="Y175" i="64" s="1"/>
  <c r="O175" i="64"/>
  <c r="N175" i="64"/>
  <c r="M175" i="64"/>
  <c r="L175" i="64"/>
  <c r="K175" i="64"/>
  <c r="J175" i="64"/>
  <c r="I175" i="64"/>
  <c r="H175" i="64"/>
  <c r="G175" i="64"/>
  <c r="F175" i="64"/>
  <c r="E175" i="64"/>
  <c r="AB174" i="64"/>
  <c r="Y174" i="64"/>
  <c r="AA174" i="64" s="1"/>
  <c r="W174" i="64"/>
  <c r="S174" i="64"/>
  <c r="S173" i="64" s="1"/>
  <c r="O174" i="64"/>
  <c r="AG173" i="64"/>
  <c r="AG171" i="64" s="1"/>
  <c r="AF173" i="64"/>
  <c r="AE173" i="64"/>
  <c r="AD173" i="64"/>
  <c r="AC173" i="64"/>
  <c r="W173" i="64"/>
  <c r="V173" i="64"/>
  <c r="U173" i="64"/>
  <c r="T173" i="64"/>
  <c r="T171" i="64" s="1"/>
  <c r="R173" i="64"/>
  <c r="Q173" i="64"/>
  <c r="P173" i="64"/>
  <c r="P171" i="64" s="1"/>
  <c r="O173" i="64"/>
  <c r="N173" i="64"/>
  <c r="M173" i="64"/>
  <c r="L173" i="64"/>
  <c r="L171" i="64" s="1"/>
  <c r="K173" i="64"/>
  <c r="J173" i="64"/>
  <c r="I173" i="64"/>
  <c r="H173" i="64"/>
  <c r="H171" i="64" s="1"/>
  <c r="G173" i="64"/>
  <c r="F173" i="64"/>
  <c r="E173" i="64"/>
  <c r="E171" i="64" s="1"/>
  <c r="Y172" i="64"/>
  <c r="W172" i="64"/>
  <c r="O172" i="64"/>
  <c r="AE171" i="64"/>
  <c r="V171" i="64"/>
  <c r="S171" i="64"/>
  <c r="Q171" i="64"/>
  <c r="N171" i="64"/>
  <c r="K171" i="64"/>
  <c r="I171" i="64"/>
  <c r="F171" i="64"/>
  <c r="D171" i="64"/>
  <c r="Y170" i="64"/>
  <c r="AA170" i="64" s="1"/>
  <c r="AB170" i="64" s="1"/>
  <c r="W170" i="64"/>
  <c r="S170" i="64"/>
  <c r="O170" i="64"/>
  <c r="Y169" i="64"/>
  <c r="W169" i="64"/>
  <c r="Y168" i="64"/>
  <c r="W168" i="64"/>
  <c r="Y167" i="64"/>
  <c r="W167" i="64"/>
  <c r="Y166" i="64"/>
  <c r="W166" i="64"/>
  <c r="Y165" i="64"/>
  <c r="W165" i="64"/>
  <c r="Y164" i="64"/>
  <c r="W164" i="64"/>
  <c r="Y163" i="64"/>
  <c r="W163" i="64"/>
  <c r="Y162" i="64"/>
  <c r="W162" i="64"/>
  <c r="AA161" i="64"/>
  <c r="AB161" i="64" s="1"/>
  <c r="Z161" i="64"/>
  <c r="Y161" i="64"/>
  <c r="W161" i="64"/>
  <c r="S161" i="64"/>
  <c r="O161" i="64"/>
  <c r="O154" i="64" s="1"/>
  <c r="AA160" i="64"/>
  <c r="AB160" i="64" s="1"/>
  <c r="Z160" i="64"/>
  <c r="Y160" i="64"/>
  <c r="W160" i="64"/>
  <c r="S160" i="64"/>
  <c r="O160" i="64"/>
  <c r="Y159" i="64"/>
  <c r="AA159" i="64" s="1"/>
  <c r="AB159" i="64" s="1"/>
  <c r="W159" i="64"/>
  <c r="S159" i="64"/>
  <c r="O159" i="64"/>
  <c r="AA158" i="64"/>
  <c r="AB158" i="64" s="1"/>
  <c r="Y158" i="64"/>
  <c r="Z158" i="64" s="1"/>
  <c r="W158" i="64"/>
  <c r="S158" i="64"/>
  <c r="O158" i="64"/>
  <c r="Y157" i="64"/>
  <c r="W157" i="64"/>
  <c r="Y156" i="64"/>
  <c r="W156" i="64"/>
  <c r="Y155" i="64"/>
  <c r="W155" i="64"/>
  <c r="AG154" i="64"/>
  <c r="AF154" i="64"/>
  <c r="AE154" i="64"/>
  <c r="AD154" i="64"/>
  <c r="AC154" i="64"/>
  <c r="V154" i="64"/>
  <c r="U154" i="64"/>
  <c r="T154" i="64"/>
  <c r="S154" i="64"/>
  <c r="R154" i="64"/>
  <c r="Q154" i="64"/>
  <c r="P154" i="64"/>
  <c r="Y154" i="64" s="1"/>
  <c r="AA154" i="64" s="1"/>
  <c r="AB154" i="64" s="1"/>
  <c r="N154" i="64"/>
  <c r="M154" i="64"/>
  <c r="L154" i="64"/>
  <c r="K154" i="64"/>
  <c r="J154" i="64"/>
  <c r="I154" i="64"/>
  <c r="H154" i="64"/>
  <c r="H125" i="64" s="1"/>
  <c r="G154" i="64"/>
  <c r="F154" i="64"/>
  <c r="E154" i="64"/>
  <c r="Y153" i="64"/>
  <c r="Z153" i="64" s="1"/>
  <c r="W153" i="64"/>
  <c r="S153" i="64"/>
  <c r="O153" i="64"/>
  <c r="Z152" i="64"/>
  <c r="Y152" i="64"/>
  <c r="AA152" i="64" s="1"/>
  <c r="AB152" i="64" s="1"/>
  <c r="W152" i="64"/>
  <c r="S152" i="64"/>
  <c r="O152" i="64"/>
  <c r="Y151" i="64"/>
  <c r="W151" i="64"/>
  <c r="Y150" i="64"/>
  <c r="W150" i="64"/>
  <c r="S150" i="64"/>
  <c r="O150" i="64"/>
  <c r="Z149" i="64"/>
  <c r="Y149" i="64"/>
  <c r="W149" i="64"/>
  <c r="S149" i="64"/>
  <c r="O149" i="64"/>
  <c r="Y148" i="64"/>
  <c r="W148" i="64"/>
  <c r="Y147" i="64"/>
  <c r="Z147" i="64" s="1"/>
  <c r="W147" i="64"/>
  <c r="S147" i="64"/>
  <c r="O147" i="64"/>
  <c r="Y146" i="64"/>
  <c r="W146" i="64"/>
  <c r="Y145" i="64"/>
  <c r="W145" i="64"/>
  <c r="AA144" i="64"/>
  <c r="Y144" i="64"/>
  <c r="Z144" i="64" s="1"/>
  <c r="W144" i="64"/>
  <c r="S144" i="64"/>
  <c r="O144" i="64"/>
  <c r="AB144" i="64" s="1"/>
  <c r="Y143" i="64"/>
  <c r="W143" i="64"/>
  <c r="AB142" i="64"/>
  <c r="Z142" i="64"/>
  <c r="Y142" i="64"/>
  <c r="AA142" i="64" s="1"/>
  <c r="W142" i="64"/>
  <c r="S142" i="64"/>
  <c r="O142" i="64"/>
  <c r="AA141" i="64"/>
  <c r="AB141" i="64" s="1"/>
  <c r="Y141" i="64"/>
  <c r="Z141" i="64" s="1"/>
  <c r="W141" i="64"/>
  <c r="S141" i="64"/>
  <c r="O141" i="64"/>
  <c r="AA140" i="64"/>
  <c r="AB140" i="64" s="1"/>
  <c r="Z140" i="64"/>
  <c r="Y140" i="64"/>
  <c r="W140" i="64"/>
  <c r="S140" i="64"/>
  <c r="O140" i="64"/>
  <c r="Y139" i="64"/>
  <c r="W139" i="64"/>
  <c r="S139" i="64"/>
  <c r="O139" i="64"/>
  <c r="AA138" i="64"/>
  <c r="AB138" i="64" s="1"/>
  <c r="Y138" i="64"/>
  <c r="Z138" i="64" s="1"/>
  <c r="W138" i="64"/>
  <c r="S138" i="64"/>
  <c r="O138" i="64"/>
  <c r="Z137" i="64"/>
  <c r="Y137" i="64"/>
  <c r="W137" i="64"/>
  <c r="S137" i="64"/>
  <c r="O137" i="64"/>
  <c r="Y136" i="64"/>
  <c r="W136" i="64"/>
  <c r="S136" i="64"/>
  <c r="O136" i="64"/>
  <c r="Y135" i="64"/>
  <c r="W135" i="64"/>
  <c r="S135" i="64"/>
  <c r="O135" i="64"/>
  <c r="Y134" i="64"/>
  <c r="AA134" i="64" s="1"/>
  <c r="AB134" i="64" s="1"/>
  <c r="W134" i="64"/>
  <c r="S134" i="64"/>
  <c r="O134" i="64"/>
  <c r="AA133" i="64"/>
  <c r="AB133" i="64" s="1"/>
  <c r="Y133" i="64"/>
  <c r="Z133" i="64" s="1"/>
  <c r="W133" i="64"/>
  <c r="S133" i="64"/>
  <c r="O133" i="64"/>
  <c r="AA132" i="64"/>
  <c r="AB132" i="64" s="1"/>
  <c r="Z132" i="64"/>
  <c r="Y132" i="64"/>
  <c r="W132" i="64"/>
  <c r="S132" i="64"/>
  <c r="O132" i="64"/>
  <c r="Y131" i="64"/>
  <c r="W131" i="64"/>
  <c r="S131" i="64"/>
  <c r="S127" i="64" s="1"/>
  <c r="S125" i="64" s="1"/>
  <c r="O131" i="64"/>
  <c r="Y130" i="64"/>
  <c r="Z130" i="64" s="1"/>
  <c r="W130" i="64"/>
  <c r="AA130" i="64" s="1"/>
  <c r="AB130" i="64" s="1"/>
  <c r="S130" i="64"/>
  <c r="O130" i="64"/>
  <c r="Y129" i="64"/>
  <c r="W129" i="64"/>
  <c r="S129" i="64"/>
  <c r="O129" i="64"/>
  <c r="Y128" i="64"/>
  <c r="Z128" i="64" s="1"/>
  <c r="W128" i="64"/>
  <c r="S128" i="64"/>
  <c r="O128" i="64"/>
  <c r="AG127" i="64"/>
  <c r="AF127" i="64"/>
  <c r="AE127" i="64"/>
  <c r="AE125" i="64" s="1"/>
  <c r="AD127" i="64"/>
  <c r="AD125" i="64" s="1"/>
  <c r="AC127" i="64"/>
  <c r="AC125" i="64" s="1"/>
  <c r="V127" i="64"/>
  <c r="U127" i="64"/>
  <c r="U125" i="64" s="1"/>
  <c r="T127" i="64"/>
  <c r="T125" i="64" s="1"/>
  <c r="R127" i="64"/>
  <c r="R125" i="64" s="1"/>
  <c r="W125" i="64" s="1"/>
  <c r="Q127" i="64"/>
  <c r="P127" i="64"/>
  <c r="Y127" i="64" s="1"/>
  <c r="N127" i="64"/>
  <c r="M127" i="64"/>
  <c r="M125" i="64" s="1"/>
  <c r="L127" i="64"/>
  <c r="L125" i="64" s="1"/>
  <c r="K127" i="64"/>
  <c r="K125" i="64" s="1"/>
  <c r="J127" i="64"/>
  <c r="J125" i="64" s="1"/>
  <c r="I127" i="64"/>
  <c r="H127" i="64"/>
  <c r="G127" i="64"/>
  <c r="F127" i="64"/>
  <c r="E127" i="64"/>
  <c r="E125" i="64" s="1"/>
  <c r="Y126" i="64"/>
  <c r="W126" i="64"/>
  <c r="AG125" i="64"/>
  <c r="AF125" i="64"/>
  <c r="V125" i="64"/>
  <c r="Q125" i="64"/>
  <c r="P125" i="64"/>
  <c r="Y125" i="64" s="1"/>
  <c r="N125" i="64"/>
  <c r="I125" i="64"/>
  <c r="G125" i="64"/>
  <c r="F125" i="64"/>
  <c r="Y124" i="64"/>
  <c r="Z124" i="64" s="1"/>
  <c r="W124" i="64"/>
  <c r="S124" i="64"/>
  <c r="O124" i="64"/>
  <c r="AF123" i="64"/>
  <c r="AE123" i="64"/>
  <c r="AD123" i="64"/>
  <c r="AC123" i="64"/>
  <c r="V123" i="64"/>
  <c r="U123" i="64"/>
  <c r="T123" i="64"/>
  <c r="S123" i="64"/>
  <c r="R123" i="64"/>
  <c r="W123" i="64" s="1"/>
  <c r="Q123" i="64"/>
  <c r="P123" i="64"/>
  <c r="Y123" i="64" s="1"/>
  <c r="O123" i="64"/>
  <c r="L123" i="64"/>
  <c r="I123" i="64"/>
  <c r="H123" i="64"/>
  <c r="G123" i="64"/>
  <c r="F123" i="64"/>
  <c r="E123" i="64"/>
  <c r="Y122" i="64"/>
  <c r="W122" i="64"/>
  <c r="S122" i="64"/>
  <c r="O122" i="64"/>
  <c r="Y121" i="64"/>
  <c r="W121" i="64"/>
  <c r="S121" i="64"/>
  <c r="O121" i="64"/>
  <c r="AB120" i="64"/>
  <c r="Y120" i="64"/>
  <c r="AA120" i="64" s="1"/>
  <c r="S120" i="64"/>
  <c r="O120" i="64"/>
  <c r="AA119" i="64"/>
  <c r="AB119" i="64" s="1"/>
  <c r="Z119" i="64"/>
  <c r="Y119" i="64"/>
  <c r="S119" i="64"/>
  <c r="O119" i="64"/>
  <c r="Y118" i="64"/>
  <c r="Z118" i="64" s="1"/>
  <c r="S118" i="64"/>
  <c r="O118" i="64"/>
  <c r="Y117" i="64"/>
  <c r="W117" i="64"/>
  <c r="S117" i="64"/>
  <c r="O117" i="64"/>
  <c r="Y116" i="64"/>
  <c r="W116" i="64"/>
  <c r="S116" i="64"/>
  <c r="O116" i="64"/>
  <c r="Y115" i="64"/>
  <c r="W115" i="64"/>
  <c r="S115" i="64"/>
  <c r="O115" i="64"/>
  <c r="Y114" i="64"/>
  <c r="W114" i="64"/>
  <c r="S114" i="64"/>
  <c r="O114" i="64"/>
  <c r="Y113" i="64"/>
  <c r="W113" i="64"/>
  <c r="S113" i="64"/>
  <c r="O113" i="64"/>
  <c r="Y112" i="64"/>
  <c r="W112" i="64"/>
  <c r="S112" i="64"/>
  <c r="O112" i="64"/>
  <c r="Y111" i="64"/>
  <c r="W111" i="64"/>
  <c r="S111" i="64"/>
  <c r="O111" i="64"/>
  <c r="Y110" i="64"/>
  <c r="W110" i="64"/>
  <c r="S110" i="64"/>
  <c r="O110" i="64"/>
  <c r="Y109" i="64"/>
  <c r="W109" i="64"/>
  <c r="S109" i="64"/>
  <c r="O109" i="64"/>
  <c r="Y108" i="64"/>
  <c r="W108" i="64"/>
  <c r="S108" i="64"/>
  <c r="O108" i="64"/>
  <c r="Y107" i="64"/>
  <c r="W107" i="64"/>
  <c r="S107" i="64"/>
  <c r="O107" i="64"/>
  <c r="Y106" i="64"/>
  <c r="W106" i="64"/>
  <c r="S106" i="64"/>
  <c r="O106" i="64"/>
  <c r="Y105" i="64"/>
  <c r="W105" i="64"/>
  <c r="S105" i="64"/>
  <c r="O105" i="64"/>
  <c r="Y104" i="64"/>
  <c r="W104" i="64"/>
  <c r="S104" i="64"/>
  <c r="O104" i="64"/>
  <c r="Y103" i="64"/>
  <c r="W103" i="64"/>
  <c r="S103" i="64"/>
  <c r="O103" i="64"/>
  <c r="Y102" i="64"/>
  <c r="W102" i="64"/>
  <c r="S102" i="64"/>
  <c r="O102" i="64"/>
  <c r="Y101" i="64"/>
  <c r="W101" i="64"/>
  <c r="S101" i="64"/>
  <c r="O101" i="64"/>
  <c r="Y100" i="64"/>
  <c r="W100" i="64"/>
  <c r="S100" i="64"/>
  <c r="O100" i="64"/>
  <c r="Y99" i="64"/>
  <c r="W99" i="64"/>
  <c r="S99" i="64"/>
  <c r="O99" i="64"/>
  <c r="Y98" i="64"/>
  <c r="W98" i="64"/>
  <c r="S98" i="64"/>
  <c r="S96" i="64" s="1"/>
  <c r="O98" i="64"/>
  <c r="Y97" i="64"/>
  <c r="W97" i="64"/>
  <c r="S97" i="64"/>
  <c r="O97" i="64"/>
  <c r="O96" i="64" s="1"/>
  <c r="AF96" i="64"/>
  <c r="AF83" i="64" s="1"/>
  <c r="AE96" i="64"/>
  <c r="AD96" i="64"/>
  <c r="AC96" i="64"/>
  <c r="W96" i="64"/>
  <c r="U96" i="64"/>
  <c r="T96" i="64"/>
  <c r="R96" i="64"/>
  <c r="Q96" i="64"/>
  <c r="P96" i="64"/>
  <c r="N96" i="64"/>
  <c r="M96" i="64"/>
  <c r="L96" i="64"/>
  <c r="I96" i="64"/>
  <c r="H96" i="64"/>
  <c r="G96" i="64"/>
  <c r="F96" i="64"/>
  <c r="E96" i="64"/>
  <c r="Y95" i="64"/>
  <c r="W95" i="64"/>
  <c r="S95" i="64"/>
  <c r="O95" i="64"/>
  <c r="Y94" i="64"/>
  <c r="W94" i="64"/>
  <c r="S94" i="64"/>
  <c r="O94" i="64"/>
  <c r="AA93" i="64"/>
  <c r="Y93" i="64"/>
  <c r="W93" i="64"/>
  <c r="S93" i="64"/>
  <c r="O93" i="64"/>
  <c r="AA92" i="64"/>
  <c r="Y92" i="64"/>
  <c r="W92" i="64"/>
  <c r="S92" i="64"/>
  <c r="O92" i="64"/>
  <c r="Y91" i="64"/>
  <c r="W91" i="64"/>
  <c r="S91" i="64"/>
  <c r="O91" i="64"/>
  <c r="Y90" i="64"/>
  <c r="W90" i="64"/>
  <c r="S90" i="64"/>
  <c r="O90" i="64"/>
  <c r="AB89" i="64"/>
  <c r="Y89" i="64"/>
  <c r="AA89" i="64" s="1"/>
  <c r="W89" i="64"/>
  <c r="S89" i="64"/>
  <c r="S85" i="64" s="1"/>
  <c r="S83" i="64" s="1"/>
  <c r="O89" i="64"/>
  <c r="AA88" i="64"/>
  <c r="AB88" i="64" s="1"/>
  <c r="Y88" i="64"/>
  <c r="Z88" i="64" s="1"/>
  <c r="W88" i="64"/>
  <c r="S88" i="64"/>
  <c r="O88" i="64"/>
  <c r="AB87" i="64"/>
  <c r="AA87" i="64"/>
  <c r="Z87" i="64"/>
  <c r="Y87" i="64"/>
  <c r="W87" i="64"/>
  <c r="S87" i="64"/>
  <c r="O87" i="64"/>
  <c r="AA86" i="64"/>
  <c r="AB86" i="64" s="1"/>
  <c r="Y86" i="64"/>
  <c r="Z86" i="64" s="1"/>
  <c r="W86" i="64"/>
  <c r="S86" i="64"/>
  <c r="O86" i="64"/>
  <c r="AF85" i="64"/>
  <c r="AE85" i="64"/>
  <c r="AE83" i="64" s="1"/>
  <c r="AD85" i="64"/>
  <c r="AD83" i="64" s="1"/>
  <c r="AC85" i="64"/>
  <c r="AC83" i="64" s="1"/>
  <c r="V85" i="64"/>
  <c r="V83" i="64" s="1"/>
  <c r="U85" i="64"/>
  <c r="T85" i="64"/>
  <c r="R85" i="64"/>
  <c r="Q85" i="64"/>
  <c r="P85" i="64"/>
  <c r="N85" i="64"/>
  <c r="N83" i="64" s="1"/>
  <c r="M85" i="64"/>
  <c r="M83" i="64" s="1"/>
  <c r="L85" i="64"/>
  <c r="L83" i="64" s="1"/>
  <c r="I85" i="64"/>
  <c r="I83" i="64" s="1"/>
  <c r="H85" i="64"/>
  <c r="G85" i="64"/>
  <c r="F85" i="64"/>
  <c r="E85" i="64"/>
  <c r="Y84" i="64"/>
  <c r="W84" i="64"/>
  <c r="S84" i="64"/>
  <c r="O84" i="64"/>
  <c r="R83" i="64"/>
  <c r="Q83" i="64"/>
  <c r="P83" i="64"/>
  <c r="K83" i="64"/>
  <c r="J83" i="64"/>
  <c r="H83" i="64"/>
  <c r="G83" i="64"/>
  <c r="F83" i="64"/>
  <c r="E83" i="64"/>
  <c r="AA82" i="64"/>
  <c r="Y82" i="64"/>
  <c r="Z82" i="64" s="1"/>
  <c r="W82" i="64"/>
  <c r="S82" i="64"/>
  <c r="O82" i="64"/>
  <c r="Z81" i="64"/>
  <c r="Y81" i="64"/>
  <c r="W81" i="64"/>
  <c r="AA81" i="64" s="1"/>
  <c r="S81" i="64"/>
  <c r="O81" i="64"/>
  <c r="O76" i="64" s="1"/>
  <c r="Y80" i="64"/>
  <c r="AA80" i="64" s="1"/>
  <c r="AB80" i="64" s="1"/>
  <c r="W80" i="64"/>
  <c r="S80" i="64"/>
  <c r="O80" i="64"/>
  <c r="Y79" i="64"/>
  <c r="W79" i="64"/>
  <c r="S79" i="64"/>
  <c r="O79" i="64"/>
  <c r="Y78" i="64"/>
  <c r="AA78" i="64" s="1"/>
  <c r="AB78" i="64" s="1"/>
  <c r="W78" i="64"/>
  <c r="S78" i="64"/>
  <c r="O78" i="64"/>
  <c r="Y77" i="64"/>
  <c r="W77" i="64"/>
  <c r="S77" i="64"/>
  <c r="O77" i="64"/>
  <c r="AF76" i="64"/>
  <c r="AE76" i="64"/>
  <c r="AD76" i="64"/>
  <c r="AD12" i="64" s="1"/>
  <c r="AC76" i="64"/>
  <c r="V76" i="64"/>
  <c r="U76" i="64"/>
  <c r="U12" i="64" s="1"/>
  <c r="T76" i="64"/>
  <c r="R76" i="64"/>
  <c r="W76" i="64" s="1"/>
  <c r="Q76" i="64"/>
  <c r="P76" i="64"/>
  <c r="Y76" i="64" s="1"/>
  <c r="N76" i="64"/>
  <c r="M76" i="64"/>
  <c r="M12" i="64" s="1"/>
  <c r="I76" i="64"/>
  <c r="H76" i="64"/>
  <c r="G76" i="64"/>
  <c r="F76" i="64"/>
  <c r="E76" i="64"/>
  <c r="Y75" i="64"/>
  <c r="W75" i="64"/>
  <c r="S75" i="64"/>
  <c r="O75" i="64"/>
  <c r="Y74" i="64"/>
  <c r="W74" i="64"/>
  <c r="S74" i="64"/>
  <c r="O74" i="64"/>
  <c r="Y73" i="64"/>
  <c r="W73" i="64"/>
  <c r="S73" i="64"/>
  <c r="O73" i="64"/>
  <c r="Y72" i="64"/>
  <c r="W72" i="64"/>
  <c r="S72" i="64"/>
  <c r="O72" i="64"/>
  <c r="Y71" i="64"/>
  <c r="W71" i="64"/>
  <c r="S71" i="64"/>
  <c r="O71" i="64"/>
  <c r="Y70" i="64"/>
  <c r="W70" i="64"/>
  <c r="S70" i="64"/>
  <c r="O70" i="64"/>
  <c r="Y69" i="64"/>
  <c r="W69" i="64"/>
  <c r="S69" i="64"/>
  <c r="O69" i="64"/>
  <c r="Y68" i="64"/>
  <c r="W68" i="64"/>
  <c r="S68" i="64"/>
  <c r="O68" i="64"/>
  <c r="Y67" i="64"/>
  <c r="W67" i="64"/>
  <c r="S67" i="64"/>
  <c r="O67" i="64"/>
  <c r="Y66" i="64"/>
  <c r="W66" i="64"/>
  <c r="S66" i="64"/>
  <c r="O66" i="64"/>
  <c r="Y65" i="64"/>
  <c r="W65" i="64"/>
  <c r="S65" i="64"/>
  <c r="O65" i="64"/>
  <c r="Y64" i="64"/>
  <c r="W64" i="64"/>
  <c r="S64" i="64"/>
  <c r="O64" i="64"/>
  <c r="Y63" i="64"/>
  <c r="W63" i="64"/>
  <c r="S63" i="64"/>
  <c r="O63" i="64"/>
  <c r="Y62" i="64"/>
  <c r="W62" i="64"/>
  <c r="S62" i="64"/>
  <c r="O62" i="64"/>
  <c r="Y61" i="64"/>
  <c r="W61" i="64"/>
  <c r="S61" i="64"/>
  <c r="O61" i="64"/>
  <c r="Y60" i="64"/>
  <c r="W60" i="64"/>
  <c r="S60" i="64"/>
  <c r="O60" i="64"/>
  <c r="Y59" i="64"/>
  <c r="W59" i="64"/>
  <c r="S59" i="64"/>
  <c r="O59" i="64"/>
  <c r="AA58" i="64"/>
  <c r="Y58" i="64"/>
  <c r="Z58" i="64" s="1"/>
  <c r="W58" i="64"/>
  <c r="S58" i="64"/>
  <c r="O58" i="64"/>
  <c r="Y57" i="64"/>
  <c r="W57" i="64"/>
  <c r="S57" i="64"/>
  <c r="O57" i="64"/>
  <c r="Y56" i="64"/>
  <c r="W56" i="64"/>
  <c r="S56" i="64"/>
  <c r="O56" i="64"/>
  <c r="Y55" i="64"/>
  <c r="W55" i="64"/>
  <c r="S55" i="64"/>
  <c r="O55" i="64"/>
  <c r="Y54" i="64"/>
  <c r="W54" i="64"/>
  <c r="S54" i="64"/>
  <c r="O54" i="64"/>
  <c r="Y53" i="64"/>
  <c r="W53" i="64"/>
  <c r="S53" i="64"/>
  <c r="O53" i="64"/>
  <c r="Y52" i="64"/>
  <c r="W52" i="64"/>
  <c r="S52" i="64"/>
  <c r="S43" i="64" s="1"/>
  <c r="O52" i="64"/>
  <c r="O43" i="64" s="1"/>
  <c r="Y51" i="64"/>
  <c r="W51" i="64"/>
  <c r="Y50" i="64"/>
  <c r="W50" i="64"/>
  <c r="Y49" i="64"/>
  <c r="W49" i="64"/>
  <c r="Y48" i="64"/>
  <c r="W48" i="64"/>
  <c r="Y47" i="64"/>
  <c r="W47" i="64"/>
  <c r="Y46" i="64"/>
  <c r="W46" i="64"/>
  <c r="Y45" i="64"/>
  <c r="W45" i="64"/>
  <c r="Y44" i="64"/>
  <c r="W44" i="64"/>
  <c r="AF43" i="64"/>
  <c r="AE43" i="64"/>
  <c r="AD43" i="64"/>
  <c r="AC43" i="64"/>
  <c r="Z43" i="64"/>
  <c r="Y43" i="64"/>
  <c r="AA43" i="64" s="1"/>
  <c r="V43" i="64"/>
  <c r="U43" i="64"/>
  <c r="T43" i="64"/>
  <c r="R43" i="64"/>
  <c r="W43" i="64" s="1"/>
  <c r="Q43" i="64"/>
  <c r="Q12" i="64" s="1"/>
  <c r="P43" i="64"/>
  <c r="N43" i="64"/>
  <c r="M43" i="64"/>
  <c r="L43" i="64"/>
  <c r="K43" i="64"/>
  <c r="J43" i="64"/>
  <c r="I43" i="64"/>
  <c r="I12" i="64" s="1"/>
  <c r="H43" i="64"/>
  <c r="H12" i="64" s="1"/>
  <c r="G43" i="64"/>
  <c r="F43" i="64"/>
  <c r="E43" i="64"/>
  <c r="Y42" i="64"/>
  <c r="AA42" i="64" s="1"/>
  <c r="W42" i="64"/>
  <c r="S42" i="64"/>
  <c r="O42" i="64"/>
  <c r="Y41" i="64"/>
  <c r="AA41" i="64" s="1"/>
  <c r="W41" i="64"/>
  <c r="S41" i="64"/>
  <c r="O41" i="64"/>
  <c r="AA40" i="64"/>
  <c r="Y40" i="64"/>
  <c r="W40" i="64"/>
  <c r="S40" i="64"/>
  <c r="O40" i="64"/>
  <c r="Y39" i="64"/>
  <c r="AA39" i="64" s="1"/>
  <c r="AB39" i="64" s="1"/>
  <c r="W39" i="64"/>
  <c r="S39" i="64"/>
  <c r="O39" i="64"/>
  <c r="Y38" i="64"/>
  <c r="W38" i="64"/>
  <c r="S38" i="64"/>
  <c r="O38" i="64"/>
  <c r="Y37" i="64"/>
  <c r="AA37" i="64" s="1"/>
  <c r="AB37" i="64" s="1"/>
  <c r="W37" i="64"/>
  <c r="S37" i="64"/>
  <c r="O37" i="64"/>
  <c r="Y36" i="64"/>
  <c r="AA36" i="64" s="1"/>
  <c r="W36" i="64"/>
  <c r="S36" i="64"/>
  <c r="O36" i="64"/>
  <c r="AB35" i="64"/>
  <c r="AA35" i="64"/>
  <c r="Y35" i="64"/>
  <c r="Z35" i="64" s="1"/>
  <c r="W35" i="64"/>
  <c r="S35" i="64"/>
  <c r="O35" i="64"/>
  <c r="Y34" i="64"/>
  <c r="AA34" i="64" s="1"/>
  <c r="W34" i="64"/>
  <c r="S34" i="64"/>
  <c r="O34" i="64"/>
  <c r="Y33" i="64"/>
  <c r="AA33" i="64" s="1"/>
  <c r="W33" i="64"/>
  <c r="S33" i="64"/>
  <c r="O33" i="64"/>
  <c r="AB32" i="64"/>
  <c r="Y32" i="64"/>
  <c r="AA32" i="64" s="1"/>
  <c r="W32" i="64"/>
  <c r="S32" i="64"/>
  <c r="O32" i="64"/>
  <c r="AB31" i="64"/>
  <c r="AA31" i="64"/>
  <c r="Y31" i="64"/>
  <c r="Z31" i="64" s="1"/>
  <c r="W31" i="64"/>
  <c r="S31" i="64"/>
  <c r="O31" i="64"/>
  <c r="Y30" i="64"/>
  <c r="W30" i="64"/>
  <c r="Y29" i="64"/>
  <c r="AA29" i="64" s="1"/>
  <c r="AB29" i="64" s="1"/>
  <c r="W29" i="64"/>
  <c r="S29" i="64"/>
  <c r="O29" i="64"/>
  <c r="Y28" i="64"/>
  <c r="AA28" i="64" s="1"/>
  <c r="AB28" i="64" s="1"/>
  <c r="W28" i="64"/>
  <c r="S28" i="64"/>
  <c r="O28" i="64"/>
  <c r="AB27" i="64"/>
  <c r="AA27" i="64"/>
  <c r="Y27" i="64"/>
  <c r="Z27" i="64" s="1"/>
  <c r="W27" i="64"/>
  <c r="S27" i="64"/>
  <c r="O27" i="64"/>
  <c r="AA26" i="64"/>
  <c r="AB26" i="64" s="1"/>
  <c r="Z26" i="64"/>
  <c r="Y26" i="64"/>
  <c r="W26" i="64"/>
  <c r="S26" i="64"/>
  <c r="O26" i="64"/>
  <c r="Z25" i="64"/>
  <c r="Y25" i="64"/>
  <c r="AA25" i="64" s="1"/>
  <c r="AB25" i="64" s="1"/>
  <c r="W25" i="64"/>
  <c r="S25" i="64"/>
  <c r="O25" i="64"/>
  <c r="Y24" i="64"/>
  <c r="W24" i="64"/>
  <c r="S24" i="64"/>
  <c r="O24" i="64"/>
  <c r="Y23" i="64"/>
  <c r="W23" i="64"/>
  <c r="S23" i="64"/>
  <c r="O23" i="64"/>
  <c r="Y22" i="64"/>
  <c r="AA22" i="64" s="1"/>
  <c r="W22" i="64"/>
  <c r="S22" i="64"/>
  <c r="O22" i="64"/>
  <c r="AA21" i="64"/>
  <c r="AB21" i="64" s="1"/>
  <c r="Y21" i="64"/>
  <c r="Z21" i="64" s="1"/>
  <c r="W21" i="64"/>
  <c r="S21" i="64"/>
  <c r="O21" i="64"/>
  <c r="AA20" i="64"/>
  <c r="AB20" i="64" s="1"/>
  <c r="Z20" i="64"/>
  <c r="Y20" i="64"/>
  <c r="W20" i="64"/>
  <c r="S20" i="64"/>
  <c r="O20" i="64"/>
  <c r="Y19" i="64"/>
  <c r="AA19" i="64" s="1"/>
  <c r="AB19" i="64" s="1"/>
  <c r="W19" i="64"/>
  <c r="S19" i="64"/>
  <c r="O19" i="64"/>
  <c r="Y18" i="64"/>
  <c r="W18" i="64"/>
  <c r="S18" i="64"/>
  <c r="O18" i="64"/>
  <c r="Y17" i="64"/>
  <c r="AA17" i="64" s="1"/>
  <c r="AB17" i="64" s="1"/>
  <c r="W17" i="64"/>
  <c r="S17" i="64"/>
  <c r="O17" i="64"/>
  <c r="Z16" i="64"/>
  <c r="Y16" i="64"/>
  <c r="W16" i="64"/>
  <c r="AA16" i="64" s="1"/>
  <c r="S16" i="64"/>
  <c r="O16" i="64"/>
  <c r="Y15" i="64"/>
  <c r="AA15" i="64" s="1"/>
  <c r="W15" i="64"/>
  <c r="S15" i="64"/>
  <c r="O15" i="64"/>
  <c r="O13" i="64" s="1"/>
  <c r="O12" i="64" s="1"/>
  <c r="AB14" i="64"/>
  <c r="Y14" i="64"/>
  <c r="AA14" i="64" s="1"/>
  <c r="W14" i="64"/>
  <c r="S14" i="64"/>
  <c r="O14" i="64"/>
  <c r="AF13" i="64"/>
  <c r="AF12" i="64" s="1"/>
  <c r="AE13" i="64"/>
  <c r="AE12" i="64" s="1"/>
  <c r="AD13" i="64"/>
  <c r="AC13" i="64"/>
  <c r="W13" i="64"/>
  <c r="V13" i="64"/>
  <c r="U13" i="64"/>
  <c r="T13" i="64"/>
  <c r="R13" i="64"/>
  <c r="Q13" i="64"/>
  <c r="P13" i="64"/>
  <c r="Y13" i="64" s="1"/>
  <c r="N13" i="64"/>
  <c r="N12" i="64" s="1"/>
  <c r="M13" i="64"/>
  <c r="L13" i="64"/>
  <c r="J13" i="64"/>
  <c r="I13" i="64"/>
  <c r="H13" i="64"/>
  <c r="G13" i="64"/>
  <c r="F13" i="64"/>
  <c r="F12" i="64" s="1"/>
  <c r="E13" i="64"/>
  <c r="E12" i="64" s="1"/>
  <c r="AC12" i="64"/>
  <c r="T12" i="64"/>
  <c r="R12" i="64"/>
  <c r="P12" i="64"/>
  <c r="L12" i="64"/>
  <c r="J12" i="64"/>
  <c r="G12" i="64"/>
  <c r="O10" i="64"/>
  <c r="P10" i="64" s="1"/>
  <c r="Q10" i="64" s="1"/>
  <c r="R10" i="64" s="1"/>
  <c r="S10" i="64" s="1"/>
  <c r="T10" i="64" s="1"/>
  <c r="U10" i="64" s="1"/>
  <c r="V10" i="64" s="1"/>
  <c r="W10" i="64" s="1"/>
  <c r="X10" i="64" s="1"/>
  <c r="Y10" i="64" s="1"/>
  <c r="Z10" i="64" s="1"/>
  <c r="AA10" i="64" s="1"/>
  <c r="AB10" i="64" s="1"/>
  <c r="AC10" i="64" s="1"/>
  <c r="AD10" i="64" s="1"/>
  <c r="AE10" i="64" s="1"/>
  <c r="AF10" i="64" s="1"/>
  <c r="AG10" i="64" s="1"/>
  <c r="N10" i="64"/>
  <c r="H10" i="64"/>
  <c r="I10" i="64" s="1"/>
  <c r="J10" i="64" s="1"/>
  <c r="K10" i="64" s="1"/>
  <c r="L10" i="64" s="1"/>
  <c r="M10" i="64" s="1"/>
  <c r="F10" i="64"/>
  <c r="C10" i="64"/>
  <c r="B10" i="64"/>
  <c r="Z427" i="35"/>
  <c r="Y427" i="35"/>
  <c r="AA427" i="35" s="1"/>
  <c r="AB427" i="35" s="1"/>
  <c r="W427" i="35"/>
  <c r="S427" i="35"/>
  <c r="S426" i="35" s="1"/>
  <c r="O427" i="35"/>
  <c r="AG426" i="35"/>
  <c r="AF426" i="35"/>
  <c r="AE426" i="35"/>
  <c r="AD426" i="35"/>
  <c r="AC426" i="35"/>
  <c r="V426" i="35"/>
  <c r="U426" i="35"/>
  <c r="T426" i="35"/>
  <c r="R426" i="35"/>
  <c r="W426" i="35" s="1"/>
  <c r="Q426" i="35"/>
  <c r="P426" i="35"/>
  <c r="O426" i="35"/>
  <c r="N426" i="35"/>
  <c r="M426" i="35"/>
  <c r="L426" i="35"/>
  <c r="K426" i="35"/>
  <c r="I426" i="35"/>
  <c r="H426" i="35"/>
  <c r="G426" i="35"/>
  <c r="F426" i="35"/>
  <c r="E426" i="35"/>
  <c r="AB425" i="35"/>
  <c r="AA425" i="35"/>
  <c r="Y425" i="35"/>
  <c r="Z425" i="35" s="1"/>
  <c r="W425" i="35"/>
  <c r="S425" i="35"/>
  <c r="O425" i="35"/>
  <c r="AF424" i="35"/>
  <c r="AE424" i="35"/>
  <c r="AD424" i="35"/>
  <c r="AC424" i="35"/>
  <c r="V424" i="35"/>
  <c r="U424" i="35"/>
  <c r="T424" i="35"/>
  <c r="S424" i="35"/>
  <c r="R424" i="35"/>
  <c r="Q424" i="35"/>
  <c r="P424" i="35"/>
  <c r="O424" i="35"/>
  <c r="N424" i="35"/>
  <c r="M424" i="35"/>
  <c r="L424" i="35"/>
  <c r="K424" i="35"/>
  <c r="I424" i="35"/>
  <c r="H424" i="35"/>
  <c r="G424" i="35"/>
  <c r="F424" i="35"/>
  <c r="E424" i="35"/>
  <c r="Y423" i="35"/>
  <c r="W423" i="35"/>
  <c r="AG422" i="35"/>
  <c r="AF422" i="35"/>
  <c r="AE422" i="35"/>
  <c r="AD422" i="35"/>
  <c r="AC422" i="35"/>
  <c r="V422" i="35"/>
  <c r="U422" i="35"/>
  <c r="T422" i="35"/>
  <c r="S422" i="35"/>
  <c r="R422" i="35"/>
  <c r="W422" i="35" s="1"/>
  <c r="Q422" i="35"/>
  <c r="P422" i="35"/>
  <c r="Y422" i="35" s="1"/>
  <c r="Z422" i="35" s="1"/>
  <c r="O422" i="35"/>
  <c r="N422" i="35"/>
  <c r="M422" i="35"/>
  <c r="L422" i="35"/>
  <c r="K422" i="35"/>
  <c r="J422" i="35"/>
  <c r="I422" i="35"/>
  <c r="H422" i="35"/>
  <c r="G422" i="35"/>
  <c r="F422" i="35"/>
  <c r="E422" i="35"/>
  <c r="AA421" i="35"/>
  <c r="AB421" i="35" s="1"/>
  <c r="Z421" i="35"/>
  <c r="Y421" i="35"/>
  <c r="W421" i="35"/>
  <c r="S421" i="35"/>
  <c r="O421" i="35"/>
  <c r="AG420" i="35"/>
  <c r="AF420" i="35"/>
  <c r="AE420" i="35"/>
  <c r="AD420" i="35"/>
  <c r="AC420" i="35"/>
  <c r="V420" i="35"/>
  <c r="U420" i="35"/>
  <c r="T420" i="35"/>
  <c r="S420" i="35"/>
  <c r="R420" i="35"/>
  <c r="W420" i="35" s="1"/>
  <c r="Q420" i="35"/>
  <c r="P420" i="35"/>
  <c r="O420" i="35"/>
  <c r="N420" i="35"/>
  <c r="M420" i="35"/>
  <c r="L420" i="35"/>
  <c r="K420" i="35"/>
  <c r="J420" i="35"/>
  <c r="I420" i="35"/>
  <c r="H420" i="35"/>
  <c r="G420" i="35"/>
  <c r="F420" i="35"/>
  <c r="E420" i="35"/>
  <c r="Y419" i="35"/>
  <c r="AA419" i="35" s="1"/>
  <c r="AB419" i="35" s="1"/>
  <c r="W419" i="35"/>
  <c r="AA418" i="35"/>
  <c r="Z418" i="35"/>
  <c r="Y418" i="35"/>
  <c r="W418" i="35"/>
  <c r="S418" i="35"/>
  <c r="O418" i="35"/>
  <c r="O417" i="35" s="1"/>
  <c r="AE417" i="35"/>
  <c r="AD417" i="35"/>
  <c r="AC417" i="35"/>
  <c r="W417" i="35"/>
  <c r="V417" i="35"/>
  <c r="U417" i="35"/>
  <c r="T417" i="35"/>
  <c r="S417" i="35"/>
  <c r="R417" i="35"/>
  <c r="Q417" i="35"/>
  <c r="P417" i="35"/>
  <c r="N417" i="35"/>
  <c r="M417" i="35"/>
  <c r="L417" i="35"/>
  <c r="K417" i="35"/>
  <c r="K410" i="35" s="1"/>
  <c r="K408" i="35" s="1"/>
  <c r="J417" i="35"/>
  <c r="I417" i="35"/>
  <c r="H417" i="35"/>
  <c r="G417" i="35"/>
  <c r="F417" i="35"/>
  <c r="E417" i="35"/>
  <c r="AB416" i="35"/>
  <c r="AA416" i="35"/>
  <c r="Y416" i="35"/>
  <c r="Z416" i="35" s="1"/>
  <c r="W416" i="35"/>
  <c r="S416" i="35"/>
  <c r="S415" i="35" s="1"/>
  <c r="O416" i="35"/>
  <c r="AF415" i="35"/>
  <c r="AE415" i="35"/>
  <c r="AD415" i="35"/>
  <c r="AC415" i="35"/>
  <c r="Z415" i="35"/>
  <c r="V415" i="35"/>
  <c r="U415" i="35"/>
  <c r="T415" i="35"/>
  <c r="R415" i="35"/>
  <c r="Q415" i="35"/>
  <c r="P415" i="35"/>
  <c r="Y415" i="35" s="1"/>
  <c r="O415" i="35"/>
  <c r="N415" i="35"/>
  <c r="M415" i="35"/>
  <c r="I415" i="35"/>
  <c r="H415" i="35"/>
  <c r="G415" i="35"/>
  <c r="F415" i="35"/>
  <c r="E415" i="35"/>
  <c r="AA414" i="35"/>
  <c r="AB414" i="35" s="1"/>
  <c r="Z414" i="35"/>
  <c r="Y414" i="35"/>
  <c r="W414" i="35"/>
  <c r="S414" i="35"/>
  <c r="O414" i="35"/>
  <c r="O413" i="35" s="1"/>
  <c r="O410" i="35" s="1"/>
  <c r="O408" i="35" s="1"/>
  <c r="AF413" i="35"/>
  <c r="AE413" i="35"/>
  <c r="AD413" i="35"/>
  <c r="AC413" i="35"/>
  <c r="AC410" i="35" s="1"/>
  <c r="AC408" i="35" s="1"/>
  <c r="V413" i="35"/>
  <c r="U413" i="35"/>
  <c r="T413" i="35"/>
  <c r="S413" i="35"/>
  <c r="R413" i="35"/>
  <c r="W413" i="35" s="1"/>
  <c r="Q413" i="35"/>
  <c r="P413" i="35"/>
  <c r="N413" i="35"/>
  <c r="M413" i="35"/>
  <c r="L413" i="35"/>
  <c r="K413" i="35"/>
  <c r="J413" i="35"/>
  <c r="I413" i="35"/>
  <c r="H413" i="35"/>
  <c r="H410" i="35" s="1"/>
  <c r="H408" i="35" s="1"/>
  <c r="G413" i="35"/>
  <c r="F413" i="35"/>
  <c r="E413" i="35"/>
  <c r="Y412" i="35"/>
  <c r="AA412" i="35" s="1"/>
  <c r="AB412" i="35" s="1"/>
  <c r="W412" i="35"/>
  <c r="S412" i="35"/>
  <c r="O412" i="35"/>
  <c r="AE411" i="35"/>
  <c r="AE410" i="35" s="1"/>
  <c r="AE408" i="35" s="1"/>
  <c r="AD411" i="35"/>
  <c r="AC411" i="35"/>
  <c r="V411" i="35"/>
  <c r="U411" i="35"/>
  <c r="T411" i="35"/>
  <c r="S411" i="35"/>
  <c r="R411" i="35"/>
  <c r="W411" i="35" s="1"/>
  <c r="Q411" i="35"/>
  <c r="Q410" i="35" s="1"/>
  <c r="Q408" i="35" s="1"/>
  <c r="P411" i="35"/>
  <c r="O411" i="35"/>
  <c r="N411" i="35"/>
  <c r="N410" i="35" s="1"/>
  <c r="N408" i="35" s="1"/>
  <c r="M411" i="35"/>
  <c r="K411" i="35"/>
  <c r="I411" i="35"/>
  <c r="H411" i="35"/>
  <c r="G411" i="35"/>
  <c r="F411" i="35"/>
  <c r="E411" i="35"/>
  <c r="AF410" i="35"/>
  <c r="AF408" i="35" s="1"/>
  <c r="V410" i="35"/>
  <c r="R410" i="35"/>
  <c r="R408" i="35" s="1"/>
  <c r="J410" i="35"/>
  <c r="J408" i="35" s="1"/>
  <c r="I410" i="35"/>
  <c r="G410" i="35"/>
  <c r="G408" i="35" s="1"/>
  <c r="F410" i="35"/>
  <c r="F408" i="35" s="1"/>
  <c r="Y409" i="35"/>
  <c r="W409" i="35"/>
  <c r="I408" i="35"/>
  <c r="AA407" i="35"/>
  <c r="AB407" i="35" s="1"/>
  <c r="Y407" i="35"/>
  <c r="Z407" i="35" s="1"/>
  <c r="W407" i="35"/>
  <c r="S407" i="35"/>
  <c r="O407" i="35"/>
  <c r="Y406" i="35"/>
  <c r="W406" i="35"/>
  <c r="S406" i="35"/>
  <c r="O406" i="35"/>
  <c r="AG405" i="35"/>
  <c r="AF405" i="35"/>
  <c r="AE405" i="35"/>
  <c r="AE395" i="35" s="1"/>
  <c r="AD405" i="35"/>
  <c r="AC405" i="35"/>
  <c r="V405" i="35"/>
  <c r="U405" i="35"/>
  <c r="T405" i="35"/>
  <c r="S405" i="35"/>
  <c r="R405" i="35"/>
  <c r="Q405" i="35"/>
  <c r="P405" i="35"/>
  <c r="Y405" i="35" s="1"/>
  <c r="Z405" i="35" s="1"/>
  <c r="O405" i="35"/>
  <c r="N405" i="35"/>
  <c r="N395" i="35" s="1"/>
  <c r="M405" i="35"/>
  <c r="L405" i="35"/>
  <c r="K405" i="35"/>
  <c r="K395" i="35" s="1"/>
  <c r="J405" i="35"/>
  <c r="I405" i="35"/>
  <c r="H405" i="35"/>
  <c r="G405" i="35"/>
  <c r="F405" i="35"/>
  <c r="E405" i="35"/>
  <c r="AA404" i="35"/>
  <c r="AB404" i="35" s="1"/>
  <c r="Z404" i="35"/>
  <c r="Y404" i="35"/>
  <c r="W404" i="35"/>
  <c r="S404" i="35"/>
  <c r="O404" i="35"/>
  <c r="Y403" i="35"/>
  <c r="W403" i="35"/>
  <c r="S403" i="35"/>
  <c r="O403" i="35"/>
  <c r="Y402" i="35"/>
  <c r="W402" i="35"/>
  <c r="S402" i="35"/>
  <c r="O402" i="35"/>
  <c r="Y401" i="35"/>
  <c r="W401" i="35"/>
  <c r="S401" i="35"/>
  <c r="O401" i="35"/>
  <c r="AA400" i="35"/>
  <c r="AB400" i="35" s="1"/>
  <c r="Y400" i="35"/>
  <c r="Z400" i="35" s="1"/>
  <c r="W400" i="35"/>
  <c r="S400" i="35"/>
  <c r="O400" i="35"/>
  <c r="AA399" i="35"/>
  <c r="Z399" i="35"/>
  <c r="Y399" i="35"/>
  <c r="W399" i="35"/>
  <c r="S399" i="35"/>
  <c r="O399" i="35"/>
  <c r="O397" i="35" s="1"/>
  <c r="O395" i="35" s="1"/>
  <c r="Y398" i="35"/>
  <c r="W398" i="35"/>
  <c r="S398" i="35"/>
  <c r="O398" i="35"/>
  <c r="AG397" i="35"/>
  <c r="AG395" i="35" s="1"/>
  <c r="AF397" i="35"/>
  <c r="AE397" i="35"/>
  <c r="AD397" i="35"/>
  <c r="AD395" i="35" s="1"/>
  <c r="AC397" i="35"/>
  <c r="AC395" i="35" s="1"/>
  <c r="V397" i="35"/>
  <c r="U397" i="35"/>
  <c r="U395" i="35" s="1"/>
  <c r="T397" i="35"/>
  <c r="T395" i="35" s="1"/>
  <c r="R397" i="35"/>
  <c r="W397" i="35" s="1"/>
  <c r="Q397" i="35"/>
  <c r="P397" i="35"/>
  <c r="P395" i="35" s="1"/>
  <c r="Y395" i="35" s="1"/>
  <c r="Z395" i="35" s="1"/>
  <c r="N397" i="35"/>
  <c r="M397" i="35"/>
  <c r="M395" i="35" s="1"/>
  <c r="L397" i="35"/>
  <c r="L395" i="35" s="1"/>
  <c r="K397" i="35"/>
  <c r="J397" i="35"/>
  <c r="I397" i="35"/>
  <c r="H397" i="35"/>
  <c r="H395" i="35" s="1"/>
  <c r="G397" i="35"/>
  <c r="F397" i="35"/>
  <c r="E397" i="35"/>
  <c r="E395" i="35" s="1"/>
  <c r="Y396" i="35"/>
  <c r="W396" i="35"/>
  <c r="AF395" i="35"/>
  <c r="V395" i="35"/>
  <c r="R395" i="35"/>
  <c r="Q395" i="35"/>
  <c r="J395" i="35"/>
  <c r="I395" i="35"/>
  <c r="G395" i="35"/>
  <c r="F395" i="35"/>
  <c r="Y394" i="35"/>
  <c r="W394" i="35"/>
  <c r="Y393" i="35"/>
  <c r="W393" i="35"/>
  <c r="Y392" i="35"/>
  <c r="W392" i="35"/>
  <c r="Y391" i="35"/>
  <c r="W391" i="35"/>
  <c r="Y390" i="35"/>
  <c r="W390" i="35"/>
  <c r="Y389" i="35"/>
  <c r="W389" i="35"/>
  <c r="Y388" i="35"/>
  <c r="W388" i="35"/>
  <c r="Y387" i="35"/>
  <c r="W387" i="35"/>
  <c r="Y386" i="35"/>
  <c r="W386" i="35"/>
  <c r="Y385" i="35"/>
  <c r="W385" i="35"/>
  <c r="Y384" i="35"/>
  <c r="W384" i="35"/>
  <c r="Y383" i="35"/>
  <c r="W383" i="35"/>
  <c r="AG382" i="35"/>
  <c r="AF382" i="35"/>
  <c r="AE382" i="35"/>
  <c r="AE377" i="35" s="1"/>
  <c r="AE355" i="35" s="1"/>
  <c r="AD382" i="35"/>
  <c r="AC382" i="35"/>
  <c r="W382" i="35"/>
  <c r="V382" i="35"/>
  <c r="U382" i="35"/>
  <c r="T382" i="35"/>
  <c r="S382" i="35"/>
  <c r="R382" i="35"/>
  <c r="Q382" i="35"/>
  <c r="P382" i="35"/>
  <c r="Y382" i="35" s="1"/>
  <c r="O382" i="35"/>
  <c r="N382" i="35"/>
  <c r="M382" i="35"/>
  <c r="L382" i="35"/>
  <c r="K382" i="35"/>
  <c r="J382" i="35"/>
  <c r="I382" i="35"/>
  <c r="H382" i="35"/>
  <c r="G382" i="35"/>
  <c r="F382" i="35"/>
  <c r="E382" i="35"/>
  <c r="AB381" i="35"/>
  <c r="AA381" i="35"/>
  <c r="Y381" i="35"/>
  <c r="Z381" i="35" s="1"/>
  <c r="W381" i="35"/>
  <c r="S381" i="35"/>
  <c r="S378" i="35" s="1"/>
  <c r="S377" i="35" s="1"/>
  <c r="O381" i="35"/>
  <c r="AA380" i="35"/>
  <c r="AB380" i="35" s="1"/>
  <c r="Z380" i="35"/>
  <c r="Y380" i="35"/>
  <c r="W380" i="35"/>
  <c r="S380" i="35"/>
  <c r="O380" i="35"/>
  <c r="Y379" i="35"/>
  <c r="W379" i="35"/>
  <c r="AG378" i="35"/>
  <c r="AG377" i="35" s="1"/>
  <c r="AF378" i="35"/>
  <c r="AF377" i="35" s="1"/>
  <c r="AE378" i="35"/>
  <c r="AD378" i="35"/>
  <c r="AC378" i="35"/>
  <c r="W378" i="35"/>
  <c r="V378" i="35"/>
  <c r="U378" i="35"/>
  <c r="T378" i="35"/>
  <c r="R378" i="35"/>
  <c r="Q378" i="35"/>
  <c r="P378" i="35"/>
  <c r="P377" i="35" s="1"/>
  <c r="Y377" i="35" s="1"/>
  <c r="O378" i="35"/>
  <c r="O377" i="35" s="1"/>
  <c r="N378" i="35"/>
  <c r="M378" i="35"/>
  <c r="L378" i="35"/>
  <c r="K378" i="35"/>
  <c r="J378" i="35"/>
  <c r="I378" i="35"/>
  <c r="H378" i="35"/>
  <c r="H377" i="35" s="1"/>
  <c r="G378" i="35"/>
  <c r="G377" i="35" s="1"/>
  <c r="F378" i="35"/>
  <c r="E378" i="35"/>
  <c r="AD377" i="35"/>
  <c r="AC377" i="35"/>
  <c r="W377" i="35"/>
  <c r="V377" i="35"/>
  <c r="U377" i="35"/>
  <c r="T377" i="35"/>
  <c r="R377" i="35"/>
  <c r="Q377" i="35"/>
  <c r="N377" i="35"/>
  <c r="M377" i="35"/>
  <c r="L377" i="35"/>
  <c r="K377" i="35"/>
  <c r="K355" i="35" s="1"/>
  <c r="J377" i="35"/>
  <c r="I377" i="35"/>
  <c r="F377" i="35"/>
  <c r="E377" i="35"/>
  <c r="Y376" i="35"/>
  <c r="W376" i="35"/>
  <c r="Y375" i="35"/>
  <c r="W375" i="35"/>
  <c r="Y374" i="35"/>
  <c r="W374" i="35"/>
  <c r="Y373" i="35"/>
  <c r="W373" i="35"/>
  <c r="Y372" i="35"/>
  <c r="W372" i="35"/>
  <c r="Y371" i="35"/>
  <c r="W371" i="35"/>
  <c r="AG370" i="35"/>
  <c r="AF370" i="35"/>
  <c r="AF357" i="35" s="1"/>
  <c r="AE370" i="35"/>
  <c r="AD370" i="35"/>
  <c r="AC370" i="35"/>
  <c r="AC357" i="35" s="1"/>
  <c r="AC355" i="35" s="1"/>
  <c r="Y370" i="35"/>
  <c r="V370" i="35"/>
  <c r="U370" i="35"/>
  <c r="T370" i="35"/>
  <c r="S370" i="35"/>
  <c r="R370" i="35"/>
  <c r="W370" i="35" s="1"/>
  <c r="Q370" i="35"/>
  <c r="P370" i="35"/>
  <c r="O370" i="35"/>
  <c r="N370" i="35"/>
  <c r="M370" i="35"/>
  <c r="L370" i="35"/>
  <c r="K370" i="35"/>
  <c r="J370" i="35"/>
  <c r="I370" i="35"/>
  <c r="H370" i="35"/>
  <c r="G370" i="35"/>
  <c r="F370" i="35"/>
  <c r="E370" i="35"/>
  <c r="Y369" i="35"/>
  <c r="W369" i="35"/>
  <c r="Y368" i="35"/>
  <c r="W368" i="35"/>
  <c r="Y367" i="35"/>
  <c r="W367" i="35"/>
  <c r="Y366" i="35"/>
  <c r="W366" i="35"/>
  <c r="Y365" i="35"/>
  <c r="W365" i="35"/>
  <c r="Y364" i="35"/>
  <c r="W364" i="35"/>
  <c r="Y363" i="35"/>
  <c r="W363" i="35"/>
  <c r="AG362" i="35"/>
  <c r="AF362" i="35"/>
  <c r="AE362" i="35"/>
  <c r="AE357" i="35" s="1"/>
  <c r="AD362" i="35"/>
  <c r="AC362" i="35"/>
  <c r="W362" i="35"/>
  <c r="V362" i="35"/>
  <c r="U362" i="35"/>
  <c r="T362" i="35"/>
  <c r="S362" i="35"/>
  <c r="R362" i="35"/>
  <c r="Q362" i="35"/>
  <c r="P362" i="35"/>
  <c r="Y362" i="35" s="1"/>
  <c r="O362" i="35"/>
  <c r="N362" i="35"/>
  <c r="M362" i="35"/>
  <c r="L362" i="35"/>
  <c r="K362" i="35"/>
  <c r="K357" i="35" s="1"/>
  <c r="J362" i="35"/>
  <c r="I362" i="35"/>
  <c r="H362" i="35"/>
  <c r="G362" i="35"/>
  <c r="G357" i="35" s="1"/>
  <c r="F362" i="35"/>
  <c r="E362" i="35"/>
  <c r="Y361" i="35"/>
  <c r="Z361" i="35" s="1"/>
  <c r="W361" i="35"/>
  <c r="AA361" i="35" s="1"/>
  <c r="AB361" i="35" s="1"/>
  <c r="S361" i="35"/>
  <c r="O361" i="35"/>
  <c r="AA360" i="35"/>
  <c r="AB360" i="35" s="1"/>
  <c r="Z360" i="35"/>
  <c r="Y360" i="35"/>
  <c r="W360" i="35"/>
  <c r="S360" i="35"/>
  <c r="O360" i="35"/>
  <c r="Y359" i="35"/>
  <c r="W359" i="35"/>
  <c r="S359" i="35"/>
  <c r="O359" i="35"/>
  <c r="O358" i="35" s="1"/>
  <c r="O357" i="35" s="1"/>
  <c r="O355" i="35" s="1"/>
  <c r="AG358" i="35"/>
  <c r="AF358" i="35"/>
  <c r="AE358" i="35"/>
  <c r="AD358" i="35"/>
  <c r="AC358" i="35"/>
  <c r="Y358" i="35"/>
  <c r="AA358" i="35" s="1"/>
  <c r="V358" i="35"/>
  <c r="U358" i="35"/>
  <c r="T358" i="35"/>
  <c r="R358" i="35"/>
  <c r="W358" i="35" s="1"/>
  <c r="Q358" i="35"/>
  <c r="P358" i="35"/>
  <c r="N358" i="35"/>
  <c r="M358" i="35"/>
  <c r="L358" i="35"/>
  <c r="L357" i="35" s="1"/>
  <c r="K358" i="35"/>
  <c r="J358" i="35"/>
  <c r="I358" i="35"/>
  <c r="H358" i="35"/>
  <c r="G358" i="35"/>
  <c r="F358" i="35"/>
  <c r="E358" i="35"/>
  <c r="AG357" i="35"/>
  <c r="AG355" i="35" s="1"/>
  <c r="AD357" i="35"/>
  <c r="AD355" i="35" s="1"/>
  <c r="W357" i="35"/>
  <c r="V357" i="35"/>
  <c r="U357" i="35"/>
  <c r="U355" i="35" s="1"/>
  <c r="T357" i="35"/>
  <c r="T355" i="35" s="1"/>
  <c r="R357" i="35"/>
  <c r="N357" i="35"/>
  <c r="M357" i="35"/>
  <c r="M355" i="35" s="1"/>
  <c r="J357" i="35"/>
  <c r="H357" i="35"/>
  <c r="H355" i="35" s="1"/>
  <c r="F357" i="35"/>
  <c r="E357" i="35"/>
  <c r="E355" i="35" s="1"/>
  <c r="Y356" i="35"/>
  <c r="W356" i="35"/>
  <c r="V355" i="35"/>
  <c r="R355" i="35"/>
  <c r="W355" i="35" s="1"/>
  <c r="N355" i="35"/>
  <c r="J355" i="35"/>
  <c r="F355" i="35"/>
  <c r="AA354" i="35"/>
  <c r="AB354" i="35" s="1"/>
  <c r="Z354" i="35"/>
  <c r="Y354" i="35"/>
  <c r="W354" i="35"/>
  <c r="S354" i="35"/>
  <c r="O354" i="35"/>
  <c r="Y353" i="35"/>
  <c r="AA353" i="35" s="1"/>
  <c r="AB353" i="35" s="1"/>
  <c r="W353" i="35"/>
  <c r="S353" i="35"/>
  <c r="O353" i="35"/>
  <c r="Y352" i="35"/>
  <c r="W352" i="35"/>
  <c r="S352" i="35"/>
  <c r="O352" i="35"/>
  <c r="Y351" i="35"/>
  <c r="Z351" i="35" s="1"/>
  <c r="W351" i="35"/>
  <c r="AA351" i="35" s="1"/>
  <c r="AB351" i="35" s="1"/>
  <c r="S351" i="35"/>
  <c r="O351" i="35"/>
  <c r="Y350" i="35"/>
  <c r="AA350" i="35" s="1"/>
  <c r="AB350" i="35" s="1"/>
  <c r="W350" i="35"/>
  <c r="S350" i="35"/>
  <c r="O350" i="35"/>
  <c r="AB349" i="35"/>
  <c r="AA349" i="35"/>
  <c r="Z349" i="35"/>
  <c r="Y349" i="35"/>
  <c r="W349" i="35"/>
  <c r="S349" i="35"/>
  <c r="O349" i="35"/>
  <c r="AA348" i="35"/>
  <c r="AB348" i="35" s="1"/>
  <c r="Z348" i="35"/>
  <c r="Y348" i="35"/>
  <c r="W348" i="35"/>
  <c r="S348" i="35"/>
  <c r="O348" i="35"/>
  <c r="AA347" i="35"/>
  <c r="AB347" i="35" s="1"/>
  <c r="Z347" i="35"/>
  <c r="Y347" i="35"/>
  <c r="W347" i="35"/>
  <c r="S347" i="35"/>
  <c r="O347" i="35"/>
  <c r="Y346" i="35"/>
  <c r="W346" i="35"/>
  <c r="S346" i="35"/>
  <c r="O346" i="35"/>
  <c r="Y345" i="35"/>
  <c r="W345" i="35"/>
  <c r="S345" i="35"/>
  <c r="O345" i="35"/>
  <c r="Y344" i="35"/>
  <c r="AA344" i="35" s="1"/>
  <c r="AB344" i="35" s="1"/>
  <c r="W344" i="35"/>
  <c r="S344" i="35"/>
  <c r="O344" i="35"/>
  <c r="O343" i="35" s="1"/>
  <c r="AG343" i="35"/>
  <c r="AF343" i="35"/>
  <c r="AE343" i="35"/>
  <c r="AD343" i="35"/>
  <c r="AC343" i="35"/>
  <c r="V343" i="35"/>
  <c r="U343" i="35"/>
  <c r="T343" i="35"/>
  <c r="R343" i="35"/>
  <c r="W343" i="35" s="1"/>
  <c r="Q343" i="35"/>
  <c r="Q332" i="35" s="1"/>
  <c r="P343" i="35"/>
  <c r="Y343" i="35" s="1"/>
  <c r="Z343" i="35" s="1"/>
  <c r="N343" i="35"/>
  <c r="M343" i="35"/>
  <c r="L343" i="35"/>
  <c r="K343" i="35"/>
  <c r="K332" i="35" s="1"/>
  <c r="J343" i="35"/>
  <c r="I343" i="35"/>
  <c r="I332" i="35" s="1"/>
  <c r="H343" i="35"/>
  <c r="G343" i="35"/>
  <c r="F343" i="35"/>
  <c r="E343" i="35"/>
  <c r="Y342" i="35"/>
  <c r="W342" i="35"/>
  <c r="S342" i="35"/>
  <c r="O342" i="35"/>
  <c r="Y341" i="35"/>
  <c r="AA341" i="35" s="1"/>
  <c r="W341" i="35"/>
  <c r="S341" i="35"/>
  <c r="O341" i="35"/>
  <c r="AA340" i="35"/>
  <c r="Y340" i="35"/>
  <c r="W340" i="35"/>
  <c r="S340" i="35"/>
  <c r="O340" i="35"/>
  <c r="Y339" i="35"/>
  <c r="W339" i="35"/>
  <c r="S339" i="35"/>
  <c r="O339" i="35"/>
  <c r="Y338" i="35"/>
  <c r="AA338" i="35" s="1"/>
  <c r="AB338" i="35" s="1"/>
  <c r="W338" i="35"/>
  <c r="S338" i="35"/>
  <c r="O338" i="35"/>
  <c r="Y337" i="35"/>
  <c r="AA337" i="35" s="1"/>
  <c r="W337" i="35"/>
  <c r="S337" i="35"/>
  <c r="O337" i="35"/>
  <c r="AB336" i="35"/>
  <c r="AA336" i="35"/>
  <c r="Y336" i="35"/>
  <c r="Z336" i="35" s="1"/>
  <c r="W336" i="35"/>
  <c r="S336" i="35"/>
  <c r="O336" i="35"/>
  <c r="AA335" i="35"/>
  <c r="AB335" i="35" s="1"/>
  <c r="Z335" i="35"/>
  <c r="Y335" i="35"/>
  <c r="W335" i="35"/>
  <c r="S335" i="35"/>
  <c r="S334" i="35" s="1"/>
  <c r="O335" i="35"/>
  <c r="AG334" i="35"/>
  <c r="AG332" i="35" s="1"/>
  <c r="AF334" i="35"/>
  <c r="AF332" i="35" s="1"/>
  <c r="AE334" i="35"/>
  <c r="AE332" i="35" s="1"/>
  <c r="AD334" i="35"/>
  <c r="AC334" i="35"/>
  <c r="V334" i="35"/>
  <c r="U334" i="35"/>
  <c r="T334" i="35"/>
  <c r="R334" i="35"/>
  <c r="R332" i="35" s="1"/>
  <c r="Q334" i="35"/>
  <c r="P334" i="35"/>
  <c r="P332" i="35" s="1"/>
  <c r="Y332" i="35" s="1"/>
  <c r="O334" i="35"/>
  <c r="N334" i="35"/>
  <c r="N332" i="35" s="1"/>
  <c r="M334" i="35"/>
  <c r="L334" i="35"/>
  <c r="K334" i="35"/>
  <c r="J334" i="35"/>
  <c r="J332" i="35" s="1"/>
  <c r="I334" i="35"/>
  <c r="H334" i="35"/>
  <c r="H332" i="35" s="1"/>
  <c r="G334" i="35"/>
  <c r="G332" i="35" s="1"/>
  <c r="F334" i="35"/>
  <c r="F332" i="35" s="1"/>
  <c r="E334" i="35"/>
  <c r="Y333" i="35"/>
  <c r="W333" i="35"/>
  <c r="AD332" i="35"/>
  <c r="AC332" i="35"/>
  <c r="U332" i="35"/>
  <c r="T332" i="35"/>
  <c r="M332" i="35"/>
  <c r="L332" i="35"/>
  <c r="E332" i="35"/>
  <c r="Y331" i="35"/>
  <c r="W331" i="35"/>
  <c r="S331" i="35"/>
  <c r="O331" i="35"/>
  <c r="Y330" i="35"/>
  <c r="W330" i="35"/>
  <c r="S330" i="35"/>
  <c r="O330" i="35"/>
  <c r="Y329" i="35"/>
  <c r="W329" i="35"/>
  <c r="S329" i="35"/>
  <c r="O329" i="35"/>
  <c r="Y328" i="35"/>
  <c r="W328" i="35"/>
  <c r="S328" i="35"/>
  <c r="O328" i="35"/>
  <c r="Y327" i="35"/>
  <c r="W327" i="35"/>
  <c r="S327" i="35"/>
  <c r="O327" i="35"/>
  <c r="Y326" i="35"/>
  <c r="W326" i="35"/>
  <c r="S326" i="35"/>
  <c r="O326" i="35"/>
  <c r="Y325" i="35"/>
  <c r="W325" i="35"/>
  <c r="S325" i="35"/>
  <c r="O325" i="35"/>
  <c r="Y324" i="35"/>
  <c r="W324" i="35"/>
  <c r="S324" i="35"/>
  <c r="O324" i="35"/>
  <c r="Y323" i="35"/>
  <c r="W323" i="35"/>
  <c r="S323" i="35"/>
  <c r="O323" i="35"/>
  <c r="Y322" i="35"/>
  <c r="W322" i="35"/>
  <c r="S322" i="35"/>
  <c r="O322" i="35"/>
  <c r="Y321" i="35"/>
  <c r="W321" i="35"/>
  <c r="S321" i="35"/>
  <c r="O321" i="35"/>
  <c r="Y320" i="35"/>
  <c r="W320" i="35"/>
  <c r="S320" i="35"/>
  <c r="S318" i="35" s="1"/>
  <c r="O320" i="35"/>
  <c r="O318" i="35" s="1"/>
  <c r="Y319" i="35"/>
  <c r="W319" i="35"/>
  <c r="S319" i="35"/>
  <c r="O319" i="35"/>
  <c r="AG318" i="35"/>
  <c r="AG307" i="35" s="1"/>
  <c r="AF318" i="35"/>
  <c r="AE318" i="35"/>
  <c r="AE307" i="35" s="1"/>
  <c r="AD318" i="35"/>
  <c r="AC318" i="35"/>
  <c r="AC307" i="35" s="1"/>
  <c r="V318" i="35"/>
  <c r="V307" i="35" s="1"/>
  <c r="U318" i="35"/>
  <c r="T318" i="35"/>
  <c r="T307" i="35" s="1"/>
  <c r="R318" i="35"/>
  <c r="W318" i="35" s="1"/>
  <c r="Q318" i="35"/>
  <c r="P318" i="35"/>
  <c r="P307" i="35" s="1"/>
  <c r="N318" i="35"/>
  <c r="N307" i="35" s="1"/>
  <c r="M318" i="35"/>
  <c r="L318" i="35"/>
  <c r="L307" i="35" s="1"/>
  <c r="K318" i="35"/>
  <c r="J318" i="35"/>
  <c r="I318" i="35"/>
  <c r="H318" i="35"/>
  <c r="H307" i="35" s="1"/>
  <c r="G318" i="35"/>
  <c r="F318" i="35"/>
  <c r="E318" i="35"/>
  <c r="AB317" i="35"/>
  <c r="Y317" i="35"/>
  <c r="Z317" i="35" s="1"/>
  <c r="W317" i="35"/>
  <c r="AA317" i="35" s="1"/>
  <c r="S317" i="35"/>
  <c r="O317" i="35"/>
  <c r="F317" i="35"/>
  <c r="F309" i="35" s="1"/>
  <c r="F307" i="35" s="1"/>
  <c r="E317" i="35"/>
  <c r="E309" i="35" s="1"/>
  <c r="E307" i="35" s="1"/>
  <c r="Y316" i="35"/>
  <c r="W316" i="35"/>
  <c r="S316" i="35"/>
  <c r="O316" i="35"/>
  <c r="Y315" i="35"/>
  <c r="W315" i="35"/>
  <c r="S315" i="35"/>
  <c r="O315" i="35"/>
  <c r="Y314" i="35"/>
  <c r="W314" i="35"/>
  <c r="S314" i="35"/>
  <c r="O314" i="35"/>
  <c r="Y313" i="35"/>
  <c r="W313" i="35"/>
  <c r="S313" i="35"/>
  <c r="O313" i="35"/>
  <c r="O309" i="35" s="1"/>
  <c r="O307" i="35" s="1"/>
  <c r="Y312" i="35"/>
  <c r="W312" i="35"/>
  <c r="S312" i="35"/>
  <c r="O312" i="35"/>
  <c r="Y311" i="35"/>
  <c r="W311" i="35"/>
  <c r="S311" i="35"/>
  <c r="O311" i="35"/>
  <c r="Y310" i="35"/>
  <c r="W310" i="35"/>
  <c r="S310" i="35"/>
  <c r="O310" i="35"/>
  <c r="AG309" i="35"/>
  <c r="AF309" i="35"/>
  <c r="AE309" i="35"/>
  <c r="AD309" i="35"/>
  <c r="AC309" i="35"/>
  <c r="V309" i="35"/>
  <c r="U309" i="35"/>
  <c r="T309" i="35"/>
  <c r="S309" i="35"/>
  <c r="R309" i="35"/>
  <c r="W309" i="35" s="1"/>
  <c r="Q309" i="35"/>
  <c r="P309" i="35"/>
  <c r="Y309" i="35" s="1"/>
  <c r="N309" i="35"/>
  <c r="M309" i="35"/>
  <c r="L309" i="35"/>
  <c r="K309" i="35"/>
  <c r="J309" i="35"/>
  <c r="I309" i="35"/>
  <c r="H309" i="35"/>
  <c r="G309" i="35"/>
  <c r="Y308" i="35"/>
  <c r="W308" i="35"/>
  <c r="S308" i="35"/>
  <c r="O308" i="35"/>
  <c r="AF307" i="35"/>
  <c r="AD307" i="35"/>
  <c r="U307" i="35"/>
  <c r="S307" i="35"/>
  <c r="R307" i="35"/>
  <c r="Q307" i="35"/>
  <c r="M307" i="35"/>
  <c r="K307" i="35"/>
  <c r="J307" i="35"/>
  <c r="I307" i="35"/>
  <c r="G307" i="35"/>
  <c r="Y306" i="35"/>
  <c r="W306" i="35"/>
  <c r="AF305" i="35"/>
  <c r="AE305" i="35"/>
  <c r="AD305" i="35"/>
  <c r="AC305" i="35"/>
  <c r="V305" i="35"/>
  <c r="W305" i="35" s="1"/>
  <c r="U305" i="35"/>
  <c r="U300" i="35" s="1"/>
  <c r="T305" i="35"/>
  <c r="S305" i="35"/>
  <c r="R305" i="35"/>
  <c r="Q305" i="35"/>
  <c r="P305" i="35"/>
  <c r="Y305" i="35" s="1"/>
  <c r="O305" i="35"/>
  <c r="N305" i="35"/>
  <c r="M305" i="35"/>
  <c r="M300" i="35" s="1"/>
  <c r="L305" i="35"/>
  <c r="K305" i="35"/>
  <c r="J305" i="35"/>
  <c r="I305" i="35"/>
  <c r="H305" i="35"/>
  <c r="G305" i="35"/>
  <c r="F305" i="35"/>
  <c r="F300" i="35" s="1"/>
  <c r="E305" i="35"/>
  <c r="Y304" i="35"/>
  <c r="AA304" i="35" s="1"/>
  <c r="AB304" i="35" s="1"/>
  <c r="W304" i="35"/>
  <c r="S304" i="35"/>
  <c r="O304" i="35"/>
  <c r="O302" i="35" s="1"/>
  <c r="O300" i="35" s="1"/>
  <c r="Y303" i="35"/>
  <c r="W303" i="35"/>
  <c r="AF302" i="35"/>
  <c r="AE302" i="35"/>
  <c r="AD302" i="35"/>
  <c r="AC302" i="35"/>
  <c r="V302" i="35"/>
  <c r="U302" i="35"/>
  <c r="T302" i="35"/>
  <c r="S302" i="35"/>
  <c r="S300" i="35" s="1"/>
  <c r="R302" i="35"/>
  <c r="W302" i="35" s="1"/>
  <c r="Q302" i="35"/>
  <c r="Q300" i="35" s="1"/>
  <c r="P302" i="35"/>
  <c r="P300" i="35" s="1"/>
  <c r="N302" i="35"/>
  <c r="M302" i="35"/>
  <c r="L302" i="35"/>
  <c r="K302" i="35"/>
  <c r="K300" i="35" s="1"/>
  <c r="I302" i="35"/>
  <c r="I300" i="35" s="1"/>
  <c r="H302" i="35"/>
  <c r="H300" i="35" s="1"/>
  <c r="G302" i="35"/>
  <c r="G300" i="35" s="1"/>
  <c r="F302" i="35"/>
  <c r="E302" i="35"/>
  <c r="Y301" i="35"/>
  <c r="W301" i="35"/>
  <c r="AF300" i="35"/>
  <c r="AE300" i="35"/>
  <c r="AD300" i="35"/>
  <c r="AC300" i="35"/>
  <c r="V300" i="35"/>
  <c r="T300" i="35"/>
  <c r="N300" i="35"/>
  <c r="L300" i="35"/>
  <c r="E300" i="35"/>
  <c r="AB299" i="35"/>
  <c r="Y299" i="35"/>
  <c r="Z299" i="35" s="1"/>
  <c r="W299" i="35"/>
  <c r="AA299" i="35" s="1"/>
  <c r="S299" i="35"/>
  <c r="O299" i="35"/>
  <c r="AA298" i="35"/>
  <c r="AB298" i="35" s="1"/>
  <c r="Z298" i="35"/>
  <c r="Y298" i="35"/>
  <c r="W298" i="35"/>
  <c r="S298" i="35"/>
  <c r="O298" i="35"/>
  <c r="AA297" i="35"/>
  <c r="AB297" i="35" s="1"/>
  <c r="Z297" i="35"/>
  <c r="Y297" i="35"/>
  <c r="W297" i="35"/>
  <c r="S297" i="35"/>
  <c r="O297" i="35"/>
  <c r="Y296" i="35"/>
  <c r="W296" i="35"/>
  <c r="S296" i="35"/>
  <c r="O296" i="35"/>
  <c r="O292" i="35" s="1"/>
  <c r="O290" i="35" s="1"/>
  <c r="Y295" i="35"/>
  <c r="AA295" i="35" s="1"/>
  <c r="AB295" i="35" s="1"/>
  <c r="W295" i="35"/>
  <c r="S295" i="35"/>
  <c r="O295" i="35"/>
  <c r="Y294" i="35"/>
  <c r="Z294" i="35" s="1"/>
  <c r="W294" i="35"/>
  <c r="AA294" i="35" s="1"/>
  <c r="AB294" i="35" s="1"/>
  <c r="S294" i="35"/>
  <c r="O294" i="35"/>
  <c r="AA293" i="35"/>
  <c r="AB293" i="35" s="1"/>
  <c r="Z293" i="35"/>
  <c r="Y293" i="35"/>
  <c r="W293" i="35"/>
  <c r="S293" i="35"/>
  <c r="S292" i="35" s="1"/>
  <c r="S290" i="35" s="1"/>
  <c r="O293" i="35"/>
  <c r="AG292" i="35"/>
  <c r="AG290" i="35" s="1"/>
  <c r="AF292" i="35"/>
  <c r="AF290" i="35" s="1"/>
  <c r="AE292" i="35"/>
  <c r="AE290" i="35" s="1"/>
  <c r="AD292" i="35"/>
  <c r="AC292" i="35"/>
  <c r="V292" i="35"/>
  <c r="U292" i="35"/>
  <c r="T292" i="35"/>
  <c r="R292" i="35"/>
  <c r="R290" i="35" s="1"/>
  <c r="Q292" i="35"/>
  <c r="P292" i="35"/>
  <c r="P290" i="35" s="1"/>
  <c r="N292" i="35"/>
  <c r="N290" i="35" s="1"/>
  <c r="M292" i="35"/>
  <c r="L292" i="35"/>
  <c r="K292" i="35"/>
  <c r="K290" i="35" s="1"/>
  <c r="I292" i="35"/>
  <c r="H292" i="35"/>
  <c r="G292" i="35"/>
  <c r="F292" i="35"/>
  <c r="E292" i="35"/>
  <c r="E290" i="35" s="1"/>
  <c r="Y291" i="35"/>
  <c r="W291" i="35"/>
  <c r="S291" i="35"/>
  <c r="O291" i="35"/>
  <c r="AD290" i="35"/>
  <c r="AC290" i="35"/>
  <c r="U290" i="35"/>
  <c r="T290" i="35"/>
  <c r="Q290" i="35"/>
  <c r="M290" i="35"/>
  <c r="L290" i="35"/>
  <c r="J290" i="35"/>
  <c r="I290" i="35"/>
  <c r="H290" i="35"/>
  <c r="G290" i="35"/>
  <c r="F290" i="35"/>
  <c r="Y289" i="35"/>
  <c r="AA289" i="35" s="1"/>
  <c r="AB289" i="35" s="1"/>
  <c r="W289" i="35"/>
  <c r="S289" i="35"/>
  <c r="O289" i="35"/>
  <c r="O285" i="35" s="1"/>
  <c r="Y288" i="35"/>
  <c r="Z288" i="35" s="1"/>
  <c r="W288" i="35"/>
  <c r="AA288" i="35" s="1"/>
  <c r="AB288" i="35" s="1"/>
  <c r="S288" i="35"/>
  <c r="O288" i="35"/>
  <c r="AA287" i="35"/>
  <c r="AB287" i="35" s="1"/>
  <c r="Z287" i="35"/>
  <c r="Y287" i="35"/>
  <c r="W287" i="35"/>
  <c r="S287" i="35"/>
  <c r="O287" i="35"/>
  <c r="AA286" i="35"/>
  <c r="AB286" i="35" s="1"/>
  <c r="Z286" i="35"/>
  <c r="Y286" i="35"/>
  <c r="W286" i="35"/>
  <c r="S286" i="35"/>
  <c r="S285" i="35" s="1"/>
  <c r="S263" i="35" s="1"/>
  <c r="O286" i="35"/>
  <c r="AG285" i="35"/>
  <c r="AF285" i="35"/>
  <c r="AE285" i="35"/>
  <c r="AD285" i="35"/>
  <c r="AC285" i="35"/>
  <c r="V285" i="35"/>
  <c r="W285" i="35" s="1"/>
  <c r="U285" i="35"/>
  <c r="T285" i="35"/>
  <c r="R285" i="35"/>
  <c r="Q285" i="35"/>
  <c r="P285" i="35"/>
  <c r="N285" i="35"/>
  <c r="M285" i="35"/>
  <c r="L285" i="35"/>
  <c r="K285" i="35"/>
  <c r="J285" i="35"/>
  <c r="I285" i="35"/>
  <c r="H285" i="35"/>
  <c r="G285" i="35"/>
  <c r="F285" i="35"/>
  <c r="E285" i="35"/>
  <c r="Y284" i="35"/>
  <c r="AA284" i="35" s="1"/>
  <c r="AB284" i="35" s="1"/>
  <c r="W284" i="35"/>
  <c r="O284" i="35"/>
  <c r="AA283" i="35"/>
  <c r="AB283" i="35" s="1"/>
  <c r="Z283" i="35"/>
  <c r="Y283" i="35"/>
  <c r="W283" i="35"/>
  <c r="O283" i="35"/>
  <c r="Y282" i="35"/>
  <c r="W282" i="35"/>
  <c r="O282" i="35"/>
  <c r="Y281" i="35"/>
  <c r="AA281" i="35" s="1"/>
  <c r="AB281" i="35" s="1"/>
  <c r="W281" i="35"/>
  <c r="O281" i="35"/>
  <c r="Y280" i="35"/>
  <c r="AA280" i="35" s="1"/>
  <c r="AB280" i="35" s="1"/>
  <c r="W280" i="35"/>
  <c r="O280" i="35"/>
  <c r="Y279" i="35"/>
  <c r="W279" i="35"/>
  <c r="O279" i="35"/>
  <c r="Y278" i="35"/>
  <c r="W278" i="35"/>
  <c r="O278" i="35"/>
  <c r="Y277" i="35"/>
  <c r="W277" i="35"/>
  <c r="O277" i="35"/>
  <c r="Y276" i="35"/>
  <c r="W276" i="35"/>
  <c r="O276" i="35"/>
  <c r="Y275" i="35"/>
  <c r="W275" i="35"/>
  <c r="O275" i="35"/>
  <c r="Y274" i="35"/>
  <c r="AA274" i="35" s="1"/>
  <c r="AB274" i="35" s="1"/>
  <c r="W274" i="35"/>
  <c r="O274" i="35"/>
  <c r="AA273" i="35"/>
  <c r="AB273" i="35" s="1"/>
  <c r="Y273" i="35"/>
  <c r="Z273" i="35" s="1"/>
  <c r="W273" i="35"/>
  <c r="O273" i="35"/>
  <c r="Y272" i="35"/>
  <c r="W272" i="35"/>
  <c r="O272" i="35"/>
  <c r="Y271" i="35"/>
  <c r="AA271" i="35" s="1"/>
  <c r="W271" i="35"/>
  <c r="O271" i="35"/>
  <c r="Y270" i="35"/>
  <c r="W270" i="35"/>
  <c r="O270" i="35"/>
  <c r="Y269" i="35"/>
  <c r="W269" i="35"/>
  <c r="O269" i="35"/>
  <c r="AA268" i="35"/>
  <c r="AB268" i="35" s="1"/>
  <c r="Z268" i="35"/>
  <c r="Y268" i="35"/>
  <c r="W268" i="35"/>
  <c r="O268" i="35"/>
  <c r="Y267" i="35"/>
  <c r="W267" i="35"/>
  <c r="O267" i="35"/>
  <c r="Y266" i="35"/>
  <c r="Z266" i="35" s="1"/>
  <c r="W266" i="35"/>
  <c r="O266" i="35"/>
  <c r="AA265" i="35"/>
  <c r="AB265" i="35" s="1"/>
  <c r="Z265" i="35"/>
  <c r="Y265" i="35"/>
  <c r="W265" i="35"/>
  <c r="O265" i="35"/>
  <c r="AG264" i="35"/>
  <c r="AF264" i="35"/>
  <c r="AE264" i="35"/>
  <c r="AE263" i="35" s="1"/>
  <c r="AD264" i="35"/>
  <c r="AD263" i="35" s="1"/>
  <c r="AC264" i="35"/>
  <c r="AC263" i="35" s="1"/>
  <c r="V264" i="35"/>
  <c r="V263" i="35" s="1"/>
  <c r="U264" i="35"/>
  <c r="T264" i="35"/>
  <c r="T263" i="35" s="1"/>
  <c r="S264" i="35"/>
  <c r="R264" i="35"/>
  <c r="W264" i="35" s="1"/>
  <c r="Q264" i="35"/>
  <c r="P264" i="35"/>
  <c r="N264" i="35"/>
  <c r="N263" i="35" s="1"/>
  <c r="M264" i="35"/>
  <c r="M263" i="35" s="1"/>
  <c r="L264" i="35"/>
  <c r="L263" i="35" s="1"/>
  <c r="K264" i="35"/>
  <c r="J264" i="35"/>
  <c r="I264" i="35"/>
  <c r="H264" i="35"/>
  <c r="G264" i="35"/>
  <c r="F264" i="35"/>
  <c r="F263" i="35" s="1"/>
  <c r="E264" i="35"/>
  <c r="E263" i="35" s="1"/>
  <c r="AG263" i="35"/>
  <c r="AF263" i="35"/>
  <c r="R263" i="35"/>
  <c r="Q263" i="35"/>
  <c r="P263" i="35"/>
  <c r="K263" i="35"/>
  <c r="J263" i="35"/>
  <c r="I263" i="35"/>
  <c r="H263" i="35"/>
  <c r="G263" i="35"/>
  <c r="Y262" i="35"/>
  <c r="AA262" i="35" s="1"/>
  <c r="AB262" i="35" s="1"/>
  <c r="W262" i="35"/>
  <c r="S262" i="35"/>
  <c r="O262" i="35"/>
  <c r="Y261" i="35"/>
  <c r="AA261" i="35" s="1"/>
  <c r="AB261" i="35" s="1"/>
  <c r="W261" i="35"/>
  <c r="S261" i="35"/>
  <c r="O261" i="35"/>
  <c r="Y260" i="35"/>
  <c r="AA260" i="35" s="1"/>
  <c r="AB260" i="35" s="1"/>
  <c r="W260" i="35"/>
  <c r="S260" i="35"/>
  <c r="O260" i="35"/>
  <c r="Y259" i="35"/>
  <c r="AA259" i="35" s="1"/>
  <c r="AB259" i="35" s="1"/>
  <c r="W259" i="35"/>
  <c r="S259" i="35"/>
  <c r="O259" i="35"/>
  <c r="Y258" i="35"/>
  <c r="Z258" i="35" s="1"/>
  <c r="W258" i="35"/>
  <c r="S258" i="35"/>
  <c r="O258" i="35"/>
  <c r="AA257" i="35"/>
  <c r="AB257" i="35" s="1"/>
  <c r="Y257" i="35"/>
  <c r="Z257" i="35" s="1"/>
  <c r="W257" i="35"/>
  <c r="S257" i="35"/>
  <c r="O257" i="35"/>
  <c r="AB256" i="35"/>
  <c r="AA256" i="35"/>
  <c r="Z256" i="35"/>
  <c r="Y256" i="35"/>
  <c r="W256" i="35"/>
  <c r="S256" i="35"/>
  <c r="O256" i="35"/>
  <c r="Y255" i="35"/>
  <c r="W255" i="35"/>
  <c r="S255" i="35"/>
  <c r="O255" i="35"/>
  <c r="Y254" i="35"/>
  <c r="W254" i="35"/>
  <c r="S254" i="35"/>
  <c r="O254" i="35"/>
  <c r="Y253" i="35"/>
  <c r="W253" i="35"/>
  <c r="S253" i="35"/>
  <c r="O253" i="35"/>
  <c r="Y252" i="35"/>
  <c r="W252" i="35"/>
  <c r="S252" i="35"/>
  <c r="O252" i="35"/>
  <c r="Y251" i="35"/>
  <c r="W251" i="35"/>
  <c r="S251" i="35"/>
  <c r="O251" i="35"/>
  <c r="Y250" i="35"/>
  <c r="W250" i="35"/>
  <c r="S250" i="35"/>
  <c r="O250" i="35"/>
  <c r="Y249" i="35"/>
  <c r="W249" i="35"/>
  <c r="S249" i="35"/>
  <c r="O249" i="35"/>
  <c r="Z248" i="35"/>
  <c r="Y248" i="35"/>
  <c r="AA248" i="35" s="1"/>
  <c r="AB248" i="35" s="1"/>
  <c r="W248" i="35"/>
  <c r="S248" i="35"/>
  <c r="O248" i="35"/>
  <c r="Y247" i="35"/>
  <c r="AA247" i="35" s="1"/>
  <c r="AB247" i="35" s="1"/>
  <c r="W247" i="35"/>
  <c r="S247" i="35"/>
  <c r="O247" i="35"/>
  <c r="Y246" i="35"/>
  <c r="W246" i="35"/>
  <c r="S246" i="35"/>
  <c r="O246" i="35"/>
  <c r="AB245" i="35"/>
  <c r="AA245" i="35"/>
  <c r="Z245" i="35"/>
  <c r="Y245" i="35"/>
  <c r="W245" i="35"/>
  <c r="S245" i="35"/>
  <c r="O245" i="35"/>
  <c r="Y244" i="35"/>
  <c r="W244" i="35"/>
  <c r="S244" i="35"/>
  <c r="O244" i="35"/>
  <c r="Z243" i="35"/>
  <c r="Y243" i="35"/>
  <c r="AA243" i="35" s="1"/>
  <c r="AB243" i="35" s="1"/>
  <c r="W243" i="35"/>
  <c r="S243" i="35"/>
  <c r="O243" i="35"/>
  <c r="Y242" i="35"/>
  <c r="AA242" i="35" s="1"/>
  <c r="AB242" i="35" s="1"/>
  <c r="W242" i="35"/>
  <c r="S242" i="35"/>
  <c r="O242" i="35"/>
  <c r="Y241" i="35"/>
  <c r="Z241" i="35" s="1"/>
  <c r="W241" i="35"/>
  <c r="AA241" i="35" s="1"/>
  <c r="AB241" i="35" s="1"/>
  <c r="S241" i="35"/>
  <c r="O241" i="35"/>
  <c r="Y240" i="35"/>
  <c r="W240" i="35"/>
  <c r="S240" i="35"/>
  <c r="O240" i="35"/>
  <c r="Y239" i="35"/>
  <c r="W239" i="35"/>
  <c r="S239" i="35"/>
  <c r="O239" i="35"/>
  <c r="Y238" i="35"/>
  <c r="W238" i="35"/>
  <c r="S238" i="35"/>
  <c r="O238" i="35"/>
  <c r="Y237" i="35"/>
  <c r="W237" i="35"/>
  <c r="S237" i="35"/>
  <c r="O237" i="35"/>
  <c r="Y236" i="35"/>
  <c r="W236" i="35"/>
  <c r="S236" i="35"/>
  <c r="O236" i="35"/>
  <c r="Y235" i="35"/>
  <c r="W235" i="35"/>
  <c r="S235" i="35"/>
  <c r="O235" i="35"/>
  <c r="Y234" i="35"/>
  <c r="W234" i="35"/>
  <c r="S234" i="35"/>
  <c r="O234" i="35"/>
  <c r="AG233" i="35"/>
  <c r="AF233" i="35"/>
  <c r="AE233" i="35"/>
  <c r="AD233" i="35"/>
  <c r="AC233" i="35"/>
  <c r="W233" i="35"/>
  <c r="V233" i="35"/>
  <c r="U233" i="35"/>
  <c r="T233" i="35"/>
  <c r="R233" i="35"/>
  <c r="Q233" i="35"/>
  <c r="P233" i="35"/>
  <c r="N233" i="35"/>
  <c r="M233" i="35"/>
  <c r="L233" i="35"/>
  <c r="K233" i="35"/>
  <c r="J233" i="35"/>
  <c r="I233" i="35"/>
  <c r="H233" i="35"/>
  <c r="G233" i="35"/>
  <c r="F233" i="35"/>
  <c r="Y232" i="35"/>
  <c r="Z232" i="35" s="1"/>
  <c r="W232" i="35"/>
  <c r="S232" i="35"/>
  <c r="O232" i="35"/>
  <c r="Y231" i="35"/>
  <c r="W231" i="35"/>
  <c r="S231" i="35"/>
  <c r="O231" i="35"/>
  <c r="Y230" i="35"/>
  <c r="W230" i="35"/>
  <c r="S230" i="35"/>
  <c r="O230" i="35"/>
  <c r="Y229" i="35"/>
  <c r="W229" i="35"/>
  <c r="S229" i="35"/>
  <c r="O229" i="35"/>
  <c r="Y228" i="35"/>
  <c r="W228" i="35"/>
  <c r="S228" i="35"/>
  <c r="O228" i="35"/>
  <c r="Y227" i="35"/>
  <c r="W227" i="35"/>
  <c r="S227" i="35"/>
  <c r="O227" i="35"/>
  <c r="Y226" i="35"/>
  <c r="W226" i="35"/>
  <c r="S226" i="35"/>
  <c r="O226" i="35"/>
  <c r="Y225" i="35"/>
  <c r="W225" i="35"/>
  <c r="S225" i="35"/>
  <c r="O225" i="35"/>
  <c r="Y224" i="35"/>
  <c r="W224" i="35"/>
  <c r="S224" i="35"/>
  <c r="O224" i="35"/>
  <c r="Y223" i="35"/>
  <c r="W223" i="35"/>
  <c r="S223" i="35"/>
  <c r="O223" i="35"/>
  <c r="Y222" i="35"/>
  <c r="W222" i="35"/>
  <c r="S222" i="35"/>
  <c r="O222" i="35"/>
  <c r="AA221" i="35"/>
  <c r="AB221" i="35" s="1"/>
  <c r="Y221" i="35"/>
  <c r="Z221" i="35" s="1"/>
  <c r="W221" i="35"/>
  <c r="S221" i="35"/>
  <c r="O221" i="35"/>
  <c r="Z220" i="35"/>
  <c r="Y220" i="35"/>
  <c r="AA220" i="35" s="1"/>
  <c r="AB220" i="35" s="1"/>
  <c r="W220" i="35"/>
  <c r="S220" i="35"/>
  <c r="O220" i="35"/>
  <c r="Y219" i="35"/>
  <c r="W219" i="35"/>
  <c r="S219" i="35"/>
  <c r="O219" i="35"/>
  <c r="Y218" i="35"/>
  <c r="W218" i="35"/>
  <c r="S218" i="35"/>
  <c r="O218" i="35"/>
  <c r="Z217" i="35"/>
  <c r="Y217" i="35"/>
  <c r="AA217" i="35" s="1"/>
  <c r="AB217" i="35" s="1"/>
  <c r="W217" i="35"/>
  <c r="S217" i="35"/>
  <c r="O217" i="35"/>
  <c r="Y216" i="35"/>
  <c r="W216" i="35"/>
  <c r="S216" i="35"/>
  <c r="O216" i="35"/>
  <c r="Y215" i="35"/>
  <c r="W215" i="35"/>
  <c r="S215" i="35"/>
  <c r="O215" i="35"/>
  <c r="Y214" i="35"/>
  <c r="W214" i="35"/>
  <c r="S214" i="35"/>
  <c r="O214" i="35"/>
  <c r="Y213" i="35"/>
  <c r="W213" i="35"/>
  <c r="S213" i="35"/>
  <c r="O213" i="35"/>
  <c r="Y212" i="35"/>
  <c r="W212" i="35"/>
  <c r="S212" i="35"/>
  <c r="O212" i="35"/>
  <c r="Y211" i="35"/>
  <c r="W211" i="35"/>
  <c r="S211" i="35"/>
  <c r="O211" i="35"/>
  <c r="Y210" i="35"/>
  <c r="W210" i="35"/>
  <c r="S210" i="35"/>
  <c r="O210" i="35"/>
  <c r="Y209" i="35"/>
  <c r="W209" i="35"/>
  <c r="S209" i="35"/>
  <c r="O209" i="35"/>
  <c r="Y208" i="35"/>
  <c r="W208" i="35"/>
  <c r="S208" i="35"/>
  <c r="O208" i="35"/>
  <c r="Y207" i="35"/>
  <c r="W207" i="35"/>
  <c r="S207" i="35"/>
  <c r="O207" i="35"/>
  <c r="Y206" i="35"/>
  <c r="W206" i="35"/>
  <c r="S206" i="35"/>
  <c r="O206" i="35"/>
  <c r="Y205" i="35"/>
  <c r="W205" i="35"/>
  <c r="S205" i="35"/>
  <c r="O205" i="35"/>
  <c r="Y204" i="35"/>
  <c r="W204" i="35"/>
  <c r="S204" i="35"/>
  <c r="O204" i="35"/>
  <c r="Y203" i="35"/>
  <c r="W203" i="35"/>
  <c r="S203" i="35"/>
  <c r="O203" i="35"/>
  <c r="Y202" i="35"/>
  <c r="W202" i="35"/>
  <c r="S202" i="35"/>
  <c r="O202" i="35"/>
  <c r="Y201" i="35"/>
  <c r="W201" i="35"/>
  <c r="S201" i="35"/>
  <c r="O201" i="35"/>
  <c r="AA200" i="35"/>
  <c r="AB200" i="35" s="1"/>
  <c r="Y200" i="35"/>
  <c r="Z200" i="35" s="1"/>
  <c r="W200" i="35"/>
  <c r="S200" i="35"/>
  <c r="O200" i="35"/>
  <c r="Z199" i="35"/>
  <c r="Y199" i="35"/>
  <c r="AA199" i="35" s="1"/>
  <c r="AB199" i="35" s="1"/>
  <c r="W199" i="35"/>
  <c r="S199" i="35"/>
  <c r="O199" i="35"/>
  <c r="Y198" i="35"/>
  <c r="AA198" i="35" s="1"/>
  <c r="W198" i="35"/>
  <c r="S198" i="35"/>
  <c r="S196" i="35" s="1"/>
  <c r="O198" i="35"/>
  <c r="AA197" i="35"/>
  <c r="Y197" i="35"/>
  <c r="W197" i="35"/>
  <c r="S197" i="35"/>
  <c r="O197" i="35"/>
  <c r="AG196" i="35"/>
  <c r="AF196" i="35"/>
  <c r="AF194" i="35" s="1"/>
  <c r="AE196" i="35"/>
  <c r="AD196" i="35"/>
  <c r="AC196" i="35"/>
  <c r="W196" i="35"/>
  <c r="V196" i="35"/>
  <c r="U196" i="35"/>
  <c r="T196" i="35"/>
  <c r="R196" i="35"/>
  <c r="Q196" i="35"/>
  <c r="P196" i="35"/>
  <c r="Y196" i="35" s="1"/>
  <c r="O196" i="35"/>
  <c r="N196" i="35"/>
  <c r="M196" i="35"/>
  <c r="L196" i="35"/>
  <c r="K196" i="35"/>
  <c r="J196" i="35"/>
  <c r="I196" i="35"/>
  <c r="H196" i="35"/>
  <c r="G196" i="35"/>
  <c r="G194" i="35" s="1"/>
  <c r="F196" i="35"/>
  <c r="E196" i="35"/>
  <c r="Y195" i="35"/>
  <c r="W195" i="35"/>
  <c r="AG194" i="35"/>
  <c r="AE194" i="35"/>
  <c r="AD194" i="35"/>
  <c r="AC194" i="35"/>
  <c r="V194" i="35"/>
  <c r="U194" i="35"/>
  <c r="T194" i="35"/>
  <c r="R194" i="35"/>
  <c r="W194" i="35" s="1"/>
  <c r="Q194" i="35"/>
  <c r="P194" i="35"/>
  <c r="N194" i="35"/>
  <c r="M194" i="35"/>
  <c r="L194" i="35"/>
  <c r="K194" i="35"/>
  <c r="J194" i="35"/>
  <c r="I194" i="35"/>
  <c r="H194" i="35"/>
  <c r="F194" i="35"/>
  <c r="E194" i="35"/>
  <c r="Y193" i="35"/>
  <c r="W193" i="35"/>
  <c r="S193" i="35"/>
  <c r="O193" i="35"/>
  <c r="Y192" i="35"/>
  <c r="W192" i="35"/>
  <c r="S192" i="35"/>
  <c r="O192" i="35"/>
  <c r="AG191" i="35"/>
  <c r="AF191" i="35"/>
  <c r="AE191" i="35"/>
  <c r="AD191" i="35"/>
  <c r="AC191" i="35"/>
  <c r="AC184" i="35" s="1"/>
  <c r="V191" i="35"/>
  <c r="U191" i="35"/>
  <c r="T191" i="35"/>
  <c r="T184" i="35" s="1"/>
  <c r="S191" i="35"/>
  <c r="R191" i="35"/>
  <c r="W191" i="35" s="1"/>
  <c r="Q191" i="35"/>
  <c r="P191" i="35"/>
  <c r="O191" i="35"/>
  <c r="N191" i="35"/>
  <c r="M191" i="35"/>
  <c r="L191" i="35"/>
  <c r="L184" i="35" s="1"/>
  <c r="K191" i="35"/>
  <c r="J191" i="35"/>
  <c r="I191" i="35"/>
  <c r="H191" i="35"/>
  <c r="G191" i="35"/>
  <c r="F191" i="35"/>
  <c r="E191" i="35"/>
  <c r="W190" i="35"/>
  <c r="S190" i="35"/>
  <c r="P190" i="35"/>
  <c r="Y190" i="35" s="1"/>
  <c r="AA189" i="35"/>
  <c r="AB189" i="35" s="1"/>
  <c r="Z189" i="35"/>
  <c r="Y189" i="35"/>
  <c r="W189" i="35"/>
  <c r="S189" i="35"/>
  <c r="O189" i="35"/>
  <c r="AG188" i="35"/>
  <c r="AF188" i="35"/>
  <c r="AE188" i="35"/>
  <c r="AE184" i="35" s="1"/>
  <c r="AD188" i="35"/>
  <c r="AC188" i="35"/>
  <c r="V188" i="35"/>
  <c r="U188" i="35"/>
  <c r="T188" i="35"/>
  <c r="S188" i="35"/>
  <c r="R188" i="35"/>
  <c r="W188" i="35" s="1"/>
  <c r="Q188" i="35"/>
  <c r="P188" i="35"/>
  <c r="Y188" i="35" s="1"/>
  <c r="O188" i="35"/>
  <c r="N188" i="35"/>
  <c r="M188" i="35"/>
  <c r="L188" i="35"/>
  <c r="K188" i="35"/>
  <c r="J188" i="35"/>
  <c r="I188" i="35"/>
  <c r="H188" i="35"/>
  <c r="G188" i="35"/>
  <c r="F188" i="35"/>
  <c r="E188" i="35"/>
  <c r="Z187" i="35"/>
  <c r="Y187" i="35"/>
  <c r="AA187" i="35" s="1"/>
  <c r="AB187" i="35" s="1"/>
  <c r="W187" i="35"/>
  <c r="S187" i="35"/>
  <c r="O187" i="35"/>
  <c r="O186" i="35" s="1"/>
  <c r="O184" i="35" s="1"/>
  <c r="AG186" i="35"/>
  <c r="AF186" i="35"/>
  <c r="AE186" i="35"/>
  <c r="AD186" i="35"/>
  <c r="AC186" i="35"/>
  <c r="V186" i="35"/>
  <c r="V184" i="35" s="1"/>
  <c r="U186" i="35"/>
  <c r="T186" i="35"/>
  <c r="S186" i="35"/>
  <c r="R186" i="35"/>
  <c r="Q186" i="35"/>
  <c r="P186" i="35"/>
  <c r="Y186" i="35" s="1"/>
  <c r="N186" i="35"/>
  <c r="N184" i="35" s="1"/>
  <c r="M186" i="35"/>
  <c r="L186" i="35"/>
  <c r="K186" i="35"/>
  <c r="J186" i="35"/>
  <c r="I186" i="35"/>
  <c r="H186" i="35"/>
  <c r="G186" i="35"/>
  <c r="F186" i="35"/>
  <c r="F184" i="35" s="1"/>
  <c r="E186" i="35"/>
  <c r="Y185" i="35"/>
  <c r="W185" i="35"/>
  <c r="O185" i="35"/>
  <c r="AG184" i="35"/>
  <c r="AF184" i="35"/>
  <c r="AD184" i="35"/>
  <c r="U184" i="35"/>
  <c r="S184" i="35"/>
  <c r="R184" i="35"/>
  <c r="Q184" i="35"/>
  <c r="P184" i="35"/>
  <c r="M184" i="35"/>
  <c r="K184" i="35"/>
  <c r="J184" i="35"/>
  <c r="I184" i="35"/>
  <c r="H184" i="35"/>
  <c r="G184" i="35"/>
  <c r="E184" i="35"/>
  <c r="D184" i="35"/>
  <c r="Y183" i="35"/>
  <c r="AA183" i="35" s="1"/>
  <c r="W183" i="35"/>
  <c r="S183" i="35"/>
  <c r="O183" i="35"/>
  <c r="O166" i="35" s="1"/>
  <c r="Y182" i="35"/>
  <c r="W182" i="35"/>
  <c r="Y181" i="35"/>
  <c r="W181" i="35"/>
  <c r="Y180" i="35"/>
  <c r="W180" i="35"/>
  <c r="Y179" i="35"/>
  <c r="W179" i="35"/>
  <c r="Y178" i="35"/>
  <c r="W178" i="35"/>
  <c r="Y177" i="35"/>
  <c r="W177" i="35"/>
  <c r="Y176" i="35"/>
  <c r="W176" i="35"/>
  <c r="Y175" i="35"/>
  <c r="W175" i="35"/>
  <c r="Y174" i="35"/>
  <c r="AA174" i="35" s="1"/>
  <c r="AB174" i="35" s="1"/>
  <c r="W174" i="35"/>
  <c r="S174" i="35"/>
  <c r="O174" i="35"/>
  <c r="Y173" i="35"/>
  <c r="Z173" i="35" s="1"/>
  <c r="W173" i="35"/>
  <c r="S173" i="35"/>
  <c r="O173" i="35"/>
  <c r="AA172" i="35"/>
  <c r="AB172" i="35" s="1"/>
  <c r="Y172" i="35"/>
  <c r="Z172" i="35" s="1"/>
  <c r="W172" i="35"/>
  <c r="S172" i="35"/>
  <c r="O172" i="35"/>
  <c r="Z171" i="35"/>
  <c r="Y171" i="35"/>
  <c r="AA171" i="35" s="1"/>
  <c r="AB171" i="35" s="1"/>
  <c r="W171" i="35"/>
  <c r="S171" i="35"/>
  <c r="O171" i="35"/>
  <c r="Y170" i="35"/>
  <c r="W170" i="35"/>
  <c r="S170" i="35"/>
  <c r="O170" i="35"/>
  <c r="Y169" i="35"/>
  <c r="W169" i="35"/>
  <c r="Y168" i="35"/>
  <c r="W168" i="35"/>
  <c r="Y167" i="35"/>
  <c r="W167" i="35"/>
  <c r="AG166" i="35"/>
  <c r="AF166" i="35"/>
  <c r="AE166" i="35"/>
  <c r="AD166" i="35"/>
  <c r="AC166" i="35"/>
  <c r="V166" i="35"/>
  <c r="U166" i="35"/>
  <c r="T166" i="35"/>
  <c r="S166" i="35"/>
  <c r="R166" i="35"/>
  <c r="Q166" i="35"/>
  <c r="P166" i="35"/>
  <c r="N166" i="35"/>
  <c r="M166" i="35"/>
  <c r="L166" i="35"/>
  <c r="K166" i="35"/>
  <c r="J166" i="35"/>
  <c r="I166" i="35"/>
  <c r="I134" i="35" s="1"/>
  <c r="H166" i="35"/>
  <c r="G166" i="35"/>
  <c r="F166" i="35"/>
  <c r="E166" i="35"/>
  <c r="Y165" i="35"/>
  <c r="W165" i="35"/>
  <c r="S165" i="35"/>
  <c r="O165" i="35"/>
  <c r="Y164" i="35"/>
  <c r="AA164" i="35" s="1"/>
  <c r="AB164" i="35" s="1"/>
  <c r="W164" i="35"/>
  <c r="S164" i="35"/>
  <c r="O164" i="35"/>
  <c r="Y163" i="35"/>
  <c r="W163" i="35"/>
  <c r="Y162" i="35"/>
  <c r="W162" i="35"/>
  <c r="S162" i="35"/>
  <c r="O162" i="35"/>
  <c r="Y161" i="35"/>
  <c r="W161" i="35"/>
  <c r="S161" i="35"/>
  <c r="O161" i="35"/>
  <c r="Y160" i="35"/>
  <c r="W160" i="35"/>
  <c r="Y159" i="35"/>
  <c r="W159" i="35"/>
  <c r="S159" i="35"/>
  <c r="O159" i="35"/>
  <c r="Y158" i="35"/>
  <c r="W158" i="35"/>
  <c r="Y157" i="35"/>
  <c r="W157" i="35"/>
  <c r="Y156" i="35"/>
  <c r="Z156" i="35" s="1"/>
  <c r="W156" i="35"/>
  <c r="S156" i="35"/>
  <c r="O156" i="35"/>
  <c r="Y155" i="35"/>
  <c r="W155" i="35"/>
  <c r="Y154" i="35"/>
  <c r="AA154" i="35" s="1"/>
  <c r="AB154" i="35" s="1"/>
  <c r="W154" i="35"/>
  <c r="S154" i="35"/>
  <c r="O154" i="35"/>
  <c r="Y153" i="35"/>
  <c r="Z153" i="35" s="1"/>
  <c r="W153" i="35"/>
  <c r="S153" i="35"/>
  <c r="O153" i="35"/>
  <c r="AA152" i="35"/>
  <c r="AB152" i="35" s="1"/>
  <c r="Y152" i="35"/>
  <c r="Z152" i="35" s="1"/>
  <c r="W152" i="35"/>
  <c r="S152" i="35"/>
  <c r="O152" i="35"/>
  <c r="AA151" i="35"/>
  <c r="AB151" i="35" s="1"/>
  <c r="Z151" i="35"/>
  <c r="Y151" i="35"/>
  <c r="W151" i="35"/>
  <c r="S151" i="35"/>
  <c r="O151" i="35"/>
  <c r="Y150" i="35"/>
  <c r="W150" i="35"/>
  <c r="S150" i="35"/>
  <c r="O150" i="35"/>
  <c r="Y149" i="35"/>
  <c r="W149" i="35"/>
  <c r="S149" i="35"/>
  <c r="O149" i="35"/>
  <c r="Y148" i="35"/>
  <c r="AA148" i="35" s="1"/>
  <c r="AB148" i="35" s="1"/>
  <c r="W148" i="35"/>
  <c r="S148" i="35"/>
  <c r="O148" i="35"/>
  <c r="Z147" i="35"/>
  <c r="Y147" i="35"/>
  <c r="W147" i="35"/>
  <c r="AA147" i="35" s="1"/>
  <c r="S147" i="35"/>
  <c r="O147" i="35"/>
  <c r="Y146" i="35"/>
  <c r="AA146" i="35" s="1"/>
  <c r="AB146" i="35" s="1"/>
  <c r="W146" i="35"/>
  <c r="S146" i="35"/>
  <c r="O146" i="35"/>
  <c r="Y145" i="35"/>
  <c r="Z145" i="35" s="1"/>
  <c r="W145" i="35"/>
  <c r="S145" i="35"/>
  <c r="O145" i="35"/>
  <c r="AA144" i="35"/>
  <c r="AB144" i="35" s="1"/>
  <c r="Y144" i="35"/>
  <c r="Z144" i="35" s="1"/>
  <c r="W144" i="35"/>
  <c r="S144" i="35"/>
  <c r="O144" i="35"/>
  <c r="Z143" i="35"/>
  <c r="Y143" i="35"/>
  <c r="AA143" i="35" s="1"/>
  <c r="AB143" i="35" s="1"/>
  <c r="W143" i="35"/>
  <c r="S143" i="35"/>
  <c r="O143" i="35"/>
  <c r="Y142" i="35"/>
  <c r="W142" i="35"/>
  <c r="S142" i="35"/>
  <c r="O142" i="35"/>
  <c r="Z141" i="35"/>
  <c r="Y141" i="35"/>
  <c r="W141" i="35"/>
  <c r="AA141" i="35" s="1"/>
  <c r="AB141" i="35" s="1"/>
  <c r="S141" i="35"/>
  <c r="O141" i="35"/>
  <c r="Y140" i="35"/>
  <c r="W140" i="35"/>
  <c r="S140" i="35"/>
  <c r="O140" i="35"/>
  <c r="AA139" i="35"/>
  <c r="AB139" i="35" s="1"/>
  <c r="Y139" i="35"/>
  <c r="Z139" i="35" s="1"/>
  <c r="W139" i="35"/>
  <c r="S139" i="35"/>
  <c r="O139" i="35"/>
  <c r="Y138" i="35"/>
  <c r="W138" i="35"/>
  <c r="S138" i="35"/>
  <c r="S136" i="35" s="1"/>
  <c r="S134" i="35" s="1"/>
  <c r="O138" i="35"/>
  <c r="Y137" i="35"/>
  <c r="AA137" i="35" s="1"/>
  <c r="AB137" i="35" s="1"/>
  <c r="W137" i="35"/>
  <c r="S137" i="35"/>
  <c r="O137" i="35"/>
  <c r="O136" i="35" s="1"/>
  <c r="O134" i="35" s="1"/>
  <c r="AG136" i="35"/>
  <c r="AF136" i="35"/>
  <c r="AE136" i="35"/>
  <c r="AD136" i="35"/>
  <c r="AC136" i="35"/>
  <c r="V136" i="35"/>
  <c r="U136" i="35"/>
  <c r="T136" i="35"/>
  <c r="R136" i="35"/>
  <c r="Q136" i="35"/>
  <c r="P136" i="35"/>
  <c r="N136" i="35"/>
  <c r="M136" i="35"/>
  <c r="L136" i="35"/>
  <c r="K136" i="35"/>
  <c r="J136" i="35"/>
  <c r="I136" i="35"/>
  <c r="H136" i="35"/>
  <c r="H134" i="35" s="1"/>
  <c r="G136" i="35"/>
  <c r="F136" i="35"/>
  <c r="E136" i="35"/>
  <c r="Y135" i="35"/>
  <c r="W135" i="35"/>
  <c r="AG134" i="35"/>
  <c r="AF134" i="35"/>
  <c r="AE134" i="35"/>
  <c r="AD134" i="35"/>
  <c r="AC134" i="35"/>
  <c r="V134" i="35"/>
  <c r="U134" i="35"/>
  <c r="T134" i="35"/>
  <c r="R134" i="35"/>
  <c r="W134" i="35" s="1"/>
  <c r="N134" i="35"/>
  <c r="M134" i="35"/>
  <c r="L134" i="35"/>
  <c r="K134" i="35"/>
  <c r="J134" i="35"/>
  <c r="G134" i="35"/>
  <c r="F134" i="35"/>
  <c r="E134" i="35"/>
  <c r="Y133" i="35"/>
  <c r="AA133" i="35" s="1"/>
  <c r="W133" i="35"/>
  <c r="S133" i="35"/>
  <c r="S132" i="35" s="1"/>
  <c r="O133" i="35"/>
  <c r="O132" i="35" s="1"/>
  <c r="AF132" i="35"/>
  <c r="AE132" i="35"/>
  <c r="AD132" i="35"/>
  <c r="AC132" i="35"/>
  <c r="W132" i="35"/>
  <c r="V132" i="35"/>
  <c r="U132" i="35"/>
  <c r="T132" i="35"/>
  <c r="R132" i="35"/>
  <c r="Q132" i="35"/>
  <c r="P132" i="35"/>
  <c r="Y132" i="35" s="1"/>
  <c r="L132" i="35"/>
  <c r="I132" i="35"/>
  <c r="H132" i="35"/>
  <c r="G132" i="35"/>
  <c r="F132" i="35"/>
  <c r="E132" i="35"/>
  <c r="Y131" i="35"/>
  <c r="Z131" i="35" s="1"/>
  <c r="W131" i="35"/>
  <c r="S131" i="35"/>
  <c r="O131" i="35"/>
  <c r="AA130" i="35"/>
  <c r="AB130" i="35" s="1"/>
  <c r="Y130" i="35"/>
  <c r="Z130" i="35" s="1"/>
  <c r="W130" i="35"/>
  <c r="S130" i="35"/>
  <c r="O130" i="35"/>
  <c r="Z129" i="35"/>
  <c r="Y129" i="35"/>
  <c r="AA129" i="35" s="1"/>
  <c r="AB129" i="35" s="1"/>
  <c r="W129" i="35"/>
  <c r="S129" i="35"/>
  <c r="O129" i="35"/>
  <c r="Y128" i="35"/>
  <c r="AA128" i="35" s="1"/>
  <c r="AB128" i="35" s="1"/>
  <c r="W128" i="35"/>
  <c r="S128" i="35"/>
  <c r="O128" i="35"/>
  <c r="Z127" i="35"/>
  <c r="Y127" i="35"/>
  <c r="AA127" i="35" s="1"/>
  <c r="AB127" i="35" s="1"/>
  <c r="S127" i="35"/>
  <c r="O127" i="35"/>
  <c r="Z126" i="35"/>
  <c r="Y126" i="35"/>
  <c r="AA126" i="35" s="1"/>
  <c r="AB126" i="35" s="1"/>
  <c r="S126" i="35"/>
  <c r="O126" i="35"/>
  <c r="AA125" i="35"/>
  <c r="AB125" i="35" s="1"/>
  <c r="Z125" i="35"/>
  <c r="Y125" i="35"/>
  <c r="S125" i="35"/>
  <c r="O125" i="35"/>
  <c r="Y124" i="35"/>
  <c r="AA124" i="35" s="1"/>
  <c r="AB124" i="35" s="1"/>
  <c r="S124" i="35"/>
  <c r="O124" i="35"/>
  <c r="Z123" i="35"/>
  <c r="Y123" i="35"/>
  <c r="AA123" i="35" s="1"/>
  <c r="AB123" i="35" s="1"/>
  <c r="S123" i="35"/>
  <c r="O123" i="35"/>
  <c r="Y122" i="35"/>
  <c r="W122" i="35"/>
  <c r="S122" i="35"/>
  <c r="O122" i="35"/>
  <c r="Y121" i="35"/>
  <c r="W121" i="35"/>
  <c r="S121" i="35"/>
  <c r="O121" i="35"/>
  <c r="Y120" i="35"/>
  <c r="W120" i="35"/>
  <c r="S120" i="35"/>
  <c r="O120" i="35"/>
  <c r="Y119" i="35"/>
  <c r="W119" i="35"/>
  <c r="S119" i="35"/>
  <c r="O119" i="35"/>
  <c r="Y118" i="35"/>
  <c r="W118" i="35"/>
  <c r="S118" i="35"/>
  <c r="O118" i="35"/>
  <c r="Y117" i="35"/>
  <c r="W117" i="35"/>
  <c r="S117" i="35"/>
  <c r="O117" i="35"/>
  <c r="Y116" i="35"/>
  <c r="W116" i="35"/>
  <c r="S116" i="35"/>
  <c r="O116" i="35"/>
  <c r="Y115" i="35"/>
  <c r="W115" i="35"/>
  <c r="S115" i="35"/>
  <c r="O115" i="35"/>
  <c r="Y114" i="35"/>
  <c r="W114" i="35"/>
  <c r="S114" i="35"/>
  <c r="O114" i="35"/>
  <c r="Y113" i="35"/>
  <c r="W113" i="35"/>
  <c r="S113" i="35"/>
  <c r="O113" i="35"/>
  <c r="Y112" i="35"/>
  <c r="W112" i="35"/>
  <c r="S112" i="35"/>
  <c r="O112" i="35"/>
  <c r="Y111" i="35"/>
  <c r="W111" i="35"/>
  <c r="S111" i="35"/>
  <c r="O111" i="35"/>
  <c r="Y110" i="35"/>
  <c r="W110" i="35"/>
  <c r="S110" i="35"/>
  <c r="O110" i="35"/>
  <c r="Y109" i="35"/>
  <c r="W109" i="35"/>
  <c r="S109" i="35"/>
  <c r="O109" i="35"/>
  <c r="Y108" i="35"/>
  <c r="W108" i="35"/>
  <c r="S108" i="35"/>
  <c r="O108" i="35"/>
  <c r="Y107" i="35"/>
  <c r="W107" i="35"/>
  <c r="S107" i="35"/>
  <c r="O107" i="35"/>
  <c r="Y106" i="35"/>
  <c r="W106" i="35"/>
  <c r="S106" i="35"/>
  <c r="O106" i="35"/>
  <c r="Y105" i="35"/>
  <c r="W105" i="35"/>
  <c r="S105" i="35"/>
  <c r="O105" i="35"/>
  <c r="Y104" i="35"/>
  <c r="W104" i="35"/>
  <c r="S104" i="35"/>
  <c r="O104" i="35"/>
  <c r="Y103" i="35"/>
  <c r="W103" i="35"/>
  <c r="S103" i="35"/>
  <c r="O103" i="35"/>
  <c r="Y102" i="35"/>
  <c r="W102" i="35"/>
  <c r="S102" i="35"/>
  <c r="O102" i="35"/>
  <c r="Y101" i="35"/>
  <c r="W101" i="35"/>
  <c r="S101" i="35"/>
  <c r="S100" i="35" s="1"/>
  <c r="S87" i="35" s="1"/>
  <c r="O101" i="35"/>
  <c r="AF100" i="35"/>
  <c r="AE100" i="35"/>
  <c r="AD100" i="35"/>
  <c r="AC100" i="35"/>
  <c r="Y100" i="35"/>
  <c r="AA100" i="35" s="1"/>
  <c r="AB100" i="35" s="1"/>
  <c r="U100" i="35"/>
  <c r="T100" i="35"/>
  <c r="R100" i="35"/>
  <c r="W100" i="35" s="1"/>
  <c r="Q100" i="35"/>
  <c r="P100" i="35"/>
  <c r="O100" i="35"/>
  <c r="N100" i="35"/>
  <c r="M100" i="35"/>
  <c r="L100" i="35"/>
  <c r="I100" i="35"/>
  <c r="H100" i="35"/>
  <c r="G100" i="35"/>
  <c r="F100" i="35"/>
  <c r="E100" i="35"/>
  <c r="Y99" i="35"/>
  <c r="AA99" i="35" s="1"/>
  <c r="W99" i="35"/>
  <c r="S99" i="35"/>
  <c r="O99" i="35"/>
  <c r="Y98" i="35"/>
  <c r="AA98" i="35" s="1"/>
  <c r="W98" i="35"/>
  <c r="S98" i="35"/>
  <c r="O98" i="35"/>
  <c r="Y97" i="35"/>
  <c r="W97" i="35"/>
  <c r="AA97" i="35" s="1"/>
  <c r="S97" i="35"/>
  <c r="O97" i="35"/>
  <c r="AA96" i="35"/>
  <c r="Y96" i="35"/>
  <c r="W96" i="35"/>
  <c r="S96" i="35"/>
  <c r="O96" i="35"/>
  <c r="Y95" i="35"/>
  <c r="AA95" i="35" s="1"/>
  <c r="AB95" i="35" s="1"/>
  <c r="W95" i="35"/>
  <c r="S95" i="35"/>
  <c r="O95" i="35"/>
  <c r="Y94" i="35"/>
  <c r="AA94" i="35" s="1"/>
  <c r="AB94" i="35" s="1"/>
  <c r="W94" i="35"/>
  <c r="S94" i="35"/>
  <c r="O94" i="35"/>
  <c r="Z93" i="35"/>
  <c r="Y93" i="35"/>
  <c r="AA93" i="35" s="1"/>
  <c r="AB93" i="35" s="1"/>
  <c r="W93" i="35"/>
  <c r="S93" i="35"/>
  <c r="O93" i="35"/>
  <c r="Y92" i="35"/>
  <c r="AA92" i="35" s="1"/>
  <c r="AB92" i="35" s="1"/>
  <c r="W92" i="35"/>
  <c r="S92" i="35"/>
  <c r="O92" i="35"/>
  <c r="Y91" i="35"/>
  <c r="Z91" i="35" s="1"/>
  <c r="W91" i="35"/>
  <c r="S91" i="35"/>
  <c r="O91" i="35"/>
  <c r="Y90" i="35"/>
  <c r="AA90" i="35" s="1"/>
  <c r="AB90" i="35" s="1"/>
  <c r="W90" i="35"/>
  <c r="S90" i="35"/>
  <c r="O90" i="35"/>
  <c r="AF89" i="35"/>
  <c r="AE89" i="35"/>
  <c r="AD89" i="35"/>
  <c r="AC89" i="35"/>
  <c r="V89" i="35"/>
  <c r="U89" i="35"/>
  <c r="T89" i="35"/>
  <c r="S89" i="35"/>
  <c r="R89" i="35"/>
  <c r="W89" i="35" s="1"/>
  <c r="Q89" i="35"/>
  <c r="P89" i="35"/>
  <c r="Y89" i="35" s="1"/>
  <c r="O89" i="35"/>
  <c r="N89" i="35"/>
  <c r="M89" i="35"/>
  <c r="L89" i="35"/>
  <c r="I89" i="35"/>
  <c r="H89" i="35"/>
  <c r="G89" i="35"/>
  <c r="F89" i="35"/>
  <c r="E89" i="35"/>
  <c r="Y88" i="35"/>
  <c r="W88" i="35"/>
  <c r="S88" i="35"/>
  <c r="O88" i="35"/>
  <c r="AF87" i="35"/>
  <c r="AE87" i="35"/>
  <c r="AD87" i="35"/>
  <c r="AC87" i="35"/>
  <c r="V87" i="35"/>
  <c r="U87" i="35"/>
  <c r="T87" i="35"/>
  <c r="R87" i="35"/>
  <c r="Q87" i="35"/>
  <c r="P87" i="35"/>
  <c r="Y87" i="35" s="1"/>
  <c r="O87" i="35"/>
  <c r="N87" i="35"/>
  <c r="M87" i="35"/>
  <c r="L87" i="35"/>
  <c r="K87" i="35"/>
  <c r="J87" i="35"/>
  <c r="I87" i="35"/>
  <c r="H87" i="35"/>
  <c r="G87" i="35"/>
  <c r="F87" i="35"/>
  <c r="E87" i="35"/>
  <c r="Y86" i="35"/>
  <c r="AA86" i="35" s="1"/>
  <c r="AB86" i="35" s="1"/>
  <c r="W86" i="35"/>
  <c r="S86" i="35"/>
  <c r="O86" i="35"/>
  <c r="Y85" i="35"/>
  <c r="AA85" i="35" s="1"/>
  <c r="AB85" i="35" s="1"/>
  <c r="W85" i="35"/>
  <c r="S85" i="35"/>
  <c r="O85" i="35"/>
  <c r="AA84" i="35"/>
  <c r="AB84" i="35" s="1"/>
  <c r="Y84" i="35"/>
  <c r="Z84" i="35" s="1"/>
  <c r="W84" i="35"/>
  <c r="S84" i="35"/>
  <c r="O84" i="35"/>
  <c r="Y83" i="35"/>
  <c r="W83" i="35"/>
  <c r="S83" i="35"/>
  <c r="S80" i="35" s="1"/>
  <c r="S12" i="35" s="1"/>
  <c r="O83" i="35"/>
  <c r="Y82" i="35"/>
  <c r="AA82" i="35" s="1"/>
  <c r="AB82" i="35" s="1"/>
  <c r="W82" i="35"/>
  <c r="S82" i="35"/>
  <c r="O82" i="35"/>
  <c r="O80" i="35" s="1"/>
  <c r="O12" i="35" s="1"/>
  <c r="Y81" i="35"/>
  <c r="W81" i="35"/>
  <c r="S81" i="35"/>
  <c r="O81" i="35"/>
  <c r="AF80" i="35"/>
  <c r="AE80" i="35"/>
  <c r="AD80" i="35"/>
  <c r="AC80" i="35"/>
  <c r="V80" i="35"/>
  <c r="W80" i="35" s="1"/>
  <c r="U80" i="35"/>
  <c r="T80" i="35"/>
  <c r="R80" i="35"/>
  <c r="Q80" i="35"/>
  <c r="P80" i="35"/>
  <c r="Y80" i="35" s="1"/>
  <c r="N80" i="35"/>
  <c r="M80" i="35"/>
  <c r="I80" i="35"/>
  <c r="H80" i="35"/>
  <c r="G80" i="35"/>
  <c r="F80" i="35"/>
  <c r="E80" i="35"/>
  <c r="Y79" i="35"/>
  <c r="W79" i="35"/>
  <c r="S79" i="35"/>
  <c r="O79" i="35"/>
  <c r="Y78" i="35"/>
  <c r="W78" i="35"/>
  <c r="S78" i="35"/>
  <c r="O78" i="35"/>
  <c r="Y77" i="35"/>
  <c r="W77" i="35"/>
  <c r="S77" i="35"/>
  <c r="O77" i="35"/>
  <c r="Y76" i="35"/>
  <c r="W76" i="35"/>
  <c r="S76" i="35"/>
  <c r="O76" i="35"/>
  <c r="Y75" i="35"/>
  <c r="W75" i="35"/>
  <c r="S75" i="35"/>
  <c r="O75" i="35"/>
  <c r="Y74" i="35"/>
  <c r="W74" i="35"/>
  <c r="S74" i="35"/>
  <c r="O74" i="35"/>
  <c r="Y73" i="35"/>
  <c r="W73" i="35"/>
  <c r="S73" i="35"/>
  <c r="O73" i="35"/>
  <c r="Y72" i="35"/>
  <c r="W72" i="35"/>
  <c r="S72" i="35"/>
  <c r="O72" i="35"/>
  <c r="Y71" i="35"/>
  <c r="W71" i="35"/>
  <c r="S71" i="35"/>
  <c r="O71" i="35"/>
  <c r="Y70" i="35"/>
  <c r="W70" i="35"/>
  <c r="S70" i="35"/>
  <c r="O70" i="35"/>
  <c r="Y69" i="35"/>
  <c r="W69" i="35"/>
  <c r="S69" i="35"/>
  <c r="O69" i="35"/>
  <c r="Y68" i="35"/>
  <c r="W68" i="35"/>
  <c r="S68" i="35"/>
  <c r="O68" i="35"/>
  <c r="Y67" i="35"/>
  <c r="W67" i="35"/>
  <c r="S67" i="35"/>
  <c r="O67" i="35"/>
  <c r="Y66" i="35"/>
  <c r="W66" i="35"/>
  <c r="S66" i="35"/>
  <c r="O66" i="35"/>
  <c r="Y65" i="35"/>
  <c r="W65" i="35"/>
  <c r="S65" i="35"/>
  <c r="O65" i="35"/>
  <c r="Y64" i="35"/>
  <c r="W64" i="35"/>
  <c r="S64" i="35"/>
  <c r="O64" i="35"/>
  <c r="Y63" i="35"/>
  <c r="W63" i="35"/>
  <c r="S63" i="35"/>
  <c r="O63" i="35"/>
  <c r="Z62" i="35"/>
  <c r="Y62" i="35"/>
  <c r="W62" i="35"/>
  <c r="AA62" i="35" s="1"/>
  <c r="AB62" i="35" s="1"/>
  <c r="S62" i="35"/>
  <c r="O62" i="35"/>
  <c r="Y61" i="35"/>
  <c r="W61" i="35"/>
  <c r="S61" i="35"/>
  <c r="O61" i="35"/>
  <c r="Y60" i="35"/>
  <c r="W60" i="35"/>
  <c r="S60" i="35"/>
  <c r="O60" i="35"/>
  <c r="Y59" i="35"/>
  <c r="W59" i="35"/>
  <c r="S59" i="35"/>
  <c r="O59" i="35"/>
  <c r="Y58" i="35"/>
  <c r="W58" i="35"/>
  <c r="S58" i="35"/>
  <c r="O58" i="35"/>
  <c r="Y57" i="35"/>
  <c r="W57" i="35"/>
  <c r="S57" i="35"/>
  <c r="O57" i="35"/>
  <c r="Y56" i="35"/>
  <c r="W56" i="35"/>
  <c r="S56" i="35"/>
  <c r="O56" i="35"/>
  <c r="Y55" i="35"/>
  <c r="W55" i="35"/>
  <c r="Y54" i="35"/>
  <c r="W54" i="35"/>
  <c r="Y53" i="35"/>
  <c r="W53" i="35"/>
  <c r="Y52" i="35"/>
  <c r="W52" i="35"/>
  <c r="Y51" i="35"/>
  <c r="W51" i="35"/>
  <c r="Y50" i="35"/>
  <c r="W50" i="35"/>
  <c r="Y49" i="35"/>
  <c r="W49" i="35"/>
  <c r="Y48" i="35"/>
  <c r="W48" i="35"/>
  <c r="Y47" i="35"/>
  <c r="W47" i="35"/>
  <c r="Y46" i="35"/>
  <c r="W46" i="35"/>
  <c r="AF45" i="35"/>
  <c r="AE45" i="35"/>
  <c r="AD45" i="35"/>
  <c r="AC45" i="35"/>
  <c r="V45" i="35"/>
  <c r="U45" i="35"/>
  <c r="T45" i="35"/>
  <c r="S45" i="35"/>
  <c r="R45" i="35"/>
  <c r="W45" i="35" s="1"/>
  <c r="Q45" i="35"/>
  <c r="P45" i="35"/>
  <c r="Y45" i="35" s="1"/>
  <c r="O45" i="35"/>
  <c r="N45" i="35"/>
  <c r="M45" i="35"/>
  <c r="L45" i="35"/>
  <c r="K45" i="35"/>
  <c r="J45" i="35"/>
  <c r="I45" i="35"/>
  <c r="H45" i="35"/>
  <c r="G45" i="35"/>
  <c r="F45" i="35"/>
  <c r="E45" i="35"/>
  <c r="Y44" i="35"/>
  <c r="AA44" i="35" s="1"/>
  <c r="W44" i="35"/>
  <c r="S44" i="35"/>
  <c r="O44" i="35"/>
  <c r="Y43" i="35"/>
  <c r="Z43" i="35" s="1"/>
  <c r="W43" i="35"/>
  <c r="S43" i="35"/>
  <c r="O43" i="35"/>
  <c r="Y42" i="35"/>
  <c r="AA42" i="35" s="1"/>
  <c r="W42" i="35"/>
  <c r="S42" i="35"/>
  <c r="O42" i="35"/>
  <c r="Y41" i="35"/>
  <c r="AA41" i="35" s="1"/>
  <c r="AB41" i="35" s="1"/>
  <c r="W41" i="35"/>
  <c r="S41" i="35"/>
  <c r="O41" i="35"/>
  <c r="Y40" i="35"/>
  <c r="Z40" i="35" s="1"/>
  <c r="W40" i="35"/>
  <c r="AA40" i="35" s="1"/>
  <c r="AB40" i="35" s="1"/>
  <c r="S40" i="35"/>
  <c r="O40" i="35"/>
  <c r="Z39" i="35"/>
  <c r="Y39" i="35"/>
  <c r="AA39" i="35" s="1"/>
  <c r="AB39" i="35" s="1"/>
  <c r="W39" i="35"/>
  <c r="S39" i="35"/>
  <c r="O39" i="35"/>
  <c r="Y38" i="35"/>
  <c r="AA38" i="35" s="1"/>
  <c r="W38" i="35"/>
  <c r="S38" i="35"/>
  <c r="O38" i="35"/>
  <c r="Y37" i="35"/>
  <c r="AA37" i="35" s="1"/>
  <c r="AB37" i="35" s="1"/>
  <c r="W37" i="35"/>
  <c r="S37" i="35"/>
  <c r="O37" i="35"/>
  <c r="Y36" i="35"/>
  <c r="AA36" i="35" s="1"/>
  <c r="W36" i="35"/>
  <c r="S36" i="35"/>
  <c r="O36" i="35"/>
  <c r="AA35" i="35"/>
  <c r="Y35" i="35"/>
  <c r="W35" i="35"/>
  <c r="S35" i="35"/>
  <c r="O35" i="35"/>
  <c r="Y34" i="35"/>
  <c r="AA34" i="35" s="1"/>
  <c r="AB34" i="35" s="1"/>
  <c r="W34" i="35"/>
  <c r="S34" i="35"/>
  <c r="O34" i="35"/>
  <c r="Y33" i="35"/>
  <c r="AA33" i="35" s="1"/>
  <c r="AB33" i="35" s="1"/>
  <c r="W33" i="35"/>
  <c r="S33" i="35"/>
  <c r="O33" i="35"/>
  <c r="Y32" i="35"/>
  <c r="AA32" i="35" s="1"/>
  <c r="W32" i="35"/>
  <c r="Y31" i="35"/>
  <c r="Z31" i="35" s="1"/>
  <c r="W31" i="35"/>
  <c r="S31" i="35"/>
  <c r="O31" i="35"/>
  <c r="Y30" i="35"/>
  <c r="AA30" i="35" s="1"/>
  <c r="AB30" i="35" s="1"/>
  <c r="W30" i="35"/>
  <c r="S30" i="35"/>
  <c r="O30" i="35"/>
  <c r="Y29" i="35"/>
  <c r="AA29" i="35" s="1"/>
  <c r="AB29" i="35" s="1"/>
  <c r="W29" i="35"/>
  <c r="S29" i="35"/>
  <c r="O29" i="35"/>
  <c r="Y28" i="35"/>
  <c r="AA28" i="35" s="1"/>
  <c r="AB28" i="35" s="1"/>
  <c r="W28" i="35"/>
  <c r="S28" i="35"/>
  <c r="O28" i="35"/>
  <c r="Y27" i="35"/>
  <c r="AA27" i="35" s="1"/>
  <c r="AB27" i="35" s="1"/>
  <c r="W27" i="35"/>
  <c r="S27" i="35"/>
  <c r="O27" i="35"/>
  <c r="Y26" i="35"/>
  <c r="AA26" i="35" s="1"/>
  <c r="AB26" i="35" s="1"/>
  <c r="W26" i="35"/>
  <c r="S26" i="35"/>
  <c r="O26" i="35"/>
  <c r="Y25" i="35"/>
  <c r="Z25" i="35" s="1"/>
  <c r="W25" i="35"/>
  <c r="AA25" i="35" s="1"/>
  <c r="AB25" i="35" s="1"/>
  <c r="S25" i="35"/>
  <c r="O25" i="35"/>
  <c r="AA24" i="35"/>
  <c r="AB24" i="35" s="1"/>
  <c r="Y24" i="35"/>
  <c r="Z24" i="35" s="1"/>
  <c r="W24" i="35"/>
  <c r="S24" i="35"/>
  <c r="O24" i="35"/>
  <c r="Y23" i="35"/>
  <c r="AA23" i="35" s="1"/>
  <c r="W23" i="35"/>
  <c r="S23" i="35"/>
  <c r="O23" i="35"/>
  <c r="Y22" i="35"/>
  <c r="AA22" i="35" s="1"/>
  <c r="AB22" i="35" s="1"/>
  <c r="W22" i="35"/>
  <c r="S22" i="35"/>
  <c r="O22" i="35"/>
  <c r="Y21" i="35"/>
  <c r="AA21" i="35" s="1"/>
  <c r="AB21" i="35" s="1"/>
  <c r="W21" i="35"/>
  <c r="S21" i="35"/>
  <c r="O21" i="35"/>
  <c r="Y20" i="35"/>
  <c r="AA20" i="35" s="1"/>
  <c r="AB20" i="35" s="1"/>
  <c r="W20" i="35"/>
  <c r="S20" i="35"/>
  <c r="O20" i="35"/>
  <c r="Y19" i="35"/>
  <c r="AA19" i="35" s="1"/>
  <c r="W19" i="35"/>
  <c r="S19" i="35"/>
  <c r="O19" i="35"/>
  <c r="Y18" i="35"/>
  <c r="AA18" i="35" s="1"/>
  <c r="AB18" i="35" s="1"/>
  <c r="W18" i="35"/>
  <c r="S18" i="35"/>
  <c r="O18" i="35"/>
  <c r="Y17" i="35"/>
  <c r="AA17" i="35" s="1"/>
  <c r="AB17" i="35" s="1"/>
  <c r="W17" i="35"/>
  <c r="S17" i="35"/>
  <c r="O17" i="35"/>
  <c r="Y16" i="35"/>
  <c r="AA16" i="35" s="1"/>
  <c r="AB16" i="35" s="1"/>
  <c r="W16" i="35"/>
  <c r="S16" i="35"/>
  <c r="O16" i="35"/>
  <c r="Y15" i="35"/>
  <c r="AA15" i="35" s="1"/>
  <c r="AB15" i="35" s="1"/>
  <c r="W15" i="35"/>
  <c r="S15" i="35"/>
  <c r="O15" i="35"/>
  <c r="Y14" i="35"/>
  <c r="AA14" i="35" s="1"/>
  <c r="AB14" i="35" s="1"/>
  <c r="W14" i="35"/>
  <c r="S14" i="35"/>
  <c r="O14" i="35"/>
  <c r="AF13" i="35"/>
  <c r="AE13" i="35"/>
  <c r="AD13" i="35"/>
  <c r="AC13" i="35"/>
  <c r="V13" i="35"/>
  <c r="W13" i="35" s="1"/>
  <c r="U13" i="35"/>
  <c r="T13" i="35"/>
  <c r="S13" i="35"/>
  <c r="R13" i="35"/>
  <c r="Q13" i="35"/>
  <c r="P13" i="35"/>
  <c r="Y13" i="35" s="1"/>
  <c r="O13" i="35"/>
  <c r="N13" i="35"/>
  <c r="M13" i="35"/>
  <c r="L13" i="35"/>
  <c r="J13" i="35"/>
  <c r="I13" i="35"/>
  <c r="H13" i="35"/>
  <c r="G13" i="35"/>
  <c r="F13" i="35"/>
  <c r="E13" i="35"/>
  <c r="AF12" i="35"/>
  <c r="AE12" i="35"/>
  <c r="AD12" i="35"/>
  <c r="AC12" i="35"/>
  <c r="V12" i="35"/>
  <c r="U12" i="35"/>
  <c r="T12" i="35"/>
  <c r="R12" i="35"/>
  <c r="Q12" i="35"/>
  <c r="P12" i="35"/>
  <c r="Y12" i="35" s="1"/>
  <c r="N12" i="35"/>
  <c r="M12" i="35"/>
  <c r="L12" i="35"/>
  <c r="J12" i="35"/>
  <c r="I12" i="35"/>
  <c r="H12" i="35"/>
  <c r="G12" i="35"/>
  <c r="F12" i="35"/>
  <c r="E12" i="35"/>
  <c r="AE11" i="35"/>
  <c r="AC11" i="35"/>
  <c r="N11" i="35"/>
  <c r="K11" i="35"/>
  <c r="H11" i="35"/>
  <c r="F11" i="35"/>
  <c r="K10" i="35"/>
  <c r="L10" i="35" s="1"/>
  <c r="M10" i="35" s="1"/>
  <c r="N10" i="35" s="1"/>
  <c r="O10" i="35" s="1"/>
  <c r="P10" i="35" s="1"/>
  <c r="Q10" i="35" s="1"/>
  <c r="R10" i="35" s="1"/>
  <c r="S10" i="35" s="1"/>
  <c r="T10" i="35" s="1"/>
  <c r="U10" i="35" s="1"/>
  <c r="V10" i="35" s="1"/>
  <c r="W10" i="35" s="1"/>
  <c r="X10" i="35" s="1"/>
  <c r="Y10" i="35" s="1"/>
  <c r="Z10" i="35" s="1"/>
  <c r="AA10" i="35" s="1"/>
  <c r="AB10" i="35" s="1"/>
  <c r="AC10" i="35" s="1"/>
  <c r="AD10" i="35" s="1"/>
  <c r="AE10" i="35" s="1"/>
  <c r="AF10" i="35" s="1"/>
  <c r="AG10" i="35" s="1"/>
  <c r="J10" i="35"/>
  <c r="I10" i="35"/>
  <c r="H10" i="35"/>
  <c r="F10" i="35"/>
  <c r="B10" i="35"/>
  <c r="C10" i="35" s="1"/>
  <c r="AA45" i="35" l="1"/>
  <c r="AB45" i="35" s="1"/>
  <c r="Z45" i="35"/>
  <c r="AA132" i="35"/>
  <c r="AB132" i="35" s="1"/>
  <c r="Z132" i="35"/>
  <c r="M11" i="35"/>
  <c r="Z12" i="35"/>
  <c r="AA12" i="35"/>
  <c r="AB12" i="35" s="1"/>
  <c r="AA89" i="35"/>
  <c r="AB89" i="35" s="1"/>
  <c r="Z89" i="35"/>
  <c r="AA13" i="35"/>
  <c r="AB13" i="35" s="1"/>
  <c r="Z13" i="35"/>
  <c r="AA87" i="35"/>
  <c r="AB87" i="35" s="1"/>
  <c r="Z87" i="35"/>
  <c r="Y263" i="35"/>
  <c r="AA80" i="35"/>
  <c r="AB80" i="35" s="1"/>
  <c r="Z80" i="35"/>
  <c r="Z18" i="35"/>
  <c r="Z30" i="35"/>
  <c r="AA31" i="35"/>
  <c r="AB31" i="35" s="1"/>
  <c r="Z34" i="35"/>
  <c r="AA43" i="35"/>
  <c r="AB43" i="35" s="1"/>
  <c r="Z90" i="35"/>
  <c r="AA91" i="35"/>
  <c r="AB91" i="35" s="1"/>
  <c r="AB133" i="35"/>
  <c r="AA161" i="35"/>
  <c r="AB161" i="35" s="1"/>
  <c r="AA188" i="35"/>
  <c r="AB188" i="35" s="1"/>
  <c r="Z188" i="35"/>
  <c r="AA192" i="35"/>
  <c r="AB192" i="35" s="1"/>
  <c r="Z192" i="35"/>
  <c r="AA282" i="35"/>
  <c r="AB282" i="35" s="1"/>
  <c r="Z282" i="35"/>
  <c r="AA311" i="35"/>
  <c r="AB311" i="35" s="1"/>
  <c r="Z311" i="35"/>
  <c r="O332" i="35"/>
  <c r="AA342" i="35"/>
  <c r="S343" i="35"/>
  <c r="L355" i="35"/>
  <c r="L11" i="35" s="1"/>
  <c r="P410" i="35"/>
  <c r="Y413" i="35"/>
  <c r="Z17" i="35"/>
  <c r="Z29" i="35"/>
  <c r="Z33" i="35"/>
  <c r="Z37" i="35"/>
  <c r="Z82" i="35"/>
  <c r="AB147" i="35"/>
  <c r="W184" i="35"/>
  <c r="Y191" i="35"/>
  <c r="AA219" i="35"/>
  <c r="AB219" i="35" s="1"/>
  <c r="Z219" i="35"/>
  <c r="Y264" i="35"/>
  <c r="AA272" i="35"/>
  <c r="AB272" i="35" s="1"/>
  <c r="Z272" i="35"/>
  <c r="AA277" i="35"/>
  <c r="AB277" i="35" s="1"/>
  <c r="Z277" i="35"/>
  <c r="Z332" i="35"/>
  <c r="AA343" i="35"/>
  <c r="AB343" i="35" s="1"/>
  <c r="K11" i="64"/>
  <c r="Z16" i="35"/>
  <c r="Z22" i="35"/>
  <c r="Z28" i="35"/>
  <c r="Z86" i="35"/>
  <c r="AA159" i="35"/>
  <c r="AB159" i="35" s="1"/>
  <c r="Z159" i="35"/>
  <c r="Y166" i="35"/>
  <c r="Q134" i="35"/>
  <c r="Z190" i="35"/>
  <c r="AA190" i="35"/>
  <c r="AB190" i="35" s="1"/>
  <c r="Y233" i="35"/>
  <c r="O233" i="35"/>
  <c r="O194" i="35" s="1"/>
  <c r="O11" i="35" s="1"/>
  <c r="AA244" i="35"/>
  <c r="AB244" i="35" s="1"/>
  <c r="Z244" i="35"/>
  <c r="AA249" i="35"/>
  <c r="AB249" i="35" s="1"/>
  <c r="Z249" i="35"/>
  <c r="W292" i="35"/>
  <c r="V290" i="35"/>
  <c r="Y300" i="35"/>
  <c r="W307" i="35"/>
  <c r="AA346" i="35"/>
  <c r="AB346" i="35" s="1"/>
  <c r="Z346" i="35"/>
  <c r="Z15" i="35"/>
  <c r="Z21" i="35"/>
  <c r="Z27" i="35"/>
  <c r="Z41" i="35"/>
  <c r="Z85" i="35"/>
  <c r="Z95" i="35"/>
  <c r="Z100" i="35"/>
  <c r="Z124" i="35"/>
  <c r="Z128" i="35"/>
  <c r="AA142" i="35"/>
  <c r="AB142" i="35" s="1"/>
  <c r="Z142" i="35"/>
  <c r="AA149" i="35"/>
  <c r="AB149" i="35" s="1"/>
  <c r="S233" i="35"/>
  <c r="W263" i="35"/>
  <c r="Y285" i="35"/>
  <c r="AA339" i="35"/>
  <c r="AB339" i="35" s="1"/>
  <c r="Z339" i="35"/>
  <c r="Z14" i="35"/>
  <c r="Z20" i="35"/>
  <c r="Z26" i="35"/>
  <c r="Z94" i="35"/>
  <c r="AA162" i="35"/>
  <c r="AB162" i="35" s="1"/>
  <c r="Z162" i="35"/>
  <c r="Z309" i="35"/>
  <c r="AA309" i="35"/>
  <c r="AB309" i="35" s="1"/>
  <c r="AA310" i="35"/>
  <c r="AB310" i="35" s="1"/>
  <c r="AA196" i="35"/>
  <c r="AB196" i="35" s="1"/>
  <c r="Z196" i="35"/>
  <c r="Y290" i="35"/>
  <c r="S332" i="35"/>
  <c r="V408" i="35"/>
  <c r="W408" i="35" s="1"/>
  <c r="W410" i="35"/>
  <c r="Z92" i="35"/>
  <c r="P134" i="35"/>
  <c r="Y136" i="35"/>
  <c r="AA165" i="35"/>
  <c r="AB165" i="35" s="1"/>
  <c r="Z165" i="35"/>
  <c r="AB183" i="35"/>
  <c r="W186" i="35"/>
  <c r="Y194" i="35"/>
  <c r="U263" i="35"/>
  <c r="O264" i="35"/>
  <c r="O263" i="35" s="1"/>
  <c r="AB271" i="35"/>
  <c r="Y307" i="35"/>
  <c r="V332" i="35"/>
  <c r="W332" i="35" s="1"/>
  <c r="AA332" i="35" s="1"/>
  <c r="AB332" i="35" s="1"/>
  <c r="W334" i="35"/>
  <c r="AA345" i="35"/>
  <c r="AB345" i="35" s="1"/>
  <c r="AA398" i="35"/>
  <c r="AB398" i="35" s="1"/>
  <c r="Z398" i="35"/>
  <c r="AA150" i="35"/>
  <c r="AB150" i="35" s="1"/>
  <c r="Z150" i="35"/>
  <c r="AA170" i="35"/>
  <c r="AB170" i="35" s="1"/>
  <c r="Z170" i="35"/>
  <c r="Y184" i="35"/>
  <c r="S194" i="35"/>
  <c r="S11" i="35" s="1"/>
  <c r="W290" i="35"/>
  <c r="AA131" i="35"/>
  <c r="AB131" i="35" s="1"/>
  <c r="AA145" i="35"/>
  <c r="AB145" i="35" s="1"/>
  <c r="AA153" i="35"/>
  <c r="AB153" i="35" s="1"/>
  <c r="AA156" i="35"/>
  <c r="AB156" i="35" s="1"/>
  <c r="AA173" i="35"/>
  <c r="AB173" i="35" s="1"/>
  <c r="AA232" i="35"/>
  <c r="AB232" i="35" s="1"/>
  <c r="AA258" i="35"/>
  <c r="AB258" i="35" s="1"/>
  <c r="AA266" i="35"/>
  <c r="AB266" i="35" s="1"/>
  <c r="Y302" i="35"/>
  <c r="AA352" i="35"/>
  <c r="AB352" i="35" s="1"/>
  <c r="Z352" i="35"/>
  <c r="P357" i="35"/>
  <c r="Y397" i="35"/>
  <c r="AB399" i="35"/>
  <c r="AD410" i="35"/>
  <c r="AD408" i="35" s="1"/>
  <c r="AD11" i="35" s="1"/>
  <c r="AB418" i="35"/>
  <c r="Y426" i="35"/>
  <c r="AA76" i="64"/>
  <c r="AB76" i="64" s="1"/>
  <c r="Z76" i="64"/>
  <c r="Y96" i="64"/>
  <c r="W13" i="62"/>
  <c r="R12" i="62"/>
  <c r="Z15" i="62"/>
  <c r="AA15" i="62"/>
  <c r="AB15" i="62" s="1"/>
  <c r="AA13" i="64"/>
  <c r="AB13" i="64" s="1"/>
  <c r="Z13" i="64"/>
  <c r="AA18" i="64"/>
  <c r="AB18" i="64" s="1"/>
  <c r="Z18" i="64"/>
  <c r="AA253" i="64"/>
  <c r="AB253" i="64" s="1"/>
  <c r="Z253" i="64"/>
  <c r="AA266" i="64"/>
  <c r="AB266" i="64" s="1"/>
  <c r="Z266" i="64"/>
  <c r="AB358" i="35"/>
  <c r="G355" i="35"/>
  <c r="G11" i="35" s="1"/>
  <c r="S397" i="35"/>
  <c r="S395" i="35" s="1"/>
  <c r="AA401" i="35"/>
  <c r="AB401" i="35" s="1"/>
  <c r="AA422" i="35"/>
  <c r="AB422" i="35" s="1"/>
  <c r="AA23" i="64"/>
  <c r="AB23" i="64" s="1"/>
  <c r="AA30" i="64"/>
  <c r="AB43" i="64"/>
  <c r="AA91" i="64"/>
  <c r="AB91" i="64" s="1"/>
  <c r="Z91" i="64"/>
  <c r="AA183" i="64"/>
  <c r="Z183" i="64"/>
  <c r="AA208" i="64"/>
  <c r="AB208" i="64" s="1"/>
  <c r="Z208" i="64"/>
  <c r="Z149" i="35"/>
  <c r="Z161" i="35"/>
  <c r="Z164" i="35"/>
  <c r="Z262" i="35"/>
  <c r="Y292" i="35"/>
  <c r="Z310" i="35"/>
  <c r="Y334" i="35"/>
  <c r="Z338" i="35"/>
  <c r="Z345" i="35"/>
  <c r="Z358" i="35"/>
  <c r="AA377" i="35"/>
  <c r="AB377" i="35" s="1"/>
  <c r="Z377" i="35"/>
  <c r="Y378" i="35"/>
  <c r="AA415" i="35"/>
  <c r="AB415" i="35" s="1"/>
  <c r="AA125" i="64"/>
  <c r="Z125" i="64"/>
  <c r="Z148" i="35"/>
  <c r="Z242" i="35"/>
  <c r="Z247" i="35"/>
  <c r="Z261" i="35"/>
  <c r="Z271" i="35"/>
  <c r="Z281" i="35"/>
  <c r="Z344" i="35"/>
  <c r="AA359" i="35"/>
  <c r="AB359" i="35" s="1"/>
  <c r="Z359" i="35"/>
  <c r="M410" i="35"/>
  <c r="M408" i="35" s="1"/>
  <c r="U410" i="35"/>
  <c r="U408" i="35" s="1"/>
  <c r="Y12" i="64"/>
  <c r="AB15" i="64"/>
  <c r="Z39" i="64"/>
  <c r="AB58" i="64"/>
  <c r="AB82" i="64"/>
  <c r="AA95" i="64"/>
  <c r="AA139" i="64"/>
  <c r="AB139" i="64" s="1"/>
  <c r="Z139" i="64"/>
  <c r="Z154" i="64"/>
  <c r="Z133" i="35"/>
  <c r="Z137" i="35"/>
  <c r="Z183" i="35"/>
  <c r="Z260" i="35"/>
  <c r="Y318" i="35"/>
  <c r="Q357" i="35"/>
  <c r="Q355" i="35" s="1"/>
  <c r="AF355" i="35"/>
  <c r="AF11" i="35" s="1"/>
  <c r="T410" i="35"/>
  <c r="T408" i="35" s="1"/>
  <c r="T11" i="35" s="1"/>
  <c r="W415" i="35"/>
  <c r="Y424" i="35"/>
  <c r="AB41" i="64"/>
  <c r="Q11" i="64"/>
  <c r="AB81" i="64"/>
  <c r="Z146" i="35"/>
  <c r="Z154" i="35"/>
  <c r="Z174" i="35"/>
  <c r="Z259" i="35"/>
  <c r="Z274" i="35"/>
  <c r="Z280" i="35"/>
  <c r="Z284" i="35"/>
  <c r="Z289" i="35"/>
  <c r="Z295" i="35"/>
  <c r="R300" i="35"/>
  <c r="Z304" i="35"/>
  <c r="Z350" i="35"/>
  <c r="Z353" i="35"/>
  <c r="I357" i="35"/>
  <c r="I355" i="35" s="1"/>
  <c r="I11" i="35" s="1"/>
  <c r="S358" i="35"/>
  <c r="S357" i="35" s="1"/>
  <c r="S355" i="35" s="1"/>
  <c r="L410" i="35"/>
  <c r="L408" i="35" s="1"/>
  <c r="Y420" i="35"/>
  <c r="V12" i="64"/>
  <c r="S13" i="64"/>
  <c r="S12" i="64" s="1"/>
  <c r="Z19" i="64"/>
  <c r="AA24" i="64"/>
  <c r="AB24" i="64" s="1"/>
  <c r="Z24" i="64"/>
  <c r="T83" i="64"/>
  <c r="Y83" i="64" s="1"/>
  <c r="AA122" i="64"/>
  <c r="AB122" i="64" s="1"/>
  <c r="Z122" i="64"/>
  <c r="Z123" i="64"/>
  <c r="AA123" i="64"/>
  <c r="AB123" i="64" s="1"/>
  <c r="AA124" i="64"/>
  <c r="AB124" i="64" s="1"/>
  <c r="U171" i="64"/>
  <c r="Y171" i="64" s="1"/>
  <c r="AA175" i="64"/>
  <c r="AB175" i="64" s="1"/>
  <c r="Z175" i="64"/>
  <c r="Z176" i="64"/>
  <c r="AA230" i="64"/>
  <c r="AB230" i="64" s="1"/>
  <c r="Z230" i="64"/>
  <c r="Y287" i="64"/>
  <c r="P285" i="64"/>
  <c r="Y285" i="64" s="1"/>
  <c r="AA295" i="64"/>
  <c r="AB295" i="64" s="1"/>
  <c r="Z295" i="64"/>
  <c r="W395" i="35"/>
  <c r="AA395" i="35" s="1"/>
  <c r="AB395" i="35" s="1"/>
  <c r="AA402" i="35"/>
  <c r="AB402" i="35" s="1"/>
  <c r="Z402" i="35"/>
  <c r="W405" i="35"/>
  <c r="AA405" i="35" s="1"/>
  <c r="AB405" i="35" s="1"/>
  <c r="Y411" i="35"/>
  <c r="E410" i="35"/>
  <c r="E408" i="35" s="1"/>
  <c r="E11" i="35" s="1"/>
  <c r="S410" i="35"/>
  <c r="S408" i="35" s="1"/>
  <c r="Y417" i="35"/>
  <c r="W424" i="35"/>
  <c r="E11" i="64"/>
  <c r="AB16" i="64"/>
  <c r="AA38" i="64"/>
  <c r="AB38" i="64" s="1"/>
  <c r="Z38" i="64"/>
  <c r="S76" i="64"/>
  <c r="U83" i="64"/>
  <c r="U11" i="64" s="1"/>
  <c r="Z150" i="64"/>
  <c r="AA150" i="64"/>
  <c r="AB150" i="64" s="1"/>
  <c r="W220" i="64"/>
  <c r="AA220" i="64" s="1"/>
  <c r="AB220" i="64" s="1"/>
  <c r="V181" i="64"/>
  <c r="W181" i="64" s="1"/>
  <c r="M171" i="64"/>
  <c r="M11" i="64" s="1"/>
  <c r="Y181" i="64"/>
  <c r="AB234" i="64"/>
  <c r="O287" i="64"/>
  <c r="O285" i="64" s="1"/>
  <c r="Y312" i="64"/>
  <c r="Q310" i="64"/>
  <c r="AA325" i="64"/>
  <c r="AB325" i="64" s="1"/>
  <c r="Z325" i="64"/>
  <c r="AA40" i="63"/>
  <c r="AB40" i="63" s="1"/>
  <c r="Z40" i="63"/>
  <c r="AB20" i="62"/>
  <c r="Z17" i="64"/>
  <c r="Z23" i="64"/>
  <c r="Z37" i="64"/>
  <c r="Z78" i="64"/>
  <c r="O127" i="64"/>
  <c r="O125" i="64" s="1"/>
  <c r="AA136" i="64"/>
  <c r="AB136" i="64" s="1"/>
  <c r="Z136" i="64"/>
  <c r="Y178" i="64"/>
  <c r="O183" i="64"/>
  <c r="O181" i="64" s="1"/>
  <c r="AA186" i="64"/>
  <c r="AB186" i="64" s="1"/>
  <c r="Z220" i="64"/>
  <c r="AA232" i="64"/>
  <c r="AB232" i="64" s="1"/>
  <c r="AA319" i="64"/>
  <c r="AB319" i="64" s="1"/>
  <c r="Z319" i="64"/>
  <c r="AA333" i="64"/>
  <c r="AB333" i="64" s="1"/>
  <c r="Z333" i="64"/>
  <c r="P27" i="63"/>
  <c r="Y27" i="63" s="1"/>
  <c r="Y28" i="63"/>
  <c r="AA41" i="62"/>
  <c r="AB41" i="62" s="1"/>
  <c r="Z41" i="62"/>
  <c r="Y85" i="64"/>
  <c r="AA90" i="64"/>
  <c r="AB90" i="64" s="1"/>
  <c r="AA121" i="64"/>
  <c r="AB121" i="64" s="1"/>
  <c r="AA149" i="64"/>
  <c r="AB149" i="64" s="1"/>
  <c r="G171" i="64"/>
  <c r="G11" i="64" s="1"/>
  <c r="O171" i="64"/>
  <c r="AA179" i="64"/>
  <c r="AB179" i="64" s="1"/>
  <c r="S183" i="64"/>
  <c r="S181" i="64" s="1"/>
  <c r="AB229" i="64"/>
  <c r="AB275" i="64"/>
  <c r="Q285" i="64"/>
  <c r="Y296" i="64"/>
  <c r="AE328" i="64"/>
  <c r="AE11" i="64" s="1"/>
  <c r="K328" i="64"/>
  <c r="AC330" i="64"/>
  <c r="AC328" i="64" s="1"/>
  <c r="Z419" i="35"/>
  <c r="Z15" i="64"/>
  <c r="Z29" i="64"/>
  <c r="Z41" i="64"/>
  <c r="AA127" i="64"/>
  <c r="AB127" i="64" s="1"/>
  <c r="Z127" i="64"/>
  <c r="R171" i="64"/>
  <c r="W178" i="64"/>
  <c r="AA244" i="64"/>
  <c r="AB244" i="64" s="1"/>
  <c r="Z244" i="64"/>
  <c r="Z248" i="64"/>
  <c r="Y270" i="64"/>
  <c r="Q268" i="64"/>
  <c r="Y268" i="64" s="1"/>
  <c r="Z368" i="64"/>
  <c r="F368" i="64"/>
  <c r="F11" i="64" s="1"/>
  <c r="N368" i="64"/>
  <c r="N11" i="64" s="1"/>
  <c r="Y385" i="64"/>
  <c r="P382" i="64"/>
  <c r="AA30" i="63"/>
  <c r="AB30" i="63" s="1"/>
  <c r="Z30" i="63"/>
  <c r="Z401" i="35"/>
  <c r="Z412" i="35"/>
  <c r="Z14" i="64"/>
  <c r="Z28" i="64"/>
  <c r="Z32" i="64"/>
  <c r="Z80" i="64"/>
  <c r="W85" i="64"/>
  <c r="O85" i="64"/>
  <c r="O83" i="64" s="1"/>
  <c r="AA94" i="64"/>
  <c r="AA128" i="64"/>
  <c r="AB128" i="64" s="1"/>
  <c r="AA147" i="64"/>
  <c r="AB147" i="64" s="1"/>
  <c r="AA153" i="64"/>
  <c r="AB153" i="64" s="1"/>
  <c r="Z159" i="64"/>
  <c r="Z177" i="64"/>
  <c r="Y310" i="64"/>
  <c r="L328" i="64"/>
  <c r="L11" i="64" s="1"/>
  <c r="Z331" i="64"/>
  <c r="O380" i="64"/>
  <c r="AA118" i="64"/>
  <c r="AB118" i="64" s="1"/>
  <c r="AA135" i="64"/>
  <c r="AB135" i="64" s="1"/>
  <c r="AA137" i="64"/>
  <c r="AB137" i="64" s="1"/>
  <c r="AF171" i="64"/>
  <c r="AF11" i="64" s="1"/>
  <c r="AA206" i="64"/>
  <c r="AB206" i="64" s="1"/>
  <c r="AA235" i="64"/>
  <c r="AB235" i="64" s="1"/>
  <c r="Z235" i="64"/>
  <c r="Y278" i="64"/>
  <c r="W312" i="64"/>
  <c r="R310" i="64"/>
  <c r="W310" i="64" s="1"/>
  <c r="AF328" i="64"/>
  <c r="AA377" i="64"/>
  <c r="Z377" i="64"/>
  <c r="S382" i="64"/>
  <c r="S380" i="64" s="1"/>
  <c r="W35" i="63"/>
  <c r="R33" i="63"/>
  <c r="W33" i="63" s="1"/>
  <c r="I11" i="62"/>
  <c r="O11" i="62"/>
  <c r="AA33" i="62"/>
  <c r="AB33" i="62" s="1"/>
  <c r="AA257" i="64"/>
  <c r="AB257" i="64" s="1"/>
  <c r="AA271" i="64"/>
  <c r="AB271" i="64" s="1"/>
  <c r="AA273" i="64"/>
  <c r="AB273" i="64" s="1"/>
  <c r="AA323" i="64"/>
  <c r="AB323" i="64" s="1"/>
  <c r="Z323" i="64"/>
  <c r="T11" i="63"/>
  <c r="Y12" i="63"/>
  <c r="AA14" i="63"/>
  <c r="AB14" i="63" s="1"/>
  <c r="Z14" i="63"/>
  <c r="T11" i="62"/>
  <c r="AA36" i="62"/>
  <c r="AB36" i="62" s="1"/>
  <c r="Z25" i="62"/>
  <c r="Y173" i="64"/>
  <c r="AA277" i="64"/>
  <c r="AB277" i="64" s="1"/>
  <c r="Z277" i="64"/>
  <c r="AB322" i="64"/>
  <c r="P330" i="64"/>
  <c r="O331" i="64"/>
  <c r="O330" i="64" s="1"/>
  <c r="O328" i="64" s="1"/>
  <c r="AG350" i="64"/>
  <c r="AG328" i="64" s="1"/>
  <c r="V368" i="64"/>
  <c r="W368" i="64" s="1"/>
  <c r="AA368" i="64" s="1"/>
  <c r="V382" i="64"/>
  <c r="V380" i="64" s="1"/>
  <c r="W383" i="64"/>
  <c r="L11" i="63"/>
  <c r="R12" i="63"/>
  <c r="W13" i="63"/>
  <c r="AA13" i="63" s="1"/>
  <c r="AB13" i="63" s="1"/>
  <c r="U19" i="63"/>
  <c r="U11" i="63" s="1"/>
  <c r="AD11" i="62"/>
  <c r="AA18" i="62"/>
  <c r="AB18" i="62" s="1"/>
  <c r="Z18" i="62"/>
  <c r="Z20" i="62"/>
  <c r="AA47" i="62"/>
  <c r="AB47" i="62" s="1"/>
  <c r="Z47" i="62"/>
  <c r="Z90" i="64"/>
  <c r="Z121" i="64"/>
  <c r="Z135" i="64"/>
  <c r="Y249" i="64"/>
  <c r="R268" i="64"/>
  <c r="W268" i="64" s="1"/>
  <c r="H330" i="64"/>
  <c r="H328" i="64" s="1"/>
  <c r="H11" i="64" s="1"/>
  <c r="Y350" i="64"/>
  <c r="Y351" i="64"/>
  <c r="E382" i="64"/>
  <c r="E380" i="64" s="1"/>
  <c r="M382" i="64"/>
  <c r="M380" i="64" s="1"/>
  <c r="U382" i="64"/>
  <c r="U380" i="64" s="1"/>
  <c r="AA35" i="63"/>
  <c r="AB35" i="63" s="1"/>
  <c r="V37" i="63"/>
  <c r="V11" i="63" s="1"/>
  <c r="W39" i="63"/>
  <c r="U11" i="62"/>
  <c r="Z89" i="64"/>
  <c r="Z120" i="64"/>
  <c r="Z134" i="64"/>
  <c r="Z170" i="64"/>
  <c r="Z174" i="64"/>
  <c r="AC248" i="64"/>
  <c r="AC11" i="64" s="1"/>
  <c r="O249" i="64"/>
  <c r="O248" i="64" s="1"/>
  <c r="AA272" i="64"/>
  <c r="AB272" i="64" s="1"/>
  <c r="Z272" i="64"/>
  <c r="Y280" i="64"/>
  <c r="S319" i="64"/>
  <c r="S310" i="64" s="1"/>
  <c r="AA324" i="64"/>
  <c r="AB324" i="64" s="1"/>
  <c r="I330" i="64"/>
  <c r="I328" i="64" s="1"/>
  <c r="I11" i="64" s="1"/>
  <c r="W331" i="64"/>
  <c r="AA331" i="64" s="1"/>
  <c r="AB331" i="64" s="1"/>
  <c r="R330" i="64"/>
  <c r="L380" i="64"/>
  <c r="Z383" i="64"/>
  <c r="AA383" i="64"/>
  <c r="AB383" i="64" s="1"/>
  <c r="E19" i="63"/>
  <c r="W249" i="64"/>
  <c r="R248" i="64"/>
  <c r="W248" i="64" s="1"/>
  <c r="AA248" i="64" s="1"/>
  <c r="AB248" i="64" s="1"/>
  <c r="AA262" i="64"/>
  <c r="AB262" i="64" s="1"/>
  <c r="AA267" i="64"/>
  <c r="AB267" i="64" s="1"/>
  <c r="O270" i="64"/>
  <c r="O268" i="64" s="1"/>
  <c r="AD278" i="64"/>
  <c r="AD11" i="64" s="1"/>
  <c r="AA282" i="64"/>
  <c r="AB282" i="64" s="1"/>
  <c r="O312" i="64"/>
  <c r="O310" i="64" s="1"/>
  <c r="AA314" i="64"/>
  <c r="AB314" i="64" s="1"/>
  <c r="Z314" i="64"/>
  <c r="Z324" i="64"/>
  <c r="J330" i="64"/>
  <c r="J328" i="64" s="1"/>
  <c r="AA332" i="64"/>
  <c r="AB332" i="64" s="1"/>
  <c r="AA334" i="64"/>
  <c r="AB334" i="64" s="1"/>
  <c r="W350" i="64"/>
  <c r="Y355" i="64"/>
  <c r="S368" i="64"/>
  <c r="H382" i="64"/>
  <c r="H380" i="64" s="1"/>
  <c r="Y387" i="64"/>
  <c r="W393" i="64"/>
  <c r="Y12" i="62"/>
  <c r="Y30" i="62"/>
  <c r="K11" i="63"/>
  <c r="Q11" i="62"/>
  <c r="AA29" i="62"/>
  <c r="AB29" i="62" s="1"/>
  <c r="AA34" i="62"/>
  <c r="AB34" i="62" s="1"/>
  <c r="Z34" i="62"/>
  <c r="AA38" i="62"/>
  <c r="AB38" i="62" s="1"/>
  <c r="Z38" i="62"/>
  <c r="AA372" i="64"/>
  <c r="AB372" i="64" s="1"/>
  <c r="AA379" i="64"/>
  <c r="AB379" i="64" s="1"/>
  <c r="Z379" i="64"/>
  <c r="W382" i="64"/>
  <c r="R380" i="64"/>
  <c r="G382" i="64"/>
  <c r="G380" i="64" s="1"/>
  <c r="Y391" i="64"/>
  <c r="F19" i="63"/>
  <c r="F11" i="63" s="1"/>
  <c r="N19" i="63"/>
  <c r="N11" i="63" s="1"/>
  <c r="Y25" i="63"/>
  <c r="AA29" i="63"/>
  <c r="AB29" i="63" s="1"/>
  <c r="Y31" i="62"/>
  <c r="W44" i="62"/>
  <c r="Z271" i="64"/>
  <c r="Z276" i="64"/>
  <c r="Z332" i="64"/>
  <c r="Y370" i="64"/>
  <c r="Z372" i="64"/>
  <c r="AA376" i="64"/>
  <c r="AB376" i="64" s="1"/>
  <c r="O377" i="64"/>
  <c r="O368" i="64" s="1"/>
  <c r="T380" i="64"/>
  <c r="W385" i="64"/>
  <c r="Z394" i="64"/>
  <c r="Y19" i="63"/>
  <c r="Z35" i="63"/>
  <c r="W37" i="63"/>
  <c r="AA37" i="63" s="1"/>
  <c r="AB37" i="63" s="1"/>
  <c r="Y39" i="63"/>
  <c r="H11" i="62"/>
  <c r="Y27" i="62"/>
  <c r="Z275" i="64"/>
  <c r="Z321" i="64"/>
  <c r="S377" i="64"/>
  <c r="AA384" i="64"/>
  <c r="AB384" i="64" s="1"/>
  <c r="Y393" i="64"/>
  <c r="P11" i="63"/>
  <c r="Y11" i="63" s="1"/>
  <c r="Y17" i="63"/>
  <c r="T15" i="63"/>
  <c r="Y15" i="63" s="1"/>
  <c r="Y33" i="63"/>
  <c r="Y13" i="62"/>
  <c r="AA28" i="62"/>
  <c r="AB28" i="62" s="1"/>
  <c r="Z28" i="62"/>
  <c r="W31" i="62"/>
  <c r="Y49" i="62"/>
  <c r="I11" i="63"/>
  <c r="R27" i="63"/>
  <c r="W27" i="63" s="1"/>
  <c r="AB24" i="62"/>
  <c r="W27" i="62"/>
  <c r="R25" i="62"/>
  <c r="W25" i="62" s="1"/>
  <c r="AA25" i="62" s="1"/>
  <c r="AB25" i="62" s="1"/>
  <c r="Z35" i="62"/>
  <c r="P44" i="62"/>
  <c r="Y44" i="62" s="1"/>
  <c r="Y46" i="62"/>
  <c r="Y21" i="63"/>
  <c r="Z386" i="64"/>
  <c r="Z24" i="62"/>
  <c r="Z50" i="62"/>
  <c r="Z376" i="64"/>
  <c r="Z384" i="64"/>
  <c r="Z24" i="63"/>
  <c r="Z48" i="62"/>
  <c r="AA15" i="63" l="1"/>
  <c r="AB15" i="63" s="1"/>
  <c r="Z15" i="63"/>
  <c r="AB368" i="64"/>
  <c r="AA268" i="64"/>
  <c r="AB268" i="64" s="1"/>
  <c r="Z268" i="64"/>
  <c r="O11" i="64"/>
  <c r="Z171" i="64"/>
  <c r="AA83" i="64"/>
  <c r="AB83" i="64" s="1"/>
  <c r="Z83" i="64"/>
  <c r="AA285" i="64"/>
  <c r="AB285" i="64" s="1"/>
  <c r="Z285" i="64"/>
  <c r="AA318" i="35"/>
  <c r="AB318" i="35" s="1"/>
  <c r="Z318" i="35"/>
  <c r="AA378" i="35"/>
  <c r="AB378" i="35" s="1"/>
  <c r="Z378" i="35"/>
  <c r="AA292" i="35"/>
  <c r="AB292" i="35" s="1"/>
  <c r="Z292" i="35"/>
  <c r="AB183" i="64"/>
  <c r="AA184" i="35"/>
  <c r="AB184" i="35" s="1"/>
  <c r="Z184" i="35"/>
  <c r="Z166" i="35"/>
  <c r="AA166" i="35"/>
  <c r="AB166" i="35" s="1"/>
  <c r="AA46" i="62"/>
  <c r="AB46" i="62" s="1"/>
  <c r="Z46" i="62"/>
  <c r="AA31" i="62"/>
  <c r="AB31" i="62" s="1"/>
  <c r="Z31" i="62"/>
  <c r="AA28" i="63"/>
  <c r="AB28" i="63" s="1"/>
  <c r="Z28" i="63"/>
  <c r="Z370" i="64"/>
  <c r="AA370" i="64"/>
  <c r="AB370" i="64" s="1"/>
  <c r="AA25" i="63"/>
  <c r="AB25" i="63" s="1"/>
  <c r="Z25" i="63"/>
  <c r="E11" i="63"/>
  <c r="Z27" i="63"/>
  <c r="AA27" i="63"/>
  <c r="AB27" i="63" s="1"/>
  <c r="AA411" i="35"/>
  <c r="AB411" i="35" s="1"/>
  <c r="Z411" i="35"/>
  <c r="AA287" i="64"/>
  <c r="AB287" i="64" s="1"/>
  <c r="Z287" i="64"/>
  <c r="AA96" i="64"/>
  <c r="AB96" i="64" s="1"/>
  <c r="Z96" i="64"/>
  <c r="AA397" i="35"/>
  <c r="AB397" i="35" s="1"/>
  <c r="Z397" i="35"/>
  <c r="AA290" i="35"/>
  <c r="AB290" i="35" s="1"/>
  <c r="Z290" i="35"/>
  <c r="Z44" i="62"/>
  <c r="AA44" i="62"/>
  <c r="AB44" i="62" s="1"/>
  <c r="AA393" i="64"/>
  <c r="AB393" i="64" s="1"/>
  <c r="Z393" i="64"/>
  <c r="Z278" i="64"/>
  <c r="AA278" i="64"/>
  <c r="AB278" i="64" s="1"/>
  <c r="AA296" i="64"/>
  <c r="AB296" i="64" s="1"/>
  <c r="Z296" i="64"/>
  <c r="Z19" i="63"/>
  <c r="AA19" i="63"/>
  <c r="AB19" i="63" s="1"/>
  <c r="AA280" i="64"/>
  <c r="AB280" i="64" s="1"/>
  <c r="Z280" i="64"/>
  <c r="Z312" i="64"/>
  <c r="AA312" i="64"/>
  <c r="AB312" i="64" s="1"/>
  <c r="S11" i="64"/>
  <c r="P355" i="35"/>
  <c r="Y355" i="35" s="1"/>
  <c r="Y357" i="35"/>
  <c r="Z307" i="35"/>
  <c r="AA307" i="35"/>
  <c r="AB307" i="35" s="1"/>
  <c r="AA285" i="35"/>
  <c r="AB285" i="35" s="1"/>
  <c r="Z285" i="35"/>
  <c r="AA191" i="35"/>
  <c r="AB191" i="35" s="1"/>
  <c r="Z191" i="35"/>
  <c r="V11" i="64"/>
  <c r="W300" i="35"/>
  <c r="AA300" i="35" s="1"/>
  <c r="AB300" i="35" s="1"/>
  <c r="R11" i="35"/>
  <c r="AA424" i="35"/>
  <c r="AB424" i="35" s="1"/>
  <c r="Z424" i="35"/>
  <c r="AA136" i="35"/>
  <c r="AB136" i="35" s="1"/>
  <c r="Z136" i="35"/>
  <c r="AA39" i="63"/>
  <c r="AB39" i="63" s="1"/>
  <c r="Z39" i="63"/>
  <c r="AA30" i="62"/>
  <c r="AB30" i="62" s="1"/>
  <c r="Z30" i="62"/>
  <c r="AA351" i="64"/>
  <c r="AB351" i="64" s="1"/>
  <c r="Z351" i="64"/>
  <c r="P328" i="64"/>
  <c r="Y328" i="64" s="1"/>
  <c r="Y330" i="64"/>
  <c r="AA33" i="63"/>
  <c r="AB33" i="63" s="1"/>
  <c r="Z33" i="63"/>
  <c r="AA391" i="64"/>
  <c r="AB391" i="64" s="1"/>
  <c r="Z391" i="64"/>
  <c r="AA12" i="62"/>
  <c r="AB12" i="62" s="1"/>
  <c r="Z12" i="62"/>
  <c r="AA350" i="64"/>
  <c r="AB350" i="64" s="1"/>
  <c r="Z350" i="64"/>
  <c r="R11" i="63"/>
  <c r="W11" i="63" s="1"/>
  <c r="AB377" i="64"/>
  <c r="W171" i="64"/>
  <c r="AA171" i="64" s="1"/>
  <c r="AB171" i="64" s="1"/>
  <c r="AA85" i="64"/>
  <c r="AB85" i="64" s="1"/>
  <c r="Z85" i="64"/>
  <c r="Z178" i="64"/>
  <c r="AA178" i="64"/>
  <c r="AB178" i="64" s="1"/>
  <c r="AA420" i="35"/>
  <c r="AB420" i="35" s="1"/>
  <c r="Z420" i="35"/>
  <c r="Y134" i="35"/>
  <c r="P11" i="35"/>
  <c r="Y11" i="35" s="1"/>
  <c r="Z300" i="35"/>
  <c r="AA233" i="35"/>
  <c r="AB233" i="35" s="1"/>
  <c r="Z233" i="35"/>
  <c r="Z13" i="62"/>
  <c r="AA13" i="62"/>
  <c r="AB13" i="62" s="1"/>
  <c r="P11" i="62"/>
  <c r="Y11" i="62" s="1"/>
  <c r="AA310" i="64"/>
  <c r="AB310" i="64" s="1"/>
  <c r="Z310" i="64"/>
  <c r="Z270" i="64"/>
  <c r="AA270" i="64"/>
  <c r="AB270" i="64" s="1"/>
  <c r="AA181" i="64"/>
  <c r="AB181" i="64" s="1"/>
  <c r="Z181" i="64"/>
  <c r="T11" i="64"/>
  <c r="AB125" i="64"/>
  <c r="AA426" i="35"/>
  <c r="AB426" i="35" s="1"/>
  <c r="Z426" i="35"/>
  <c r="AA302" i="35"/>
  <c r="AB302" i="35" s="1"/>
  <c r="Z302" i="35"/>
  <c r="U11" i="35"/>
  <c r="V11" i="35"/>
  <c r="AA413" i="35"/>
  <c r="AB413" i="35" s="1"/>
  <c r="Z413" i="35"/>
  <c r="AA49" i="62"/>
  <c r="AB49" i="62" s="1"/>
  <c r="Z49" i="62"/>
  <c r="AA27" i="62"/>
  <c r="AB27" i="62" s="1"/>
  <c r="Z27" i="62"/>
  <c r="W330" i="64"/>
  <c r="R328" i="64"/>
  <c r="W328" i="64" s="1"/>
  <c r="AA21" i="63"/>
  <c r="AB21" i="63" s="1"/>
  <c r="Z21" i="63"/>
  <c r="AA17" i="63"/>
  <c r="AB17" i="63" s="1"/>
  <c r="Z17" i="63"/>
  <c r="W380" i="64"/>
  <c r="AA387" i="64"/>
  <c r="AB387" i="64" s="1"/>
  <c r="Z387" i="64"/>
  <c r="AA12" i="63"/>
  <c r="AB12" i="63" s="1"/>
  <c r="Z12" i="63"/>
  <c r="P380" i="64"/>
  <c r="Y380" i="64" s="1"/>
  <c r="Y382" i="64"/>
  <c r="AA417" i="35"/>
  <c r="AB417" i="35" s="1"/>
  <c r="Z417" i="35"/>
  <c r="AA334" i="35"/>
  <c r="AB334" i="35" s="1"/>
  <c r="Z334" i="35"/>
  <c r="AA194" i="35"/>
  <c r="AB194" i="35" s="1"/>
  <c r="Z194" i="35"/>
  <c r="P408" i="35"/>
  <c r="Y408" i="35" s="1"/>
  <c r="Y410" i="35"/>
  <c r="AA11" i="63"/>
  <c r="AB11" i="63" s="1"/>
  <c r="Z11" i="63"/>
  <c r="Z249" i="64"/>
  <c r="AA249" i="64"/>
  <c r="AB249" i="64" s="1"/>
  <c r="AA385" i="64"/>
  <c r="AB385" i="64" s="1"/>
  <c r="Z385" i="64"/>
  <c r="AA12" i="64"/>
  <c r="AB12" i="64" s="1"/>
  <c r="Z12" i="64"/>
  <c r="R11" i="62"/>
  <c r="W11" i="62" s="1"/>
  <c r="X11" i="62" s="1"/>
  <c r="Q11" i="35"/>
  <c r="AA264" i="35"/>
  <c r="AB264" i="35" s="1"/>
  <c r="Z264" i="35"/>
  <c r="AA263" i="35"/>
  <c r="AB263" i="35" s="1"/>
  <c r="Z263" i="35"/>
  <c r="Z355" i="35" l="1"/>
  <c r="AA355" i="35"/>
  <c r="AB355" i="35" s="1"/>
  <c r="AA330" i="64"/>
  <c r="AB330" i="64" s="1"/>
  <c r="Z330" i="64"/>
  <c r="Z328" i="64"/>
  <c r="AA328" i="64"/>
  <c r="AB328" i="64" s="1"/>
  <c r="Z410" i="35"/>
  <c r="AA410" i="35"/>
  <c r="AB410" i="35" s="1"/>
  <c r="Z382" i="64"/>
  <c r="AA382" i="64"/>
  <c r="AB382" i="64" s="1"/>
  <c r="Z11" i="35"/>
  <c r="AA408" i="35"/>
  <c r="AB408" i="35" s="1"/>
  <c r="Z408" i="35"/>
  <c r="AA380" i="64"/>
  <c r="AB380" i="64" s="1"/>
  <c r="Z380" i="64"/>
  <c r="AA11" i="62"/>
  <c r="AB11" i="62" s="1"/>
  <c r="Z11" i="62"/>
  <c r="AA134" i="35"/>
  <c r="AB134" i="35" s="1"/>
  <c r="Z134" i="35"/>
  <c r="P11" i="64"/>
  <c r="Y11" i="64" s="1"/>
  <c r="R11" i="64"/>
  <c r="W11" i="64" s="1"/>
  <c r="X11" i="64" s="1"/>
  <c r="W11" i="35"/>
  <c r="X11" i="35" s="1"/>
  <c r="AA357" i="35"/>
  <c r="AB357" i="35" s="1"/>
  <c r="Z357" i="35"/>
  <c r="AA11" i="64" l="1"/>
  <c r="Z11" i="64"/>
  <c r="AA11" i="35"/>
  <c r="AB11" i="35" s="1"/>
  <c r="AB11" i="6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Ермек Хайпенов</author>
  </authors>
  <commentList>
    <comment ref="N289" authorId="0" shapeId="0" xr:uid="{00000000-0006-0000-0000-000001000000}">
      <text>
        <r>
          <rPr>
            <sz val="10"/>
            <rFont val="Arial Cyr"/>
          </rPr>
          <t>Скидка от подрядчика</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Ермек Хайпенов</author>
  </authors>
  <commentList>
    <comment ref="N267" authorId="0" shapeId="0" xr:uid="{00000000-0006-0000-0200-000001000000}">
      <text>
        <r>
          <rPr>
            <sz val="10"/>
            <rFont val="Arial Cyr"/>
          </rPr>
          <t>Скидка от подрядчика</t>
        </r>
      </text>
    </comment>
  </commentList>
</comments>
</file>

<file path=xl/sharedStrings.xml><?xml version="1.0" encoding="utf-8"?>
<sst xmlns="http://schemas.openxmlformats.org/spreadsheetml/2006/main" count="3877" uniqueCount="838">
  <si>
    <t>37-қосымша</t>
  </si>
  <si>
    <t>2026 жылғы 1-тоқсандағы бюджеттік инвестициялық жобалардың іске асырылуына мониторинг жүргізу жөніндегі есеп</t>
  </si>
  <si>
    <t>(мың теңге)</t>
  </si>
  <si>
    <t>№</t>
  </si>
  <si>
    <t>Объектінің атауы</t>
  </si>
  <si>
    <t>Бағдарлама (кіші бағдарлама) коды</t>
  </si>
  <si>
    <t>Іске асыру кезеңі</t>
  </si>
  <si>
    <t>ЖСҚ бойынша мемлекеттік сараптамаға сәйкес жалпы құны</t>
  </si>
  <si>
    <t>Жобаның шарттық құны</t>
  </si>
  <si>
    <t>БИЖ қаржыландырудың жоспарланған жалпы көлемі, мың теңге</t>
  </si>
  <si>
    <t>ТЭН / ЖСҚ-ға сәйкес табиғи көрсеткішпен орындалған жұмыстар көлемі (жоба қуаты)</t>
  </si>
  <si>
    <t>Орындалған жұмыстар көлемі, мың теңге</t>
  </si>
  <si>
    <t>Ауытқу себептері, қабылданған (қабылданып жатқан) шаралар және аяқталмау себептері</t>
  </si>
  <si>
    <t>Бюджеттік бағдарлама әкімшісі</t>
  </si>
  <si>
    <t>оның ішінде, қаражат есебінен</t>
  </si>
  <si>
    <t>Есепті жылға дейінгі нақты көрсеткіш</t>
  </si>
  <si>
    <t>Есепті кезеңге жоспар</t>
  </si>
  <si>
    <t>Есепті кезеңдегі нақты көрсеткіш</t>
  </si>
  <si>
    <t>Есепті кезеңде орындалмаған іс-шаралар</t>
  </si>
  <si>
    <t>БИЖ іске асыру басталғаннан бергі жалпы қаржыландыру</t>
  </si>
  <si>
    <t>оның ішінде</t>
  </si>
  <si>
    <t>Ауытқу</t>
  </si>
  <si>
    <t>РБ+ЖБ бойынша жалпы ауытқу</t>
  </si>
  <si>
    <t>Жобалар саны</t>
  </si>
  <si>
    <t>РБ</t>
  </si>
  <si>
    <t>ЖБ</t>
  </si>
  <si>
    <t>Нақты</t>
  </si>
  <si>
    <t>Жалпы жоспар</t>
  </si>
  <si>
    <t>ЖБ (қарыздарды есептемегенде)</t>
  </si>
  <si>
    <t>Республикалық жобаларды ЖБ есебінен қоса қаржыландыру</t>
  </si>
  <si>
    <t>РБ, мың теңге</t>
  </si>
  <si>
    <t>%</t>
  </si>
  <si>
    <t>ЖБ, мың теңге</t>
  </si>
  <si>
    <t>мың теңге</t>
  </si>
  <si>
    <t>Барлығы іске асырылуда</t>
  </si>
  <si>
    <t>Аяқтау жоспарлануда</t>
  </si>
  <si>
    <t>Нақты аяқталды</t>
  </si>
  <si>
    <t>Аяқталмау себептері</t>
  </si>
  <si>
    <t>БАРЛЫҒЫ</t>
  </si>
  <si>
    <t>1. Білім беру</t>
  </si>
  <si>
    <t>1.1.</t>
  </si>
  <si>
    <t>Объектілерді салу және реконструкциялау</t>
  </si>
  <si>
    <t>Ғимаратты реконструкциялау балабақшаны №37, мекенжайы бойынша: ш/а «Нұркент», Алатау ауданы Алматы қаласы</t>
  </si>
  <si>
    <t>04 1 373 037 015</t>
  </si>
  <si>
    <t>2025-2026</t>
  </si>
  <si>
    <t>320 орын, ғимараттың жалпы ауданы - 5830,0 м²</t>
  </si>
  <si>
    <t>300 орын, ғимараттың жалпы ауданы - 5000,0 м²</t>
  </si>
  <si>
    <t>2026 жылғы 1-тоқсанда қаражат игерілген жоқ.</t>
  </si>
  <si>
    <t>Ғимаратты реконструкциялау бөбекжай-бақшаны №10 мекенжайы бойынша: көш. Шевченко, үй 186 А, Алмалы ауданы, Алматы қ.</t>
  </si>
  <si>
    <t>Ғимараттың жалпы ауданы - 2347,92 м²</t>
  </si>
  <si>
    <t>Ғимараттың жалпы ауданы - 2000 м³</t>
  </si>
  <si>
    <t>Балабақша салу бойынша көш. Тілендиев, 49, Алмалы ауданы (мен бұзумен ғимараттың)</t>
  </si>
  <si>
    <t>240 орын, ғимараттың жалпы ауданы - 5503,40 м²</t>
  </si>
  <si>
    <t>241 орын, ғимараттың жалпы ауданы - 5000 м²</t>
  </si>
  <si>
    <t>Балабақша салу 240 орындық, мекенжайы бойынша: оңтүстігінде ұзартылатын даңғ. Абая, батысында р. «Карагайлы», Наурызбай ауданы Алматы қаласы</t>
  </si>
  <si>
    <t>240 орын, ғимараттың жалпы ауданы - 3049,11 м²</t>
  </si>
  <si>
    <t>200 орын, ғимараттың жалпы ауданы - 3000 м²</t>
  </si>
  <si>
    <t>Балабақша салу 320 орындық шағынаудане «Құрамыс» Наурызбай ауданы Алматы қаласы» (сыртқы инженерлік желілерсіз)</t>
  </si>
  <si>
    <t>2023-2026</t>
  </si>
  <si>
    <t>320 орын, аудан құрылыс салу- 2502,21 м²</t>
  </si>
  <si>
    <t>300 орын, аудан құрылыс салу- 2000 м²</t>
  </si>
  <si>
    <t>Балабақша салу 260 орындық, мекенжайы бойынша: ш/а «Жас Қанат», Түрксіб ауданы, Алматы қаласы</t>
  </si>
  <si>
    <t>260 орын, ғимараттың жалпы ауданы - 3402,20 м²</t>
  </si>
  <si>
    <t>Объектіні пайдалануға қабылдау актісі б/н бастап 05.02.2026 ж.</t>
  </si>
  <si>
    <t>Мектеп салу бойынша 550 оқушы орын, мекенжайы бойынша: ш/а «Зерделі», Алатау ауданы</t>
  </si>
  <si>
    <t>04 2 373 028 015</t>
  </si>
  <si>
    <t>Құрылыс салу ауданы - 3280,04 м²</t>
  </si>
  <si>
    <t>Азайту жалпы сомасының шарттың</t>
  </si>
  <si>
    <t>Реконструкциялау мен жапсаржай салумен қарай ғимаратқа мектептің №160, мекенжайы бойынша: көш. Заводская 96, ш/а «Қарасу», Алатау ауданы, Алматы қаласы</t>
  </si>
  <si>
    <t>Құрылыс салу ауданы - 4188,01 м², 575 орынға</t>
  </si>
  <si>
    <t>Құрылыс салу ауданы - 4000 м², 500 орындық</t>
  </si>
  <si>
    <t>Салу жапсаржай 300 орындық қарай ғимаратқа мектептің №16 көш. А. Шарипова, Алмалы ауданының</t>
  </si>
  <si>
    <t>300 орын, ғимараттың жалпы ауданы - 2040,59 м²</t>
  </si>
  <si>
    <t>201 орын, ғимараттың жалпы ауданы - 2000 м²</t>
  </si>
  <si>
    <t>Реконструкциялау мен жапсаржай салумен қарай ғимаратқа КММ «Жалпы білім беретін мектеп №58», мекенжайы бойынша: көш. Тургут Озала, Алмалы ауданы, Алматы қаласы</t>
  </si>
  <si>
    <t>2024-2026</t>
  </si>
  <si>
    <t>Құрылыс салу ауданы - 5492,88 м²</t>
  </si>
  <si>
    <t>Құрылыс салу ауданы - 5000 м³</t>
  </si>
  <si>
    <t>Мердігермен шарт бұзылды</t>
  </si>
  <si>
    <t>Алматы қаласы Алмалы ауданында орналасқан №124 жалпы білім беретін мектеп» КММ ғимаратын реконструкциялау</t>
  </si>
  <si>
    <t>576 орын, ғимараттың жалпы ауданы - 6701,28м²</t>
  </si>
  <si>
    <t>577 орын, ғимараттың жалпы ауданы - 6000м²</t>
  </si>
  <si>
    <t>Ғимаратты реконструкциялау мектептің - гимназияның №60 ш/а «Орбита-1», 41, Бостандық ауданы (Литеры А, А1), Алматы қаласы</t>
  </si>
  <si>
    <t>Құрылыс салу ауданы - 4551.63 м², 550 орындық</t>
  </si>
  <si>
    <t>Реконструкциялау мен жапсаржай салумен (қолданыстағы ғимараттарды бұзумен) қарай ғимаратқа мектептің №43, мекенжайы бойынша: Жетісу ауданы, көш. Шилова</t>
  </si>
  <si>
    <t>Құрылыс салу ауданы - 2496,26 м³</t>
  </si>
  <si>
    <t>Құрылыс салу ауданы - 2000 м4</t>
  </si>
  <si>
    <t>Салу жапсаржай қарай ғимаратқа КММ «Жалпы білім беретін мектеп № 112», мекенжайы бойынша: көш. Ратушного, д.131, Жетісу ауданы, Алматы қаласы</t>
  </si>
  <si>
    <t>Құрылыс салу ауданы - 1779 м²</t>
  </si>
  <si>
    <t>Құрылыс салу ауданы - 1000 м³</t>
  </si>
  <si>
    <t>Ғимаратты реконструкциялау мектептің - гимназияның №30 атындағы Д. Снегина, мекенжайы бойынша: даңғ. Достық, 226а, Медеу ауданы, Алматы қаласы</t>
  </si>
  <si>
    <t>Құрылыс салу ауданы - 4777,34 м², 576 орынға</t>
  </si>
  <si>
    <t>Алматы қаласы Медеу ауданында орналасқан К. Сәтбаев атындағы №56 мектеп-гимназия» КММ ғимаратын реконструкциялау</t>
  </si>
  <si>
    <t>572 орын, ғимараттың жалпы ауданы - 6134,24 м²</t>
  </si>
  <si>
    <t>500 орын, ғимараттың жалпы ауданы - 6000 м²</t>
  </si>
  <si>
    <t>Жеке тұрған ғимарат салу 300 орындық үшін КММ «Мектеп-лицей № 131 атындағы Б. Момышұлы» мекенжайы бойынша: Алматы қаласы, Медеу ауданы, ш/а «Самал 2», д. 22</t>
  </si>
  <si>
    <t>Құрылыс салу ауданы - 1920,40 м²</t>
  </si>
  <si>
    <t>Мектеп салу мен жатақханамен (қолданыстағы ғимараттарды бұзумен), мекенжайы бойынша: көш. Енбек, ш/а «Шұғыла», Наурызбай ауданы, Алматы қаласы</t>
  </si>
  <si>
    <t>Құрылыс салу ауданы - 4721 м²</t>
  </si>
  <si>
    <t>Объектіні пайдалануға қабылдау актісіне қол қойылуда</t>
  </si>
  <si>
    <t>Салу инновациялық техникалық колледждің және жатақхананың, ш/а «Алғабас», көше 7, Алатау ауданы</t>
  </si>
  <si>
    <t>04 2 373 069 015</t>
  </si>
  <si>
    <t>Құрылыс салу ауданы - 6922,75 м²</t>
  </si>
  <si>
    <t>Құрылыс салу ауданы - 6000 м²</t>
  </si>
  <si>
    <t>Салу орталықтың даму және шығармашылық ш/а «Саялы», Алатау ауданы</t>
  </si>
  <si>
    <t>2025-2027</t>
  </si>
  <si>
    <t>Құрылыс салу ауданы - 4990,12 м² 503 орынға</t>
  </si>
  <si>
    <t>Құрылыс салу ауданы - 4000 м² 500 орындық</t>
  </si>
  <si>
    <t>Салу орталықтың даму және шығармашылық шағынаудане «Жас канат», Түрксіб ауданы Алматы қаласы</t>
  </si>
  <si>
    <t>508 келуші, ғимараттың жалпы ауданы - 14011,72 м²</t>
  </si>
  <si>
    <t>500 келуші, ғимараттың жалпы ауданы - 10000 м²</t>
  </si>
  <si>
    <t>Ғимаратты реконструкциялау мектептің кәсіпкерлер, мекенжайы бойынша: даңғыл Достық 226, Медеу ауданы, Алматы қаласы</t>
  </si>
  <si>
    <t>04 4 373 028 015</t>
  </si>
  <si>
    <t>2026-2027</t>
  </si>
  <si>
    <t>Ғимараттың жалпы ауданы - 2704,2 м², жалпы құрылыс көлемі - 11582 м³.</t>
  </si>
  <si>
    <t>Ғимарат реконструкциялау үшін берілмеген</t>
  </si>
  <si>
    <t>Салу жапсаржай 450 орынға қарай ғимаратқа мектептің гимназияның ш/а «Нұркент» Алатау ауданы Алматы қ. (201 мектеп)</t>
  </si>
  <si>
    <t>Ғимараттың жалпы ауданы - 6275,71 м², жалпы құрылыс көлемі - 22639,60 м³.</t>
  </si>
  <si>
    <t>2026 жылғы 1-тоқсанда қаражат игерілген жоқ. / Құрылысқа рұқсат 2026 жылғы сәуірде алынды, іске асыру кезеңі – 7 ай.</t>
  </si>
  <si>
    <t>Жеке тұрған ғимарат салу 400 орынға бойынша аумақтың мектептің-гимназияның №1 шағынаудане «10», Әуезов ауданы</t>
  </si>
  <si>
    <t>Ғимараттың жалпы ауданы - 4605,66 м², жалпы құрылыс көлемі - 19659,62 м³.</t>
  </si>
  <si>
    <t>Мектеп салу 1200 орындық (қолданыстағы ғимаратты бұзумен мектептің-гимназияның №13), мекенжайы бойынша: «11» ш/а, Әуезов ауданы, Алматы қаласы</t>
  </si>
  <si>
    <t>Ғимараттың жалпы ауданы - 12752,23 м², жалпы құрылыс көлемі - 70259,64 м³.</t>
  </si>
  <si>
    <t>Шартқа 2026 жылғы наурызда қол қойылды</t>
  </si>
  <si>
    <t>Салу жапсаржай жатақхананың асханамен қарай ғимаратқа КММ «Специальная мектеп-интернат №4 үшін зағип және нашар көретін балалар» мекенжайы бойынша: Алматы қ., көш. Ладыгина, 33, Әуезов ауданы</t>
  </si>
  <si>
    <t>Ғимараттың жалпы ауданы - 5975,9 м², жалпы құрылыс көлемі - 30993,3 м³.</t>
  </si>
  <si>
    <t>Мектеп салу шығармашылық 900 орындық және интернат корпусын мен реконструкциялаумен қолданыстағы ғимараттардың, және құрылыстар, мекенжайы бойынша: ш/а «Дарын-1», Бостандық ауданы, Алматы қаласы». (2 кезек, реконструкциялау ғимараттардың және абаттандыру)</t>
  </si>
  <si>
    <t>Учаскенің жалпы ауданы - 16,7661 га, аудан жабындардың - 20 908,95 м²</t>
  </si>
  <si>
    <t>Салу жатақхананың 350 орынға мекенжайы бойынша: көш. Аскарова 47, ш/а «Дарын-1», Бостандық ауданы, Алматы қаласы». (3 кезек)</t>
  </si>
  <si>
    <t>Жалпы ауданы - 6599,44 м², құрылыс көлемі - 32696,27 м³</t>
  </si>
  <si>
    <t>Реконструкциялау мен жапсаржай салумен (қолданыстағы ғимараттарды бұзумен) қарай ғимаратқа мектептің-гимназияның № 78, мекенжайы бойынша: Алматы қ., Түрксіб ауданы, ш/а «Алтай-2»</t>
  </si>
  <si>
    <t>Жалпы ауданы - 11962,51 м², құрылыс көлемі - 44114,43 м³</t>
  </si>
  <si>
    <t>Шартқа 2026 жылғы 27 наурызда қол қойылды</t>
  </si>
  <si>
    <t>Салу жапсаржай (қолданыстағы ғимаратты бұзумен) қарай ғимаратқа жалпы білім беретін мектептің №170, мекенжайы бойынша Түрксіб ауданы, көше Магнитная, 31</t>
  </si>
  <si>
    <t>Жалпы ауданы - 1781,50 м², құрылыс көлемі - 8485,0 м³</t>
  </si>
  <si>
    <t>Салу жапсаржай 600 орындық қарай ғимаратқа КММ «Жалпы білім беретін мектеп №198» мекенжайы бойынша: ш/а «Жас Қанат», Түрксіб ауданы, Алматы қ.</t>
  </si>
  <si>
    <t>Жалпы ауданы - 6238,70 м², құрылыс көлемі - 30592,60 м³</t>
  </si>
  <si>
    <t>Шартқа 2026 жылғы екінші тоқсанда қол қойылды</t>
  </si>
  <si>
    <t>1.2.</t>
  </si>
  <si>
    <t>ЖСҚ әзірлеу</t>
  </si>
  <si>
    <t>Ғимаратты реконструкциялауға ЖСҚ әзірлеу МКҚК «Бөбекжай бақша №29» мекенжайы бойынша: ш/а1, д.72, Әуезов ауданы</t>
  </si>
  <si>
    <t>Мемлекеттік сараптама қорытындысы - 1 бірлік.</t>
  </si>
  <si>
    <t>Соңы тамыз 2026 жылғы
2026 жылға қаржыландыру қарастырылмаған</t>
  </si>
  <si>
    <t>Балабақша салуға ЖСҚ әзірлеу бұзумен ғимараттың МКҚК «Бөбекжай бақша №53» мекенжайы бойынша: Әуезов ауданы, ш/а «Таугүл», д.25а</t>
  </si>
  <si>
    <t>Соңы сәуір 2027 жылғы
2026 жылға қаржыландыру қарастырылмаған</t>
  </si>
  <si>
    <t>Ғимаратты реконструкциялауға ЖСҚ әзірлеу МКҚК «Бөбекжай-бақша №58», мекенжайы бойынша: ш/а «Таугүл-1», Әуезов ауданы</t>
  </si>
  <si>
    <t>Сараптама қорытындысы № 02-0035 / 26 бастап 12.03.2026 ж.</t>
  </si>
  <si>
    <t>ЖСҚ әзірлеу: салу балабақшаны 120 орынға ш/а «Таугүл», Әуезов ауданы (мен бұзумен қолданыстағы филиалдың ғимаратта мектептің №72)</t>
  </si>
  <si>
    <t>Ғимаратты реконструкциялауға ЖСҚ әзірлеу бөбекжай-бақшаны №163 мекенжайы бойынша: көш. Казакова 13а, Жетісу ауданы, Алматы қаласы</t>
  </si>
  <si>
    <t>ҚОРЫТЫНДЫ № 12-0122 / 26 бастап 20.04.2026 ж.</t>
  </si>
  <si>
    <t>Ғимаратты реконструкциялауға ЖСҚ әзірлеу балабақшаны, мекенжайы бойынша: көш. Ратушного 139, Жетісу ауданы, Алматы қаласы</t>
  </si>
  <si>
    <t>3 тоқсан 2026 жыл.
2026 жылғы 1-тоқсанда қаражат игерілген жоқ.</t>
  </si>
  <si>
    <t>Балабақша салуға ЖСҚ әзірлеу бұзумен ғимараттың МКҚК «Бөбекжай бақша №105» мекенжайы бойынша: Медеу ауданы, көш. Зенкова 58</t>
  </si>
  <si>
    <t>Декабрь 2026 жылғы.
2026 жылғы 1-тоқсанда қаражат игерілген жоқ.</t>
  </si>
  <si>
    <t>Балабақша салуға ЖСҚ әзірлеу 320 орындық ш/а «Альмерек», Түрксіб ауданы</t>
  </si>
  <si>
    <t>Декабрь 2026 жылғы
2026 жылға қаржыландыру қарастырылмаған</t>
  </si>
  <si>
    <t>Мектеп салуға ЖСҚ әзірлеу 600 орындық қолданыстағы ғимаратты бұзумен мектептің №150, мекенжайы бойынша: Алатау ауданы, ​көш. Биянху, 87, Алматы қ.</t>
  </si>
  <si>
    <t>1 тоқсан 2027 жылғы.
2026 жылғы 1-тоқсанда қаражат игерілген жоқ.</t>
  </si>
  <si>
    <t>Салуға ЖСҚ әзірлеу жапсаржай (қолданыстағы ғимаратты бұзумен) қарай ғимаратқа жалпы білім беретін мектептің №184, мекенжайы бойынша: көш. Мектеп, Алатау ауданы</t>
  </si>
  <si>
    <t>Август 2026 жылғы.
2026 жылғы 1-тоқсанда қаражат игерілген жоқ.</t>
  </si>
  <si>
    <t>Реконструкциялаулауға ЖСҚ әзірлеу қолданыстағы ғимараттың мектептің - лицейдің № 90, көш. Маметова, 53, Алмалы ауданының</t>
  </si>
  <si>
    <t>Ғимаратты реконструкциялауға ЖСҚ әзірлеу КММ «Жалпы білім беретін мектеп №128», көш. Жарокова 18, Алмалы ауданының</t>
  </si>
  <si>
    <t>Август 2026 жылғы
2026 жылғы 1-тоқсанда қаражат игерілген жоқ.</t>
  </si>
  <si>
    <t>Реконструкциялаулауға ЖСҚ әзірлеу қолданыстағы ғимараттың гимназияның № 62 Ш.Смаханұлы, мекенжайы бойынша: көш. Тургут Озала, 45, Алмалы ауданының</t>
  </si>
  <si>
    <t>Әуезов ауданындағы №5 мектептің қолданыстағы ғимаратын бұзып, 1500 орындық мектеп салуға ЖСҚ әзірлеу</t>
  </si>
  <si>
    <t>Мектеп салуға ЖСҚ әзірлеу 1200 орындық қолданыстағы ғимаратты бұзумен жалпы білім беретін мектептің № 6, мекенжайы бойынша: ш/а 5, д 49а, Әуезов ауданы</t>
  </si>
  <si>
    <t>Мектеп салуға ЖСҚ әзірлеу 1500 орынға қолданыстағы ғимаратты бұзумен мектептің № 116, мекенжайы бойынша: 8-й шағынаудан, 46, Әуезов ауданы</t>
  </si>
  <si>
    <t>Мектеп салуға ЖСҚ әзірлеу 1500 орынға қолданыстағы ғимаратты бұзумен мектептің № 133, мекенжайы бойынша: ш/а «Ақсай-1», Әуезов ауданы</t>
  </si>
  <si>
    <t>Алматы қаласы Әуезов ауданы, Степная көшесі, 8 мекенжайында №158 мектептің қолданыстағы ғимаратын бұзып, 900 орындық мектеп салуға ЖСҚ әзірлеу</t>
  </si>
  <si>
    <t>Мектеп салуға ЖСҚ әзірлеу 600 орындық қолданыстағы ғимаратты бұзумен мектептің №37, мекенжайы бойынша: Бостандық ауданы, көш. Рыскулбекова, 20</t>
  </si>
  <si>
    <t>Мектеп салуға ЖСҚ әзірлеу 600 орындық қолданыстағы ғимаратты бұзумен мектептің №88, мекенжайы бойынша: Бостандыкский р-н, ​ш/а «Қазақфильм», 34, Алматы қ.</t>
  </si>
  <si>
    <t>Бостандық ауданы, «Нұрлытау» ш/а мекенжайында №190 мектептің қолданыстағы ғимаратын бұзып, 600 орындық мектеп салуға ЖСҚ әзірлеу</t>
  </si>
  <si>
    <t>1 тоқсан 2027 жылғы. 2026 жылғы 1-тоқсанда қаражат игерілген жоқ.</t>
  </si>
  <si>
    <t>Салуға ЖСҚ әзірлеу жапсаржай 300 орындық қарай ғимаратқа жалпы білім беретін мектептің № 87 ш/а «Кокмайса», Жетісу ауданы</t>
  </si>
  <si>
    <t>Мектеп салуға ЖСҚ әзірлеу 1200 орындық қолданыстағы ғимаратты бұзумен мектептің №193, мекенжайы бойынша: Жетісу ауданы, ш/а «Кемел», көш. Жар-Жар, 54</t>
  </si>
  <si>
    <t>Мектеп салуға ЖСҚ әзірлеу 1200 орындық қолданыстағы ғимаратты бұзумен мектептің №20, мекенжайы бойынша: Түрксіб ауданы, көш. Герцена, 154</t>
  </si>
  <si>
    <t>Түрксіб ауданындағы №74 мектептің қолданыстағы ғимаратын бұзып, 1500 орындық мектеп салуға ЖСҚ әзірлеу</t>
  </si>
  <si>
    <t>Ғимаратты реконструкциялауға ЖСҚ әзірлеу жалпы білім беретін мектептің № 84, мекенжайы бойынша: көш. Нұрсая, 56, Түрксіб ауданы</t>
  </si>
  <si>
    <t>2 тоқсан 2027 жылғы.
2026 жылғы 1-тоқсанда қаражат игерілген жоқ.</t>
  </si>
  <si>
    <t>Мектеп салуға ЖСҚ әзірлеу 1200 орындық қолданыстағы ғимаратты бұзумен жалпы білім беретін мектептің № 89, мекенжайы бойынша: көш. Поддубного, 155, Түрксіб ауданы</t>
  </si>
  <si>
    <t>Ғимаратты реконструкциялауға ЖСҚ әзірлеу КММ «Жалпы білім беретін мектеп №142, ш/а «Жулдыз-1», Түрксіб ауданы</t>
  </si>
  <si>
    <t>3 тоқсан 2027 жыл.
2026 жылғы 1-тоқсанда қаражат игерілген жоқ.</t>
  </si>
  <si>
    <t>Салуға ЖСҚ әзірлеу орталықтың инновациялық шығармашылық ш/а «Айнабулак-2», Жетісу ауданы</t>
  </si>
  <si>
    <t>Ғимаратты реконструкциялауға ЖСҚ әзірлеу мектептің-гимназияның №188, көш. Жандосов, 4,я Наурызбай ауданы</t>
  </si>
  <si>
    <t>04 4 373 046 015</t>
  </si>
  <si>
    <t>Ғимаратты реконструкциялауға ЖСҚ әзірлеу балабақшаны №153, мекенжайы бойынша: ш/а «Зерделі», Алатау ауданы</t>
  </si>
  <si>
    <t>Ғимаратты реконструкциялауға ЖСҚ әзірлеу балабақшаны 280 орынға, мекенжайы бойынша: ш/а «Жас Қанат», Түрксіб ауданы</t>
  </si>
  <si>
    <t>1.3.</t>
  </si>
  <si>
    <t>Сейсмикалық күшейту объектілердің білім беру</t>
  </si>
  <si>
    <t>Сейсмикалық күшейту қалпына келтіру жұмыстарымен және күрделі жөндеу ғимараттың бөбекжай-бақшаны, ш/а «Ақсай-2», д. 51, Әуезов ауданы</t>
  </si>
  <si>
    <t>04 1 373 006 000</t>
  </si>
  <si>
    <t>Құрылыс салу ауданы - 1697,8 м²</t>
  </si>
  <si>
    <t>Мердігермен шарт бұзылды, аванстық төлемді қайтару бойынша сот процесі жүріп жатыр</t>
  </si>
  <si>
    <t>Сейсмикалық күшейту қалпына келтіру жұмыстарымен және күрделі жөндеу ғимараттың бөбекжай-бақшаны, мекенжайы бойынша: ш/а «Орбита-4», д.25 -б, Бостандық ауданы, Алматы қаласы</t>
  </si>
  <si>
    <t>Құрылыс салу ауданы - 2080,57 м²</t>
  </si>
  <si>
    <t>Құрылыс салу ауданы - 2000 м³</t>
  </si>
  <si>
    <t>Сейсмикалық күшейту ғимараттың бөбекжай-бақшаны, Медеу ауданы, көш. Шашкина, д.32-а</t>
  </si>
  <si>
    <t>Құрылыс салу ауданы - 2409,36 м²</t>
  </si>
  <si>
    <t>Сейсмикалық күшейту қалпына келтіру жұмыстарымен және күрделі жөндеу ғимараттың ГККП «Специализированная балалар-жасөспірімдер-жасөспірімдер мектеп олимпиадалық резервінің №9» ш/а 1, д.20А, Әуезов ауданы, Алматы қ. (Литер А)</t>
  </si>
  <si>
    <t>04 2 373 027 015</t>
  </si>
  <si>
    <t>Құрылыс салу ауданы - 3929,26 м²</t>
  </si>
  <si>
    <t>Құрылыс салу ауданы - 3500 м³</t>
  </si>
  <si>
    <t>Сейсмикалық күшейту қалпына келтіру жұмыстарымен және күрделі жөндеу ғимараттардың мектеп-интернаттың № 17, мекенжайы бойынша: даңғ. Достық, 266а, Медеу ауданы, Алматы қ.</t>
  </si>
  <si>
    <t>Ғимарат ауданы - 5326,5 м²</t>
  </si>
  <si>
    <t>Ғимарат ауданы - 5000 м³</t>
  </si>
  <si>
    <t>Приобретение «жалпы білім беретін мектептің бойынша 2000 оқушы орын, Алматы қ., Түрксіб ауданы, тұтыну кооператив атындағы «Д.А.Қонаев»</t>
  </si>
  <si>
    <t>2. Денсаулық сақтау</t>
  </si>
  <si>
    <t>оның ішінде бойынша ауыл</t>
  </si>
  <si>
    <t>2.1.</t>
  </si>
  <si>
    <t>Салу емхананың қолданыстағы ғимаратты бұзумен ревматологиялық орталықтың, мекенжайы бойынша: көш. Әйтеке би, Алмалы ауданы, Алматы қаласы</t>
  </si>
  <si>
    <t>05 2 373 038 015</t>
  </si>
  <si>
    <t>қуаты - 50 кенті / см, жалпы ауданы учаскесінің - 0,6436 га, ғимараттың жалпы ауданы - 8135,9 шаршы м, құрылыс көлемі - 69305,06 текше м</t>
  </si>
  <si>
    <t>қуаты - 50 кенті / см, жалпы ауданы учаскесінің - 0,6436 га, ғимараттың жалпы ауданы - 8000 шаршы м, құрылыс көлемі - 69305,06 текше м</t>
  </si>
  <si>
    <t>Жаңа ғимарат салу Қалалық перзентхананың №1 (мен бұзумен қолданыстағы құрылыстарды), мекенжайы бойынша: даңғ. Сейфуллин 492, Алмалы ауданы, Алматы қ.</t>
  </si>
  <si>
    <t>жалпы ауданы учаскесінің - 1,0312 га, ғимараттың жалпы ауданы - 10381,68 м², құрылыс көлемі - 43258,72 м³, жалпы саны жұмыс істейтіндердің - 249 қызметкер, қуаты жаңа ғимараттың - 24 төсек / орын</t>
  </si>
  <si>
    <t>жалпы ауданы учаскесінің - 1,0312 га, ғимараттың жалпы ауданы - 5381,68 м², құрылыс көлемі - 43258,72 м³, жалпы саны жұмыс істейтіндердің - 249 қызметкер, қуаты жаңа ғимараттың - 24 төсек / орын</t>
  </si>
  <si>
    <t>Салу емхананың 500 келушіге, мекенжайы бойынша: ш/а «Құрамыс», Наурызбай ауданы, Алматы қ.» (сыртқы инженерлік желілерсіз)</t>
  </si>
  <si>
    <t>қуаты - 500 кенті / см, жалпы ауданы учаскесінің - 1,5176 га, ғимараттың жалпы ауданы - 15098,83 шаршы м, құрылыс көлемі - 4851,30 текше м</t>
  </si>
  <si>
    <t>қуаты - 500 кенті / см, жалпы ауданы учаскесінің - 1,5176 га, ғимараттың жалпы ауданы - 5098,83 шаршы м, құрылыс көлемі - 4851,30 текше м</t>
  </si>
  <si>
    <t>Салу емхананың 500 келушіге мекенжайы бойынша: ш/а «Шұғыла», Наурызбай ауданы Алматы қ.</t>
  </si>
  <si>
    <t>қуаты - 500 кенті / см, жалпы ауданы учаскесінің - 1,9484 га, ғимараттың жалпы ауданы - 12437,55 шаршы м, құрылыс көлемі - 4851,30 текше м</t>
  </si>
  <si>
    <t>қуаты - 500 кенті / см, жалпы ауданы учаскесінің - 1,9484 га, ғимараттың жалпы ауданы - 2437,55 шаршы м, құрылыс көлемі - 4851,30 текше м</t>
  </si>
  <si>
    <t>Салу емхананың 500 келушіге бұзумен қолданыстағы құрылыстарды, мекенжайы бойынша: ш/а «Алтай-1», Түрксіб ауданы, Алматы қ.</t>
  </si>
  <si>
    <t>қуаты - 500 кенті / см, жалпы ауданы учаскесінің - 1,4353 га, ғимараттың жалпы ауданы - 9792,9 шаршы м, құрылыс көлемі - 51464,72 текше м</t>
  </si>
  <si>
    <t>қуаты - 500 кенті / см, жалпы ауданы учаскесінің - 1,4353 га, ғимараттың жалпы ауданы - 792,9 шаршы м, құрылыс көлемі - 51464,72 текше м</t>
  </si>
  <si>
    <t>Салу ғимараттың қосалқы станцияның жедел медициналық жәрдем (қолданыстағы ғимаратты бұзумен ПСМП №4), мекенжайы бойынша: Медеу ауданы, Алматы қ.</t>
  </si>
  <si>
    <t>Құрылыс салу ауданы - 1032,18 м²</t>
  </si>
  <si>
    <t>Құрылыс салу ауданы - 132,18 м³</t>
  </si>
  <si>
    <t>Қайта жабдықтаумен реконструкциялау (ескірген және физикалық тозған жабдықты жаңғыртып, жаңа әрі өнімдірек жабдыққа ауыстыру) ғимараттың МКК бойынша ШЖҚ «Қалалық клиникалық аурухана №7», орналасқан мекенжайы бойынша: Алматы қаласы, Наурызбай ауданы, ш/а «Қалқаман», үй 20</t>
  </si>
  <si>
    <t>қуаты - 900 төсек / орын, жалпы ауданы учаскесінің - 7,8986 га, ғимараттың жалпы ауданы - 33654,12 шаршы м, құрылыс көлемі - 122138,0 текше м</t>
  </si>
  <si>
    <t>қуаты - 900 төсек / орын, жалпы ауданы учаскесінің - 7,8986 га, ғимараттың жалпы ауданы - 3654,12 шаршы м, құрылыс көлемі - 122138,0 текше м</t>
  </si>
  <si>
    <t>Салу отбасылық-дәрігерлік амбулаторияны бойынша 200 кенті / ауысым мекенжайы бойынша: көш. Айбасова, Түрксіб ауданы, Алматы қаласы</t>
  </si>
  <si>
    <t>13 9 373 048 015</t>
  </si>
  <si>
    <t>қуаты – 200 кенті / см., ғимараттың жалпы ауданы - 1288,99 шаршы м, құрылыс көлемі ғимараттың – 5122,52 текше м</t>
  </si>
  <si>
    <t>қуаты – 200 кенті / см., ғимараттың жалпы ауданы - 188,99 шаршы м, құрылыс көлемі ғимараттың – 5122,52 текше м</t>
  </si>
  <si>
    <t>Салу отбасылық-дәрігерлік амбулаторияны ауысымына 200 келушіге арналған, мекенжайы бойынша: ш/а «Шұғыла», Наурызбай ауданы, Алматы қаласы</t>
  </si>
  <si>
    <t>қуаты – 200 кенті / см., ғимараттың жалпы ауданы - 1295,07 шаршы м, құрылыс көлемі ғимараттың – 5153,92 текше м</t>
  </si>
  <si>
    <t>Шартқа 2026 жылғы 31 наурызда қол қойылды</t>
  </si>
  <si>
    <t>Жаңа ғимарат салу Қалалық перзентхананың №2 (мен бұзумен қолданыстағы құрылыстарды), көш. Жангельдина 28 / 20-22, Медеу ауданы</t>
  </si>
  <si>
    <t>ворынимость – 36 төсек / орын., ғимараттың жалпы ауданы - 12418,20 шаршы м, құрылыс көлемі ғимараттың – 51535,40 текше м</t>
  </si>
  <si>
    <t>Шартқа қол қою сатысында</t>
  </si>
  <si>
    <t>2.2.</t>
  </si>
  <si>
    <t>Салуға ЖСҚ әзірлеу көпбейінді аурухананы ш/а «Дарабоз», Алатау ауданы</t>
  </si>
  <si>
    <t>Салуға ЖСҚ әзірлеу перинаталдық орталықтың бойынша 200 төсек ш/а «Дарабоз», Алатау ауданы</t>
  </si>
  <si>
    <t>Салуға ЖСҚ әзірлеу көпбейінді аурухананы 250 төсекке арналған мен онкологиялық орталықпен және емханамен 350 келушіге арналған, мекенжайы бойынша: Медеу ауданы, Алматы қаласы</t>
  </si>
  <si>
    <t>Мемлекеттік сараптама үшін төлем</t>
  </si>
  <si>
    <t>Салуға ЖСҚ әзірлеу жапсаржай қарай ғимаратқа (қолданыстағы ғимаратты бұзумен) МКК бойынша ШЖҚ «Детская қалалық клиникалық аурухана №2», мекенжайы бойынша: көш. Алтынсарина, 54, Әуезов ауданы, Алматы қаласы</t>
  </si>
  <si>
    <t>2021-2026</t>
  </si>
  <si>
    <t>Салуға ЖСҚ әзірлеу ғимараттың Ерте араласу орталығын (қолданыстағы ғимаратты бұзумен Үйдің баланың), бойынша көш. Қонаев, 127, Медеу ауданы, Алматы қаласы</t>
  </si>
  <si>
    <t>Медеу ауданы, «Думан» ш/а ауысымына 500 келушіге арналған емхана салуға ЖСҚ әзірлеу</t>
  </si>
  <si>
    <t>Ғимаратты реконструкциялауға ЖСҚ әзірлеу МКК бойынша ШЖҚ «Қалалық емхана Алатау», мекенжайы бойынша: көш. Жетыбаева, Медеу ауданы, Алматы қаласы</t>
  </si>
  <si>
    <t>Салуға ЖСҚ әзірлеу емхананың 340 келушіге ш/а «Жас Қанат-2» Түрксіб ауданы</t>
  </si>
  <si>
    <t>Алматы қаласы Түрксіб ауданы, «Әлмерек» ш/а мекенжайында ауысымына 200 келушіге арналған отбасылық-дәрігерлік амбулатория салуға ЖСҚ әзірлеу</t>
  </si>
  <si>
    <t>2026 жылғы 1-тоқсанда қаражат игерілген жоқ.
СЖТ және желілерге техникалық шарттар алынды.
Медициналық жабдық бойынша сараптамадан өту үшін «ДЗСҰО» РМК-мен шарт жасалуда
Мемлекеттік сараптама порталына жүктелді
Аяқтау мерзімі – маусым 2026 жылғы</t>
  </si>
  <si>
    <t>Жұмыс жобасы бойынша кешенді ведомстводан тыс сараптама жүргізу «Салу отбасылық-дәрігерлік амбулаторияны ауысымына 200 келушіге арналған, мекенжайы бойынша: шағынаудан РВ-90, Түрксіб ауданы, Алматы қаласы (қайта қолдану жеке жобаның)</t>
  </si>
  <si>
    <t>2026 жылғы 1-тоқсанда қаражат игерілген жоқ.
СЖТ және желілерге техникалық шарттар алынды
10 наурыз 2026 жылғы алынды теріс қорытынды Мемсараптаманың
Жобалық құжаттама мемлекеттік сараптаманың ескертулеріне сәйкес түзетілді.
ЖСҚ дайындығы – 100%
Мемлекеттік сараптама порталына жүктелді
Аяқтау мерзімі – желтоқсан 2024 жылғы</t>
  </si>
  <si>
    <t>Салуға ЖСҚ әзірлеу жедел медициналық жәрдем қызметін, мекенжайы бойынша: көш. Ахрименко, Алатау ауданы, Алматы қаласы</t>
  </si>
  <si>
    <t>2026 жылғы 1-тоқсанда қаражат игерілген жоқ.
СЖТ және желілерге техникалық шарттар алынды.
Эскизный жоба сатысында пысықтау сәйкес ескертулеріне Управления сәулет.
Аяқтау мерзімі – маусым 2026 жылғы</t>
  </si>
  <si>
    <t>Салуға ЖСҚ әзірлеу жедел медициналық жәрдем қызметін (қолданыстағы ғимаратты бұзумен) мекенжайы бойынша: даңғ. Райымбек, Алмалы ауданы, Алматы қаласы</t>
  </si>
  <si>
    <t>2026 жылғы 1-тоқсанда қаражат игерілген жоқ.
Қажетті техникалық шарттарды алу мақсатында «АлТС» ЖШС және «Алматы Су» МКК-дан есептік жүктемелер бойынша алынған негізделген ескертулер пысықталуда.
01.11.2026. ЖСҚ аяқталып, ведомстводан тыс сараптама порталына жүктелуін ескере отырып
Аяқтау мерзімі – сәуір 2026 жылғы</t>
  </si>
  <si>
    <t>Салуға ЖСҚ әзірлеу қосалқы станцияның жедел медициналық жәрдем, мекенжайы бойынша: көш. Шашкина, Медеу ауданы, Алматы қаласы (мен бұзумен қолданыстағы қосалқы құрылыстар)</t>
  </si>
  <si>
    <t>2026 жылғы 1-тоқсанда қаражат игерілген жоқ. / Қазіргі күнге СЖТ мен техникалық шарттарды қоса алғанда барлық бастапқы деректер алынды. Инженерлік желілер трассаларының схемасын ұсыну және эскиздік жобаны келісу жөнінде сұрау жолданды. Көрсетілген құжаттар алынғаннан кейін мемлекеттік сараптама порталына жүктеу үшін материалдар дайындалады. / Жобалау-сметалық құжаттаманың (ЖСҚ) орындалу мәртебесі – 99%. / Аяқтау мерзімі – 2026 жылғы маусым.</t>
  </si>
  <si>
    <t>Салуға ЖСҚ әзірлеу жедел медициналық жәрдем қызметін, (қолданыстағы ғимараттарды бұзумен ССМП №10), мекенжайы бойынша: көш. Полевая, Медеу ауданы, Алматы қаласы</t>
  </si>
  <si>
    <t>2026 жылғы 1-тоқсанда қаражат игерілген жоқ.
Қажетті техникалық шарттарды алу мақсатында «АлТС» ЖШС және «Алматы Су» МКК-дан есептік жүктемелер бойынша алынған негізделген ескертулер пысықталуда.
01.11.2026. ЖСҚ аяқталып, ведомстводан тыс сараптама порталына жүктелуін ескере отырып
Аяқтау мерзімі – мамыр 2026 жылғы</t>
  </si>
  <si>
    <t>ЖСҚ әзірлеу: реконструкциялау ғимараттың Қалалық орталықтың психикалық денсаулық, орналасқан мекенжайы бойынша: Бостандық ауданы</t>
  </si>
  <si>
    <t>2026 жылғы 1-тоқсанда қаражат игерілген жоқ. / СЖТ және желілерге техникалық шарттар алынды. / Жобалық құжаттама мемлекеттік сараптаманың ескертулеріне сәйкес түзетілді. / ЖСҚ дайындығы – 100%. / Жобалық құжаттама 22.06.2026 ж. мемлекеттік сараптама порталына жүктелді. / Қорытындының шығу күні – 30.09.2026 ж. / Аяқтау мерзімі – 2026 жылғы қаңтар.</t>
  </si>
  <si>
    <t>Ғимаратты реконструкциялауға ЖСҚ әзірлеу Оқу-клиникалық орталықтың под Қалалық балалар оңалту орталығын мекенжайы бойынша: Алмалы ауданы, Алматы қаласы, даңғ. Абая 69</t>
  </si>
  <si>
    <t>2026 жылғы 1-тоқсанда қаражат игерілген жоқ.
Тапсырыс беруші, «Мемсараптама» РМК және жобалаушы арасында үшжақты шарт жасалды. Төлем тапсырмалары қалыптастырылуда
Ескертулерді беру күні 24.06.2026
Ескертулерге жауап беру күні 09.07.2026
Аяқтау мерзімі – желтоқсан 2024 жылғы</t>
  </si>
  <si>
    <t>Ғимаратты реконструкциялауға ЖСҚ әзірлеу МКК бойынша ПВХ «Орталық балалар шұғыл медициналық көмек» мекенжайы бойынша: көш. Манаса 40, Бостандық ауданы</t>
  </si>
  <si>
    <t>2026 жылғы 1-тоқсанда қаражат игерілген жоқ.
Жобалау-сметалық құжаттаманың (ЖСҚ) жиынтықтылығы тексеріліп, расталды. Қазіргі уақытта мемлекеттік сараптама жүргізу үшін «Мемсараптама» РМК-мен шарт жасасу рәсімі жүргізілуде
Аяқтау мерзімі – сәуір 2026 жылғы</t>
  </si>
  <si>
    <t>Жобалау-сметалық құжаттаманы әзірлеу бойынша реконструкциялау ғимараттың МКК бойынша ШЖҚ «Орталық перинатология және балалар кардиохирургия»</t>
  </si>
  <si>
    <t>2026 жылғы 1-тоқсанда қаражат игерілген жоқ.
Жобалау-сметалық құжаттаманың (ЖСҚ) жиынтықтылығы тексеріліп, расталды. Қазіргі уақытта мемлекеттік сараптама жүргізу үшін «Мемсараптама» РМК-мен шарт жасасу рәсімі жүргізілуде
Аяқтау мерзімі – наурыз 2026 жылғы</t>
  </si>
  <si>
    <t>Ғимаратты реконструкциялауға ЖСҚ әзірлеу Қалалық клиникалық аурухананың №1 мекенжайы бойынша: көш. Әшімов, Наурызбай ауданы</t>
  </si>
  <si>
    <t>2026 жылы қаржыландыру болған жоқ. / СЖТ және желілерге техникалық шарттар алынды. / Медициналық жабдық бойынша сараптамадан өту үшін «ДЗСҰО» РМК-мен шарт жасалуда. / Сыртқы желілер үшін жария сервитут рәсімдеу мақсатында 31.03.2026 ж. №47.3-47.07/549-И сұрау ҚДСБ-ға жолданды. / Аяқтау мерзімі – 2026 жылғы мамыр. / ЖСҚ әзірлену сатысында, аяқтау ағымдағы жылдың соңына дейін жоспарланған.</t>
  </si>
  <si>
    <t>Реконструкциялаулауға ЖСҚ әзірлеу мен жапсаржай салумен ғимараттың ЖШС «Қалалық клиникалық аурухана № 8» ҚДСБ Алматы қаласы, орналасқан мекенжайы бойынша: Алматы қ., Түрксіб ауданы, көше Акан Серы 36А</t>
  </si>
  <si>
    <t>2026 жылғы 1-тоқсанда қаражат игерілген жоқ.
СЖТ және желілерге техникалық шарттар алынды.
Медициналық жабдық бойынша сараптамадан өту үшін «ДЗСҰО» РМК-мен шарт жасалуда
Ескертулердің берілуі 20.06.2026
Мемлекеттік сараптама қорытындысы тамыз 2026 ж.
Аяқтау мерзімі – сәуір 2026 жылғы</t>
  </si>
  <si>
    <t>Әзірлеу жобалау- сметалық құжаттаманың
бойынша күрделі жөндеу ғимараттың бойынша мекенжайы
даңғыл Абая, 183 қиылысы көшесінің Туркебаева</t>
  </si>
  <si>
    <t>Сараптама қорытындысы №KZSTEX -0029 / 25 бастап 15.10.2025 ж.</t>
  </si>
  <si>
    <t>Салуға ЖСҚ әзірлеу жапсаржай қарай ғимаратқа МКК бойынша ШЖҚ Центральная қалалық книническая аурухана №12, орналасқан мекенжайы бойынша Алматы қ., Бостандық ауданы, көш. Жандосов, 6</t>
  </si>
  <si>
    <t>Шарт қол қойылды 26 наурыз 2026 жылғы
2026 жылғы 1-тоқсанда қаражат игерілген жоқ.</t>
  </si>
  <si>
    <t>Күрделі жөндеуге ЖСҚ әзірлеу "МКК бойынша ШЖҚ "Қалалық емхана №2 ҚДСБ Алматы қ."</t>
  </si>
  <si>
    <t>Жоба мемлекеттік сараптамада, сапасыз жобалауға байланысты қаражат игерілмеді</t>
  </si>
  <si>
    <t>Күрделі жөндеуге ЖСҚ әзірлеу "МКК бойынша ШЖҚ "Қалалық емхана №24" ҚДСБ Алматы қ."</t>
  </si>
  <si>
    <t>ҚОРЫТЫНДЫ № 02-1016 / 26 бастап 22.06.2026г. (Оң)</t>
  </si>
  <si>
    <t>Күрделі жөндеуге ЖСҚ әзірлеу "МКК бойынша ШЖҚ "Қалалық емхана №23" ҚДСБ Алматы қ. ғимарат ш/а Шапагат Ул.Дунганская,14."</t>
  </si>
  <si>
    <t>Жоба бойынша мемлекеттік сараптамада</t>
  </si>
  <si>
    <t>Күрделі жөндеуге ЖСҚ әзірлеу "МКК бойынша ШЖҚ "Кожно-венерологиялық диспансер, көше Манаса, 65" ҚДСБ Алматы қ. "</t>
  </si>
  <si>
    <t>Мемлекеттік сараптаманың теріс қорытындысы алынды</t>
  </si>
  <si>
    <t>Күрделі жөндеуге ЖСҚ әзірлеу "МКК бойынша ШЖҚ Орталық фтизиопульмонология ҚДСБ Алматы қ. ул .Дегдар 45"</t>
  </si>
  <si>
    <t>Мемлекеттік сараптама қорытындысын 17.07.2026 ж. алу күтілуде</t>
  </si>
  <si>
    <t>Күрделі жөндеуге ЖСҚ әзірлеу "МКК бойынша ШЖҚ "Қалалық аурухана жедел шұғыл көмек" ҚДСБ Алматы қ."</t>
  </si>
  <si>
    <t>2025-2025</t>
  </si>
  <si>
    <t>ҚОРЫТЫНДЫ (Оң) № ALTS-0235 / 25 бастап 26.12.2025 ж.</t>
  </si>
  <si>
    <t>Күрделі жөндеуге ЖСҚ әзірлеу "МКК бойынша ШЖҚ "Қалалық ревматологиялық орталық" ҚДСБ Алматы қ."</t>
  </si>
  <si>
    <t>Есть ұсыным бастап мемлекеттік сараптаманың қайта әзірлеу жоба под реконструкциялау мен сейсмикалық күшейтумен</t>
  </si>
  <si>
    <t>Күрделі жөндеуге ЖСҚ әзірлеу "МКК бойынша ШЖҚ "Қалалық емхана №1" ҚДСБ Алматы қ."</t>
  </si>
  <si>
    <t>20 757</t>
  </si>
  <si>
    <t>Сапасыз жобалауға байланысты қаражат игерілмеді</t>
  </si>
  <si>
    <t>Күрделі жөндеуге ЖСҚ әзірлеу "МКК бойынша ШЖҚ "Қалалық емхана №28" ҚДСБ Алматы қ. (ВА Қайрат)"</t>
  </si>
  <si>
    <t>ҚОРЫТЫНДЫ (Оң) № SS-0004 / 26 бастап 22.04.2026 ж.</t>
  </si>
  <si>
    <t>2.3.</t>
  </si>
  <si>
    <t>Сейсмикалық күшейту объектілердің денсаулық сақтау</t>
  </si>
  <si>
    <t>Cейсмоусиление қалпына келтіру жұмыстарымен және күрделі жөндеу ғимараттың МКК «Қалалық емхана №16», ш/а 12, д. 19, Әуезов ауданы</t>
  </si>
  <si>
    <t>05 2 373 009 015</t>
  </si>
  <si>
    <t>Құрылыс салу ауданы - 2775,87 м²</t>
  </si>
  <si>
    <t>Құрылыс салу ауданы - 775,87 м³</t>
  </si>
  <si>
    <t>3. Сумен қамтамасыз ету</t>
  </si>
  <si>
    <t>3.1.</t>
  </si>
  <si>
    <t>Салу сыртқы желілерді су құбыры мен кәрізді мекенжайы бойынша: шағынаудан Рахат-Мәдениет, Алатау ауданы, Алматы қаласы</t>
  </si>
  <si>
    <t>07 2 123 042 015</t>
  </si>
  <si>
    <t>Жалпы ұзындығы - 131,721 км.оның ішінде: Су құбыры – 69,9 км Кәріз – 61,82 км</t>
  </si>
  <si>
    <t>Су құбыры – 69,9 км Кәріз – 61,82 км</t>
  </si>
  <si>
    <t>Су құбыры – 0 км Кәріз – 0 км</t>
  </si>
  <si>
    <t>2026 жыл қарастырылған орындау жұмыстардың бойынша жеткізу инженерлік желілерді қарай 200 тұрғын үйлерге, қарастырылмаған бастапқы жобалық құжаттамамен.</t>
  </si>
  <si>
    <t>Салу желілерді су құбыры мен кәрізді мен КСС ш/а Шапагат Алатау ауданы Алматы қ.</t>
  </si>
  <si>
    <t>Жалпы ұзындығы - 45,3 км., оның ішінде:
Су құбыры – 13,4 км Кәріз – 31,9 км</t>
  </si>
  <si>
    <t>Су құбыры – 13,4 км Кәріз – 31,9 км</t>
  </si>
  <si>
    <t>Су құбыры – 0 км Канализации – 0 км</t>
  </si>
  <si>
    <t>Қосымша жобалық шешімдер шеңберінде Жансүгіров көшесі бойында (БАК бойымен) үздіксіз су бұруды қамтамасыз ету мақсатында кәріздік сорғы станциясын (КСС) орнату қарастырылған.</t>
  </si>
  <si>
    <t>Алматы қаласына қосылған елді мекендердің сумен жабдықтау және су бұру желілерін дамыту. Алматы қаласы Алатау ауданындағы «Теректі» кентінде су құбыры мен кәріздің тарату желілерін және КСС салу. Түзету.</t>
  </si>
  <si>
    <t>Жалпы ұзындығы - 92,2 км., оның ішінде:
су құбырыа - 46,1 км
кәріздің - 46,1 км</t>
  </si>
  <si>
    <t>Су құбыры – 36 км Кәріз – 34,1 км</t>
  </si>
  <si>
    <t>Құрылыс-монтаж жұмыстары бекітілген жұмыс өндірісі кестесіне сәйкес жүргізілуде.</t>
  </si>
  <si>
    <t>Салу желілерді су құбыры мен кәрізді және КСС 1,2 ш/аБолашак (2-кезек) Алатау ауданы Алматы қ. 2</t>
  </si>
  <si>
    <t>Жалпы ұзындығы - 4,2 км.оның ішінде: Су құбыры – 3,1 км Кәріз – 1,1 км</t>
  </si>
  <si>
    <t>Су құбыры – 3 км Кәріз – 1 км</t>
  </si>
  <si>
    <t>Су құбыры – 1,5 км Кәріз – 0,5 км</t>
  </si>
  <si>
    <t>Құрылыс-монтаж жұмыстарын бастау жоспарлануда 20.04.2026 жылғы.</t>
  </si>
  <si>
    <t>Салу желілерді кәріздің 13-аумақ</t>
  </si>
  <si>
    <t>Жалпы ұзындығы - 15 км.оның ішінде: Кәріз – 15 км</t>
  </si>
  <si>
    <t>Кәріз – 0 км</t>
  </si>
  <si>
    <t>Құрылыс-монтаж жұмыстары жүргізілуде</t>
  </si>
  <si>
    <t>Салу кәріздің 14-аумақ (жүйе су бұру)</t>
  </si>
  <si>
    <t>Жалпы ұзындығы - 17 км.оның ішінде
Кәріз – 17 км</t>
  </si>
  <si>
    <t>Салу желілерді кәріздің ш/а Достық (2 кезек), Әуезов ауданы</t>
  </si>
  <si>
    <t>Материалдар құнының өзгеруі 623 778,7 мың теңге Қорытынды № MNSHE-0226 / 24 бастап 30.11.2024 ж.</t>
  </si>
  <si>
    <t>Жалпы ұзындығы – 12 км кәріз – 4 км.</t>
  </si>
  <si>
    <t>Жалпы ұзындығы – 12 км кәріз – 12 км.</t>
  </si>
  <si>
    <t>Жұмыстар аяқталуға жақын. Қазіргі уақытта объектіні пайдалануға беру актісі дайындалуда.</t>
  </si>
  <si>
    <t>«Салу таратушы желілерді су құбыры мен кәрізді шаршы аумақта көш. Саин, көш. Шаляпина, көш. Яссауи, көш. Жандосов Әуезов ауданы Алматы қаласы 2 кезек салу</t>
  </si>
  <si>
    <t>Қымбаттау сомасы 1 770 100 мың теңге- байланысты құрылыс материалдарының қымбаттауына, жобаға түзету жүргізілді 2023 жылы. Нөмірі мемлекеттік сараптаманың № 02-0156 / 23 бастап 01.11.2023г. (оң). Объектіні аяқтау мерзімі 31.12.2025г.</t>
  </si>
  <si>
    <t>Жалпы ұзындығы – 25,58 км., оның ішінде: су құбыры – 12,81 км., кәріз – 12,77 км.</t>
  </si>
  <si>
    <t>Жалпы ұзындығы – 21,58 км., оның ішінде: су құбыры – 10,81 км., кәріз – 10,77 км.</t>
  </si>
  <si>
    <t>2023 жылы жоба Алматы қаласы әкімінің қаулысына сәйкес жобалау-сметалық құжаттаманы (ЖСҚ) түзетуге жіберілді. Түзету жұмыстары 2025 жылы аяқталды.</t>
  </si>
  <si>
    <t>Салу желілерді сумен жабдықтау және су бұруға көшелер Жетісу ауданы</t>
  </si>
  <si>
    <t>Материалдар құнының өзгеруі сомасына 5 110 210 тыс. тг. Қорытынды № 02-0208 / 21 бастап 28.12.2021 ж.
Объектіні пайдалануға қабылдау актісі бастап 31.07.2025 ж.</t>
  </si>
  <si>
    <t>Жалпы ұзындығы - 93,2 км.; оның ішінде су құбыры - 25,6 км., кәріз - 67,6 км.</t>
  </si>
  <si>
    <t>Жалпы ұзындығы -58,395 км.; оның ішінде су құбыры -30,083 км., кәріз - 28,312 км.</t>
  </si>
  <si>
    <t>Салу внутритоқсаньных желілерді сумен жабдықтау және су бұру Жетісу ауданы Алматы қаласы</t>
  </si>
  <si>
    <t>Материалдар құнының өзгеруі сомасына 2 349 690,0 мың теңге Қорытынды № 02-0204 / 21 бастап 10.12.2021 ж.</t>
  </si>
  <si>
    <t>Жалпы ұзындығы - 25,64 км.; оның ішінде су құбыры - 13,41 км., кәріз - 12,13 км.</t>
  </si>
  <si>
    <t>Жалпы ұзындығы -19,16 км.; оның ішінде су құбыры -11,4 км., кәріз - 7,76 км.</t>
  </si>
  <si>
    <t>Салу желілерді сумен жабдықтау және су бұру шаршы аумақта көшелер: даңғ. Рысқұлов, көш. Халиуллин, көш. Волочаевская, Құлжа тракт</t>
  </si>
  <si>
    <t>Материалдар құнының өзгеруі сомасына 1 907 612,0 мың теңге Қорытынды № 02-0063 / 25 бастап 26.05.2025 ж.</t>
  </si>
  <si>
    <t>Жалпы ұзындығы – 14,75 км., оның ішінде: су құбыры – 1,7км., кәріз –13,05км.</t>
  </si>
  <si>
    <t>Азайту сомасының шарттың (сома СГФ)</t>
  </si>
  <si>
    <t>Салу желілерді сумен жабдықтау және су бұру, шаршы аумақта көшелер: Восточная айналма автомобиль жол, көш. Халиуллин, көш. Таирова, көш. Шакшак Жанибек</t>
  </si>
  <si>
    <t>Материалдар құнының өзгеруі сомасына 448 349,0 мың теңге Қорытынды № APE-0132 / 22 бастап 15.12.2022 ж. Объектіні пайдалануға қабылдау актісі бастап 30.06.2025 ж.</t>
  </si>
  <si>
    <t>Жалпы ұзындығы – 13,31 км., оның ішінде: су құбыры – 4,49 км., кәріз – 8,82 км.</t>
  </si>
  <si>
    <t>Салу желілерді сумен жабдықтау және су бұру ш/а «Горный гигант», 3-я, 4-я, 5-я, 6-я көшелер қоса алғанда көш. Каппарова</t>
  </si>
  <si>
    <t>Материалдар құнының өзгеруі сомасына 448 349,0 мың теңге Қорытынды № 01-0027 / 25 бастап 21.01.2025 ж. Объектіні пайдалануға қабылдау актісі бастап 18.04.2025 ж.</t>
  </si>
  <si>
    <t>Жалпы ұзындығы – 50 км., оның ішінде:
су құбыры – 20,65 км.,
кәріз – 29,35 км.</t>
  </si>
  <si>
    <t>Салу желілерді сумен жабдықтау және кәріздің шағынаудане «Каменское Плато» Медеу ауданында Алматы қаласы</t>
  </si>
  <si>
    <t>Қымбаттау сомасы 3 441 563 мың теңге- байланысты құрылыс материалдарының қымбаттауына, жобаға түзету жүргізілді 2022 жылы. Нөмірі мемлекеттік сараптаманың № ЭЦЛИС-0005 / 22 бастап 27.09.2022г. (оң). Объектіні аяқтау мерзімі 31.12.2024г.</t>
  </si>
  <si>
    <t>Жалпы ұзындығы – 50км., оның ішінде:
су құбыры – 30, 3км.,
кәріз – 19,7км.</t>
  </si>
  <si>
    <t>Салу таратушы желілерді су құбырыа және су бұру ш/аАкжар (3 кезек) Наурызбай ауданы</t>
  </si>
  <si>
    <t>Жалпы ұзындығы – 28,228 км., оның ішінде:
су құбыры – 17,180 км.,
кәріз – 11,048 км.</t>
  </si>
  <si>
    <t>Жалпы ұзындығы – 26 км., оның ішінде: су құбыры – 14 км., кәріз –12 км.</t>
  </si>
  <si>
    <t>ҚМЖ аяқтау мерзімі - желтоқсан 2026 ж.</t>
  </si>
  <si>
    <t>Салу желілерді су құбыры мен кәрізді бау-бақша қоғамдарының орналасқан ш/а Тастыбұлақ, Наурызбай ауданы
Алматы қ.</t>
  </si>
  <si>
    <t>Жалпы ұзындығы – 151 км., оның ішінде:
су құбыры – 80 км.,
кәріз – 71 км.</t>
  </si>
  <si>
    <t>Жалпы ұзындығы – 0,1 км., оның ішінде:
су құбыры – 0,1 км.,
кәріз – 0 км.</t>
  </si>
  <si>
    <t>ҚМЖ аяқтау мерзімі - желтоқсан 2027 ж.</t>
  </si>
  <si>
    <t>Салу таратушы желілерді су құбыры мен кәрізді ш/а "Қайрат" Түрксіб ауданы, Алматы қ. (2 кезек)</t>
  </si>
  <si>
    <t>Жалпы ұзындығы – 37,2 км., оның ішінде: су құбыры – 17,3км., кәріз – 19,9км.</t>
  </si>
  <si>
    <t>Жүргізілуде іс-шара бойынша дайындауға актіні қабылдау объектінің пайдалануға. Төлем болды жүргізілді мамырда-маусымда 2026 жылғы.</t>
  </si>
  <si>
    <t>Салу желілерді кәріздің және реконструкциялау желілерді сумен жабдықтау шаршы аумақта көшелер Акан Серы, Сейфуллин. Шолохова</t>
  </si>
  <si>
    <t>Жалпы ұзындығы – 12,4км., оның ішінде: су құбыры – 5км., кәріз – 7,4 км.</t>
  </si>
  <si>
    <t>Шарт шеңберінде кәріз желілерін салу жұмыстары жүргізілуде. Алғашқы төлем 2026 жылғы маусымда жүргізілді.</t>
  </si>
  <si>
    <t>Пусконаладочные жұмыстар бойынша объект бойынша: «Салу су алу құрылысын және су дайындау станциясының бойынша өзенде Ақсай үшін қамтамасыз ету Наурызбай ауданы»</t>
  </si>
  <si>
    <t>07 2 512 007 015</t>
  </si>
  <si>
    <t>іске қосу-реттеу жұмыстар</t>
  </si>
  <si>
    <t>Осыған байланысты удорожанием жобаның су алу құрылысында "Ақсай"
2026 жылғы 1-тоқсанда қаражат игерілген жоқ.</t>
  </si>
  <si>
    <t>Дамыту инженерлік желілерді қосылған елді мекендердің қарай Алматы қ.. Салу су алу құрылысын және су дайындау станциясының бойынша р. Ақсай үшін қамтамасыз ету Наурызбай ауданы</t>
  </si>
  <si>
    <t>2022-2026</t>
  </si>
  <si>
    <t>Қымбаттау сомасы 9 455 354 мың теңге- байланысты құрылыс материалдарының қымбаттауына, жобаға түзету жүргізілді 2023 жылы. Нөмірі мемлекеттік сараптаманың №02-0183 / 23 бастап 15.12.2023г. Объектіні аяқтау мерзімі 31.12.2025г.</t>
  </si>
  <si>
    <t>Су алу учаскесінің ауданы, оның ішінде: 2,362 га. / Су алу арнасының ауданы – 12 800 м². / Құрылыс салу ауданы – 1 765 м². / Жолдар мен тротуарлар жабынының ауданы – 3 350 м². / Көгалдандыру ауданы – 5 625 м². / Өзге жабындар (отмостка) – 80 м². / Жобалық қуаты – тәулігіне 22 000 м³. / Ø500 мм су құбырының ұзындығы – 5 900 м.</t>
  </si>
  <si>
    <t>Осыған байланысты құрылыс материалдарының қымбаттауына</t>
  </si>
  <si>
    <t>Дамыту желілерді сумен жабдықтау және су бұру қосылған елді мекендердің Алматы қ.. Салу қысымды көтеру сорғы станциясының және су дайындау станциясының Нұрлытау (Ерменсай)</t>
  </si>
  <si>
    <t>Қымбаттау сомасы 1 496 501,5 мың теңге- байланысты құрылыс материалдарының қымбаттауына, жобаға түзету жүргізілді 2024 жылы. Нөмірі мемлекеттік сараптаманың № 02-0196 / 24 бастап 26.11.2024 ж.</t>
  </si>
  <si>
    <t>1-учаске. Қысымды көтеру сорғы станциясының қуаты – 9 000 м³/тәул. Учаскенің жалпы ауданы – 0,3745 га. Құрылыс салу ауданы – 514,34 м². / 2-учаске. «Нұрлытау» су дайындау станциясының қуаты – 9 000 м³/тәул. II көтерілім сорғы станциясының өнімділігі – 276 м³/тәул. Учаскенің жалпы ауданы – 3,2745 га. Құрылыс салу ауданы – 5 585,15 м². Ø400 мм су құбырының ұзындығы – 1 766 м.</t>
  </si>
  <si>
    <t>Пусконаладочные жұмыстар жобаның «Салу су алу құрылысын және су дайындау станциясының Каргалы үшін қамтамасыз ету Наурызбай ауданы»</t>
  </si>
  <si>
    <t>Салу КСС-1, КСС-2, КСС-3, КСС-4, КСС-5 ш/а Курылысшы және Ужет (Восточная бөлігі, Западная бөлігі)</t>
  </si>
  <si>
    <t>Салу КСС-1, КСС-2,КСС-3, КСС-4, КСС-2 ш/а Курылысшы және Ужет мен қамтумен 15 тыс.тұрғындар</t>
  </si>
  <si>
    <t>Алматы қаласы Наурызбай ауданындағы «Ақжар» кентінде магистральдық су құбыры мен кәріз желілерін салу</t>
  </si>
  <si>
    <t>2019-2026</t>
  </si>
  <si>
    <t>Жалпы ұзындығы: су құбырыа - 19065,0 м., кәріздің - 15717,15 м</t>
  </si>
  <si>
    <t>Осыған байланысты құрылыс материалдарының қымбаттауына
2026 жылғы 1-тоқсанда қаражат игерілген жоқ.</t>
  </si>
  <si>
    <t>Салу кәріздік батыс коллекторды Алматы қ.</t>
  </si>
  <si>
    <t>Кәріз коллекторының өздігінен ағатын желісі құбырларының жалпы ұзындығы – 34 983,0 м. / Кәріз коллекторының қысымды желісінің жалпы ұзындығы – 7 233,0 м. / Жобаланатын кәріздік сорғы станциясының өнімділігі – 4 473,68 м³/сағ. / Жол жабынының ауданы – 100 061 м². / Тротуарлардың ауданы – 3 207 м². / Жабын ауданы – 2 981 м². / Көгалдандыру ауданы – 1 312 м².</t>
  </si>
  <si>
    <t>Шығару сорғы станциясының мен желілермен сумен жабдықтау мен аумақтың консулдықтың США, орналасқан бойынша көш. әл-Фараби 36 / 14, Алматы қ.</t>
  </si>
  <si>
    <t>Сорғы станциясы: Водовод – 2,3 км, Кабельная желі - 0,9 км</t>
  </si>
  <si>
    <t>ҚМЖ мердігерінің жосықсыздығына байланысты сот талқылауы жүргізілуде. Қаражат бюджетке қайтарылады</t>
  </si>
  <si>
    <t>Реконструкциялау желілерді сумен жабдықтау және құрылыстар су құбыры алаң , мекенжайы бойынша: көш. Аскарова 33 / 2 Наурызбай ауданы</t>
  </si>
  <si>
    <t>МС №18-00002 / 25 ДСП бастап 29.01.2025 ж.</t>
  </si>
  <si>
    <t>Өнімділігі жүйесін сумен жабдықтау - 294,59 м³ / тәул..;
Внутриплощадочные желілер - 959 м.</t>
  </si>
  <si>
    <t>Реконструкциялау тораптың қабылдау камераларының кәріздік тазарту құрылыстар Алматы қ.</t>
  </si>
  <si>
    <t>Қабылдау камералары торабы – 1 дана</t>
  </si>
  <si>
    <t>Реконструкциялау кәріздік коллекторды бастап қарай / қарай №19 бойынша көшесінде Менделеева дейін қабылдау камераның КОС Алматы қ.</t>
  </si>
  <si>
    <t>Ұзындығы желілерді су бұру - 2 120,7м.</t>
  </si>
  <si>
    <t>3.2.</t>
  </si>
  <si>
    <t>ЖСҚ әзірлеу: Салу және реконструкциялау желілерді су құбыры мен кәрізді шаршы аумақта көшелер даңғ. Райымбек - Саин - Төле би - Момышұлы</t>
  </si>
  <si>
    <t>ЖСҚ әзірлеу: Салу және реконструкциялау желілерді су құбыры мен кәрізді шаршы аумақта көшелер көш. Утеген батыра - Саин- Төле би - Райымбек</t>
  </si>
  <si>
    <t>ЖСҚ әзірлеу: Салу желілерді су құбыры мен кәрізді ш/а Алтын бесік, көш. Шанина</t>
  </si>
  <si>
    <t>ЖСҚ әзірлеу "Салу кәріздік желілерді бойынша көшесінде Суюнбая , Есенова, Натарова Жетісу ауданы</t>
  </si>
  <si>
    <t>Мемлекеттік сараптама қорытындысын алу мерзімі – 2026 жылғы тамыз айының соңына дейін</t>
  </si>
  <si>
    <t>Салуға ЖСҚ әзірлеу желілерді су бұру бойынша тасжол солтүстік айналма ( бастап үйдің 37 / 1, 37 / 2, 37 / 3 дейін тасжол солтүстік айналма) Жетісу ауданы</t>
  </si>
  <si>
    <t>Салуға ЖСҚ әзірлеу су құбыры мен кәрізді ш/а «Кенсай»</t>
  </si>
  <si>
    <t>Қорытынды алынбады</t>
  </si>
  <si>
    <t>ЖСҚ әзірлеу бойынша салу су құбыры мен кәрізді ш/а «Алатау»</t>
  </si>
  <si>
    <t>Салуға ЖСҚ әзірлеу инженерлік желілерді сумен жабдықтау және су бұру үшін қамтылмаған аумақтарды ш/а: Таужолы, Рахат, Тастыбұлақ Наурызбай ауданы</t>
  </si>
  <si>
    <t>Жоба өтуде мемлекеттік сараптамаға; техникалық шарттар бойынша қосу қарай сумен жабдықтауға берілмеді.</t>
  </si>
  <si>
    <t>Жоба өтуде мемлекеттік сараптамаға; техникалық шарттар бойынша қосу қарай сумен жабдықтауға берілмеді. Аяқтау мерзімі наурыз т.ж.
Скидка бойынша мемлекеттік сатып алу бойынша.</t>
  </si>
  <si>
    <t>Объект бойынша ЖСҚ әзірлеу:: "Салу жүйелер сумен жабдықтау және су бұру Орталық аймақтың Алматы тау кластерін"</t>
  </si>
  <si>
    <t>Реконструкциялаулауға ЖСҚ әзірлеу авариялық-ағызу арнаның кәріздік тазарту құрылыстар Алматы қаласы</t>
  </si>
  <si>
    <t>ЖСҚ әзірлеу "Салу және реконструкциялау кәріздік тазарту құрылыстар Алматы қаласы. Реконструкциялау құрылыстар үшін тазарту ағынды суларды шаруашылық-тұрмыстық және өнеркәсіптік текті, арқылы қанықтыру ағынды суларды оттегімен және әрі қарай оларды залалсыздандырумен"</t>
  </si>
  <si>
    <t>ЖСҚ әзірлеу: толық реконструкциялау цехты механикалық тазарту сарқынды сулардың</t>
  </si>
  <si>
    <t>ЖСҚ әзірлеу "Салу жаңа КОС, қуаттылығы жоқ кем емес 300 тыс м³/тәул. Алматы қаласы</t>
  </si>
  <si>
    <t>ЖСҚ әзірлеу: толық реконструкциялау Қаскелең дюкерді Д=1400 мм кәріздік тазарту құрылыстар (5 тармақ, ұзындығы - 5432 м. әрқайсысы)</t>
  </si>
  <si>
    <t>Реконструкциялаулауға ЖСҚ әзірлеу сорғы станцияның НС-1 және сыртқы инженерлік желілерді Бостандық ауданы Алматы қаласы</t>
  </si>
  <si>
    <t>Алматы қаласы Жетісу ауданында Рысқұлов даңғылы бойындағы жол шекарасында Бродский көшесінен Бөкейханов көшесіне дейін Есентай өзені арқылы дюкерлік өткелі бар кәріз коллекторын салуға ЖСҚ әзірлеу</t>
  </si>
  <si>
    <t>Салуға ЖСҚ әзірлеу магистральдық желілерді сумен жабдықтау, су бұру және реконструкциялау КСС-2 КСС -2А үшін КТҮ, орналасқан мекенжайы бойынша: Алматы қаласы, Түрксіб ауданы, ш/а «Қайрат», оңтүстігінде көшесінің Бұқтырма (Шығыс қақпасы)</t>
  </si>
  <si>
    <t>4. Тұрғын үй</t>
  </si>
  <si>
    <t>4.1.</t>
  </si>
  <si>
    <t>Көппәтерлі тұрғын үйлер салу мен халыққа қызмет көрсету объектілерімен, орналасқан мекенжайы бойынша: ш/а «Қалқаман-2», Наурызбай ауданы, Алматы қаласы». 1 кезек. (сыртқы инженерлік желілерсіз, абаттандыру)</t>
  </si>
  <si>
    <t>07 1 373 012 005</t>
  </si>
  <si>
    <t>594 пәтер (184 бір бөлмелі., 248 екі бөлмелі., 162 үш бөлмелі.)</t>
  </si>
  <si>
    <t>4.2.</t>
  </si>
  <si>
    <t>Салу инженерлік-коммуникациялық желілерді қарай объектілерге тұрғын үй салу</t>
  </si>
  <si>
    <t>Көппәтерлі тұрғын үйлер салу мен халыққа қызмет көрсету объектілерімен, орналасқан мекенжайы бойынша: ш/а «Қалқаман-2», Наурызбай ауданы, Алматы қаласы. 2 кезек. Сыртқы желілер, абаттандыру, қазандық, сорғы станциясы</t>
  </si>
  <si>
    <t>07 1 373 017 015</t>
  </si>
  <si>
    <t>Құрылыс салу ауданы - 10417,14 м²
Сорғы станциясының өнімділігі су құбыры - 68,15 м³/сағ.
Жалпы ұзындығы су құбыры желісінің - 2768,2 м
Жалпы ұзындығы кәріз желісінің - 1237 м
Орнатылған жылу қуаты қазандықтың - 6000 кВт</t>
  </si>
  <si>
    <t>Көппәтерлі тұрғын үйлер салу мен алаңішілік инженерлік желілермен мекенжайы бойынша: Алматы қ., Түрксіб ауданы, ш/а «Жас Қанат». Благоустройство</t>
  </si>
  <si>
    <t>Құрылыс салу ауданы тұрғын үйлердің - 33360,32 м², аудан көгалдандыру, қоса алғанда экопарковку - 51258,93 м²</t>
  </si>
  <si>
    <t>4.3.</t>
  </si>
  <si>
    <t>Бостандық ауданында сыртқы жарықтандыру желілерін салуға ЖСҚ әзірлеу</t>
  </si>
  <si>
    <t>07 2 123 050 015</t>
  </si>
  <si>
    <t>ауыспалы жоба</t>
  </si>
  <si>
    <t>Ауыспалы жоба, жалпы сома 14 711,0 мың теңге, сома бойынша 2026г. - 3 929,0 мың теңге. Завершение - маусым 2026 жылғы.</t>
  </si>
  <si>
    <t>ЖСҚ әзірлеу: аяқтау салу тұрғын үйлердің ш/а «Жас Қанат» (11 үйлер)</t>
  </si>
  <si>
    <t>5. Жолдар</t>
  </si>
  <si>
    <t>5.1.</t>
  </si>
  <si>
    <t>Көше жолын ұзарту даңғ. Абая бастап көш. Әшімов ш/а Қалқаман дейін қала шекарасы (1 учаске)</t>
  </si>
  <si>
    <t>12 1 329 007 015</t>
  </si>
  <si>
    <t>_</t>
  </si>
  <si>
    <t>Ұзындығы - 3,5 км.
Ені - 25 м.</t>
  </si>
  <si>
    <t>0,6 км</t>
  </si>
  <si>
    <t>Көше жолын ұзарту көш. Саин бастап даңғ. Рысқұлов дейін көш. Акын Сара Алматы қ.</t>
  </si>
  <si>
    <t>2018-2026</t>
  </si>
  <si>
    <t>1,8 км</t>
  </si>
  <si>
    <t>Ұзындығы - 3,2 км.</t>
  </si>
  <si>
    <t>Осыған байланысты құрылыс материалдарының қымбаттауына Материалдар құнының өзгеруі сомасына 2 349 690,0 мың теңге Қорытынды № 02-0204 / 21 бастап 10.12.2021 ж. 2026 жылғы 1-тоқсанда қаражат игерілген жоқ.</t>
  </si>
  <si>
    <t>Көше жолын ұзарту көш. Төле би бастап көш. Яссауи дейін көш. Әшімов (1 учаске)</t>
  </si>
  <si>
    <t>Материалдар құнының өзгеруі сомасына 7 578 317 мың теңге Қорытынды № 02-0160 / 25 бастап 01.12.2025 ж.</t>
  </si>
  <si>
    <t>Ұзындығы - 2 236,52 м.</t>
  </si>
  <si>
    <t>Көше жолын ұзарту көш. Төле би бастап көш. Әшімов дейін қала шекарасы (2 учаске)</t>
  </si>
  <si>
    <t>Материалдар құнының өзгеруі сомасына 4 945 725,2 мың теңге Қорытынды № 02-0144 / 25 бастап 29.10.2025 ж.</t>
  </si>
  <si>
    <t>0,9 км</t>
  </si>
  <si>
    <t>Ұзындығы - 2 274,59 м.</t>
  </si>
  <si>
    <t>Салу көше жолын ұзарту даңғ. Райымбек көшесінен бастап Жетісу дейін ВОАД Алматы қ.</t>
  </si>
  <si>
    <t>Құрылыс ұзындығы 2,6 км</t>
  </si>
  <si>
    <t>Салу көше жолын ұзарту көш. Тілендиев бастап даңғ. Рысқұлов дейін қала шекарасы». I - кезек бастап даңғ. Рысқұлов дейін көш. Сабатаева шағынаудане «Дархан» Алматы қ.</t>
  </si>
  <si>
    <t>Құрылыс ұзындығы 5,84 км</t>
  </si>
  <si>
    <t>Көше жолын ұзарту көш. Жубанова бастап көш. Момышұлы дейін қала шекарасы. 1 кезек бастап қала шекарасы (көш. Карьерная) дейін даңғ. Алатау қаласында Алматы</t>
  </si>
  <si>
    <t>Құрылыс ұзындығы 1,22 км</t>
  </si>
  <si>
    <t>Реконструкциялау даңғылының Райымбек батыр мен ұйыммен көлік-ауысу тораптардың мен ескере қайта ұйымдастыру және қалыптастыру көлік қаңқасының Алматы қаласы (BRT)
(1-ый учаске бастап даңғ.Сейфуллин дейін көш.Пушкина), (2-ой учаске бастап көш. Ахрименко даңғылына дейін Сейфуллин)</t>
  </si>
  <si>
    <t>Ұзындығы - 1 780 м. (1 учаске), Ұзындығы - 7 202 м. (2 учаске)</t>
  </si>
  <si>
    <t>Реконструкциялау даңғылының Райымбек батыр (3-ий учаске көшесінен бастап Алтын Орда көшесіне дейін Ахрименко және көшесінен бастап Пушкина көшесіне дейін Жетісуская)</t>
  </si>
  <si>
    <t>Ұзындығы - 8 256 м.</t>
  </si>
  <si>
    <t>Салу бүйірлік өту жолының бойынша көш. Саин 1 кезек. (бастап көш. Бозок дейін көш. Мәдениет ш/а Мәдениет)</t>
  </si>
  <si>
    <t>Ұзындығы - 1 298 м</t>
  </si>
  <si>
    <t>1,2 км</t>
  </si>
  <si>
    <t>Салу бүйірлік өту жолының бойынша көш. Саин 2 кезек (бастап көш. Приканальная дейін көш. Индустриальная)</t>
  </si>
  <si>
    <t>Ұзындығы - 1 370 м</t>
  </si>
  <si>
    <t>1,3 км</t>
  </si>
  <si>
    <t>Сома шарттың мен ескере ком. отырғызу ағаштардың</t>
  </si>
  <si>
    <t>Жолдар салу ш/а "Алғабас" Алатау ауданында Алматы қаласы</t>
  </si>
  <si>
    <t>23,5 км</t>
  </si>
  <si>
    <t>Ұзындығы - 30 0866,6 м.</t>
  </si>
  <si>
    <t>31,9 км</t>
  </si>
  <si>
    <t>Осыған байланысты құрылыс материалдарының қымбаттауына Материалдар құнының өзгеруі сомасына 1 907 612,0 мың теңге Қорытынды № 02-0063 / 25 бастап 26.05.2025 ж.
2026 жылғы 1-тоқсанда қаражат игерілген жоқ.</t>
  </si>
  <si>
    <t>Жолдар салу ш/а "Рахат-Мәдениет" Алатау ауданында Алматы қаласы</t>
  </si>
  <si>
    <t>Ұзындығы - 16 368,6 м</t>
  </si>
  <si>
    <t>4 км</t>
  </si>
  <si>
    <t>Жолдар салу ш/а "Боралдай" Алатау ауданында Алматы қаласы</t>
  </si>
  <si>
    <t>Ұзындығы - 14 339,5 м</t>
  </si>
  <si>
    <t>3 км</t>
  </si>
  <si>
    <t>Салу кіреберіс жолды қарай салынып жатқан мектепке 1500 орынға шағынаудане «Құрамыс»</t>
  </si>
  <si>
    <t>Құрылыс ұзындығы:
Жол 1 - 316,88
Жол 2 - 362,31
Жол 3 - 196,92
Жол 4 - 72,96
Жол 5 - 75,18
Тұрақ орын / МГН / автобустар - 83 / 4 / 2 дана</t>
  </si>
  <si>
    <t>Салу автомобиль тұрақтың қарай салынып жатқан мектепке 1500 орынға шағынаудане "Акбулак" бұзумен қолданыстағы мектептің №154</t>
  </si>
  <si>
    <t>Учаскенің ауданы, оның ішінде – 1,1642 га. / Жабындар ауданы – 8 495,0 м². / Өзге аудан – 3 147,0 м².</t>
  </si>
  <si>
    <t>Салу кіреберіс жолды қарай салынып жатқан мектепке 2500 орынға бойынша көшесінде Егизбаева 9</t>
  </si>
  <si>
    <t>1 көше ұзындығы 523,8 м. кол-во жолақ – 2
2 көше ұзындығы 287,7 м. кол-во жолақ – 2</t>
  </si>
  <si>
    <t>157 м</t>
  </si>
  <si>
    <t>Салу кіреберіс жолды қарай салынып жатқан мектепке 2000 орынға шағынаудане «Самгау»</t>
  </si>
  <si>
    <t>Ұзындығы – 401м.
Аудан тұрақтың - 6578 м²
Парковочные орын / МГН / автобус -
65 / 3 / 2 дана</t>
  </si>
  <si>
    <t>401 м</t>
  </si>
  <si>
    <t>Подъездные жолдары үшін жобаның «Салу жайлы мектептің 2000 орынға ш/а Алғабас, Алатау ауданы Алматы қаласы</t>
  </si>
  <si>
    <t>Ені жүру бөлігінің - 13 м
Поперечный еңіс - 20 %</t>
  </si>
  <si>
    <t>400 м</t>
  </si>
  <si>
    <t>Подъездные жолдары үшін жобаның Салу жайлы мектептің 1200 орындық ш/а Гажайып, Алатау ауданы Алматы қаласы</t>
  </si>
  <si>
    <t>Ұзындығы - 1,262 км.</t>
  </si>
  <si>
    <t>350 м</t>
  </si>
  <si>
    <t>Салу көлік-ауысу торабын көш. Пушкина - даңғ. Райымбек, аялдама "Саяхат"</t>
  </si>
  <si>
    <t>Жобалау шекарасындағы учаскенің жалпы ауданы – 1,9914 га. / Құрылыс салу ауданы – 1 875,50 м². / Жабындар ауданы – 13 669,00 м².</t>
  </si>
  <si>
    <t>Салу тұрақ-бұрылып-қайту алаңдарын ш/а Саялы-2, Шаңырақ-5</t>
  </si>
  <si>
    <t>Модульное ғимарат 2 Жабынның ауданы жүру бөлігінің - 2 274 шаршы м</t>
  </si>
  <si>
    <t>2,274 м²</t>
  </si>
  <si>
    <t>Салу 5-ти тұрақ-бұрылып-қайту алаңдарын. ш/а «Жас Қанат», көш.Баймаганбетова Алматы қ.</t>
  </si>
  <si>
    <t>Учаске ауданы жобалаудың - 3034 м²
Жол жабынының ауданы - 1905 м²</t>
  </si>
  <si>
    <t>Салу жерүсті жаяу жүргіншілер өткелін арқылы ж / д жолдары бойынша көш. Ержанова</t>
  </si>
  <si>
    <t>Құрылыс салу ауданы - 257 м²</t>
  </si>
  <si>
    <t>Орнату электрондық таблоларды Алматы қаласы бойынша</t>
  </si>
  <si>
    <t>12 1 328 007 000</t>
  </si>
  <si>
    <t>Орнату электрондық таблоларды бойынша қала бойынша- 1 888 дана</t>
  </si>
  <si>
    <t>Жоба ауыспалы</t>
  </si>
  <si>
    <t>«Шығыс қақпасы» полиорталығында жолдар салу</t>
  </si>
  <si>
    <t>«Батыс қақпасы» полиорталығында жолдар салу (Алатау ауданындағы Б. Момышұлы, Мөңке би, Оңғарсынова көшелері және Рысқұлов даңғылы шегіндегі жолдар)</t>
  </si>
  <si>
    <t>Конкурс жарияланды 26.03.2026г., алдын ала мерзім аяқталу қабылдау өтінімдердің 03.04.2026г.</t>
  </si>
  <si>
    <t>Салу көше жолын ұзарту көшесінің Хмельницкого бастап шағынаудана «Қайрат» дейін Талғар трактінің Алматы қ.</t>
  </si>
  <si>
    <t>2026 жылғы 1-тоқсанда қаражат игерілген жоқ. Шарт жасалмады</t>
  </si>
  <si>
    <t>Көше жолын ұзарту даңғ. Рысқұлов бастап көш. Онгарсыновой дейін шекарасы қала</t>
  </si>
  <si>
    <t>Көше жолын ұзарту көш.Онгарсыновой дейін даңғ. Райымбек</t>
  </si>
  <si>
    <t>Көше жолын ұзарту көш. Муканова бастап даңғ. Райымбек дейін көш.Макатаева</t>
  </si>
  <si>
    <t>Салу көше жолын ұзарту көш. Тілендиев бастап даңғ. Рысқұлов дейін қала шекарасы». 2 - уч. бастап даңғ. Рысқұлов дейін көш. Сабатаева шағынаудане «Дархан» Алматы қ.</t>
  </si>
  <si>
    <t>Көше жолын ұзарту көш.Жубанова бастап көш.Момышұлы дейін қала шекарасы. 2 кезек бастап көш. Момышұлы дейін көш. Бегалиева қаласында Алматы</t>
  </si>
  <si>
    <t>Реконструкциялау көпірді арқылы өзенді Есентай бойынша даңғ. әл-Фараби</t>
  </si>
  <si>
    <t>Салу 5-ти тұрақ-бұрылып-қайту алаңдарын. Мкр. «Көкжиек» Алматы қ.</t>
  </si>
  <si>
    <t>Жолдар салу ш/а Теректи</t>
  </si>
  <si>
    <t>5.2.</t>
  </si>
  <si>
    <t>ЖСҚ</t>
  </si>
  <si>
    <t>ЖСҚ әзірлеу: көше жолын ұзарту көш. Солтүстік айналма дейін шекарасына қаланың</t>
  </si>
  <si>
    <t>ЖСҚ әзірлеу: көше жолын ұзарту көш. Хмельницкого бастап ш/а "Қайрат" дейін Талғар трактінің (Түзету)</t>
  </si>
  <si>
    <t>ҚМЖ сатысына өтті</t>
  </si>
  <si>
    <t>ЖСҚ әзірлеу бойынша реконструкциялау көлік жолайрықтың бойынша қиылысында көш. Солтүстік айналма - көш. Жансугурова</t>
  </si>
  <si>
    <t>ЖСҚ әзірлеу бойынша реконструкциялау қиылысты даңғ. Аль-араби – Ремизовка</t>
  </si>
  <si>
    <t>ЖСҚ әзірлеу реконструкциялау Талғар трактінің бастап көш. Халиуллин дейін қала шекарасы</t>
  </si>
  <si>
    <t>Түзету ЖСҚ: реконструкциялау даңғылының Рысқұлов бастап даңғ. Суюнбая дейін ш/а «Атырау-3», мен құрылғысын орнатумен бұрылу эстакада бойынша түрі бойынша «Подкова»</t>
  </si>
  <si>
    <t>ЖСҚ әзірлеу 10-ти тұрақ-бұрылып-қайту алаңдарын (2-кезең)</t>
  </si>
  <si>
    <t>Мемлекеттік сараптама қорытындысы - 10 бірлік.</t>
  </si>
  <si>
    <t>ЖСҚ әзірлеу салу жерасты жаяу жүргіншілер тоннелін арасында теміржол вокзалмен "Алматы-2" және вестибюльмен№1 станцияның "Райымбек батыр" метрополитеннің Алматы қ.</t>
  </si>
  <si>
    <t>Түзету ЖСҚ бойынша салуға жерүсті жаяу жүргіншілер өткелін оңтүстік көлік жолайрықтың бойынша қиылысында даңғ. Рысқұлов мен Кульджинским трактпен</t>
  </si>
  <si>
    <t>ЖСҚ әзірлеу салу жерасты жаяу жүргіншілер өткелін бойынша көш.Тимирязева ауданында КазНУ</t>
  </si>
  <si>
    <t>Салуға ЖСҚ әзірлеу және реконструкциялау жолдарды шағынауданах Ерменсай, Нұрлытау, Нур-Алатау</t>
  </si>
  <si>
    <t>Салуға ЖСҚ әзірлеу жерүсті жаяу жүргіншілер өткелін бойынша автомобиль жолында А-3 «Алматы - Усть-Каменогорск ауданында кенттің «Ынтымак»</t>
  </si>
  <si>
    <t>Салуға ЖСҚ әзірлеу жерүсті жаяу жүргіншілер өткелін бойынша автомобиль жолында А-3 «Алматы – Усть-Каменогорск ауданында «Gate City» КМ</t>
  </si>
  <si>
    <t>Салуға ЖСҚ әзірлеу жолдың қарай тау шаңғысы кешенге "Көкжайлау". Түзету</t>
  </si>
  <si>
    <t>Реконструкциялаулауға ЖСҚ әзірлеу көш. Ахметова, көш. Закарпатская мен көше жолын ұзартумен дейін БАКАД және көлік жолайрықпен</t>
  </si>
  <si>
    <t>Салуға ЖСҚ әзірлеу автожол көпірді арқылы БАК бойынша көш. Сулейменова ш/а "Рахат-Мәдениет"</t>
  </si>
  <si>
    <t>Реконструкциялаулауға ЖСҚ әзірлеу көш. Тайбагар, Нигмет және Закарпатской бастап көш. Бұқтырма дейін Аэропорта Алматы қ.</t>
  </si>
  <si>
    <t>Түзету ЖСҚ Жолдар салуи (көшесінің) Акын Сара Карасайского ауданының Алматинской облыс</t>
  </si>
  <si>
    <t>Түзету ЖСҚ «Салу автомобиль жолының көш. Солтүстік жартылай айналма Илийского ауданының Алматинской облыс». 1-я кезек салу».</t>
  </si>
  <si>
    <t>ЖСҚ әзірлеу: көше жолын ұзарту көш. Кажымукана бастап даңғ. Назарбаева дейін даңғ. Сейфуллин. (Түзету)</t>
  </si>
  <si>
    <t>ЖСҚ әзірлеу: көше жолын ұзарту көш. Сәтбаев бастап көш. Луганского дейін ВОАД</t>
  </si>
  <si>
    <t>ЖСҚ әзірлеу реконструкциялау және салу автомобиль жолының бастап Медеу дейін шатқалдың Кимасар</t>
  </si>
  <si>
    <t>ЖСҚ әзірлеу реконструкциялау автомобиль жолының учаскесінің көш. Бейсеуова (3,9 км) ш/а Музтау – Бутаковское шатқал</t>
  </si>
  <si>
    <t>Реконструкциялаулауға ЖСҚ әзірлеу және салу автомобиль жолының учаске бастап кенті Котырбулак (Тау-Самал) мен кіреберіспен дейін Пионера</t>
  </si>
  <si>
    <t>ЖСҚ әзірлеу салу жерасты жаяу жүргіншілер тоннелін бастап вокзалдың Алматы-2 дейін станцияның Райымбек батыр (МС)</t>
  </si>
  <si>
    <t>Жүргізу МС бойынша жоба бойынша "Салу 5-ти ОЖЖ көш. Кожабекова Алматы қ." (бұрылу алаң троллейбустар)</t>
  </si>
  <si>
    <t>Алматы қаласында Абай даңғылының солтүстігі мен Қ. Медеубеков көшесінің шығысында 5 ОРП салу жобасы бойынша мемлекеттік сараптама жүргізу</t>
  </si>
  <si>
    <t>Жобалау-сметалық құжаттаманы әзірлеу
бойынша күрделі жөндеу жаяу жүргіншілер
аймақтың бойынша даңғылу Жибек жолы бастап даңғылының
Назарбаева даңғылына дейін Сейфуллин</t>
  </si>
  <si>
    <t>Сараптама қорытындысы № PEG-0104 / 25 бастап 10.07.2025 ж.</t>
  </si>
  <si>
    <t>Күрделі жөндеуге ЖСҚ әзірлеу
жаяу жүргіншілер аймағын бойынша көш. Дуйсенова бастап
Розыбакиева дейін Даргомыжского</t>
  </si>
  <si>
    <t>Сараптама қорытындысы № PEG-0105 / 25 бастап 10.07.2025 ж.</t>
  </si>
  <si>
    <t>6. Коммуналдық шаруашылық</t>
  </si>
  <si>
    <t>6.1.</t>
  </si>
  <si>
    <t>Реконструкциялау жағалаудың р. Тастыбұлақ (абаттандыру және көгалдандыру) Наурызбайском ауданында Алматы қаласы</t>
  </si>
  <si>
    <t>07 2 123 043 015</t>
  </si>
  <si>
    <t>1) Аумақтың ауданы – 13478,00 м²;
2) Арнаның құрылыс салу ауданы - 5864,0000 м²;
3) Автомобиль жолдары мен тротуарлар жабынының ауданы - 4500,00 м²;
4) Көгалдандыру ауданы - 3114,00 м²;
5) Суару жүйесінің ауданы - 1576 м²;
6) Электрмен жабдықтау желісінің жалпы ұзындығы - КЛ-04кВ - 3385 м;</t>
  </si>
  <si>
    <t>Қаланың батыс бөлігінде арық желілері мен нөсер кәрізін салу және реконструкциялау</t>
  </si>
  <si>
    <t>07 2 513 017 015</t>
  </si>
  <si>
    <t>Қаланың орталық бөлігінде арық желілері мен нөсер кәрізін салу және реконструкциялау</t>
  </si>
  <si>
    <t>Қаланың шығыс бөлігінде арық желілері мен нөсер кәрізін салу және реконструкциялау</t>
  </si>
  <si>
    <t>Салу контейнерлік алаңдарын жерасты түрдегі үшін жинау қатты-тұрмыстық қалдықтарды Алматы қ. 1 кезек</t>
  </si>
  <si>
    <t>Салу контейнерлік алаңдарын жерасты түрдегі үшін жинау қатты-тұрмыстық қалдықтарды Алматы қ. 2 кезек</t>
  </si>
  <si>
    <t>«Аумақты түрлендіру (мастер-жоспар) көшесі бойымен Тимирязева көшесінен бастап Жандосов көшесіне дейін Байтурсынова, кешенді талдау негізінде, мен ескере қайта ұйымдастыру және қалыптастыру
көлік қаңқасының Алматы қаласы және жаяу-көлік байланыстарын»</t>
  </si>
  <si>
    <t>07 3 520 003 000</t>
  </si>
  <si>
    <t/>
  </si>
  <si>
    <t>Оң қорытынды № ЖСҚЭ-0216 / 25 бастап 05.12.2025 ж. Шарт №04 / 2026 бастап 30.01.2026 Қосымша. келісім №01 бастап 10.03.2026</t>
  </si>
  <si>
    <t>«Аумақты түрлендіру (мастер-жоспар) көшесі бойымен Сәтбаев көшесінен бастап Байзакова көшесіне дейін Луганского, кешенді талдау негізінде, мен ескере қайта ұйымдастыру және қалыптастыру көлік қаңқасының Алматы қаласы және жаяу-көлік байланыстарын»</t>
  </si>
  <si>
    <t>Оң қорытынды № СП-0010 / 25 бастап 05.12.2025 ж. Шарт №03 / 2026 бастап 30.01.2026 Қосымша. келісім №01 бастап 10.03.2026</t>
  </si>
  <si>
    <t>«Аумақты түрлендіру (мастер-жоспар) көшесі бойымен Розыбакиева көшесінен бастап әл-Фараби көшесіне дейін Төле Би, кешенді талдау негізінде, Алматы қаласы көлік қаңқасын және жаяу-көлік байланыстарын қайта ұйымдастыру мен қалыптастыруды ескере отырып»</t>
  </si>
  <si>
    <t>Оң қорытынды № НурЕ-0159 / 25 бастап 04.12.2025 ж. Шарт №02 / 2026 бастап 30.01.2026 Қосымша. келісім №01 бастап 10.03.2026</t>
  </si>
  <si>
    <t>Комплексная реконструкциялау Саябақтың Первого Президента
мен қалыптастырумен сәулеттік-жоспарлау кіреберіс аймақтың және жерүсті жаяу жүргіншілер көпірлер</t>
  </si>
  <si>
    <t>Оң қорытынды № СП-0009 / 25 бастап 05.12.2025 ж. Шарт №01 / 2026 бастап 30.01.2026 Қосымша. келісім №01 бастап 10.03.2026</t>
  </si>
  <si>
    <t>«Аумақты түрлендіру (мастер-жоспар) көшесі бойымен Жандосов өзенінен бастап Үлкен Алматы даңғылына дейін Абая, кешенді талдау негізінде, Алматы қаласы көлік қаңқасын және жаяу-көлік байланыстарын қайта ұйымдастыру мен қалыптастыруды ескере отырып»</t>
  </si>
  <si>
    <t>Оң қорытынды № EG7-0039 / 25 бастап 24.12.2025 ж. сәт қажетті кезеңнің есептің шарт әлі жоқ болды жасалды</t>
  </si>
  <si>
    <t>«Аумақты түрлендіру (мастер-жоспар) көшесі бойымен Жарокова көшесінен бастап Төле би даңғылына дейін әл-Фараби кешенді талдау негізінде, Алматы қаласы көлік қаңқасын және жаяу-көлік байланыстарын қайта ұйымдастыру мен қалыптастыруды ескере отырып»</t>
  </si>
  <si>
    <t>Оң қорытынды № AEXP-0030 / 26 бастап 30.12.2025 ж. сәт қажетті кезеңнің есептің шарт әлі жоқ болды жасалды</t>
  </si>
  <si>
    <t>«Аумақты түрлендіру (мастер-жоспар) көшесі бойымен Сейфуллин көшесінен бастап Төле би көшесіне дейін Алдар Косе, кешенді талдау негізінде, Алматы қаласы көлік қаңқасын және жаяу-көлік байланыстарын қайта ұйымдастыру мен қалыптастыруды ескере отырып»</t>
  </si>
  <si>
    <t>Оң қорытынды № AEXP-0024 / 25 бастап 10.12.2025 ж. Шарт №05 / 2026 бастап 30.01.2026 Қосымша. келісім №01 бастап 10.03.2026</t>
  </si>
  <si>
    <t>" салу саябақ аумақтың айналасында Аэропортского көлдің",қоса алғанда өту оң вневедомствен ной сараптаманың</t>
  </si>
  <si>
    <t>Қорытынды № SAQ-0070 / 26 бастап 09.06.2026 ж. Шарт бойынша СМР әлі жасалды</t>
  </si>
  <si>
    <t>"Әзірлеу жұмыс жобаның "Благоустройс тво көшелер бойымен көш.Майлина бастап көш.Ахметова дейін көш.Бухтарминс кой (1,2 км) "</t>
  </si>
  <si>
    <t>Қорытынды № SAQ-0067 / 26 бастап 04.06.2026 ж. Шарт бойынша СМР әлі жасалды</t>
  </si>
  <si>
    <t>Аумақты түрлендіру бойымен автомобиль жолының көшесінің Пушкина бастап даңғылының Райымбек батыр көшесіне дейін Гоголя, кешенді талдау негізінде, тұрғын үй-азаматтық объектілер мен жаяу-көлік байланыстарын қайта ұйымдастырумен</t>
  </si>
  <si>
    <t>жалпы ауданы аумақтың – 6,5 га.</t>
  </si>
  <si>
    <t>Шарт № 250030 / 00 бастап 04.06.2025 ж. Қосымша. келісім № 240440014875 / 2500 30 / 02 бастап 18.03.2026</t>
  </si>
  <si>
    <t>Аумақты түрлендіру бойымен автомобиль жолының даңғылының Достық бастап даңғылының Абая даңғылына дейін әл-Фараби, кешенді талдау негізінде, мен қайта ұйымдастырумен тұрғын үй-азаматтық объектілердің және жаяу-көлік байланыстарын</t>
  </si>
  <si>
    <t>жалпы ауданы аумақтың – 4,2 га.</t>
  </si>
  <si>
    <t>Шарт № 250031 / 00 бастап 04.06.2025 ж. Қосымша. келісім № 240440014875 / 2500 31 / 02 бастап 20.03.2026 ж. Қорытынды № Фрост-0116 / 25 бастап 27.03.2025 ж.</t>
  </si>
  <si>
    <t>Салу жасыл аймақты солтүстігінде саябақтың «Южный» қаласында Алматы</t>
  </si>
  <si>
    <t>жалпы ауданы аумақтың – 4,5 га.</t>
  </si>
  <si>
    <t>Шарт № 250033 / 00 бастап 04.06.2025 Қосымша. келісім № 240440014875 / 2500 33 / 04 бастап 20.03.2026 ж. Қорытынды № QazEP-0102 / 24 бастап 06.12.2024 ж.</t>
  </si>
  <si>
    <t>Техническое күтіп-ұстау және қызмет көрсету субұрқақ шаруашылығын Алматы қаласы</t>
  </si>
  <si>
    <t>07 3 520 002 000</t>
  </si>
  <si>
    <t>саны – 66</t>
  </si>
  <si>
    <t>Шарт № 250027 / 00 бастап 12.05.2025 Қосымша. келісім № 240440014875 / 2500 27 / 02 бастап 12.03.2026</t>
  </si>
  <si>
    <t>«А. Байтұрсынұлы және Қ. Сәтбаев көшелерінің қиылысында орналасқан Геологтар аллеясын күрделі жөндеу»</t>
  </si>
  <si>
    <t>жалпы ауданы аумақтың – 1,4 га.</t>
  </si>
  <si>
    <t>Шарт № 250040 / 00 бастап 02.06.2025 Қосымша. келісім № 240440014875 / 2500 40 / 02 бастап 30.03.2026</t>
  </si>
  <si>
    <t>6.2.</t>
  </si>
  <si>
    <t>ЖСҚ әзірлеу түрлендіру аумақтың 5 көшелер</t>
  </si>
  <si>
    <t>«Улмад» ЖШС-мен 02.06.2025 ж. №250010/00 шарт жасалды, кейін ол Қазақстан Республикасының «Мемлекеттік сатып алу туралы» Заңының 18-бабы 4-тармағының 2) тармақшасында көзделген шектеулердің бұзылуына байланысты 05.09.2025 ж. біржақты тәртіппен бұзылды. 2025 жылдың соңындағы жағдай бойынша аталған жобаға қатысты сот рәсімдері жүргізілуде. / 2025 жылдың соңындағы жағдай бойынша аталған жобаға қатысты сот рәсімдері жүргізілуде. / 2026 жылы қаражат игерілген жоқ.</t>
  </si>
  <si>
    <t>ЖСҚ: реконструкциялау скверді Батысында даңғ. Назарбаева, Севернее көш. Ганди</t>
  </si>
  <si>
    <t>Жобаның жеке инвестор қаражаты есебінен іске асырылуына байланысты жобадан бас тартылды</t>
  </si>
  <si>
    <t>Әзірлеу жобалау- сметалық құжаттаманың бойынша күрделі жөндеу скверді жанындағы театрдың
атындағы Мусрепова (даңғыл Абылай хан-
көше Маметова)</t>
  </si>
  <si>
    <t>Реконструкциялаулауға ЖСҚ әзірлеу өндірістік базасы МКК "Алматы Тазалык" бойынша Алмалинскому ауданға бойынша көш. Наурызбай батыра - 7</t>
  </si>
  <si>
    <t>07 1 511 008 015</t>
  </si>
  <si>
    <t>Шарт жасалмаған, жүргізілуде жобалау.</t>
  </si>
  <si>
    <t>7. Әлеуметтік қамсыздандыру</t>
  </si>
  <si>
    <t>7.1.</t>
  </si>
  <si>
    <t>Салу спорт орталықтың үшін тұлғалар мен шектеулі мүмкіндіктері мекенжайы бойынша: даңғ. Райымбек, 312, Алмалы ауданы, Алматы қаласы</t>
  </si>
  <si>
    <t>06 1 373 039 015</t>
  </si>
  <si>
    <t>Қуаты - 100 адам / ауысым, ғимараттың жалпы ауданы - 7632,59 м²</t>
  </si>
  <si>
    <t>Реконструкциялау мен жапсаржай салумен қарай ғимаратқа РГКП «Государственный академиялық орыс театр үшін балалар және жасөспірімдер атындағы Н. Сац», мекенжайы бойынша: ш/а 12, Әуезов ауданы, Алматы қаласы</t>
  </si>
  <si>
    <t>08 1 373 014 015</t>
  </si>
  <si>
    <t>Құрылыс салу ауданы - 7654,95 м²
Сыйымдылығы залдардың - 226+744 орын, оның ішінде МГН</t>
  </si>
  <si>
    <t>Реконструкцию ғимараттың Одағының жазушылар Қазақстан мекенжайы бойынша: даңғ. Абылай хан, д. 105, Алмалы ауданы, Алматы қаласы (литер А)</t>
  </si>
  <si>
    <t>Аудан жер учаскесінің - 0,4689 га, жалпы ауданы - 2353,54 м², ворынимость – 294 орын</t>
  </si>
  <si>
    <t>Мемориальный кешен «Райымбек Батыра» Алматы қаласы, Алмалы ауданы, даңғ. Райымбек.196 А, байланысты өзгерістермен сәйкес Эскиздік жобаның бастап 22.02.2025 жылғы</t>
  </si>
  <si>
    <t>Жалпы ауданы жер учаскесінің - 0,3627 га, жалпы ауданы - 1481,4 м², аудан құрылыс салу - 804,5 м², ворынимость – 181 адам</t>
  </si>
  <si>
    <t>«Ағымдағы жөндеу шатырды және электр желілерін КММ ЦСУ «Шапағат» мекенжайы бойынша: көш. Қонаев, үй 122.»</t>
  </si>
  <si>
    <t>Ақша қаражаты бөлінді шешімімен мәслихаттың бастап 10.06.2026 ж. № 307</t>
  </si>
  <si>
    <t>«Ағымдағы жөндеу қоршауды КММ КЦ «Жан-Сая».»</t>
  </si>
  <si>
    <t>Конкурс қайта жарияланды.</t>
  </si>
  <si>
    <t>«Ағымдағы жөндеу қасбетті ғимараттың КММ ЦСУ «Сенім», орналасқан мекенжайы бойынша: көш. Лебедева, үй 31.»</t>
  </si>
  <si>
    <t>8. Газдандыру</t>
  </si>
  <si>
    <t>8.1.</t>
  </si>
  <si>
    <t>Салу магистральдық желілерді газбен жабдықтау үшін құрылыс салу Наурызбай ауданы Алматы қаласы</t>
  </si>
  <si>
    <t>07 1 512 008 015</t>
  </si>
  <si>
    <t>Ұзындығы газ құбырының жоғары (Р≤0,6 МПа) қысым II санат – 6732 м., жалпы ұзындығы әуе желілерінің 0,22 кВ – 184 м., жалпы ұзындығы кабель желілерінің 0,22 кВ - 315 м., орнатылған қуаты электр қабылдағыштардың – 25 кВт</t>
  </si>
  <si>
    <t>Салу магистральдық желілерді газбен жабдықтау үшін КТҮ орналасқан мекенжайы бойынша: Алматы қ., Түрксіб ауданы, ш/аҚайрат, оңтүстігінде көшесінің Бұқтырма (Шығыс қақпасы)</t>
  </si>
  <si>
    <t>09 1 512 012 015</t>
  </si>
  <si>
    <t>Ұзындығы газ құбырының -4 340м.</t>
  </si>
  <si>
    <t>8.2.</t>
  </si>
  <si>
    <t>Объект бойынша ЖСҚ әзірлеу:: "Салу желілерді газбен жабдықтау Орталық аймақтың Алматы тау кластерін"</t>
  </si>
  <si>
    <t>9. Мәдениет және спорт</t>
  </si>
  <si>
    <t>9.1.</t>
  </si>
  <si>
    <t>Реконструкцию ғимараттың ВСК «Медеу»</t>
  </si>
  <si>
    <t>08 2 373 015 015</t>
  </si>
  <si>
    <t>Учаске аумағы - 4,67 га
Жалпы ауданы - 12945 м²
Құрылыс салу ауданы - 9779,1 м²</t>
  </si>
  <si>
    <t>Салу футбол стадионның бойынша 35 000 орын мекенжайы бойынша Алматы қ., Медеу ауданы, батысында ТРЦ «Aport East Mall»</t>
  </si>
  <si>
    <t>Футбольный стадион бойынша 35 000 орын</t>
  </si>
  <si>
    <t>CСалу ғимараттың Казахстанской федерация гимнастика, мекенжайы бойынша: көш. Момышұлы және Монке би, Алатау ауданы</t>
  </si>
  <si>
    <t>Салу дене шынықтыру-сауықтыру кешеннің мекенжайы бойынша: көш. Майлина, 42а, Түрксіб ауданы Алматы қ.</t>
  </si>
  <si>
    <t>Құру Музея үшін балалар</t>
  </si>
  <si>
    <t>Мұражай ауданы – 11 031,50 шаршы м</t>
  </si>
  <si>
    <t>Жұмыстарды орындау кестесінен артта қалуға байланысты 2025 жылға жоспарланған құрылыс-монтаж жұмыстары көлемінің бір бөлігі белгіленген мерзімде орындалмады. Жұмыстар мен жеткізілімдер қолданыстағы ұзақмерзімді шарт шеңберінде жүзеге асырылады, осыған байланысты жекелеген кезеңдерді орындау кейінгі кезеңдерге ауыстырылды.
2026 жылғы 1-тоқсанда қаражат игерілген жоқ.</t>
  </si>
  <si>
    <t>9.2.</t>
  </si>
  <si>
    <t>Салуға ЖСҚ әзірлеу ғимараттың музыкалық-драма театрдың, мекенжайы бойынша: көш. Шагабутдиновна, Бостандық ауданы, Алматы қ.</t>
  </si>
  <si>
    <t>2026 жылғы 1-тоқсанда қаражат игерілген жоқ. сатысында әзірлеу ЖСҚ аяқтау дейін соңына ағымдағы жылғы
Аяқтау мерзімі – сәуір 2026 жылғы</t>
  </si>
  <si>
    <t>Ғимаратты реконструкциялауға ЖСҚ әзірлеу цирктің мекенжайы бойынша даңғ.Абая 50 / 1 Бостандық ауданы</t>
  </si>
  <si>
    <t>Реконструкциялаулауға ЖСҚ әзірлеу және жаңғырту зоологиялық саябақтың қаласында Алматы (5 климаттық аймақтардың)</t>
  </si>
  <si>
    <t>2026 жылғы 1-тоқсанда қаражат игерілген жоқ. сатысында әзірлеу ЖСҚ аяқтау дейін соңына ағымдағы жылғы
Аяқтау мерзімі – наурыз 2026 жылғы</t>
  </si>
  <si>
    <t>Салуға ЖСҚ әзірлеу дене шынықтыру-сауықтыру кешеннің ш/а «Саялы», Алатау ауданы</t>
  </si>
  <si>
    <t>2026 жылғы 1-тоқсанда қаражат игерілген жоқ. сатысында әзірлеу ЖСҚ аяқтау дейін соңына ағымдағы жылғы.
Аяқтау мерзімі – ақпан 2026 жылғы</t>
  </si>
  <si>
    <t>Салуға ЖСҚ әзірлеу дене шынықтыру-сауықтыру кешеннің ш/а «Қарасу», Алатау ауданы</t>
  </si>
  <si>
    <t>2026 жылғы 1-тоқсанда қаражат игерілген жоқ. сатысында әзірлеу ЖСҚ аяқтау дейін соңына ағымдағы жылғы.
Аяқтау мерзімі – тамыз 2026 жылғы</t>
  </si>
  <si>
    <t>Салуға ЖСҚ әзірлеу дене шынықтыру-сауықтыру кешеннің ш/а «Акжар», Наурызбай ауданы</t>
  </si>
  <si>
    <t>2026 жылғы 1-тоқсанда қаражат игерілген жоқ. сатысында әзірлеу ЖСҚ аяқтау дейін соңына ағымдағы жылғы.
Аяқтау мерзімі – шілде 2026 жылғы</t>
  </si>
  <si>
    <t>Салуға ЖСҚ әзірлеу дене шынықтыру-сауықтыру кешеннің ш/а «Шұғыла», Наурызбай ауданы</t>
  </si>
  <si>
    <t>2026 жылғы 1-тоқсанда қаражат игерілген жоқ. сатысында әзірлеу ЖСҚ аяқтау дейін соңына ағымдағы жыл.
Аяқтау мерзімі – тамыз 2026 жылғы</t>
  </si>
  <si>
    <t>Салуға ЖСҚ әзірлеу дене шынықтыру-сауықтыру кешеннің және стадионның Алматы қ., ш/а «Шұғыла», даңғыл Абая</t>
  </si>
  <si>
    <t>Реконструкциялаулауға ЖСҚ әзірлеу мен жапсаржай салумен қарай ғимаратқа «Алматы хореографиялық училищенің атындағы «А.Селезнева»</t>
  </si>
  <si>
    <t>2026 жылғы 1-тоқсанда қаражат игерілген жоқ. Жүргізілуде жұмыстар бойынша тексеруге ғимараттың.
Аяқтау мерзімі – қазан 2026 жылғы</t>
  </si>
  <si>
    <t>Салуға ЖСҚ әзірлеу және мұражайландыру Сақ мәдениеті орталығын бойынша базасында археологиялық саябақтың «Боралдай сақ қорғандары», ш/а«Шаңырақ-1», көше Отемисулы, үй № 227, Алатау ауданы Алматы қ. (сыртқы инженерлік желілерсіз байланысты)</t>
  </si>
  <si>
    <t>Алматы қаласы, Брусиловский көшесі, 134а мекенжайында орналасқан «№2 БЖСМОР» оқу-спорт үй-жайын қолданыстағы құрылысты бұзбай реконструкциялауға ЖСҚ әзірлеу</t>
  </si>
  <si>
    <t>2026 жылғы 1-тоқсанда қаражат игерілген жоқ. Жұмыс өндірісі кестесінен артта қалуына байланысты Басқарма шартты бұзды.
Аяқтау мерзімі – шілде 2026 жылғы</t>
  </si>
  <si>
    <t>Салуға ЖСҚ әзірлеу спорт кешенін бойынша аумақтың Казахского ұлттық университетінің атындағы әл-Фараби мен 50-метрлік олимпиадалық бассейнмен және трибуналармен бойынша 2500 көрерменге (Бостандық ауданы)</t>
  </si>
  <si>
    <t>2026 жылғы 1-тоқсанда қаражат игерілген жоқ. Отсутствует техникалық тапсырма бойынша жобалау үшін әзірлеу тұжырымдама.</t>
  </si>
  <si>
    <t>ЖСҚ әзірлеу «Завершение салу шаңғы трамплиндерін «Сұңқар» орналасқан мекенжайы бойынша: көш. Каппарова, 167, даңғ. әл-Фараби 128 / 8, Бостандық ауданы»</t>
  </si>
  <si>
    <t>2026 жылғы 1-тоқсанда қаражат игерілген жоқ. Жүргізілуде жұмыстар бойынша тексеруге ғимараттың.
Аяқтау мерзімі – шілде 2026 жылғы</t>
  </si>
  <si>
    <t>10. Табиғат қорғау іс-шаралары</t>
  </si>
  <si>
    <t>10.1.</t>
  </si>
  <si>
    <t>Реконструкциялау жекелеген учаскелердің өзен арнасын Каргалы бастап көш. Жандосов дейін даңғ.Рысқұлов</t>
  </si>
  <si>
    <t>10 5 513 005 015</t>
  </si>
  <si>
    <t>Реконструкциялау өзен арнасын Үлкен Алматы бастап тұндырғыштан №1 дейін даңғ. Абая, іргелес аумақты абаттандырумен</t>
  </si>
  <si>
    <t>Салу мүліктік кешеннің қолданыстағы ғимараттарды бұзумен, орналасқан ш/а 9, д. 9</t>
  </si>
  <si>
    <t>Реконструкциялау өндірістік базасы, орналасқан бойынша көш. Казыбаева, 18, Жетісу ауданы, Алматы қаласы»</t>
  </si>
  <si>
    <t>Реконструкциялау учаскесінің өзен арнасын Боралдай, іргелес аумақты абаттандырумен</t>
  </si>
  <si>
    <t>Салу су бұру желілерді арасында р.Есентай және р.Керенкулак Алматы қ.</t>
  </si>
  <si>
    <t>Құру тау маршруттарын мен орнатумен объектілердің бағдарлау</t>
  </si>
  <si>
    <t>380 002 015 159</t>
  </si>
  <si>
    <t>Жалпы ұзындығы - 350 км тау соқпақ</t>
  </si>
  <si>
    <t>Конкурс болды танылды өтпеді деп салдарынан нәтижелері шағымдану</t>
  </si>
  <si>
    <t>Құру туристік соқпақты дейін Большого Алматы көлдің</t>
  </si>
  <si>
    <t>Жалпы ұзындығы - 5,1 км</t>
  </si>
  <si>
    <t>10.2.</t>
  </si>
  <si>
    <t>ЖСҚ әзірлеу бойынша реконструкциялау жекелеген учаскелердің өзен арнасын Кіші Алматы қаласында Алматы, бастап даңғ. Рысқұлов дейін оз. Аэропортовское, мен абаттандырум су қорғау белдеуін</t>
  </si>
  <si>
    <t>№ AEG-0002 / 26 бастап 05.03.2026 ж.</t>
  </si>
  <si>
    <t>Реконструкциялаулауға ЖСҚ әзірлеу гидротехникалық құрылыстар тоғандардың өзеннің Джигитовка бойынша аумақтың ш/аТомирис Алатау ауданы</t>
  </si>
  <si>
    <t>мемлекеттік сараптамадан өту сатысында</t>
  </si>
  <si>
    <t>Әзірлеу жобаның түрлендіру аумақтың бойынша учаскеде өзен арнасын Үлкен Алматы мен реконструкциялаумен гидротехникалық құрылыстар бастап су қоймасы. Сайран дейін көш. бойымен Бака, іргелес аумақты абаттандырумен</t>
  </si>
  <si>
    <t>ЖСҚ әзірлеу: реконструкциялау өзен арнасын Терисбулак бастап санаторийдің Ак-Кайын дейін көш. Оспанова Медеу ауданында</t>
  </si>
  <si>
    <t>ЖСҚ әзірлеу: жағаны бекіту (жаңа салу) өзен арнасын Үлкен Алматы бастап көш. бойымен БАКа дейін солтүстік қала шекарасы, іргелес аумақты абаттандырумен</t>
  </si>
  <si>
    <t>ЖСҚ әзірлеу: реконструкциялау өзен арнасын Қарасу бастап көш. Бакинская дейін тұйық көшенің көш. Орджоникидзе</t>
  </si>
  <si>
    <t>№ КЭЦ-0005 / 26 бастап 17.03.2026 ж.</t>
  </si>
  <si>
    <t>ЖСҚ әзірлеу: механикалық тазарту тоғанның ш/а Қарасу, іргелес аумақты абаттандырумен</t>
  </si>
  <si>
    <t>№ КЭЦ-0004 / 26 бастап 17.03.2026 ж.</t>
  </si>
  <si>
    <t>ЖСҚ әзірлеу: жағаны бекіту өзен арнасын Абылгазы Медеу ауданында Алматы қ., іргелес аумақты абаттандырумен.</t>
  </si>
  <si>
    <t>ЖСҚ әзірлеу: жағаны бекіту өзен арнасын Тастыбұлақ Наурызбайском ауданында</t>
  </si>
  <si>
    <t>ЖСҚ әзірлеу: жағаны бекіту өзен арнасын Қарасу 5 Алатау ауданында</t>
  </si>
  <si>
    <t>Бостандық ауданы, Қожакеев көшесі, 8/1 мекенжайында орналасқан әкімшілік блогы бар гидроторап-су бөлгішті реконструкциялауға ЖСҚ әзірлеу</t>
  </si>
  <si>
    <t>11. Жылу энергетикалық жүйе</t>
  </si>
  <si>
    <t>11.1.</t>
  </si>
  <si>
    <t>Жылумен жабдықтау</t>
  </si>
  <si>
    <t>Реконструкциялау жылу желілерін Алматы қаласы. Реконструкциялау жылу магистралін бойынша көш. Масанчи бастап ТК 6-11 дейін ТК 6-15 мен реконструкциялаумен сорғы станциясының НС «Бухар Жырау»</t>
  </si>
  <si>
    <t>Реконструкциялаут жылу желілерін - 2 718 м.;
Құрылыс салу ауданы - 510 м².
Өнімділігі сорғы станцияның - 800 м³/сағ..</t>
  </si>
  <si>
    <t>Реконструкциялау жылу магистралін ТМ-ТЭЦ-2-1 (Гульдер) бастап ТК 18-3 дейін ТЭЦ-1 Алматы қ.</t>
  </si>
  <si>
    <t>Шарт жасалмады</t>
  </si>
  <si>
    <t>Реконструкциялау жылу магистралін ТМ-3ар бастап ТК3-14 дейін ТК3ар-10 Алматы қ.</t>
  </si>
  <si>
    <t>ЖСҚ әзірлеу қазандықтарды</t>
  </si>
  <si>
    <t>Алматы қаласы Алатау ауданы, «Айгерім» ш/а, Бенберин көшесі, 74 мекенжайындағы «Айгерім» қазандығын реконструкциялау объектісі бойынша ЖСҚ әзірлеу</t>
  </si>
  <si>
    <t>Объект бойынша ЖСҚ әзірлеу: "Салу су жылытатын қазандықтың қуаттылығы 20 Гкал үшін многотоқсаньных тұрғын кешендердің Алатау ауданы Алматы қ.</t>
  </si>
  <si>
    <t>Объект бойынша ЖСҚ әзірлеу: "Реконструкциялау ЦТЖЖ (орталық жылу респред. пункт) орналасқан мекенжайы бойынша Ходжанова 37"</t>
  </si>
  <si>
    <t>Объект бойынша ЖСҚ әзірлеу: "Реконструкциялау қолданыстағы қазандықтың мектептің №151 Алатауского ауданының Алматы қ."</t>
  </si>
  <si>
    <t>Объект бойынша ЖСҚ әзірлеу: "Реконструкциялау қолданыстағы қазандықтың Жетісу ауданы Алматы қ. "</t>
  </si>
  <si>
    <t>Объект бойынша ЖСҚ әзірлеу: "Реконструкциялау қолданыстағы қазандықтың Медеу ауданы Алматы қ."</t>
  </si>
  <si>
    <t>Объект бойынша ЖСҚ әзірлеу: "Реконструкциялау қолданыстағы қазандықтың Турксибского ауданының Алматы қ. "</t>
  </si>
  <si>
    <t>Электрмен жабдықтау</t>
  </si>
  <si>
    <t>Электрмен жабдықтау ш/а «Ремизовка» дейін МЛКТ «Сұңқар», Бостандық ауданы</t>
  </si>
  <si>
    <t>Напряжение желілер кВ - 10 / 0,4, Категория электрмен жабдықтау III, Разрешенная қолданыстағы қуаты - 283 кВт, Жалпы ұзындығы трассаның КЛ-10кВ - 2668 м, ВЛИ-0,4кВ ТП-1 - 825 м, ВЛИ-0,4кВ ТП-2 - 940 м, ВЛИ-0,4кВ ТП-8581 - 1376 м</t>
  </si>
  <si>
    <t>ҚМЖ бойынша үнемдеуге байланысты қаражат бюджетке қайтарылды.
2026 жылғы 1-тоқсанда қаражат игерілген жоқ.</t>
  </si>
  <si>
    <t>Электрмен жабдықтау ш/а «Ремизовка» дейін ш/а «Ерменсай», Бостандық ауданы</t>
  </si>
  <si>
    <t>Ұзындығы ВЛ-0,4кВ - 6,47 км, Ұзындығы КЛ-10кВ - 3,726 км</t>
  </si>
  <si>
    <t>Дамыту электр желілерін Медеу ауданы</t>
  </si>
  <si>
    <t>Салу ЖЖ-10 кВ; Төсеу КЛ-10 кВ – 3 044 м.</t>
  </si>
  <si>
    <t>Салу ПС-110 / 6-10 кВ «Кирпичная» мен ЛЭП 110 кВ Алматы қ.</t>
  </si>
  <si>
    <t>Салу ПС-110 / 6-10 кВ 2х25 МВА; төсеу КЛ-110 кВ – 4,041 км.</t>
  </si>
  <si>
    <t>Электрмен жабдықтау қосылған елді пункттердің қарай қала бойынша Алматы . Салу ПС 110 / 10 10 кВ Туздыбастау және желілердің электр беру</t>
  </si>
  <si>
    <t>Орнатылған қуаты негізгі трансформаторлардың - 2х40 МВА, Ұзындығы трассаның КЛ-110 кВ - 7,787 км</t>
  </si>
  <si>
    <t>Реконструкциялау иесіз қолданыстағы электр желілерін және жабдығын Медеу ауданы Алматы қ. (ш/а Кенсай, ш/а Кенсай-2, 4-ое бірлестік Широкая сай,1-е бірлестік Широкая Сай)</t>
  </si>
  <si>
    <t>төсеу КЛ 10кВ маркалы АСБуг 3х240мм² дейін жобаланатын КТП 10 кВ;
орнату КТП 10 кВ - 1шт.;</t>
  </si>
  <si>
    <t>11.2.</t>
  </si>
  <si>
    <t>ЖСҚ әзірлеу реконструкциялау жылу магистралін ТМ-ТЭЦ-2-ТЭЦ-1 (Гульдер) бастап ТК 18-3 дейін ТЭЦ</t>
  </si>
  <si>
    <t>Салуға ЖСҚ әзірлеу қазандықтың қуаттылығы 190 Гкал үшін КТҮ орналасқан мекенжайы бойынша: Алматы қаласы, Түрксіб ауданы, ш/а «Қайрат», оңтүстігінде көшесінің Бұқтырма (Шығыс қақпасы)</t>
  </si>
  <si>
    <t>Жер учаскесінің өзгеруіне байланысты ЖСҚ әзірлеу ұзаққа созылды.</t>
  </si>
  <si>
    <t>Объект бойынша ЖСҚ әзірлеу:: «Салу су жылытатын қазандықтың 100 Гкал бойынша аумақтың су жылытатын қазандықтың ЮРК Алматы қ.»</t>
  </si>
  <si>
    <t>Объект бойынша ЖСҚ әзірлеу:: "Электрмен жабдықтау СТ Радуга, СТ Каргалинка, СТ Геолог, СТ Ветеран Наурызбай ауданы"</t>
  </si>
  <si>
    <t>Объект бойынша ЖСҚ әзірлеу:: "Салу учаскесінің КЛ-220 кВ Л-2143, Л-2153 ПС-7А АХБК-ПС-154А"</t>
  </si>
  <si>
    <t>ЖСҚ әзірлеу электрмен жабдықтау ш/а Теректі Алатау ауданы Алматы қ." (1,2 кезек)</t>
  </si>
  <si>
    <t>Объект бойынша ЖСҚ әзірлеу:: "Салу екі тізбекті КЛ-220 кВ Л-2063, Л-2073 ПС-147А "Таугүл" - ПС - 160 А "Ерменсай" мен бөлшектеумен ВЛ-220 кВ</t>
  </si>
  <si>
    <t>Наурызбай ауданы, «Қалқаман» ш/а әлеуметтік тұрғын үй салу үшін ПС-147А «Таугүлден» Рысқұлов көшесіне дейінгі Л-2083, Л-2093 КЛ-220 кВ желісін шығару (әуе желісін кабельдік желіге ауыстыру) бойынша ЖСҚ әзірлеу</t>
  </si>
  <si>
    <t>Объект бойынша ЖСҚ әзірлеу:: "Салу желілерді электрмен жабдықтау Орталық аймақтың Алматы тау кластерін"</t>
  </si>
  <si>
    <t>Объект бойынша ЖСҚ әзірлеу: "Салу электр желілерін үшін сыртқы электрмен жабдықтау ГЛК «Кок-Жайлау»</t>
  </si>
  <si>
    <t>Объект бойынша ЖСҚ әзірлеу:: "Ауыстыру жүктеме желілердің 110 кВ Л-170А, Л-146 И бойынша ПС -158А "Медеу жаңа". Демонтаж ПС-110 / 35 / 6 кВ №54А "МЕдеу"</t>
  </si>
  <si>
    <t>ЖСҚ әзірлеу. Салу ЖЖ 10 кВ (көш. Спасская) мен қоректендіруші кабельдік желілерімен 10 кВ (ПС-9А) Түрксіб ауданы</t>
  </si>
  <si>
    <t>Түрксіб ауданында 10 кВ тарату пунктін (көмір базасы ауданы) 10 кВ қоректендіруші кабель желілерімен (ПС-9А) салуға ЖСҚ әзірлеу</t>
  </si>
  <si>
    <t>ЖСҚ әзірлеу. Салу 2-х ЖЖ 10 кВ мен қоректендіруші кабельдік желілерімен 10 кВ (ПС-127А, ПС-171А) Наурызбай ауданы</t>
  </si>
  <si>
    <t>ЖСҚ әзірлеу. Салу ЖЖ 10 кВ мен қоректендіруші кабельдік желілерімен 10 кВ (ПС-15А) Жетісу ауданы</t>
  </si>
  <si>
    <t>12. Мемлекеттік органдар</t>
  </si>
  <si>
    <t>12.1.</t>
  </si>
  <si>
    <t>Әкімшілік ғимарат салу үшін Қызметінің Мемлекеттік Күзет РК, (қолданыстағы ғимараттарды бұзумен, литер , М, Ф, Л және аумақты абаттандыру) орналасқан мекенжайы бойынша: Алматы қ., Медеу ауданы, даңғ. Достық 117 / 6</t>
  </si>
  <si>
    <t>13 9 373 031 015</t>
  </si>
  <si>
    <t>Ғимараттың жалпы ауданы - 7379,4 м²</t>
  </si>
  <si>
    <t>Ғимараттарды реконструкциялау Республикалық мемлекеттік мекеменің «Әскери институт Құрлық әскерлер атындағы Сагадата Нурмагамбетова» (литер Е, Ж, И, S), мекенжайы бойынша: көш. Красногорская, үй 4, Түрксіб ауданы, Алматы қ.</t>
  </si>
  <si>
    <t>Жалпы ауданы - 34181,11 м²</t>
  </si>
  <si>
    <t>Ғимаратты реконструкциялау аппараттың әкімінің Алмалы ауданының, мекенжайы бойынша: даңғ. Абылай хан, Алмалы ауданы, Алматы қаласы</t>
  </si>
  <si>
    <t>Ғимараттың жалпы ауданы - 5420,54 м², құрылыс көлемі - 27 051 м³</t>
  </si>
  <si>
    <t>Салу 5-ти қабатты ғимараттың казарманы үшін Әскери бөлігінің 5571 Национальной Гвардия РК, орналасқан мекенжайы бойынша: Алматы қ., Алмалы ауданы, көш. Гоголя 139 / 15</t>
  </si>
  <si>
    <t>Ғимараттың жалпы ауданы - 11469,5 м², құрылыс көлемі - 34920 м³</t>
  </si>
  <si>
    <t>Реконструкциялау 3-х қабатты ғимараттың үшін әскери бөлігінің 5571 Национальной гвардия РК қаласында Алматы, дайындау және орнату 5 блоктық-модульдік ғимараттардың</t>
  </si>
  <si>
    <t>Салу инженерлік желілерді арнайы байланыс үшін резервтік командалық пункттің мекенжайы бойынша: көш. Гоголя, 139, Алмалы ауданы Алматы қ.</t>
  </si>
  <si>
    <t>Алматы қаласы, Медеу ауданы, Зенков көшесі, 47 мекенжайындағы «Алматы қаласы Әділет департаменті ғимаратын реконструкциялау» жобасын түзету (жүк және жолаушылар лифтін орнату)</t>
  </si>
  <si>
    <t>12.2.</t>
  </si>
  <si>
    <t>Реконструкциялаулауға ЖСҚ әзірлеу әкімшілік ғимараттың, мекенжайы бойынша: даңғ. әл-Фараби, д.75А, Бостандық ауданы</t>
  </si>
  <si>
    <t>2026 жылғы 1-тоқсанда қаражат игерілген жоқ. Аяқтау мерзімі – шілде 2026 жылғы
Жобалау-сметалық құжаттаманың (ЖСҚ) жиынтықтылығы тексеріліп, расталды. Қазіргі уақытта мемлекеттік сараптама жүргізу үшін «Мемсараптама» РМК-мен шарт жасасу рәсімі жүргізілуде.</t>
  </si>
  <si>
    <t>Жұмыс жобасы бойынша кешенді ведомстводан тыс сараптама жүргізу «Ғимаратты реконструкциялау Алматы қаласы бойынша Мемлекеттік кірістер департаментінің, мекенжайы бойынша: даңғ. Абылай хан, Алмалы ауданы, Алматы қ.» 2 кезек (сыртқы инженерлік желілерсіз және абаттандыру)</t>
  </si>
  <si>
    <t>13. Өзгелер</t>
  </si>
  <si>
    <t>13.1</t>
  </si>
  <si>
    <t>Заңды тұлғалардың жарғылық капиталын қалыптастыру немесе ұлғайту</t>
  </si>
  <si>
    <t>МКК бойынша ШЖҚ "Алматы паркинг"</t>
  </si>
  <si>
    <t>Салу механикаландырылған автотұрақтарды (мен лифт жүйемен)</t>
  </si>
  <si>
    <t>13 9 328 065 015</t>
  </si>
  <si>
    <t>Салу 2-х механикаландырылған автотұрақтарды</t>
  </si>
  <si>
    <t>19.12.2024 ж. №4/707 қаулыға сәйкес Самал-1 және Самал-2 ш/а (Снегин көшесінің оңтүстігі, Мендикулов көшесінің батысы, Алматы қ.) механикаландырылған автотұрақтар салу объектілерін іске асыруға қаражат бөлінді. Белгіленген тәртіппен конкурстық рәсімдер өткізілді. Конкурс қорытындысы бойынша 10.02.2025 ж. «ABADAN Construction» ЖШС-мен және 07.02.2025 ж. «Отау-Құрмет» ЖШС-мен шарттар жасалды. Кейін тұрғындардың өтініштері мен Медеу ауданы әкімдігінің ресми хаты негізінде жобаны іске асыру тоқтатылды. Бұрын аударылған 30% мөлшеріндегі аванстық төлем (221 630 мың теңге) қайтарылып, Алматы қаласы бюджетіне бағытталды. 07.11.2025 ж. №KS03844/25-786 төлем тапсырмасы.</t>
  </si>
  <si>
    <t>«Метрополитен» ШЖҚ МКК</t>
  </si>
  <si>
    <t>Салу үшінші іске қосу кешеннің екінші кезектің бірінші желі метрополитеннің Алматы қаласы, бастап станцияның Б.Момышұлы дейін станцияның Қалқаман</t>
  </si>
  <si>
    <t>12 5 329 019 015</t>
  </si>
  <si>
    <t>2017-2026</t>
  </si>
  <si>
    <t>Ұзындығы - 2 км</t>
  </si>
  <si>
    <t>Изм.тех.шешімдер сомасына 20 112 939,095 мың теңге Протокол МБК №20 бастап 05.12.22г. Ориентировочный мерзім аяқтау жобаның - 31.12.26г.</t>
  </si>
  <si>
    <t>"Алматы Тұрғын үй" ЖШС</t>
  </si>
  <si>
    <t>51 көппәтерлі тұрғын үйде күрделі жөндеу және өрт қауіпсіздігі жүйесі бойынша жұмыстар жүргізу және 46 тұрғын үйде 110 жиынтық лифт жабдығын ауыстыру</t>
  </si>
  <si>
    <t>13 9 511 065 015</t>
  </si>
  <si>
    <t>51 көппәтерлі тұрғын үйде жөндеу және өрт қауіпсіздігі жүйесі бойынша жұмыстар жүргізу және 46 тұрғын үйде 110 жиынтық лифт жабдығын ауыстыру</t>
  </si>
  <si>
    <t>42 КТҮ жөндеу жұмыстар</t>
  </si>
  <si>
    <t>1. 7 КТҮ-дегі жөндеу жұмыстары 2026 жылға ауыстырылды. 2026 жылғы 1-тоқсанда 3 КТҮ-де жұмыстар аяқталды, 3 КТҮ-де 30.04.2026 ж. дейін, 1 КТҮ-де 01.08.2026 ж. дейін аяқтау күтілуде. 2 КТҮ-де жөндеуден бас тартылды, осыған байланысты ҚЭН-ге қайта түзету жүргізілуде. / 2. Лифт жабдығын ауыстыру. Қаражаттың кеш түсуіне байланысты (1 762 185,0 мың теңге сомасындағы екінші транш 29.10.2025 ж. түсті) жұмыстар 2026 жылға ауыстырылды. Жұмыстарды 30.04.2026 ж. дейін аяқтау жоспарланған. 1 КТҮ-де лифт жабдығын ауыстырудан бас тартылды, осыған байланысты ҚЭН-ге қайта түзету жүргізілуде.</t>
  </si>
  <si>
    <t>1. 2 КТҮ-де жөндеу жұмыстары іске асыру сатысында, 2 КТҮ-де жөндеуден бас тартылды, бюджет қаражатын қайтару жоспарлануда. / 2. Лифт жабдығын ауыстыру жұмыстары аяқталды.</t>
  </si>
  <si>
    <t>«Алматы» әлеуметтік-кәсіпкерлік корпорациясы» АҚ</t>
  </si>
  <si>
    <t>Ұлғайту жарғылық капиталды АҚ «СПК» Алматы
жобаны іске асыру үшін «Сатып алу жер
Учаскелердің үшін салу жалпы білім беретін мектептің»</t>
  </si>
  <si>
    <t>13 9 326 065 015</t>
  </si>
  <si>
    <t>Ұлғайту жарғылық капиталды үшін сатып алу жер учаскелерін бойынша 1 698 796 мың теңге</t>
  </si>
  <si>
    <t>28.07.2025 ж. ББӘ бұйрығымен ҚЭН-нің іске асыру мерзімдерін өзгерту бөлігінде ҚЭН түзетуі бекітілді (іске асыру мерзімі 2026 жылғы 31 желтоқсанға дейін ұзартылды).</t>
  </si>
  <si>
    <t>2025 жылы жоспарланған 22 жер учаскесінің 7-еуі сатып алынды:ДКП №269 бастап 03.02.2025 г., ДКП №299 бастап 05.02.2025 г., ДКП №410 бастап 13.02.2025 г., ДКП №412 бастап 13.02.2025 г., ДКП б/н бастап 04.03.2025 г., ДКП №1167 бастап 25.04.2025 г., ДКП б/н бастап 06.08.2025 ж. Қалған объектілердің меншік иелерімен келіссөздер жүргізілуде.</t>
  </si>
  <si>
    <t>Ұлғайту жарғылық капиталды АҚ «Социально-кәсіпкерлік корпорация «Алматы»
жобаны іске асыру үшін «Дамыту Орталық аймақтың Алматы
тау кластерін»</t>
  </si>
  <si>
    <t>ЖСҚ әзірлеу және сараптама
(үшін есебінен МБ)
Құрылыс-монтаждау жұмыстар (РБ, МБ)
Технический қадағалау және басқарма жобамен (үшін счетМБ)</t>
  </si>
  <si>
    <t>39 241 429</t>
  </si>
  <si>
    <t>Қаражат Алматы қаласы мәслихатының 10.06.2026 ж. №307 «Алматы қаласы мәслихатының 2025 жылғы 10 желтоқсандағы №267 «Алматы қаласы 2026–2028 жылдарға арналған бюджеті туралы» шешіміне өзгерістер енгізу туралы» шешіміне сәйкес бөлінді. / 2026 жылғы маусымда Қазақстан Республикасы Көлік министрлігіне жобаны республикалық бюджеттен қаржыландыруға бюджеттік өтінім жолданды: 2026 жылға – 29 450 000 мың теңге; 2027 жылға – 81 350 000 мың теңге; 2028 жылға – 56 900 000 мың теңге.</t>
  </si>
  <si>
    <t>«Алматы Су» ШЖҚ МКК</t>
  </si>
  <si>
    <t>іске асыруға жобаның «Жаңғырту жүйелер автоматтандыру және КИПиА МКК бойынша ШЖҚ «Алматы Су» - салу Автоматизированной жүйесін басқару технологиялық процестерді</t>
  </si>
  <si>
    <t>13 9 512 065 015</t>
  </si>
  <si>
    <t>Жалпы ұзындығы кабельдік желі - 93 444 м.</t>
  </si>
  <si>
    <t>30% мөлшеріндегі аванс толық төленді.</t>
  </si>
  <si>
    <t>Жоба іске асырылуда, іске асыру кезеңі - 2025-2026 жж.</t>
  </si>
  <si>
    <t>Жаңғырту қазандықтарды ЖШС «Алматытеплокоммунэнерго»</t>
  </si>
  <si>
    <t>Реконструкциялау 21 қазандықтың Района пайдалану қазандық шаруашылығының ЖШС «АТКЭ». Котельная «Поликлиника №2» Алматы қ., көш. Шухова д. 37Г</t>
  </si>
  <si>
    <t>Реконструкциялау қазандықтың – 1 бірлік.</t>
  </si>
  <si>
    <t>орындалмаған іс-шара</t>
  </si>
  <si>
    <t>Выполнено 87%, орындамау байланысты аяқталуы мерзімнің әрекет ету Договора. Сот рәсімдер.
2026 жылғы 1-тоқсанда қаражат игерілген жоқ.</t>
  </si>
  <si>
    <t>«Eco Almaty» ЖШС</t>
  </si>
  <si>
    <t>«Eco Almaty» ЖШС-ін дамыту үшін негізгі құралдарды сатып алуға</t>
  </si>
  <si>
    <t>13 9 513 065 015</t>
  </si>
  <si>
    <t>13.2</t>
  </si>
  <si>
    <t>Салу өрт сөндіру депо бойынша 6 автокөлік ш/а «Шұғыла», Наурызбай ауданы</t>
  </si>
  <si>
    <t>02 1 373 030 015</t>
  </si>
  <si>
    <t>Ғимараттың жалпы ауданы - 6186,12 м² м²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</si>
</sst>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_р_._-;\-* #,##0.00_р_._-;_-* &quot;-&quot;??_р_._-;_-@_-"/>
    <numFmt numFmtId="166" formatCode="#,##0.0"/>
    <numFmt numFmtId="167" formatCode="#,##0.000000"/>
    <numFmt numFmtId="168" formatCode="#,##0.000"/>
  </numFmts>
  <fonts count="46">
    <font>
      <sz val="10"/>
      <name val="Arial Cyr"/>
    </font>
    <font>
      <sz val="10"/>
      <name val="Arial Cyr"/>
    </font>
    <font>
      <sz val="10"/>
      <name val="Arial"/>
    </font>
    <font>
      <sz val="10"/>
      <name val="Helv"/>
    </font>
    <font>
      <b/>
      <sz val="14"/>
      <name val="Times New Roman"/>
    </font>
    <font>
      <sz val="14"/>
      <name val="Times New Roman"/>
    </font>
    <font>
      <sz val="10"/>
      <name val="Helv"/>
    </font>
    <font>
      <sz val="11"/>
      <color indexed="9"/>
      <name val="Calibri"/>
    </font>
    <font>
      <sz val="10"/>
      <name val="KZ Times New Roman"/>
    </font>
    <font>
      <sz val="11"/>
      <color indexed="62"/>
      <name val="Calibri"/>
    </font>
    <font>
      <b/>
      <sz val="11"/>
      <color indexed="63"/>
      <name val="Calibri"/>
    </font>
    <font>
      <b/>
      <sz val="11"/>
      <color indexed="52"/>
      <name val="Calibri"/>
    </font>
    <font>
      <b/>
      <sz val="15"/>
      <color indexed="56"/>
      <name val="Calibri"/>
    </font>
    <font>
      <b/>
      <sz val="13"/>
      <color indexed="56"/>
      <name val="Calibri"/>
    </font>
    <font>
      <b/>
      <sz val="11"/>
      <color indexed="56"/>
      <name val="Calibri"/>
    </font>
    <font>
      <b/>
      <sz val="11"/>
      <color indexed="8"/>
      <name val="Calibri"/>
    </font>
    <font>
      <b/>
      <sz val="11"/>
      <color indexed="9"/>
      <name val="Calibri"/>
    </font>
    <font>
      <b/>
      <sz val="18"/>
      <color indexed="56"/>
      <name val="Cambria"/>
    </font>
    <font>
      <sz val="11"/>
      <color indexed="60"/>
      <name val="Calibri"/>
    </font>
    <font>
      <sz val="11"/>
      <color indexed="20"/>
      <name val="Calibri"/>
    </font>
    <font>
      <i/>
      <sz val="11"/>
      <color indexed="23"/>
      <name val="Calibri"/>
    </font>
    <font>
      <sz val="11"/>
      <color indexed="52"/>
      <name val="Calibri"/>
    </font>
    <font>
      <sz val="11"/>
      <color indexed="10"/>
      <name val="Calibri"/>
    </font>
    <font>
      <sz val="11"/>
      <color indexed="17"/>
      <name val="Calibri"/>
    </font>
    <font>
      <b/>
      <sz val="12"/>
      <name val="Times New Roman"/>
    </font>
    <font>
      <sz val="10"/>
      <name val="Arial Cyr"/>
    </font>
    <font>
      <sz val="12"/>
      <name val="KZ Times New Roman"/>
    </font>
    <font>
      <sz val="10"/>
      <name val="Arial"/>
    </font>
    <font>
      <b/>
      <sz val="12"/>
      <name val="KZ Times New Roman"/>
    </font>
    <font>
      <sz val="8"/>
      <color indexed="8"/>
      <name val="Arial"/>
    </font>
    <font>
      <sz val="10"/>
      <name val="Arial"/>
    </font>
    <font>
      <i/>
      <sz val="14"/>
      <name val="Times New Roman"/>
    </font>
    <font>
      <sz val="10"/>
      <color indexed="8"/>
      <name val="MS Sans Serif"/>
    </font>
    <font>
      <sz val="14"/>
      <color theme="1"/>
      <name val="Arial"/>
    </font>
    <font>
      <b/>
      <sz val="28"/>
      <name val="Times New Roman"/>
    </font>
    <font>
      <sz val="14"/>
      <color theme="1"/>
      <name val="Times New Roman"/>
    </font>
    <font>
      <b/>
      <sz val="14"/>
      <color theme="1"/>
      <name val="Times New Roman"/>
    </font>
    <font>
      <i/>
      <sz val="18"/>
      <name val="Times New Roman"/>
    </font>
    <font>
      <sz val="10"/>
      <name val="Arial Cyr"/>
    </font>
    <font>
      <sz val="11"/>
      <color theme="1"/>
      <name val="Calibri"/>
    </font>
    <font>
      <sz val="12"/>
      <color theme="1"/>
      <name val="Times New Roman"/>
    </font>
    <font>
      <b/>
      <i/>
      <sz val="14"/>
      <name val="Times New Roman"/>
    </font>
    <font>
      <sz val="14"/>
      <color rgb="FFC00000"/>
      <name val="Times New Roman"/>
    </font>
    <font>
      <sz val="14"/>
      <color rgb="FFFF0000"/>
      <name val="Times New Roman"/>
    </font>
    <font>
      <b/>
      <sz val="14"/>
      <name val="Times New Roman"/>
    </font>
    <font>
      <sz val="12"/>
      <color theme="1"/>
      <name val="Times New Roman"/>
    </font>
  </fonts>
  <fills count="20">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patternFill>
    </fill>
    <fill>
      <patternFill patternType="solid">
        <fgColor theme="0"/>
      </patternFill>
    </fill>
    <fill>
      <patternFill patternType="solid">
        <fgColor theme="6" tint="0.59996337778862885"/>
        <bgColor indexed="65"/>
      </patternFill>
    </fill>
    <fill>
      <patternFill patternType="solid">
        <fgColor theme="4" tint="0.79995117038483843"/>
        <bgColor indexed="65"/>
      </patternFill>
    </fill>
    <fill>
      <patternFill patternType="solid">
        <fgColor theme="9" tint="0.59996337778862885"/>
        <bgColor indexed="65"/>
      </patternFill>
    </fill>
  </fills>
  <borders count="31">
    <border>
      <left/>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hair">
        <color auto="1"/>
      </left>
      <right style="hair">
        <color auto="1"/>
      </right>
      <top style="hair">
        <color auto="1"/>
      </top>
      <bottom style="hair">
        <color auto="1"/>
      </bottom>
      <diagonal/>
    </border>
  </borders>
  <cellStyleXfs count="65">
    <xf numFmtId="0" fontId="0" fillId="0" borderId="0"/>
    <xf numFmtId="0" fontId="6" fillId="0" borderId="0"/>
    <xf numFmtId="0" fontId="6" fillId="0" borderId="0"/>
    <xf numFmtId="0" fontId="3" fillId="0" borderId="0"/>
    <xf numFmtId="0" fontId="28" fillId="0" borderId="1">
      <alignment horizontal="left" vertical="top" wrapText="1"/>
    </xf>
    <xf numFmtId="0" fontId="26" fillId="0" borderId="1">
      <alignment horizontal="left" vertical="top" wrapText="1"/>
    </xf>
    <xf numFmtId="0" fontId="8" fillId="0" borderId="1">
      <alignment horizontal="left" vertical="top" wrapText="1"/>
    </xf>
    <xf numFmtId="0" fontId="29" fillId="0" borderId="0">
      <alignment horizontal="left" vertical="top"/>
    </xf>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10" borderId="0" applyNumberFormat="0" applyBorder="0" applyAlignment="0" applyProtection="0"/>
    <xf numFmtId="0" fontId="9" fillId="4" borderId="2" applyNumberFormat="0" applyAlignment="0" applyProtection="0"/>
    <xf numFmtId="0" fontId="10" fillId="11" borderId="3" applyNumberFormat="0" applyAlignment="0" applyProtection="0"/>
    <xf numFmtId="0" fontId="11" fillId="11" borderId="2" applyNumberFormat="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0" borderId="7" applyNumberFormat="0" applyFill="0" applyAlignment="0" applyProtection="0"/>
    <xf numFmtId="0" fontId="16" fillId="12" borderId="8" applyNumberFormat="0" applyAlignment="0" applyProtection="0"/>
    <xf numFmtId="0" fontId="17" fillId="0" borderId="0" applyNumberFormat="0" applyFill="0" applyBorder="0" applyAlignment="0" applyProtection="0"/>
    <xf numFmtId="0" fontId="18" fillId="13" borderId="0" applyNumberFormat="0" applyBorder="0" applyAlignment="0" applyProtection="0"/>
    <xf numFmtId="0" fontId="2" fillId="0" borderId="0"/>
    <xf numFmtId="0" fontId="27" fillId="0" borderId="0"/>
    <xf numFmtId="0" fontId="25" fillId="0" borderId="0"/>
    <xf numFmtId="0" fontId="2" fillId="0" borderId="0"/>
    <xf numFmtId="0" fontId="2" fillId="0" borderId="0"/>
    <xf numFmtId="0" fontId="19" fillId="2" borderId="0" applyNumberFormat="0" applyBorder="0" applyAlignment="0" applyProtection="0"/>
    <xf numFmtId="0" fontId="20" fillId="0" borderId="0" applyNumberFormat="0" applyFill="0" applyBorder="0" applyAlignment="0" applyProtection="0"/>
    <xf numFmtId="0" fontId="1" fillId="14" borderId="9" applyNumberFormat="0" applyFont="0" applyAlignment="0" applyProtection="0"/>
    <xf numFmtId="0" fontId="25" fillId="14" borderId="9" applyNumberFormat="0" applyFont="0" applyAlignment="0" applyProtection="0"/>
    <xf numFmtId="0" fontId="2" fillId="14" borderId="9" applyNumberFormat="0" applyFont="0" applyAlignment="0" applyProtection="0"/>
    <xf numFmtId="0" fontId="30" fillId="14" borderId="9" applyNumberFormat="0" applyFont="0" applyAlignment="0" applyProtection="0"/>
    <xf numFmtId="9" fontId="27" fillId="0" borderId="0" applyFont="0" applyFill="0" applyBorder="0" applyAlignment="0" applyProtection="0"/>
    <xf numFmtId="9" fontId="25" fillId="0" borderId="0" applyFont="0" applyFill="0" applyBorder="0" applyAlignment="0" applyProtection="0"/>
    <xf numFmtId="0" fontId="21" fillId="0" borderId="10" applyNumberFormat="0" applyFill="0" applyAlignment="0" applyProtection="0"/>
    <xf numFmtId="0" fontId="3" fillId="0" borderId="0"/>
    <xf numFmtId="0" fontId="22" fillId="0" borderId="0" applyNumberForma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0" fontId="23" fillId="3" borderId="0" applyNumberFormat="0" applyBorder="0" applyAlignment="0" applyProtection="0"/>
    <xf numFmtId="43" fontId="1" fillId="0" borderId="0" applyFont="0" applyFill="0" applyBorder="0" applyAlignment="0" applyProtection="0"/>
    <xf numFmtId="0" fontId="32" fillId="0" borderId="0"/>
    <xf numFmtId="0" fontId="2" fillId="0" borderId="0"/>
    <xf numFmtId="0" fontId="2" fillId="0" borderId="0"/>
    <xf numFmtId="164" fontId="1" fillId="0" borderId="0" applyFont="0" applyFill="0" applyBorder="0" applyAlignment="0" applyProtection="0"/>
    <xf numFmtId="0" fontId="33" fillId="0" borderId="0"/>
    <xf numFmtId="0" fontId="2" fillId="0" borderId="0"/>
    <xf numFmtId="0" fontId="1" fillId="0" borderId="0"/>
    <xf numFmtId="0" fontId="38" fillId="0" borderId="0"/>
    <xf numFmtId="0" fontId="39" fillId="0" borderId="0"/>
    <xf numFmtId="0" fontId="40" fillId="0" borderId="0"/>
    <xf numFmtId="9" fontId="1" fillId="0" borderId="0" applyFont="0" applyFill="0" applyBorder="0" applyAlignment="0" applyProtection="0"/>
    <xf numFmtId="0" fontId="1" fillId="14" borderId="9" applyNumberFormat="0" applyFont="0" applyAlignment="0" applyProtection="0"/>
    <xf numFmtId="0" fontId="2" fillId="14" borderId="9" applyNumberFormat="0" applyFont="0" applyAlignment="0" applyProtection="0"/>
    <xf numFmtId="9" fontId="2"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cellStyleXfs>
  <cellXfs count="274">
    <xf numFmtId="0" fontId="0" fillId="0" borderId="0" xfId="0"/>
    <xf numFmtId="0" fontId="5" fillId="0" borderId="0" xfId="0" applyFont="1" applyAlignment="1">
      <alignment horizontal="center" vertical="center"/>
    </xf>
    <xf numFmtId="0" fontId="5" fillId="0" borderId="11" xfId="29" applyFont="1" applyBorder="1" applyAlignment="1">
      <alignment horizontal="center" vertical="center" wrapText="1"/>
    </xf>
    <xf numFmtId="0" fontId="5" fillId="0" borderId="11" xfId="29" applyFont="1" applyBorder="1" applyAlignment="1">
      <alignment horizontal="center" vertical="center"/>
    </xf>
    <xf numFmtId="0" fontId="5" fillId="0" borderId="0" xfId="0" applyFont="1" applyAlignment="1">
      <alignment vertical="center"/>
    </xf>
    <xf numFmtId="3" fontId="5" fillId="0" borderId="11" xfId="29" applyNumberFormat="1" applyFont="1" applyBorder="1" applyAlignment="1">
      <alignment horizontal="center" vertical="center"/>
    </xf>
    <xf numFmtId="0" fontId="4" fillId="0" borderId="0" xfId="0" applyFont="1" applyAlignment="1">
      <alignment vertical="center"/>
    </xf>
    <xf numFmtId="0" fontId="5" fillId="0" borderId="0" xfId="29" applyFont="1" applyAlignment="1">
      <alignment horizontal="center" vertical="center"/>
    </xf>
    <xf numFmtId="3" fontId="4" fillId="0" borderId="0" xfId="29" applyNumberFormat="1" applyFont="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29" applyFont="1" applyAlignment="1">
      <alignment horizontal="center" vertical="center" wrapText="1"/>
    </xf>
    <xf numFmtId="166" fontId="5" fillId="0" borderId="0" xfId="29" applyNumberFormat="1" applyFont="1" applyAlignment="1">
      <alignment horizontal="center" vertical="center"/>
    </xf>
    <xf numFmtId="0" fontId="5" fillId="0" borderId="11" xfId="29" applyFont="1" applyBorder="1" applyAlignment="1">
      <alignment horizontal="left" vertical="center"/>
    </xf>
    <xf numFmtId="166" fontId="5" fillId="0" borderId="11" xfId="29" applyNumberFormat="1" applyFont="1" applyBorder="1" applyAlignment="1">
      <alignment horizontal="center" vertical="center"/>
    </xf>
    <xf numFmtId="0" fontId="5" fillId="0" borderId="11" xfId="29" applyFont="1" applyBorder="1" applyAlignment="1">
      <alignment horizontal="left" vertical="center" wrapText="1"/>
    </xf>
    <xf numFmtId="0" fontId="4" fillId="15" borderId="11" xfId="29" applyFont="1" applyFill="1" applyBorder="1" applyAlignment="1">
      <alignment horizontal="center" vertical="center" wrapText="1"/>
    </xf>
    <xf numFmtId="166" fontId="4" fillId="0" borderId="0" xfId="29" applyNumberFormat="1" applyFont="1" applyAlignment="1">
      <alignment horizontal="center" vertical="center"/>
    </xf>
    <xf numFmtId="0" fontId="5" fillId="16" borderId="0" xfId="0" applyFont="1" applyFill="1" applyAlignment="1">
      <alignment vertical="center"/>
    </xf>
    <xf numFmtId="0" fontId="4" fillId="17" borderId="11" xfId="29" applyFont="1" applyFill="1" applyBorder="1" applyAlignment="1">
      <alignment horizontal="center" vertical="center"/>
    </xf>
    <xf numFmtId="0" fontId="4" fillId="17" borderId="11" xfId="29" applyFont="1" applyFill="1" applyBorder="1" applyAlignment="1">
      <alignment horizontal="left" vertical="center"/>
    </xf>
    <xf numFmtId="0" fontId="4" fillId="17" borderId="11" xfId="29" applyFont="1" applyFill="1" applyBorder="1" applyAlignment="1">
      <alignment horizontal="center" vertical="center" wrapText="1"/>
    </xf>
    <xf numFmtId="166" fontId="4" fillId="17" borderId="11" xfId="29" applyNumberFormat="1" applyFont="1" applyFill="1" applyBorder="1" applyAlignment="1">
      <alignment horizontal="center" vertical="center" wrapText="1"/>
    </xf>
    <xf numFmtId="0" fontId="4" fillId="17" borderId="11" xfId="29" applyFont="1" applyFill="1" applyBorder="1" applyAlignment="1">
      <alignment horizontal="left" vertical="center" wrapText="1"/>
    </xf>
    <xf numFmtId="166" fontId="5" fillId="0" borderId="0" xfId="0" applyNumberFormat="1" applyFont="1" applyAlignment="1">
      <alignment horizontal="center" vertical="center"/>
    </xf>
    <xf numFmtId="166" fontId="4" fillId="15" borderId="11" xfId="29" applyNumberFormat="1" applyFont="1" applyFill="1" applyBorder="1" applyAlignment="1">
      <alignment horizontal="center" vertical="center" wrapText="1"/>
    </xf>
    <xf numFmtId="166" fontId="5" fillId="0" borderId="11" xfId="29" applyNumberFormat="1" applyFont="1" applyBorder="1" applyAlignment="1">
      <alignment horizontal="center" vertical="center" wrapText="1"/>
    </xf>
    <xf numFmtId="0" fontId="5" fillId="16" borderId="0" xfId="0" applyFont="1" applyFill="1" applyAlignment="1">
      <alignment vertical="center" wrapText="1"/>
    </xf>
    <xf numFmtId="0" fontId="4" fillId="15" borderId="11" xfId="29" applyFont="1" applyFill="1" applyBorder="1" applyAlignment="1">
      <alignment horizontal="center" vertical="center"/>
    </xf>
    <xf numFmtId="0" fontId="5" fillId="0" borderId="0" xfId="29" applyFont="1" applyAlignment="1">
      <alignment horizontal="left" vertical="center" wrapText="1"/>
    </xf>
    <xf numFmtId="3" fontId="5" fillId="0" borderId="11" xfId="29" applyNumberFormat="1" applyFont="1" applyBorder="1" applyAlignment="1">
      <alignment horizontal="left" vertical="center" wrapText="1"/>
    </xf>
    <xf numFmtId="3" fontId="4" fillId="17" borderId="11" xfId="29" applyNumberFormat="1" applyFont="1" applyFill="1" applyBorder="1" applyAlignment="1">
      <alignment horizontal="left" vertical="center" wrapText="1"/>
    </xf>
    <xf numFmtId="0" fontId="5" fillId="0" borderId="0" xfId="0" applyFont="1" applyAlignment="1">
      <alignment horizontal="left" vertical="center" wrapText="1"/>
    </xf>
    <xf numFmtId="0" fontId="4" fillId="17" borderId="15" xfId="29" applyFont="1" applyFill="1" applyBorder="1" applyAlignment="1">
      <alignment horizontal="center" vertical="center"/>
    </xf>
    <xf numFmtId="0" fontId="5" fillId="0" borderId="15" xfId="29" applyFont="1" applyBorder="1" applyAlignment="1">
      <alignment vertical="center"/>
    </xf>
    <xf numFmtId="166" fontId="5" fillId="16" borderId="11" xfId="45" applyNumberFormat="1" applyFont="1" applyFill="1" applyBorder="1" applyAlignment="1">
      <alignment horizontal="center" vertical="center" wrapText="1"/>
    </xf>
    <xf numFmtId="49" fontId="5" fillId="16" borderId="11" xfId="29" applyNumberFormat="1" applyFont="1" applyFill="1" applyBorder="1" applyAlignment="1">
      <alignment horizontal="left" vertical="center" wrapText="1"/>
    </xf>
    <xf numFmtId="0" fontId="4" fillId="0" borderId="0" xfId="0" applyFont="1" applyAlignment="1">
      <alignment horizontal="center" vertical="center"/>
    </xf>
    <xf numFmtId="166" fontId="5" fillId="0" borderId="11" xfId="45" applyNumberFormat="1" applyFont="1" applyFill="1" applyBorder="1" applyAlignment="1">
      <alignment horizontal="center" vertical="center"/>
    </xf>
    <xf numFmtId="0" fontId="4" fillId="19" borderId="12" xfId="29" applyFont="1" applyFill="1" applyBorder="1" applyAlignment="1">
      <alignment horizontal="center" vertical="center"/>
    </xf>
    <xf numFmtId="0" fontId="4" fillId="19" borderId="12" xfId="29" applyFont="1" applyFill="1" applyBorder="1" applyAlignment="1">
      <alignment horizontal="center" vertical="center" wrapText="1"/>
    </xf>
    <xf numFmtId="166" fontId="4" fillId="19" borderId="12" xfId="29" applyNumberFormat="1" applyFont="1" applyFill="1" applyBorder="1" applyAlignment="1">
      <alignment horizontal="center" vertical="center" wrapText="1"/>
    </xf>
    <xf numFmtId="0" fontId="4" fillId="0" borderId="20" xfId="29" applyFont="1" applyBorder="1" applyAlignment="1">
      <alignment horizontal="center" vertical="center"/>
    </xf>
    <xf numFmtId="0" fontId="4" fillId="0" borderId="21" xfId="29" applyFont="1" applyBorder="1" applyAlignment="1">
      <alignment horizontal="center" vertical="center"/>
    </xf>
    <xf numFmtId="166" fontId="4" fillId="18" borderId="11" xfId="29" applyNumberFormat="1" applyFont="1" applyFill="1" applyBorder="1" applyAlignment="1">
      <alignment horizontal="center" vertical="center" wrapText="1"/>
    </xf>
    <xf numFmtId="0" fontId="5" fillId="16" borderId="15" xfId="29" applyFont="1" applyFill="1" applyBorder="1" applyAlignment="1">
      <alignment horizontal="center" vertical="center"/>
    </xf>
    <xf numFmtId="3" fontId="5" fillId="16" borderId="11" xfId="0" applyNumberFormat="1" applyFont="1" applyFill="1" applyBorder="1" applyAlignment="1">
      <alignment horizontal="left" vertical="center" wrapText="1"/>
    </xf>
    <xf numFmtId="3" fontId="5" fillId="16" borderId="11" xfId="29" applyNumberFormat="1" applyFont="1" applyFill="1" applyBorder="1" applyAlignment="1">
      <alignment horizontal="center" vertical="center"/>
    </xf>
    <xf numFmtId="0" fontId="5" fillId="16" borderId="11" xfId="0" applyFont="1" applyFill="1" applyBorder="1" applyAlignment="1">
      <alignment horizontal="center" vertical="center" wrapText="1"/>
    </xf>
    <xf numFmtId="166" fontId="5" fillId="16" borderId="11" xfId="45" applyNumberFormat="1" applyFont="1" applyFill="1" applyBorder="1" applyAlignment="1">
      <alignment horizontal="center" vertical="center"/>
    </xf>
    <xf numFmtId="0" fontId="5" fillId="16" borderId="11" xfId="29" applyFont="1" applyFill="1" applyBorder="1" applyAlignment="1">
      <alignment horizontal="center" vertical="center" wrapText="1"/>
    </xf>
    <xf numFmtId="0" fontId="5" fillId="16" borderId="11" xfId="29" applyFont="1" applyFill="1" applyBorder="1" applyAlignment="1">
      <alignment horizontal="left" vertical="center" wrapText="1"/>
    </xf>
    <xf numFmtId="166" fontId="4" fillId="16" borderId="11" xfId="29" applyNumberFormat="1" applyFont="1" applyFill="1" applyBorder="1" applyAlignment="1">
      <alignment horizontal="center" vertical="center" wrapText="1"/>
    </xf>
    <xf numFmtId="49" fontId="4" fillId="16" borderId="16" xfId="29" applyNumberFormat="1" applyFont="1" applyFill="1" applyBorder="1" applyAlignment="1">
      <alignment horizontal="center" vertical="center" wrapText="1"/>
    </xf>
    <xf numFmtId="166" fontId="5" fillId="0" borderId="0" xfId="29" applyNumberFormat="1" applyFont="1" applyAlignment="1">
      <alignment horizontal="center" vertical="center" wrapText="1"/>
    </xf>
    <xf numFmtId="166" fontId="5" fillId="0" borderId="0" xfId="0" applyNumberFormat="1" applyFont="1" applyAlignment="1">
      <alignment horizontal="center" vertical="center" wrapText="1"/>
    </xf>
    <xf numFmtId="49" fontId="4" fillId="16" borderId="16" xfId="29" applyNumberFormat="1" applyFont="1" applyFill="1" applyBorder="1" applyAlignment="1">
      <alignment horizontal="left" vertical="center" wrapText="1"/>
    </xf>
    <xf numFmtId="167" fontId="5" fillId="0" borderId="0" xfId="29" applyNumberFormat="1" applyFont="1" applyAlignment="1">
      <alignment horizontal="center" vertical="center"/>
    </xf>
    <xf numFmtId="166" fontId="5" fillId="0" borderId="14" xfId="45" applyNumberFormat="1" applyFont="1" applyFill="1" applyBorder="1" applyAlignment="1">
      <alignment horizontal="center" vertical="center"/>
    </xf>
    <xf numFmtId="166" fontId="5" fillId="16" borderId="14" xfId="45" applyNumberFormat="1" applyFont="1" applyFill="1" applyBorder="1" applyAlignment="1">
      <alignment horizontal="center" vertical="center"/>
    </xf>
    <xf numFmtId="166" fontId="5" fillId="0" borderId="14" xfId="29" applyNumberFormat="1" applyFont="1" applyBorder="1" applyAlignment="1">
      <alignment horizontal="center" vertical="center"/>
    </xf>
    <xf numFmtId="166" fontId="5" fillId="16" borderId="14" xfId="45" applyNumberFormat="1" applyFont="1" applyFill="1" applyBorder="1" applyAlignment="1">
      <alignment horizontal="center" vertical="center" wrapText="1"/>
    </xf>
    <xf numFmtId="49" fontId="5" fillId="0" borderId="0" xfId="29" applyNumberFormat="1" applyFont="1" applyAlignment="1">
      <alignment horizontal="center" vertical="center"/>
    </xf>
    <xf numFmtId="49" fontId="4" fillId="0" borderId="21" xfId="29" applyNumberFormat="1" applyFont="1" applyBorder="1" applyAlignment="1">
      <alignment horizontal="center" vertical="center"/>
    </xf>
    <xf numFmtId="49" fontId="5" fillId="16" borderId="14" xfId="45" applyNumberFormat="1" applyFont="1" applyFill="1" applyBorder="1" applyAlignment="1">
      <alignment horizontal="center" vertical="center"/>
    </xf>
    <xf numFmtId="49" fontId="5" fillId="0" borderId="14" xfId="29" applyNumberFormat="1" applyFont="1" applyBorder="1" applyAlignment="1">
      <alignment horizontal="center" vertical="center"/>
    </xf>
    <xf numFmtId="49" fontId="5" fillId="16" borderId="14" xfId="45" applyNumberFormat="1" applyFont="1" applyFill="1" applyBorder="1" applyAlignment="1">
      <alignment horizontal="center" vertical="center" wrapText="1"/>
    </xf>
    <xf numFmtId="49" fontId="5" fillId="0" borderId="0" xfId="0" applyNumberFormat="1" applyFont="1" applyAlignment="1">
      <alignment horizontal="center" vertical="center"/>
    </xf>
    <xf numFmtId="49" fontId="4" fillId="0" borderId="0" xfId="0" applyNumberFormat="1" applyFont="1" applyAlignment="1">
      <alignment vertical="center"/>
    </xf>
    <xf numFmtId="0" fontId="31" fillId="0" borderId="0" xfId="0" applyFont="1" applyAlignment="1">
      <alignment horizontal="right" vertical="center" wrapText="1"/>
    </xf>
    <xf numFmtId="166" fontId="37" fillId="0" borderId="0" xfId="29" applyNumberFormat="1" applyFont="1" applyAlignment="1">
      <alignment horizontal="center" vertical="center" wrapText="1"/>
    </xf>
    <xf numFmtId="0" fontId="4" fillId="0" borderId="21" xfId="29" applyFont="1" applyBorder="1" applyAlignment="1">
      <alignment horizontal="center" vertical="center" wrapText="1"/>
    </xf>
    <xf numFmtId="49" fontId="4" fillId="15" borderId="16" xfId="29" applyNumberFormat="1" applyFont="1" applyFill="1" applyBorder="1" applyAlignment="1">
      <alignment horizontal="center" vertical="center" wrapText="1"/>
    </xf>
    <xf numFmtId="49" fontId="4" fillId="17" borderId="16" xfId="29" applyNumberFormat="1" applyFont="1" applyFill="1" applyBorder="1" applyAlignment="1">
      <alignment horizontal="center" vertical="center" wrapText="1"/>
    </xf>
    <xf numFmtId="49" fontId="5" fillId="0" borderId="16" xfId="29" applyNumberFormat="1" applyFont="1" applyBorder="1" applyAlignment="1">
      <alignment horizontal="center" vertical="center" wrapText="1"/>
    </xf>
    <xf numFmtId="0" fontId="5" fillId="0" borderId="15" xfId="29" applyFont="1" applyBorder="1" applyAlignment="1">
      <alignment horizontal="center" vertical="center"/>
    </xf>
    <xf numFmtId="0" fontId="5" fillId="0" borderId="11" xfId="0" applyFont="1" applyBorder="1" applyAlignment="1">
      <alignment horizontal="left" vertical="center"/>
    </xf>
    <xf numFmtId="4" fontId="5" fillId="16" borderId="11" xfId="39" applyNumberFormat="1" applyFont="1" applyFill="1" applyBorder="1" applyAlignment="1">
      <alignment horizontal="left" vertical="center" wrapText="1"/>
    </xf>
    <xf numFmtId="0" fontId="5" fillId="16" borderId="11" xfId="47" applyFont="1" applyFill="1" applyBorder="1" applyAlignment="1">
      <alignment horizontal="left" vertical="center" wrapText="1"/>
    </xf>
    <xf numFmtId="0" fontId="5" fillId="16" borderId="11" xfId="50" applyFont="1" applyFill="1" applyBorder="1" applyAlignment="1">
      <alignment horizontal="left" vertical="center" wrapText="1"/>
    </xf>
    <xf numFmtId="0" fontId="5" fillId="16" borderId="11" xfId="46" applyFont="1" applyFill="1" applyBorder="1" applyAlignment="1">
      <alignment horizontal="left" vertical="center" wrapText="1"/>
    </xf>
    <xf numFmtId="49" fontId="5" fillId="16" borderId="16" xfId="29" applyNumberFormat="1" applyFont="1" applyFill="1" applyBorder="1" applyAlignment="1">
      <alignment horizontal="left" vertical="center" wrapText="1"/>
    </xf>
    <xf numFmtId="166" fontId="5" fillId="16" borderId="11" xfId="29" applyNumberFormat="1" applyFont="1" applyFill="1" applyBorder="1" applyAlignment="1">
      <alignment horizontal="center" vertical="center" wrapText="1"/>
    </xf>
    <xf numFmtId="0" fontId="4" fillId="18" borderId="15" xfId="29" applyFont="1" applyFill="1" applyBorder="1" applyAlignment="1">
      <alignment vertical="center" wrapText="1"/>
    </xf>
    <xf numFmtId="0" fontId="4" fillId="18" borderId="11" xfId="29" applyFont="1" applyFill="1" applyBorder="1" applyAlignment="1">
      <alignment vertical="center" wrapText="1"/>
    </xf>
    <xf numFmtId="0" fontId="5" fillId="16" borderId="15" xfId="29" applyFont="1" applyFill="1" applyBorder="1" applyAlignment="1">
      <alignment horizontal="center" vertical="center" wrapText="1"/>
    </xf>
    <xf numFmtId="166" fontId="5" fillId="16" borderId="11" xfId="46" applyNumberFormat="1" applyFont="1" applyFill="1" applyBorder="1" applyAlignment="1">
      <alignment horizontal="center" vertical="center" wrapText="1"/>
    </xf>
    <xf numFmtId="166" fontId="5" fillId="0" borderId="14" xfId="29" applyNumberFormat="1" applyFont="1" applyBorder="1" applyAlignment="1">
      <alignment horizontal="center" vertical="center" wrapText="1"/>
    </xf>
    <xf numFmtId="49" fontId="5" fillId="0" borderId="14" xfId="29" applyNumberFormat="1" applyFont="1" applyBorder="1" applyAlignment="1">
      <alignment horizontal="center" vertical="center" wrapText="1"/>
    </xf>
    <xf numFmtId="49" fontId="5" fillId="17" borderId="16" xfId="29" applyNumberFormat="1" applyFont="1" applyFill="1" applyBorder="1" applyAlignment="1">
      <alignment horizontal="center" vertical="center" wrapText="1"/>
    </xf>
    <xf numFmtId="49" fontId="5" fillId="0" borderId="14" xfId="45" applyNumberFormat="1" applyFont="1" applyFill="1" applyBorder="1" applyAlignment="1">
      <alignment horizontal="center" vertical="center"/>
    </xf>
    <xf numFmtId="0" fontId="4" fillId="16" borderId="0" xfId="0" applyFont="1" applyFill="1" applyAlignment="1">
      <alignment vertical="center"/>
    </xf>
    <xf numFmtId="3" fontId="5" fillId="16" borderId="11" xfId="29" applyNumberFormat="1" applyFont="1" applyFill="1" applyBorder="1" applyAlignment="1">
      <alignment horizontal="left" vertical="center" wrapText="1"/>
    </xf>
    <xf numFmtId="166" fontId="5" fillId="16" borderId="16" xfId="45" applyNumberFormat="1" applyFont="1" applyFill="1" applyBorder="1" applyAlignment="1">
      <alignment horizontal="left" vertical="center" wrapText="1"/>
    </xf>
    <xf numFmtId="49" fontId="5" fillId="16" borderId="11" xfId="46" applyNumberFormat="1" applyFont="1" applyFill="1" applyBorder="1" applyAlignment="1">
      <alignment horizontal="left" vertical="center" wrapText="1"/>
    </xf>
    <xf numFmtId="166" fontId="5" fillId="16" borderId="16" xfId="29" applyNumberFormat="1" applyFont="1" applyFill="1" applyBorder="1" applyAlignment="1">
      <alignment horizontal="left" vertical="center" wrapText="1"/>
    </xf>
    <xf numFmtId="166" fontId="4" fillId="16" borderId="16" xfId="29" applyNumberFormat="1" applyFont="1" applyFill="1" applyBorder="1" applyAlignment="1">
      <alignment horizontal="left" vertical="center" wrapText="1"/>
    </xf>
    <xf numFmtId="166" fontId="4" fillId="15" borderId="11" xfId="29" applyNumberFormat="1" applyFont="1" applyFill="1" applyBorder="1" applyAlignment="1">
      <alignment horizontal="center" vertical="center"/>
    </xf>
    <xf numFmtId="166" fontId="5" fillId="0" borderId="11" xfId="29" applyNumberFormat="1" applyFont="1" applyBorder="1" applyAlignment="1">
      <alignment horizontal="left" vertical="center"/>
    </xf>
    <xf numFmtId="166" fontId="4" fillId="17" borderId="11" xfId="29" applyNumberFormat="1" applyFont="1" applyFill="1" applyBorder="1" applyAlignment="1">
      <alignment horizontal="center" vertical="center"/>
    </xf>
    <xf numFmtId="0" fontId="5" fillId="16" borderId="11" xfId="29" applyFont="1" applyFill="1" applyBorder="1" applyAlignment="1">
      <alignment horizontal="center" vertical="center"/>
    </xf>
    <xf numFmtId="166" fontId="4" fillId="16" borderId="11" xfId="29" applyNumberFormat="1" applyFont="1" applyFill="1" applyBorder="1" applyAlignment="1">
      <alignment horizontal="center" vertical="center"/>
    </xf>
    <xf numFmtId="166" fontId="5" fillId="0" borderId="11" xfId="45" applyNumberFormat="1" applyFont="1" applyFill="1" applyBorder="1" applyAlignment="1">
      <alignment horizontal="center" vertical="center" wrapText="1"/>
    </xf>
    <xf numFmtId="49" fontId="5" fillId="16" borderId="11" xfId="39" applyNumberFormat="1" applyFont="1" applyFill="1" applyBorder="1" applyAlignment="1">
      <alignment horizontal="left" vertical="center" wrapText="1"/>
    </xf>
    <xf numFmtId="3" fontId="5" fillId="0" borderId="15" xfId="29" applyNumberFormat="1" applyFont="1" applyBorder="1" applyAlignment="1">
      <alignment horizontal="center" vertical="center"/>
    </xf>
    <xf numFmtId="3" fontId="5" fillId="0" borderId="11" xfId="0" applyNumberFormat="1" applyFont="1" applyBorder="1" applyAlignment="1">
      <alignment horizontal="left" vertical="center"/>
    </xf>
    <xf numFmtId="3" fontId="5" fillId="0" borderId="0" xfId="0" applyNumberFormat="1" applyFont="1" applyAlignment="1">
      <alignment vertical="center"/>
    </xf>
    <xf numFmtId="166" fontId="5" fillId="16" borderId="0" xfId="0" applyNumberFormat="1" applyFont="1" applyFill="1" applyAlignment="1">
      <alignment vertical="center"/>
    </xf>
    <xf numFmtId="168" fontId="5" fillId="16" borderId="11" xfId="45" applyNumberFormat="1" applyFont="1" applyFill="1" applyBorder="1" applyAlignment="1">
      <alignment horizontal="center" vertical="center"/>
    </xf>
    <xf numFmtId="0" fontId="41" fillId="18" borderId="15" xfId="29" applyFont="1" applyFill="1" applyBorder="1" applyAlignment="1">
      <alignment vertical="center" wrapText="1"/>
    </xf>
    <xf numFmtId="0" fontId="41" fillId="18" borderId="11" xfId="29" applyFont="1" applyFill="1" applyBorder="1" applyAlignment="1">
      <alignment vertical="center" wrapText="1"/>
    </xf>
    <xf numFmtId="166" fontId="41" fillId="18" borderId="11" xfId="29" applyNumberFormat="1" applyFont="1" applyFill="1" applyBorder="1" applyAlignment="1">
      <alignment horizontal="center" vertical="center" wrapText="1"/>
    </xf>
    <xf numFmtId="166" fontId="5" fillId="16" borderId="11" xfId="46" applyNumberFormat="1" applyFont="1" applyFill="1" applyBorder="1" applyAlignment="1">
      <alignment horizontal="center" vertical="center"/>
    </xf>
    <xf numFmtId="49" fontId="4" fillId="17" borderId="15" xfId="29" applyNumberFormat="1" applyFont="1" applyFill="1" applyBorder="1" applyAlignment="1">
      <alignment horizontal="center" vertical="center"/>
    </xf>
    <xf numFmtId="4" fontId="5" fillId="0" borderId="0" xfId="0" applyNumberFormat="1" applyFont="1" applyAlignment="1">
      <alignment horizontal="center" vertical="center"/>
    </xf>
    <xf numFmtId="2" fontId="41" fillId="18" borderId="11" xfId="29" applyNumberFormat="1" applyFont="1" applyFill="1" applyBorder="1" applyAlignment="1">
      <alignment horizontal="center" vertical="center" wrapText="1"/>
    </xf>
    <xf numFmtId="2" fontId="4" fillId="17" borderId="11" xfId="29" applyNumberFormat="1" applyFont="1" applyFill="1" applyBorder="1" applyAlignment="1">
      <alignment horizontal="center" vertical="center" wrapText="1"/>
    </xf>
    <xf numFmtId="2" fontId="5" fillId="0" borderId="14" xfId="45" applyNumberFormat="1" applyFont="1" applyFill="1" applyBorder="1" applyAlignment="1">
      <alignment horizontal="center" vertical="center"/>
    </xf>
    <xf numFmtId="2" fontId="4" fillId="15" borderId="11" xfId="29" applyNumberFormat="1" applyFont="1" applyFill="1" applyBorder="1" applyAlignment="1">
      <alignment horizontal="center" vertical="center" wrapText="1"/>
    </xf>
    <xf numFmtId="2" fontId="5" fillId="0" borderId="14" xfId="29" applyNumberFormat="1" applyFont="1" applyBorder="1" applyAlignment="1">
      <alignment horizontal="center" vertical="center"/>
    </xf>
    <xf numFmtId="2" fontId="4" fillId="18" borderId="11" xfId="29" applyNumberFormat="1" applyFont="1" applyFill="1" applyBorder="1" applyAlignment="1">
      <alignment horizontal="center" vertical="center" wrapText="1"/>
    </xf>
    <xf numFmtId="2" fontId="4" fillId="19" borderId="12" xfId="29" applyNumberFormat="1" applyFont="1" applyFill="1" applyBorder="1" applyAlignment="1">
      <alignment horizontal="center" vertical="center" wrapText="1"/>
    </xf>
    <xf numFmtId="2" fontId="5" fillId="0" borderId="14" xfId="29" applyNumberFormat="1" applyFont="1" applyBorder="1" applyAlignment="1">
      <alignment horizontal="center" vertical="center" wrapText="1"/>
    </xf>
    <xf numFmtId="2" fontId="4" fillId="17" borderId="11" xfId="29" applyNumberFormat="1" applyFont="1" applyFill="1" applyBorder="1" applyAlignment="1">
      <alignment horizontal="center" vertical="center"/>
    </xf>
    <xf numFmtId="2" fontId="5" fillId="16" borderId="14" xfId="45" applyNumberFormat="1" applyFont="1" applyFill="1" applyBorder="1" applyAlignment="1">
      <alignment horizontal="center" vertical="center" wrapText="1"/>
    </xf>
    <xf numFmtId="9" fontId="4" fillId="15" borderId="11" xfId="56" applyFont="1" applyFill="1" applyBorder="1" applyAlignment="1">
      <alignment horizontal="center" vertical="center" wrapText="1"/>
    </xf>
    <xf numFmtId="10" fontId="4" fillId="15" borderId="11" xfId="56" applyNumberFormat="1" applyFont="1" applyFill="1" applyBorder="1" applyAlignment="1">
      <alignment horizontal="center" vertical="center" wrapText="1"/>
    </xf>
    <xf numFmtId="9" fontId="4" fillId="19" borderId="12" xfId="56" applyFont="1" applyFill="1" applyBorder="1" applyAlignment="1">
      <alignment horizontal="center" vertical="center" wrapText="1"/>
    </xf>
    <xf numFmtId="10" fontId="4" fillId="19" borderId="12" xfId="56" applyNumberFormat="1" applyFont="1" applyFill="1" applyBorder="1" applyAlignment="1">
      <alignment horizontal="center" vertical="center" wrapText="1"/>
    </xf>
    <xf numFmtId="9" fontId="4" fillId="17" borderId="11" xfId="56" applyFont="1" applyFill="1" applyBorder="1" applyAlignment="1">
      <alignment horizontal="center" vertical="center" wrapText="1"/>
    </xf>
    <xf numFmtId="9" fontId="5" fillId="0" borderId="14" xfId="56" applyFont="1" applyFill="1" applyBorder="1" applyAlignment="1">
      <alignment horizontal="center" vertical="center"/>
    </xf>
    <xf numFmtId="9" fontId="5" fillId="16" borderId="14" xfId="56" applyFont="1" applyFill="1" applyBorder="1" applyAlignment="1">
      <alignment horizontal="center" vertical="center"/>
    </xf>
    <xf numFmtId="9" fontId="5" fillId="0" borderId="14" xfId="56" applyFont="1" applyBorder="1" applyAlignment="1">
      <alignment horizontal="center" vertical="center"/>
    </xf>
    <xf numFmtId="9" fontId="5" fillId="0" borderId="14" xfId="56" applyFont="1" applyBorder="1" applyAlignment="1">
      <alignment horizontal="center" vertical="center" wrapText="1"/>
    </xf>
    <xf numFmtId="9" fontId="4" fillId="15" borderId="11" xfId="56" applyFont="1" applyFill="1" applyBorder="1" applyAlignment="1">
      <alignment horizontal="center" vertical="center"/>
    </xf>
    <xf numFmtId="9" fontId="4" fillId="17" borderId="11" xfId="56" applyFont="1" applyFill="1" applyBorder="1" applyAlignment="1">
      <alignment horizontal="center" vertical="center"/>
    </xf>
    <xf numFmtId="9" fontId="41" fillId="18" borderId="11" xfId="56" applyFont="1" applyFill="1" applyBorder="1" applyAlignment="1">
      <alignment horizontal="center" vertical="center" wrapText="1"/>
    </xf>
    <xf numFmtId="9" fontId="4" fillId="18" borderId="11" xfId="56" applyFont="1" applyFill="1" applyBorder="1" applyAlignment="1">
      <alignment horizontal="center" vertical="center" wrapText="1"/>
    </xf>
    <xf numFmtId="10" fontId="4" fillId="17" borderId="11" xfId="56" applyNumberFormat="1" applyFont="1" applyFill="1" applyBorder="1" applyAlignment="1">
      <alignment horizontal="center" vertical="center" wrapText="1"/>
    </xf>
    <xf numFmtId="10" fontId="5" fillId="0" borderId="14" xfId="56" applyNumberFormat="1" applyFont="1" applyFill="1" applyBorder="1" applyAlignment="1">
      <alignment horizontal="center" vertical="center"/>
    </xf>
    <xf numFmtId="10" fontId="5" fillId="16" borderId="14" xfId="56" applyNumberFormat="1" applyFont="1" applyFill="1" applyBorder="1" applyAlignment="1">
      <alignment horizontal="center" vertical="center"/>
    </xf>
    <xf numFmtId="10" fontId="5" fillId="0" borderId="14" xfId="56" applyNumberFormat="1" applyFont="1" applyBorder="1" applyAlignment="1">
      <alignment horizontal="center" vertical="center"/>
    </xf>
    <xf numFmtId="10" fontId="5" fillId="0" borderId="14" xfId="56" applyNumberFormat="1" applyFont="1" applyBorder="1" applyAlignment="1">
      <alignment horizontal="center" vertical="center" wrapText="1"/>
    </xf>
    <xf numFmtId="10" fontId="4" fillId="15" borderId="11" xfId="56" applyNumberFormat="1" applyFont="1" applyFill="1" applyBorder="1" applyAlignment="1">
      <alignment horizontal="center" vertical="center"/>
    </xf>
    <xf numFmtId="10" fontId="4" fillId="17" borderId="11" xfId="56" applyNumberFormat="1" applyFont="1" applyFill="1" applyBorder="1" applyAlignment="1">
      <alignment horizontal="center" vertical="center"/>
    </xf>
    <xf numFmtId="10" fontId="41" fillId="18" borderId="11" xfId="56" applyNumberFormat="1" applyFont="1" applyFill="1" applyBorder="1" applyAlignment="1">
      <alignment horizontal="center" vertical="center" wrapText="1"/>
    </xf>
    <xf numFmtId="10" fontId="4" fillId="18" borderId="11" xfId="56" applyNumberFormat="1" applyFont="1" applyFill="1" applyBorder="1" applyAlignment="1">
      <alignment horizontal="center" vertical="center" wrapText="1"/>
    </xf>
    <xf numFmtId="10" fontId="4" fillId="17" borderId="14" xfId="56" applyNumberFormat="1" applyFont="1" applyFill="1" applyBorder="1" applyAlignment="1">
      <alignment horizontal="center" vertical="center" wrapText="1"/>
    </xf>
    <xf numFmtId="10" fontId="5" fillId="0" borderId="0" xfId="56" applyNumberFormat="1" applyFont="1" applyAlignment="1">
      <alignment horizontal="center" vertical="center"/>
    </xf>
    <xf numFmtId="2" fontId="5" fillId="16" borderId="14" xfId="45" applyNumberFormat="1" applyFont="1" applyFill="1" applyBorder="1" applyAlignment="1">
      <alignment horizontal="center" vertical="center"/>
    </xf>
    <xf numFmtId="0" fontId="5" fillId="16" borderId="14" xfId="45" applyNumberFormat="1" applyFont="1" applyFill="1" applyBorder="1" applyAlignment="1">
      <alignment horizontal="center" vertical="center"/>
    </xf>
    <xf numFmtId="0" fontId="35" fillId="0" borderId="0" xfId="0" applyFont="1" applyAlignment="1">
      <alignment vertical="center"/>
    </xf>
    <xf numFmtId="0" fontId="36" fillId="16" borderId="0" xfId="0" applyFont="1" applyFill="1" applyAlignment="1">
      <alignment vertical="center"/>
    </xf>
    <xf numFmtId="0" fontId="35" fillId="16" borderId="0" xfId="0" applyFont="1" applyFill="1" applyAlignment="1">
      <alignment vertical="center" wrapText="1"/>
    </xf>
    <xf numFmtId="0" fontId="35" fillId="16" borderId="0" xfId="0" applyFont="1" applyFill="1" applyAlignment="1">
      <alignment vertical="center"/>
    </xf>
    <xf numFmtId="0" fontId="5" fillId="16" borderId="13" xfId="0" applyFont="1" applyFill="1" applyBorder="1" applyAlignment="1">
      <alignment horizontal="center" vertical="center" wrapText="1"/>
    </xf>
    <xf numFmtId="3" fontId="5" fillId="16" borderId="13" xfId="29" applyNumberFormat="1" applyFont="1" applyFill="1" applyBorder="1" applyAlignment="1">
      <alignment horizontal="left" vertical="center" wrapText="1"/>
    </xf>
    <xf numFmtId="166" fontId="24" fillId="16" borderId="16" xfId="29" applyNumberFormat="1" applyFont="1" applyFill="1" applyBorder="1" applyAlignment="1">
      <alignment horizontal="left" vertical="center" wrapText="1"/>
    </xf>
    <xf numFmtId="0" fontId="36" fillId="0" borderId="0" xfId="0" applyFont="1" applyAlignment="1">
      <alignment vertical="center"/>
    </xf>
    <xf numFmtId="49" fontId="5" fillId="16" borderId="11" xfId="47" applyNumberFormat="1" applyFont="1" applyFill="1" applyBorder="1" applyAlignment="1">
      <alignment horizontal="center" vertical="center" wrapText="1"/>
    </xf>
    <xf numFmtId="49" fontId="5" fillId="16" borderId="11" xfId="46" applyNumberFormat="1" applyFont="1" applyFill="1" applyBorder="1" applyAlignment="1">
      <alignment horizontal="left" vertical="top" wrapText="1"/>
    </xf>
    <xf numFmtId="43" fontId="5" fillId="16" borderId="11" xfId="45" applyFont="1" applyFill="1" applyBorder="1" applyAlignment="1">
      <alignment horizontal="center" vertical="center" wrapText="1"/>
    </xf>
    <xf numFmtId="2" fontId="5" fillId="16" borderId="13" xfId="45" applyNumberFormat="1" applyFont="1" applyFill="1" applyBorder="1" applyAlignment="1">
      <alignment vertical="center" wrapText="1"/>
    </xf>
    <xf numFmtId="2" fontId="5" fillId="16" borderId="12" xfId="45" applyNumberFormat="1" applyFont="1" applyFill="1" applyBorder="1" applyAlignment="1">
      <alignment vertical="center" wrapText="1"/>
    </xf>
    <xf numFmtId="1" fontId="5" fillId="16" borderId="15" xfId="29" applyNumberFormat="1" applyFont="1" applyFill="1" applyBorder="1" applyAlignment="1">
      <alignment horizontal="center" vertical="center" wrapText="1"/>
    </xf>
    <xf numFmtId="0" fontId="4" fillId="16" borderId="11" xfId="29" applyFont="1" applyFill="1" applyBorder="1" applyAlignment="1">
      <alignment horizontal="left" vertical="center" wrapText="1"/>
    </xf>
    <xf numFmtId="0" fontId="4" fillId="0" borderId="18" xfId="29" applyFont="1" applyBorder="1" applyAlignment="1">
      <alignment horizontal="center" vertical="center" wrapText="1"/>
    </xf>
    <xf numFmtId="166" fontId="4" fillId="0" borderId="11" xfId="29" applyNumberFormat="1" applyFont="1" applyBorder="1" applyAlignment="1">
      <alignment horizontal="center" vertical="center" wrapText="1"/>
    </xf>
    <xf numFmtId="0" fontId="4" fillId="15" borderId="15" xfId="29" applyFont="1" applyFill="1" applyBorder="1" applyAlignment="1">
      <alignment horizontal="left" vertical="center"/>
    </xf>
    <xf numFmtId="0" fontId="4" fillId="15" borderId="11" xfId="29" applyFont="1" applyFill="1" applyBorder="1" applyAlignment="1">
      <alignment horizontal="left" vertical="center"/>
    </xf>
    <xf numFmtId="166" fontId="5" fillId="16" borderId="0" xfId="0" applyNumberFormat="1" applyFont="1" applyFill="1" applyAlignment="1">
      <alignment horizontal="center" vertical="center" wrapText="1"/>
    </xf>
    <xf numFmtId="166" fontId="4" fillId="16" borderId="16" xfId="45" applyNumberFormat="1" applyFont="1" applyFill="1" applyBorder="1" applyAlignment="1">
      <alignment horizontal="left" vertical="center" wrapText="1"/>
    </xf>
    <xf numFmtId="0" fontId="5" fillId="16" borderId="16" xfId="0" applyFont="1" applyFill="1" applyBorder="1" applyAlignment="1">
      <alignment horizontal="left" vertical="center" wrapText="1"/>
    </xf>
    <xf numFmtId="166" fontId="5" fillId="16" borderId="11" xfId="0" applyNumberFormat="1" applyFont="1" applyFill="1" applyBorder="1" applyAlignment="1">
      <alignment horizontal="center" vertical="center" wrapText="1"/>
    </xf>
    <xf numFmtId="0" fontId="41" fillId="18" borderId="11" xfId="29" applyFont="1" applyFill="1" applyBorder="1" applyAlignment="1">
      <alignment horizontal="left" vertical="center" wrapText="1"/>
    </xf>
    <xf numFmtId="0" fontId="4" fillId="18" borderId="11" xfId="29" applyFont="1" applyFill="1" applyBorder="1" applyAlignment="1">
      <alignment horizontal="left" vertical="center" wrapText="1"/>
    </xf>
    <xf numFmtId="166" fontId="5" fillId="16" borderId="11" xfId="45" applyNumberFormat="1" applyFont="1" applyFill="1" applyBorder="1" applyAlignment="1">
      <alignment horizontal="right" vertical="center"/>
    </xf>
    <xf numFmtId="49" fontId="4" fillId="16" borderId="14" xfId="29" applyNumberFormat="1" applyFont="1" applyFill="1" applyBorder="1" applyAlignment="1">
      <alignment horizontal="left" vertical="center" wrapText="1"/>
    </xf>
    <xf numFmtId="0" fontId="5" fillId="16" borderId="11" xfId="45" applyNumberFormat="1" applyFont="1" applyFill="1" applyBorder="1" applyAlignment="1">
      <alignment horizontal="center" vertical="center" wrapText="1"/>
    </xf>
    <xf numFmtId="0" fontId="4" fillId="16" borderId="16" xfId="0" applyFont="1" applyFill="1" applyBorder="1" applyAlignment="1">
      <alignment horizontal="left" vertical="center" wrapText="1"/>
    </xf>
    <xf numFmtId="3" fontId="43" fillId="16" borderId="11" xfId="29" applyNumberFormat="1" applyFont="1" applyFill="1" applyBorder="1" applyAlignment="1">
      <alignment horizontal="left" vertical="center" wrapText="1"/>
    </xf>
    <xf numFmtId="166" fontId="42" fillId="16" borderId="11" xfId="45" applyNumberFormat="1" applyFont="1" applyFill="1" applyBorder="1" applyAlignment="1">
      <alignment horizontal="center" vertical="center"/>
    </xf>
    <xf numFmtId="2" fontId="42" fillId="16" borderId="14" xfId="45" applyNumberFormat="1" applyFont="1" applyFill="1" applyBorder="1" applyAlignment="1">
      <alignment horizontal="center" vertical="center"/>
    </xf>
    <xf numFmtId="49" fontId="42" fillId="16" borderId="11" xfId="29" applyNumberFormat="1" applyFont="1" applyFill="1" applyBorder="1" applyAlignment="1">
      <alignment horizontal="left" vertical="center" wrapText="1"/>
    </xf>
    <xf numFmtId="49" fontId="5" fillId="16" borderId="14" xfId="29" applyNumberFormat="1" applyFont="1" applyFill="1" applyBorder="1" applyAlignment="1">
      <alignment horizontal="left" vertical="center" wrapText="1"/>
    </xf>
    <xf numFmtId="0" fontId="44" fillId="16" borderId="0" xfId="0" applyFont="1" applyFill="1" applyAlignment="1">
      <alignment vertical="center"/>
    </xf>
    <xf numFmtId="2" fontId="5" fillId="16" borderId="11" xfId="45" applyNumberFormat="1" applyFont="1" applyFill="1" applyBorder="1" applyAlignment="1">
      <alignment horizontal="center" vertical="center" wrapText="1"/>
    </xf>
    <xf numFmtId="166" fontId="5" fillId="16" borderId="13" xfId="45" applyNumberFormat="1" applyFont="1" applyFill="1" applyBorder="1" applyAlignment="1">
      <alignment horizontal="center" vertical="center"/>
    </xf>
    <xf numFmtId="1" fontId="5" fillId="16" borderId="14" xfId="45" applyNumberFormat="1" applyFont="1" applyFill="1" applyBorder="1" applyAlignment="1">
      <alignment horizontal="center" vertical="center"/>
    </xf>
    <xf numFmtId="1" fontId="5" fillId="16" borderId="14" xfId="56" applyNumberFormat="1" applyFont="1" applyFill="1" applyBorder="1" applyAlignment="1">
      <alignment horizontal="center" vertical="center"/>
    </xf>
    <xf numFmtId="0" fontId="35" fillId="16" borderId="15" xfId="29" applyFont="1" applyFill="1" applyBorder="1" applyAlignment="1">
      <alignment horizontal="center" vertical="center"/>
    </xf>
    <xf numFmtId="0" fontId="35" fillId="16" borderId="11" xfId="29" applyFont="1" applyFill="1" applyBorder="1" applyAlignment="1">
      <alignment horizontal="center" vertical="center"/>
    </xf>
    <xf numFmtId="0" fontId="35" fillId="16" borderId="11" xfId="29" applyFont="1" applyFill="1" applyBorder="1" applyAlignment="1">
      <alignment horizontal="center" vertical="center" wrapText="1"/>
    </xf>
    <xf numFmtId="166" fontId="35" fillId="16" borderId="11" xfId="45" applyNumberFormat="1" applyFont="1" applyFill="1" applyBorder="1" applyAlignment="1">
      <alignment horizontal="center" vertical="center"/>
    </xf>
    <xf numFmtId="166" fontId="35" fillId="16" borderId="11" xfId="45" applyNumberFormat="1" applyFont="1" applyFill="1" applyBorder="1" applyAlignment="1">
      <alignment horizontal="center" vertical="center" wrapText="1"/>
    </xf>
    <xf numFmtId="9" fontId="36" fillId="16" borderId="11" xfId="29" applyNumberFormat="1" applyFont="1" applyFill="1" applyBorder="1" applyAlignment="1">
      <alignment horizontal="center" vertical="center"/>
    </xf>
    <xf numFmtId="0" fontId="35" fillId="16" borderId="11" xfId="29" applyFont="1" applyFill="1" applyBorder="1" applyAlignment="1">
      <alignment horizontal="left" vertical="center" wrapText="1"/>
    </xf>
    <xf numFmtId="166" fontId="35" fillId="16" borderId="14" xfId="45" applyNumberFormat="1" applyFont="1" applyFill="1" applyBorder="1" applyAlignment="1">
      <alignment horizontal="center" vertical="center"/>
    </xf>
    <xf numFmtId="9" fontId="35" fillId="16" borderId="14" xfId="56" applyFont="1" applyFill="1" applyBorder="1" applyAlignment="1">
      <alignment horizontal="center" vertical="center"/>
    </xf>
    <xf numFmtId="10" fontId="35" fillId="16" borderId="14" xfId="56" applyNumberFormat="1" applyFont="1" applyFill="1" applyBorder="1" applyAlignment="1">
      <alignment horizontal="center" vertical="center"/>
    </xf>
    <xf numFmtId="2" fontId="35" fillId="16" borderId="14" xfId="45" applyNumberFormat="1" applyFont="1" applyFill="1" applyBorder="1" applyAlignment="1">
      <alignment horizontal="center" vertical="center"/>
    </xf>
    <xf numFmtId="0" fontId="35" fillId="16" borderId="14" xfId="45" applyNumberFormat="1" applyFont="1" applyFill="1" applyBorder="1" applyAlignment="1">
      <alignment horizontal="center" vertical="center"/>
    </xf>
    <xf numFmtId="49" fontId="36" fillId="16" borderId="16" xfId="29" applyNumberFormat="1" applyFont="1" applyFill="1" applyBorder="1" applyAlignment="1">
      <alignment horizontal="left" vertical="center" wrapText="1"/>
    </xf>
    <xf numFmtId="166" fontId="35" fillId="16" borderId="11" xfId="29" applyNumberFormat="1" applyFont="1" applyFill="1" applyBorder="1" applyAlignment="1">
      <alignment horizontal="center" vertical="center"/>
    </xf>
    <xf numFmtId="166" fontId="36" fillId="16" borderId="11" xfId="29" applyNumberFormat="1" applyFont="1" applyFill="1" applyBorder="1" applyAlignment="1">
      <alignment horizontal="center" vertical="center"/>
    </xf>
    <xf numFmtId="166" fontId="36" fillId="16" borderId="16" xfId="45" applyNumberFormat="1" applyFont="1" applyFill="1" applyBorder="1" applyAlignment="1">
      <alignment horizontal="left" vertical="center" wrapText="1"/>
    </xf>
    <xf numFmtId="49" fontId="35" fillId="16" borderId="11" xfId="46" applyNumberFormat="1" applyFont="1" applyFill="1" applyBorder="1" applyAlignment="1">
      <alignment horizontal="left" vertical="center" wrapText="1"/>
    </xf>
    <xf numFmtId="166" fontId="35" fillId="16" borderId="11" xfId="29" applyNumberFormat="1" applyFont="1" applyFill="1" applyBorder="1" applyAlignment="1">
      <alignment horizontal="center" vertical="center" wrapText="1"/>
    </xf>
    <xf numFmtId="3" fontId="35" fillId="16" borderId="11" xfId="0" applyNumberFormat="1" applyFont="1" applyFill="1" applyBorder="1" applyAlignment="1">
      <alignment horizontal="left" vertical="center" wrapText="1"/>
    </xf>
    <xf numFmtId="166" fontId="36" fillId="16" borderId="11" xfId="45" applyNumberFormat="1" applyFont="1" applyFill="1" applyBorder="1" applyAlignment="1">
      <alignment horizontal="center" vertical="center" wrapText="1"/>
    </xf>
    <xf numFmtId="166" fontId="36" fillId="16" borderId="11" xfId="29" applyNumberFormat="1" applyFont="1" applyFill="1" applyBorder="1" applyAlignment="1">
      <alignment horizontal="left" vertical="center" wrapText="1"/>
    </xf>
    <xf numFmtId="166" fontId="36" fillId="16" borderId="11" xfId="29" applyNumberFormat="1" applyFont="1" applyFill="1" applyBorder="1" applyAlignment="1">
      <alignment horizontal="center" vertical="center" wrapText="1"/>
    </xf>
    <xf numFmtId="2" fontId="35" fillId="16" borderId="14" xfId="45" applyNumberFormat="1" applyFont="1" applyFill="1" applyBorder="1" applyAlignment="1">
      <alignment horizontal="center" vertical="center" wrapText="1"/>
    </xf>
    <xf numFmtId="4" fontId="35" fillId="16" borderId="14" xfId="45" applyNumberFormat="1" applyFont="1" applyFill="1" applyBorder="1" applyAlignment="1">
      <alignment horizontal="center" vertical="center" wrapText="1"/>
    </xf>
    <xf numFmtId="9" fontId="36" fillId="16" borderId="11" xfId="29" applyNumberFormat="1" applyFont="1" applyFill="1" applyBorder="1" applyAlignment="1">
      <alignment horizontal="center" vertical="center" wrapText="1"/>
    </xf>
    <xf numFmtId="49" fontId="35" fillId="16" borderId="14" xfId="45" applyNumberFormat="1" applyFont="1" applyFill="1" applyBorder="1" applyAlignment="1">
      <alignment horizontal="center" vertical="center" wrapText="1"/>
    </xf>
    <xf numFmtId="49" fontId="36" fillId="16" borderId="14" xfId="29" applyNumberFormat="1" applyFont="1" applyFill="1" applyBorder="1" applyAlignment="1">
      <alignment horizontal="left" vertical="center" wrapText="1"/>
    </xf>
    <xf numFmtId="49" fontId="35" fillId="16" borderId="11" xfId="29" applyNumberFormat="1" applyFont="1" applyFill="1" applyBorder="1" applyAlignment="1">
      <alignment horizontal="left" vertical="center" wrapText="1"/>
    </xf>
    <xf numFmtId="49" fontId="35" fillId="16" borderId="14" xfId="45" applyNumberFormat="1" applyFont="1" applyFill="1" applyBorder="1" applyAlignment="1">
      <alignment horizontal="center" vertical="center"/>
    </xf>
    <xf numFmtId="49" fontId="36" fillId="16" borderId="16" xfId="29" applyNumberFormat="1" applyFont="1" applyFill="1" applyBorder="1" applyAlignment="1">
      <alignment horizontal="center" vertical="center" wrapText="1"/>
    </xf>
    <xf numFmtId="49" fontId="35" fillId="16" borderId="16" xfId="29" applyNumberFormat="1" applyFont="1" applyFill="1" applyBorder="1" applyAlignment="1">
      <alignment horizontal="left" vertical="center" wrapText="1"/>
    </xf>
    <xf numFmtId="49" fontId="35" fillId="16" borderId="11" xfId="47" applyNumberFormat="1" applyFont="1" applyFill="1" applyBorder="1" applyAlignment="1">
      <alignment horizontal="center" vertical="center" wrapText="1"/>
    </xf>
    <xf numFmtId="168" fontId="35" fillId="16" borderId="11" xfId="45" applyNumberFormat="1" applyFont="1" applyFill="1" applyBorder="1" applyAlignment="1">
      <alignment horizontal="center" vertical="center"/>
    </xf>
    <xf numFmtId="49" fontId="45" fillId="16" borderId="11" xfId="46" applyNumberFormat="1" applyFont="1" applyFill="1" applyBorder="1" applyAlignment="1">
      <alignment horizontal="left" vertical="center" wrapText="1"/>
    </xf>
    <xf numFmtId="166" fontId="35" fillId="16" borderId="11" xfId="46" applyNumberFormat="1" applyFont="1" applyFill="1" applyBorder="1" applyAlignment="1">
      <alignment horizontal="center" vertical="center"/>
    </xf>
    <xf numFmtId="49" fontId="45" fillId="16" borderId="30" xfId="46" applyNumberFormat="1" applyFont="1" applyFill="1" applyBorder="1" applyAlignment="1">
      <alignment horizontal="left" vertical="center" wrapText="1"/>
    </xf>
    <xf numFmtId="0" fontId="35" fillId="16" borderId="15" xfId="29" applyFont="1" applyFill="1" applyBorder="1" applyAlignment="1">
      <alignment horizontal="center" vertical="center" wrapText="1"/>
    </xf>
    <xf numFmtId="166" fontId="35" fillId="16" borderId="11" xfId="46" applyNumberFormat="1" applyFont="1" applyFill="1" applyBorder="1" applyAlignment="1">
      <alignment horizontal="center" vertical="center" wrapText="1"/>
    </xf>
    <xf numFmtId="166" fontId="35" fillId="16" borderId="14" xfId="45" applyNumberFormat="1" applyFont="1" applyFill="1" applyBorder="1" applyAlignment="1">
      <alignment horizontal="center" vertical="center" wrapText="1"/>
    </xf>
    <xf numFmtId="0" fontId="35" fillId="16" borderId="11" xfId="0" applyFont="1" applyFill="1" applyBorder="1" applyAlignment="1">
      <alignment horizontal="center" vertical="center" wrapText="1"/>
    </xf>
    <xf numFmtId="49" fontId="35" fillId="16" borderId="14" xfId="29" applyNumberFormat="1" applyFont="1" applyFill="1" applyBorder="1" applyAlignment="1">
      <alignment horizontal="left" vertical="center" wrapText="1"/>
    </xf>
    <xf numFmtId="0" fontId="35" fillId="16" borderId="11" xfId="29" applyFont="1" applyFill="1" applyBorder="1" applyAlignment="1">
      <alignment horizontal="left" vertical="top" wrapText="1"/>
    </xf>
    <xf numFmtId="0" fontId="35" fillId="16" borderId="11" xfId="0" applyFont="1" applyFill="1" applyBorder="1" applyAlignment="1">
      <alignment horizontal="left" vertical="center" wrapText="1"/>
    </xf>
    <xf numFmtId="4" fontId="35" fillId="16" borderId="11" xfId="39" applyNumberFormat="1" applyFont="1" applyFill="1" applyBorder="1" applyAlignment="1">
      <alignment horizontal="left" vertical="center" wrapText="1"/>
    </xf>
    <xf numFmtId="4" fontId="35" fillId="16" borderId="30" xfId="39" applyNumberFormat="1" applyFont="1" applyFill="1" applyBorder="1" applyAlignment="1">
      <alignment horizontal="left" vertical="center" wrapText="1"/>
    </xf>
    <xf numFmtId="0" fontId="35" fillId="16" borderId="13" xfId="29" applyFont="1" applyFill="1" applyBorder="1" applyAlignment="1">
      <alignment horizontal="left" vertical="center" wrapText="1"/>
    </xf>
    <xf numFmtId="0" fontId="5" fillId="16" borderId="11" xfId="0" applyFont="1" applyFill="1" applyBorder="1" applyAlignment="1">
      <alignment vertical="center"/>
    </xf>
    <xf numFmtId="0" fontId="34" fillId="0" borderId="0" xfId="29" applyFont="1" applyAlignment="1">
      <alignment horizontal="center" vertical="center" wrapText="1"/>
    </xf>
    <xf numFmtId="166" fontId="34" fillId="0" borderId="0" xfId="29" applyNumberFormat="1" applyFont="1" applyAlignment="1">
      <alignment horizontal="center" vertical="center" wrapText="1"/>
    </xf>
    <xf numFmtId="0" fontId="4" fillId="0" borderId="17" xfId="29" applyFont="1" applyBorder="1" applyAlignment="1">
      <alignment horizontal="center" vertical="center" wrapText="1"/>
    </xf>
    <xf numFmtId="0" fontId="4" fillId="0" borderId="15" xfId="29" applyFont="1" applyBorder="1" applyAlignment="1">
      <alignment horizontal="center" vertical="center" wrapText="1"/>
    </xf>
    <xf numFmtId="0" fontId="4" fillId="0" borderId="18" xfId="29" applyFont="1" applyBorder="1" applyAlignment="1">
      <alignment horizontal="center" vertical="center" wrapText="1"/>
    </xf>
    <xf numFmtId="0" fontId="4" fillId="0" borderId="11" xfId="29" applyFont="1" applyBorder="1" applyAlignment="1">
      <alignment horizontal="center" vertical="center" wrapText="1"/>
    </xf>
    <xf numFmtId="166" fontId="4" fillId="0" borderId="18" xfId="29" applyNumberFormat="1" applyFont="1" applyBorder="1" applyAlignment="1">
      <alignment horizontal="center" vertical="center" wrapText="1"/>
    </xf>
    <xf numFmtId="166" fontId="4" fillId="0" borderId="11" xfId="29" applyNumberFormat="1" applyFont="1" applyBorder="1" applyAlignment="1">
      <alignment horizontal="center" vertical="center" wrapText="1"/>
    </xf>
    <xf numFmtId="0" fontId="4" fillId="0" borderId="26" xfId="29" applyFont="1" applyBorder="1" applyAlignment="1">
      <alignment horizontal="center" vertical="center" wrapText="1"/>
    </xf>
    <xf numFmtId="0" fontId="4" fillId="0" borderId="27" xfId="29" applyFont="1" applyBorder="1" applyAlignment="1">
      <alignment horizontal="center" vertical="center" wrapText="1"/>
    </xf>
    <xf numFmtId="166" fontId="4" fillId="0" borderId="26" xfId="0" applyNumberFormat="1" applyFont="1" applyBorder="1" applyAlignment="1">
      <alignment horizontal="center" vertical="center" wrapText="1"/>
    </xf>
    <xf numFmtId="166" fontId="4" fillId="0" borderId="28" xfId="0" applyNumberFormat="1" applyFont="1" applyBorder="1" applyAlignment="1">
      <alignment horizontal="center" vertical="center" wrapText="1"/>
    </xf>
    <xf numFmtId="166" fontId="4" fillId="0" borderId="27" xfId="0" applyNumberFormat="1" applyFont="1" applyBorder="1" applyAlignment="1">
      <alignment horizontal="center" vertical="center" wrapText="1"/>
    </xf>
    <xf numFmtId="3" fontId="4" fillId="0" borderId="19" xfId="0" applyNumberFormat="1" applyFont="1" applyBorder="1" applyAlignment="1">
      <alignment horizontal="center" vertical="center" wrapText="1"/>
    </xf>
    <xf numFmtId="3" fontId="4" fillId="0" borderId="16" xfId="0" applyNumberFormat="1" applyFont="1" applyBorder="1" applyAlignment="1">
      <alignment horizontal="center" vertical="center" wrapText="1"/>
    </xf>
    <xf numFmtId="0" fontId="4" fillId="0" borderId="14" xfId="29" applyFont="1" applyBorder="1" applyAlignment="1">
      <alignment horizontal="center" vertical="center" wrapText="1"/>
    </xf>
    <xf numFmtId="0" fontId="4" fillId="0" borderId="24" xfId="29" applyFont="1" applyBorder="1" applyAlignment="1">
      <alignment horizontal="center" vertical="center" wrapText="1"/>
    </xf>
    <xf numFmtId="166" fontId="4" fillId="0" borderId="25" xfId="29" applyNumberFormat="1" applyFont="1" applyBorder="1" applyAlignment="1">
      <alignment horizontal="center" vertical="center" wrapText="1"/>
    </xf>
    <xf numFmtId="166" fontId="4" fillId="0" borderId="23" xfId="29" applyNumberFormat="1" applyFont="1" applyBorder="1" applyAlignment="1">
      <alignment horizontal="center" vertical="center" wrapText="1"/>
    </xf>
    <xf numFmtId="166" fontId="4" fillId="0" borderId="12" xfId="29" applyNumberFormat="1" applyFont="1" applyBorder="1" applyAlignment="1">
      <alignment horizontal="center" vertical="center" wrapText="1"/>
    </xf>
    <xf numFmtId="166" fontId="4" fillId="0" borderId="11" xfId="0" applyNumberFormat="1" applyFont="1" applyBorder="1" applyAlignment="1">
      <alignment horizontal="center" vertical="center" wrapText="1"/>
    </xf>
    <xf numFmtId="49" fontId="4" fillId="0" borderId="11" xfId="45" applyNumberFormat="1"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49" fontId="4" fillId="0" borderId="14" xfId="0" applyNumberFormat="1" applyFont="1" applyBorder="1" applyAlignment="1">
      <alignment horizontal="center" vertical="center" wrapText="1"/>
    </xf>
    <xf numFmtId="49" fontId="4" fillId="0" borderId="29" xfId="0" applyNumberFormat="1" applyFont="1" applyBorder="1" applyAlignment="1">
      <alignment horizontal="center" vertical="center" wrapText="1"/>
    </xf>
    <xf numFmtId="49" fontId="4" fillId="0" borderId="24" xfId="0" applyNumberFormat="1" applyFont="1" applyBorder="1" applyAlignment="1">
      <alignment horizontal="center" vertical="center" wrapText="1"/>
    </xf>
    <xf numFmtId="166" fontId="4" fillId="0" borderId="13" xfId="0" applyNumberFormat="1" applyFont="1" applyBorder="1" applyAlignment="1">
      <alignment horizontal="center" vertical="center" wrapText="1"/>
    </xf>
    <xf numFmtId="166" fontId="4" fillId="0" borderId="12"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0" fontId="4" fillId="15" borderId="15" xfId="29" applyFont="1" applyFill="1" applyBorder="1" applyAlignment="1">
      <alignment horizontal="left" vertical="center"/>
    </xf>
    <xf numFmtId="0" fontId="4" fillId="15" borderId="11" xfId="29" applyFont="1" applyFill="1" applyBorder="1" applyAlignment="1">
      <alignment horizontal="left" vertical="center"/>
    </xf>
    <xf numFmtId="0" fontId="4" fillId="19" borderId="22" xfId="29" applyFont="1" applyFill="1" applyBorder="1" applyAlignment="1">
      <alignment horizontal="left" vertical="center"/>
    </xf>
    <xf numFmtId="0" fontId="4" fillId="19" borderId="12" xfId="29" applyFont="1" applyFill="1" applyBorder="1" applyAlignment="1">
      <alignment horizontal="left" vertical="center"/>
    </xf>
  </cellXfs>
  <cellStyles count="65">
    <cellStyle name="_Заявка по инвестпроектам на 2006-2007 годы УДП РК" xfId="1" xr:uid="{00000000-0005-0000-0000-000000000000}"/>
    <cellStyle name="_МООС перечень инвест проектов на 2006-2008 гг (3)" xfId="2" xr:uid="{00000000-0005-0000-0000-000001000000}"/>
    <cellStyle name="_ППРИП НА 2006-2008 ГОДЫ 31 Болат" xfId="3" xr:uid="{00000000-0005-0000-0000-000002000000}"/>
    <cellStyle name="Name3" xfId="4" xr:uid="{00000000-0005-0000-0000-000003000000}"/>
    <cellStyle name="Name4" xfId="5" xr:uid="{00000000-0005-0000-0000-000004000000}"/>
    <cellStyle name="Name5" xfId="6" xr:uid="{00000000-0005-0000-0000-000005000000}"/>
    <cellStyle name="S4" xfId="7" xr:uid="{00000000-0005-0000-0000-000006000000}"/>
    <cellStyle name="Акцент1" xfId="8" xr:uid="{00000000-0005-0000-0000-000007000000}"/>
    <cellStyle name="Акцент2" xfId="9" xr:uid="{00000000-0005-0000-0000-000008000000}"/>
    <cellStyle name="Акцент3" xfId="10" xr:uid="{00000000-0005-0000-0000-000009000000}"/>
    <cellStyle name="Акцент4" xfId="11" xr:uid="{00000000-0005-0000-0000-00000A000000}"/>
    <cellStyle name="Акцент5" xfId="12" xr:uid="{00000000-0005-0000-0000-00000B000000}"/>
    <cellStyle name="Акцент6" xfId="13" xr:uid="{00000000-0005-0000-0000-00000C000000}"/>
    <cellStyle name="Ввод " xfId="14" xr:uid="{00000000-0005-0000-0000-00000D000000}"/>
    <cellStyle name="Вывод" xfId="15" xr:uid="{00000000-0005-0000-0000-00000E000000}"/>
    <cellStyle name="Вычисление" xfId="16" xr:uid="{00000000-0005-0000-0000-00000F000000}"/>
    <cellStyle name="Заголовок 1" xfId="17" xr:uid="{00000000-0005-0000-0000-000010000000}"/>
    <cellStyle name="Заголовок 2" xfId="18" xr:uid="{00000000-0005-0000-0000-000011000000}"/>
    <cellStyle name="Заголовок 3" xfId="19" xr:uid="{00000000-0005-0000-0000-000012000000}"/>
    <cellStyle name="Заголовок 4" xfId="20" xr:uid="{00000000-0005-0000-0000-000013000000}"/>
    <cellStyle name="Итог" xfId="21" xr:uid="{00000000-0005-0000-0000-000014000000}"/>
    <cellStyle name="Контрольная ячейка" xfId="22" xr:uid="{00000000-0005-0000-0000-000015000000}"/>
    <cellStyle name="Название" xfId="23" xr:uid="{00000000-0005-0000-0000-000016000000}"/>
    <cellStyle name="Нейтральный" xfId="24" xr:uid="{00000000-0005-0000-0000-000017000000}"/>
    <cellStyle name="Обычный" xfId="0" builtinId="0"/>
    <cellStyle name="Обычный 10 2" xfId="48" xr:uid="{00000000-0005-0000-0000-000019000000}"/>
    <cellStyle name="Обычный 115" xfId="25" xr:uid="{00000000-0005-0000-0000-00001A000000}"/>
    <cellStyle name="Обычный 2" xfId="26" xr:uid="{00000000-0005-0000-0000-00001B000000}"/>
    <cellStyle name="Обычный 2 2 2 5" xfId="47" xr:uid="{00000000-0005-0000-0000-00001C000000}"/>
    <cellStyle name="Обычный 2 2 3 2" xfId="53" xr:uid="{00000000-0005-0000-0000-00001D000000}"/>
    <cellStyle name="Обычный 2 3" xfId="50" xr:uid="{00000000-0005-0000-0000-00001E000000}"/>
    <cellStyle name="Обычный 3" xfId="27" xr:uid="{00000000-0005-0000-0000-00001F000000}"/>
    <cellStyle name="Обычный 3 2" xfId="52" xr:uid="{00000000-0005-0000-0000-000020000000}"/>
    <cellStyle name="Обычный 4" xfId="51" xr:uid="{00000000-0005-0000-0000-000021000000}"/>
    <cellStyle name="Обычный 5" xfId="54" xr:uid="{00000000-0005-0000-0000-000022000000}"/>
    <cellStyle name="Обычный 6" xfId="55" xr:uid="{00000000-0005-0000-0000-000023000000}"/>
    <cellStyle name="Обычный 90" xfId="28" xr:uid="{00000000-0005-0000-0000-000024000000}"/>
    <cellStyle name="Обычный_FKLAS" xfId="46" xr:uid="{00000000-0005-0000-0000-000025000000}"/>
    <cellStyle name="Обычный_Лист1" xfId="29" xr:uid="{00000000-0005-0000-0000-000026000000}"/>
    <cellStyle name="Плохой" xfId="30" xr:uid="{00000000-0005-0000-0000-000027000000}"/>
    <cellStyle name="Пояснение" xfId="31" xr:uid="{00000000-0005-0000-0000-000028000000}"/>
    <cellStyle name="Примечание" xfId="32" xr:uid="{00000000-0005-0000-0000-000029000000}"/>
    <cellStyle name="Примечание 2" xfId="33" xr:uid="{00000000-0005-0000-0000-00002A000000}"/>
    <cellStyle name="Примечание 2 2" xfId="57" xr:uid="{00000000-0005-0000-0000-00002B000000}"/>
    <cellStyle name="Примечание 3" xfId="34" xr:uid="{00000000-0005-0000-0000-00002C000000}"/>
    <cellStyle name="Примечание 4" xfId="35" xr:uid="{00000000-0005-0000-0000-00002D000000}"/>
    <cellStyle name="Примечание 4 2" xfId="58" xr:uid="{00000000-0005-0000-0000-00002E000000}"/>
    <cellStyle name="Процентный" xfId="56" xr:uid="{00000000-0005-0000-0000-00002F000000}"/>
    <cellStyle name="Процентный 2" xfId="36" xr:uid="{00000000-0005-0000-0000-000030000000}"/>
    <cellStyle name="Процентный 2 2" xfId="59" xr:uid="{00000000-0005-0000-0000-000031000000}"/>
    <cellStyle name="Процентный 3" xfId="37" xr:uid="{00000000-0005-0000-0000-000032000000}"/>
    <cellStyle name="Процентный 3 2" xfId="60" xr:uid="{00000000-0005-0000-0000-000033000000}"/>
    <cellStyle name="Связанная ячейка" xfId="38" xr:uid="{00000000-0005-0000-0000-000034000000}"/>
    <cellStyle name="Стиль 1" xfId="39" xr:uid="{00000000-0005-0000-0000-000035000000}"/>
    <cellStyle name="Текст предупреждения" xfId="40" xr:uid="{00000000-0005-0000-0000-000036000000}"/>
    <cellStyle name="Финансовый" xfId="45" xr:uid="{00000000-0005-0000-0000-000037000000}"/>
    <cellStyle name="Финансовый 2" xfId="41" xr:uid="{00000000-0005-0000-0000-000038000000}"/>
    <cellStyle name="Финансовый 2 2" xfId="42" xr:uid="{00000000-0005-0000-0000-000039000000}"/>
    <cellStyle name="Финансовый 2 2 2" xfId="62" xr:uid="{00000000-0005-0000-0000-00003A000000}"/>
    <cellStyle name="Финансовый 2 3" xfId="61" xr:uid="{00000000-0005-0000-0000-00003B000000}"/>
    <cellStyle name="Финансовый 3" xfId="43" xr:uid="{00000000-0005-0000-0000-00003C000000}"/>
    <cellStyle name="Финансовый 3 2" xfId="63" xr:uid="{00000000-0005-0000-0000-00003D000000}"/>
    <cellStyle name="Финансовый 4" xfId="64" xr:uid="{00000000-0005-0000-0000-00003E000000}"/>
    <cellStyle name="Финансовый 4 2 2" xfId="49" xr:uid="{00000000-0005-0000-0000-00003F000000}"/>
    <cellStyle name="Хороший" xfId="44"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f9954c8155fc49d4"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1447800</xdr:colOff>
      <xdr:row>376</xdr:row>
      <xdr:rowOff>0</xdr:rowOff>
    </xdr:from>
    <xdr:to>
      <xdr:col>1</xdr:col>
      <xdr:colOff>1447800</xdr:colOff>
      <xdr:row>376</xdr:row>
      <xdr:rowOff>209306</xdr:rowOff>
    </xdr:to>
    <xdr:sp macro="" textlink="">
      <xdr:nvSpPr>
        <xdr:cNvPr id="2" name="Text Box 3">
          <a:extLst>
            <a:ext uri="{FF2B5EF4-FFF2-40B4-BE49-F238E27FC236}">
              <a16:creationId xmlns:a16="http://schemas.microsoft.com/office/drawing/2014/main" id="{00000000-0008-0000-0000-00000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 name="Text Box 3">
          <a:extLst>
            <a:ext uri="{FF2B5EF4-FFF2-40B4-BE49-F238E27FC236}">
              <a16:creationId xmlns:a16="http://schemas.microsoft.com/office/drawing/2014/main" id="{00000000-0008-0000-0000-00000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 name="Text Box 3">
          <a:extLst>
            <a:ext uri="{FF2B5EF4-FFF2-40B4-BE49-F238E27FC236}">
              <a16:creationId xmlns:a16="http://schemas.microsoft.com/office/drawing/2014/main" id="{00000000-0008-0000-0000-00000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 name="Text Box 3">
          <a:extLst>
            <a:ext uri="{FF2B5EF4-FFF2-40B4-BE49-F238E27FC236}">
              <a16:creationId xmlns:a16="http://schemas.microsoft.com/office/drawing/2014/main" id="{00000000-0008-0000-0000-00000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 name="Text Box 3">
          <a:extLst>
            <a:ext uri="{FF2B5EF4-FFF2-40B4-BE49-F238E27FC236}">
              <a16:creationId xmlns:a16="http://schemas.microsoft.com/office/drawing/2014/main" id="{00000000-0008-0000-0000-00000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 name="Text Box 3">
          <a:extLst>
            <a:ext uri="{FF2B5EF4-FFF2-40B4-BE49-F238E27FC236}">
              <a16:creationId xmlns:a16="http://schemas.microsoft.com/office/drawing/2014/main" id="{00000000-0008-0000-0000-00000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 name="Text Box 3">
          <a:extLst>
            <a:ext uri="{FF2B5EF4-FFF2-40B4-BE49-F238E27FC236}">
              <a16:creationId xmlns:a16="http://schemas.microsoft.com/office/drawing/2014/main" id="{00000000-0008-0000-0000-00000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 name="Text Box 3">
          <a:extLst>
            <a:ext uri="{FF2B5EF4-FFF2-40B4-BE49-F238E27FC236}">
              <a16:creationId xmlns:a16="http://schemas.microsoft.com/office/drawing/2014/main" id="{00000000-0008-0000-0000-00000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 name="Text Box 3">
          <a:extLst>
            <a:ext uri="{FF2B5EF4-FFF2-40B4-BE49-F238E27FC236}">
              <a16:creationId xmlns:a16="http://schemas.microsoft.com/office/drawing/2014/main" id="{00000000-0008-0000-0000-00000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 name="Text Box 3">
          <a:extLst>
            <a:ext uri="{FF2B5EF4-FFF2-40B4-BE49-F238E27FC236}">
              <a16:creationId xmlns:a16="http://schemas.microsoft.com/office/drawing/2014/main" id="{00000000-0008-0000-0000-00000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 name="Text Box 3">
          <a:extLst>
            <a:ext uri="{FF2B5EF4-FFF2-40B4-BE49-F238E27FC236}">
              <a16:creationId xmlns:a16="http://schemas.microsoft.com/office/drawing/2014/main" id="{00000000-0008-0000-0000-00000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 name="Text Box 3">
          <a:extLst>
            <a:ext uri="{FF2B5EF4-FFF2-40B4-BE49-F238E27FC236}">
              <a16:creationId xmlns:a16="http://schemas.microsoft.com/office/drawing/2014/main" id="{00000000-0008-0000-0000-00000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 name="Text Box 3">
          <a:extLst>
            <a:ext uri="{FF2B5EF4-FFF2-40B4-BE49-F238E27FC236}">
              <a16:creationId xmlns:a16="http://schemas.microsoft.com/office/drawing/2014/main" id="{00000000-0008-0000-0000-00000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 name="Text Box 3">
          <a:extLst>
            <a:ext uri="{FF2B5EF4-FFF2-40B4-BE49-F238E27FC236}">
              <a16:creationId xmlns:a16="http://schemas.microsoft.com/office/drawing/2014/main" id="{00000000-0008-0000-0000-00000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 name="Text Box 3">
          <a:extLst>
            <a:ext uri="{FF2B5EF4-FFF2-40B4-BE49-F238E27FC236}">
              <a16:creationId xmlns:a16="http://schemas.microsoft.com/office/drawing/2014/main" id="{00000000-0008-0000-0000-00001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 name="Text Box 3">
          <a:extLst>
            <a:ext uri="{FF2B5EF4-FFF2-40B4-BE49-F238E27FC236}">
              <a16:creationId xmlns:a16="http://schemas.microsoft.com/office/drawing/2014/main" id="{00000000-0008-0000-0000-00001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 name="Text Box 3">
          <a:extLst>
            <a:ext uri="{FF2B5EF4-FFF2-40B4-BE49-F238E27FC236}">
              <a16:creationId xmlns:a16="http://schemas.microsoft.com/office/drawing/2014/main" id="{00000000-0008-0000-0000-00001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9" name="Text Box 3">
          <a:extLst>
            <a:ext uri="{FF2B5EF4-FFF2-40B4-BE49-F238E27FC236}">
              <a16:creationId xmlns:a16="http://schemas.microsoft.com/office/drawing/2014/main" id="{00000000-0008-0000-0000-00001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0" name="Text Box 3">
          <a:extLst>
            <a:ext uri="{FF2B5EF4-FFF2-40B4-BE49-F238E27FC236}">
              <a16:creationId xmlns:a16="http://schemas.microsoft.com/office/drawing/2014/main" id="{00000000-0008-0000-0000-00001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1" name="Text Box 3">
          <a:extLst>
            <a:ext uri="{FF2B5EF4-FFF2-40B4-BE49-F238E27FC236}">
              <a16:creationId xmlns:a16="http://schemas.microsoft.com/office/drawing/2014/main" id="{00000000-0008-0000-0000-00001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2" name="Text Box 3">
          <a:extLst>
            <a:ext uri="{FF2B5EF4-FFF2-40B4-BE49-F238E27FC236}">
              <a16:creationId xmlns:a16="http://schemas.microsoft.com/office/drawing/2014/main" id="{00000000-0008-0000-0000-00001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3" name="Text Box 3">
          <a:extLst>
            <a:ext uri="{FF2B5EF4-FFF2-40B4-BE49-F238E27FC236}">
              <a16:creationId xmlns:a16="http://schemas.microsoft.com/office/drawing/2014/main" id="{00000000-0008-0000-0000-00001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4" name="Text Box 3">
          <a:extLst>
            <a:ext uri="{FF2B5EF4-FFF2-40B4-BE49-F238E27FC236}">
              <a16:creationId xmlns:a16="http://schemas.microsoft.com/office/drawing/2014/main" id="{00000000-0008-0000-0000-00001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5" name="Text Box 3">
          <a:extLst>
            <a:ext uri="{FF2B5EF4-FFF2-40B4-BE49-F238E27FC236}">
              <a16:creationId xmlns:a16="http://schemas.microsoft.com/office/drawing/2014/main" id="{00000000-0008-0000-0000-00001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6" name="Text Box 3">
          <a:extLst>
            <a:ext uri="{FF2B5EF4-FFF2-40B4-BE49-F238E27FC236}">
              <a16:creationId xmlns:a16="http://schemas.microsoft.com/office/drawing/2014/main" id="{00000000-0008-0000-0000-00001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7" name="Text Box 3">
          <a:extLst>
            <a:ext uri="{FF2B5EF4-FFF2-40B4-BE49-F238E27FC236}">
              <a16:creationId xmlns:a16="http://schemas.microsoft.com/office/drawing/2014/main" id="{00000000-0008-0000-0000-00001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8" name="Text Box 3">
          <a:extLst>
            <a:ext uri="{FF2B5EF4-FFF2-40B4-BE49-F238E27FC236}">
              <a16:creationId xmlns:a16="http://schemas.microsoft.com/office/drawing/2014/main" id="{00000000-0008-0000-0000-00001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9" name="Text Box 3">
          <a:extLst>
            <a:ext uri="{FF2B5EF4-FFF2-40B4-BE49-F238E27FC236}">
              <a16:creationId xmlns:a16="http://schemas.microsoft.com/office/drawing/2014/main" id="{00000000-0008-0000-0000-00001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0" name="Text Box 3">
          <a:extLst>
            <a:ext uri="{FF2B5EF4-FFF2-40B4-BE49-F238E27FC236}">
              <a16:creationId xmlns:a16="http://schemas.microsoft.com/office/drawing/2014/main" id="{00000000-0008-0000-0000-00001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1" name="Text Box 3">
          <a:extLst>
            <a:ext uri="{FF2B5EF4-FFF2-40B4-BE49-F238E27FC236}">
              <a16:creationId xmlns:a16="http://schemas.microsoft.com/office/drawing/2014/main" id="{00000000-0008-0000-0000-00001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2" name="Text Box 3">
          <a:extLst>
            <a:ext uri="{FF2B5EF4-FFF2-40B4-BE49-F238E27FC236}">
              <a16:creationId xmlns:a16="http://schemas.microsoft.com/office/drawing/2014/main" id="{00000000-0008-0000-0000-00002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3" name="Text Box 3">
          <a:extLst>
            <a:ext uri="{FF2B5EF4-FFF2-40B4-BE49-F238E27FC236}">
              <a16:creationId xmlns:a16="http://schemas.microsoft.com/office/drawing/2014/main" id="{00000000-0008-0000-0000-00002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4" name="Text Box 3">
          <a:extLst>
            <a:ext uri="{FF2B5EF4-FFF2-40B4-BE49-F238E27FC236}">
              <a16:creationId xmlns:a16="http://schemas.microsoft.com/office/drawing/2014/main" id="{00000000-0008-0000-0000-00002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5" name="Text Box 3">
          <a:extLst>
            <a:ext uri="{FF2B5EF4-FFF2-40B4-BE49-F238E27FC236}">
              <a16:creationId xmlns:a16="http://schemas.microsoft.com/office/drawing/2014/main" id="{00000000-0008-0000-0000-00002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6" name="Text Box 3">
          <a:extLst>
            <a:ext uri="{FF2B5EF4-FFF2-40B4-BE49-F238E27FC236}">
              <a16:creationId xmlns:a16="http://schemas.microsoft.com/office/drawing/2014/main" id="{00000000-0008-0000-0000-00002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7" name="Text Box 3">
          <a:extLst>
            <a:ext uri="{FF2B5EF4-FFF2-40B4-BE49-F238E27FC236}">
              <a16:creationId xmlns:a16="http://schemas.microsoft.com/office/drawing/2014/main" id="{00000000-0008-0000-0000-00002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8" name="Text Box 3">
          <a:extLst>
            <a:ext uri="{FF2B5EF4-FFF2-40B4-BE49-F238E27FC236}">
              <a16:creationId xmlns:a16="http://schemas.microsoft.com/office/drawing/2014/main" id="{00000000-0008-0000-0000-00002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9" name="Text Box 3">
          <a:extLst>
            <a:ext uri="{FF2B5EF4-FFF2-40B4-BE49-F238E27FC236}">
              <a16:creationId xmlns:a16="http://schemas.microsoft.com/office/drawing/2014/main" id="{00000000-0008-0000-0000-00002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0" name="Text Box 3">
          <a:extLst>
            <a:ext uri="{FF2B5EF4-FFF2-40B4-BE49-F238E27FC236}">
              <a16:creationId xmlns:a16="http://schemas.microsoft.com/office/drawing/2014/main" id="{00000000-0008-0000-0000-00002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1" name="Text Box 3">
          <a:extLst>
            <a:ext uri="{FF2B5EF4-FFF2-40B4-BE49-F238E27FC236}">
              <a16:creationId xmlns:a16="http://schemas.microsoft.com/office/drawing/2014/main" id="{00000000-0008-0000-0000-00002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2" name="Text Box 3">
          <a:extLst>
            <a:ext uri="{FF2B5EF4-FFF2-40B4-BE49-F238E27FC236}">
              <a16:creationId xmlns:a16="http://schemas.microsoft.com/office/drawing/2014/main" id="{00000000-0008-0000-0000-00002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3" name="Text Box 3">
          <a:extLst>
            <a:ext uri="{FF2B5EF4-FFF2-40B4-BE49-F238E27FC236}">
              <a16:creationId xmlns:a16="http://schemas.microsoft.com/office/drawing/2014/main" id="{00000000-0008-0000-0000-00002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4" name="Text Box 3">
          <a:extLst>
            <a:ext uri="{FF2B5EF4-FFF2-40B4-BE49-F238E27FC236}">
              <a16:creationId xmlns:a16="http://schemas.microsoft.com/office/drawing/2014/main" id="{00000000-0008-0000-0000-00002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5" name="Text Box 3">
          <a:extLst>
            <a:ext uri="{FF2B5EF4-FFF2-40B4-BE49-F238E27FC236}">
              <a16:creationId xmlns:a16="http://schemas.microsoft.com/office/drawing/2014/main" id="{00000000-0008-0000-0000-00002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6" name="Text Box 3">
          <a:extLst>
            <a:ext uri="{FF2B5EF4-FFF2-40B4-BE49-F238E27FC236}">
              <a16:creationId xmlns:a16="http://schemas.microsoft.com/office/drawing/2014/main" id="{00000000-0008-0000-0000-00002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7" name="Text Box 3">
          <a:extLst>
            <a:ext uri="{FF2B5EF4-FFF2-40B4-BE49-F238E27FC236}">
              <a16:creationId xmlns:a16="http://schemas.microsoft.com/office/drawing/2014/main" id="{00000000-0008-0000-0000-00002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8" name="Text Box 3">
          <a:extLst>
            <a:ext uri="{FF2B5EF4-FFF2-40B4-BE49-F238E27FC236}">
              <a16:creationId xmlns:a16="http://schemas.microsoft.com/office/drawing/2014/main" id="{00000000-0008-0000-0000-00003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9" name="Text Box 3">
          <a:extLst>
            <a:ext uri="{FF2B5EF4-FFF2-40B4-BE49-F238E27FC236}">
              <a16:creationId xmlns:a16="http://schemas.microsoft.com/office/drawing/2014/main" id="{00000000-0008-0000-0000-00003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0" name="Text Box 3">
          <a:extLst>
            <a:ext uri="{FF2B5EF4-FFF2-40B4-BE49-F238E27FC236}">
              <a16:creationId xmlns:a16="http://schemas.microsoft.com/office/drawing/2014/main" id="{00000000-0008-0000-0000-00003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1" name="Text Box 3">
          <a:extLst>
            <a:ext uri="{FF2B5EF4-FFF2-40B4-BE49-F238E27FC236}">
              <a16:creationId xmlns:a16="http://schemas.microsoft.com/office/drawing/2014/main" id="{00000000-0008-0000-0000-00003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2" name="Text Box 3">
          <a:extLst>
            <a:ext uri="{FF2B5EF4-FFF2-40B4-BE49-F238E27FC236}">
              <a16:creationId xmlns:a16="http://schemas.microsoft.com/office/drawing/2014/main" id="{00000000-0008-0000-0000-00003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3" name="Text Box 3">
          <a:extLst>
            <a:ext uri="{FF2B5EF4-FFF2-40B4-BE49-F238E27FC236}">
              <a16:creationId xmlns:a16="http://schemas.microsoft.com/office/drawing/2014/main" id="{00000000-0008-0000-0000-00003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4" name="Text Box 3">
          <a:extLst>
            <a:ext uri="{FF2B5EF4-FFF2-40B4-BE49-F238E27FC236}">
              <a16:creationId xmlns:a16="http://schemas.microsoft.com/office/drawing/2014/main" id="{00000000-0008-0000-0000-00003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5" name="Text Box 3">
          <a:extLst>
            <a:ext uri="{FF2B5EF4-FFF2-40B4-BE49-F238E27FC236}">
              <a16:creationId xmlns:a16="http://schemas.microsoft.com/office/drawing/2014/main" id="{00000000-0008-0000-0000-00003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6" name="Text Box 3">
          <a:extLst>
            <a:ext uri="{FF2B5EF4-FFF2-40B4-BE49-F238E27FC236}">
              <a16:creationId xmlns:a16="http://schemas.microsoft.com/office/drawing/2014/main" id="{00000000-0008-0000-0000-00003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7" name="Text Box 3">
          <a:extLst>
            <a:ext uri="{FF2B5EF4-FFF2-40B4-BE49-F238E27FC236}">
              <a16:creationId xmlns:a16="http://schemas.microsoft.com/office/drawing/2014/main" id="{00000000-0008-0000-0000-00003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8" name="Text Box 3">
          <a:extLst>
            <a:ext uri="{FF2B5EF4-FFF2-40B4-BE49-F238E27FC236}">
              <a16:creationId xmlns:a16="http://schemas.microsoft.com/office/drawing/2014/main" id="{00000000-0008-0000-0000-00003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9" name="Text Box 3">
          <a:extLst>
            <a:ext uri="{FF2B5EF4-FFF2-40B4-BE49-F238E27FC236}">
              <a16:creationId xmlns:a16="http://schemas.microsoft.com/office/drawing/2014/main" id="{00000000-0008-0000-0000-00003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0" name="Text Box 3">
          <a:extLst>
            <a:ext uri="{FF2B5EF4-FFF2-40B4-BE49-F238E27FC236}">
              <a16:creationId xmlns:a16="http://schemas.microsoft.com/office/drawing/2014/main" id="{00000000-0008-0000-0000-00003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1" name="Text Box 3">
          <a:extLst>
            <a:ext uri="{FF2B5EF4-FFF2-40B4-BE49-F238E27FC236}">
              <a16:creationId xmlns:a16="http://schemas.microsoft.com/office/drawing/2014/main" id="{00000000-0008-0000-0000-00003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2" name="Text Box 3">
          <a:extLst>
            <a:ext uri="{FF2B5EF4-FFF2-40B4-BE49-F238E27FC236}">
              <a16:creationId xmlns:a16="http://schemas.microsoft.com/office/drawing/2014/main" id="{00000000-0008-0000-0000-00003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3" name="Text Box 3">
          <a:extLst>
            <a:ext uri="{FF2B5EF4-FFF2-40B4-BE49-F238E27FC236}">
              <a16:creationId xmlns:a16="http://schemas.microsoft.com/office/drawing/2014/main" id="{00000000-0008-0000-0000-00003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4" name="Text Box 3">
          <a:extLst>
            <a:ext uri="{FF2B5EF4-FFF2-40B4-BE49-F238E27FC236}">
              <a16:creationId xmlns:a16="http://schemas.microsoft.com/office/drawing/2014/main" id="{00000000-0008-0000-0000-00004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5" name="Text Box 3">
          <a:extLst>
            <a:ext uri="{FF2B5EF4-FFF2-40B4-BE49-F238E27FC236}">
              <a16:creationId xmlns:a16="http://schemas.microsoft.com/office/drawing/2014/main" id="{00000000-0008-0000-0000-00004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6" name="Text Box 3">
          <a:extLst>
            <a:ext uri="{FF2B5EF4-FFF2-40B4-BE49-F238E27FC236}">
              <a16:creationId xmlns:a16="http://schemas.microsoft.com/office/drawing/2014/main" id="{00000000-0008-0000-0000-00004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7" name="Text Box 3">
          <a:extLst>
            <a:ext uri="{FF2B5EF4-FFF2-40B4-BE49-F238E27FC236}">
              <a16:creationId xmlns:a16="http://schemas.microsoft.com/office/drawing/2014/main" id="{00000000-0008-0000-0000-00004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8" name="Text Box 3">
          <a:extLst>
            <a:ext uri="{FF2B5EF4-FFF2-40B4-BE49-F238E27FC236}">
              <a16:creationId xmlns:a16="http://schemas.microsoft.com/office/drawing/2014/main" id="{00000000-0008-0000-0000-00004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9" name="Text Box 3">
          <a:extLst>
            <a:ext uri="{FF2B5EF4-FFF2-40B4-BE49-F238E27FC236}">
              <a16:creationId xmlns:a16="http://schemas.microsoft.com/office/drawing/2014/main" id="{00000000-0008-0000-0000-00004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0" name="Text Box 3">
          <a:extLst>
            <a:ext uri="{FF2B5EF4-FFF2-40B4-BE49-F238E27FC236}">
              <a16:creationId xmlns:a16="http://schemas.microsoft.com/office/drawing/2014/main" id="{00000000-0008-0000-0000-00004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1" name="Text Box 3">
          <a:extLst>
            <a:ext uri="{FF2B5EF4-FFF2-40B4-BE49-F238E27FC236}">
              <a16:creationId xmlns:a16="http://schemas.microsoft.com/office/drawing/2014/main" id="{00000000-0008-0000-0000-00004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2" name="Text Box 3">
          <a:extLst>
            <a:ext uri="{FF2B5EF4-FFF2-40B4-BE49-F238E27FC236}">
              <a16:creationId xmlns:a16="http://schemas.microsoft.com/office/drawing/2014/main" id="{00000000-0008-0000-0000-00004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3" name="Text Box 3">
          <a:extLst>
            <a:ext uri="{FF2B5EF4-FFF2-40B4-BE49-F238E27FC236}">
              <a16:creationId xmlns:a16="http://schemas.microsoft.com/office/drawing/2014/main" id="{00000000-0008-0000-0000-00004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4" name="Text Box 3">
          <a:extLst>
            <a:ext uri="{FF2B5EF4-FFF2-40B4-BE49-F238E27FC236}">
              <a16:creationId xmlns:a16="http://schemas.microsoft.com/office/drawing/2014/main" id="{00000000-0008-0000-0000-00004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5" name="Text Box 3">
          <a:extLst>
            <a:ext uri="{FF2B5EF4-FFF2-40B4-BE49-F238E27FC236}">
              <a16:creationId xmlns:a16="http://schemas.microsoft.com/office/drawing/2014/main" id="{00000000-0008-0000-0000-00004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6" name="Text Box 3">
          <a:extLst>
            <a:ext uri="{FF2B5EF4-FFF2-40B4-BE49-F238E27FC236}">
              <a16:creationId xmlns:a16="http://schemas.microsoft.com/office/drawing/2014/main" id="{00000000-0008-0000-0000-00004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7" name="Text Box 3">
          <a:extLst>
            <a:ext uri="{FF2B5EF4-FFF2-40B4-BE49-F238E27FC236}">
              <a16:creationId xmlns:a16="http://schemas.microsoft.com/office/drawing/2014/main" id="{00000000-0008-0000-0000-00004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8" name="Text Box 3">
          <a:extLst>
            <a:ext uri="{FF2B5EF4-FFF2-40B4-BE49-F238E27FC236}">
              <a16:creationId xmlns:a16="http://schemas.microsoft.com/office/drawing/2014/main" id="{00000000-0008-0000-0000-00004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9" name="Text Box 3">
          <a:extLst>
            <a:ext uri="{FF2B5EF4-FFF2-40B4-BE49-F238E27FC236}">
              <a16:creationId xmlns:a16="http://schemas.microsoft.com/office/drawing/2014/main" id="{00000000-0008-0000-0000-00004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0" name="Text Box 3">
          <a:extLst>
            <a:ext uri="{FF2B5EF4-FFF2-40B4-BE49-F238E27FC236}">
              <a16:creationId xmlns:a16="http://schemas.microsoft.com/office/drawing/2014/main" id="{00000000-0008-0000-0000-00005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1" name="Text Box 3">
          <a:extLst>
            <a:ext uri="{FF2B5EF4-FFF2-40B4-BE49-F238E27FC236}">
              <a16:creationId xmlns:a16="http://schemas.microsoft.com/office/drawing/2014/main" id="{00000000-0008-0000-0000-00005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2" name="Text Box 3">
          <a:extLst>
            <a:ext uri="{FF2B5EF4-FFF2-40B4-BE49-F238E27FC236}">
              <a16:creationId xmlns:a16="http://schemas.microsoft.com/office/drawing/2014/main" id="{00000000-0008-0000-0000-00005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3" name="Text Box 3">
          <a:extLst>
            <a:ext uri="{FF2B5EF4-FFF2-40B4-BE49-F238E27FC236}">
              <a16:creationId xmlns:a16="http://schemas.microsoft.com/office/drawing/2014/main" id="{00000000-0008-0000-0000-00005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4" name="Text Box 3">
          <a:extLst>
            <a:ext uri="{FF2B5EF4-FFF2-40B4-BE49-F238E27FC236}">
              <a16:creationId xmlns:a16="http://schemas.microsoft.com/office/drawing/2014/main" id="{00000000-0008-0000-0000-00005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5" name="Text Box 3">
          <a:extLst>
            <a:ext uri="{FF2B5EF4-FFF2-40B4-BE49-F238E27FC236}">
              <a16:creationId xmlns:a16="http://schemas.microsoft.com/office/drawing/2014/main" id="{00000000-0008-0000-0000-00005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6" name="Text Box 3">
          <a:extLst>
            <a:ext uri="{FF2B5EF4-FFF2-40B4-BE49-F238E27FC236}">
              <a16:creationId xmlns:a16="http://schemas.microsoft.com/office/drawing/2014/main" id="{00000000-0008-0000-0000-00005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7" name="Text Box 3">
          <a:extLst>
            <a:ext uri="{FF2B5EF4-FFF2-40B4-BE49-F238E27FC236}">
              <a16:creationId xmlns:a16="http://schemas.microsoft.com/office/drawing/2014/main" id="{00000000-0008-0000-0000-00005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8" name="Text Box 3">
          <a:extLst>
            <a:ext uri="{FF2B5EF4-FFF2-40B4-BE49-F238E27FC236}">
              <a16:creationId xmlns:a16="http://schemas.microsoft.com/office/drawing/2014/main" id="{00000000-0008-0000-0000-00005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9" name="Text Box 3">
          <a:extLst>
            <a:ext uri="{FF2B5EF4-FFF2-40B4-BE49-F238E27FC236}">
              <a16:creationId xmlns:a16="http://schemas.microsoft.com/office/drawing/2014/main" id="{00000000-0008-0000-0000-00005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0" name="Text Box 3">
          <a:extLst>
            <a:ext uri="{FF2B5EF4-FFF2-40B4-BE49-F238E27FC236}">
              <a16:creationId xmlns:a16="http://schemas.microsoft.com/office/drawing/2014/main" id="{00000000-0008-0000-0000-00005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1" name="Text Box 3">
          <a:extLst>
            <a:ext uri="{FF2B5EF4-FFF2-40B4-BE49-F238E27FC236}">
              <a16:creationId xmlns:a16="http://schemas.microsoft.com/office/drawing/2014/main" id="{00000000-0008-0000-0000-00005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2" name="Text Box 3">
          <a:extLst>
            <a:ext uri="{FF2B5EF4-FFF2-40B4-BE49-F238E27FC236}">
              <a16:creationId xmlns:a16="http://schemas.microsoft.com/office/drawing/2014/main" id="{00000000-0008-0000-0000-00005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3" name="Text Box 3">
          <a:extLst>
            <a:ext uri="{FF2B5EF4-FFF2-40B4-BE49-F238E27FC236}">
              <a16:creationId xmlns:a16="http://schemas.microsoft.com/office/drawing/2014/main" id="{00000000-0008-0000-0000-00005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4" name="Text Box 3">
          <a:extLst>
            <a:ext uri="{FF2B5EF4-FFF2-40B4-BE49-F238E27FC236}">
              <a16:creationId xmlns:a16="http://schemas.microsoft.com/office/drawing/2014/main" id="{00000000-0008-0000-0000-00005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5" name="Text Box 3">
          <a:extLst>
            <a:ext uri="{FF2B5EF4-FFF2-40B4-BE49-F238E27FC236}">
              <a16:creationId xmlns:a16="http://schemas.microsoft.com/office/drawing/2014/main" id="{00000000-0008-0000-0000-00005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6" name="Text Box 3">
          <a:extLst>
            <a:ext uri="{FF2B5EF4-FFF2-40B4-BE49-F238E27FC236}">
              <a16:creationId xmlns:a16="http://schemas.microsoft.com/office/drawing/2014/main" id="{00000000-0008-0000-0000-00006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7" name="Text Box 3">
          <a:extLst>
            <a:ext uri="{FF2B5EF4-FFF2-40B4-BE49-F238E27FC236}">
              <a16:creationId xmlns:a16="http://schemas.microsoft.com/office/drawing/2014/main" id="{00000000-0008-0000-0000-00006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8" name="Text Box 3">
          <a:extLst>
            <a:ext uri="{FF2B5EF4-FFF2-40B4-BE49-F238E27FC236}">
              <a16:creationId xmlns:a16="http://schemas.microsoft.com/office/drawing/2014/main" id="{00000000-0008-0000-0000-00006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9" name="Text Box 3">
          <a:extLst>
            <a:ext uri="{FF2B5EF4-FFF2-40B4-BE49-F238E27FC236}">
              <a16:creationId xmlns:a16="http://schemas.microsoft.com/office/drawing/2014/main" id="{00000000-0008-0000-0000-00006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0" name="Text Box 3">
          <a:extLst>
            <a:ext uri="{FF2B5EF4-FFF2-40B4-BE49-F238E27FC236}">
              <a16:creationId xmlns:a16="http://schemas.microsoft.com/office/drawing/2014/main" id="{00000000-0008-0000-0000-00006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1" name="Text Box 3">
          <a:extLst>
            <a:ext uri="{FF2B5EF4-FFF2-40B4-BE49-F238E27FC236}">
              <a16:creationId xmlns:a16="http://schemas.microsoft.com/office/drawing/2014/main" id="{00000000-0008-0000-0000-00006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2" name="Text Box 3">
          <a:extLst>
            <a:ext uri="{FF2B5EF4-FFF2-40B4-BE49-F238E27FC236}">
              <a16:creationId xmlns:a16="http://schemas.microsoft.com/office/drawing/2014/main" id="{00000000-0008-0000-0000-00006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3" name="Text Box 3">
          <a:extLst>
            <a:ext uri="{FF2B5EF4-FFF2-40B4-BE49-F238E27FC236}">
              <a16:creationId xmlns:a16="http://schemas.microsoft.com/office/drawing/2014/main" id="{00000000-0008-0000-0000-00006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4" name="Text Box 3">
          <a:extLst>
            <a:ext uri="{FF2B5EF4-FFF2-40B4-BE49-F238E27FC236}">
              <a16:creationId xmlns:a16="http://schemas.microsoft.com/office/drawing/2014/main" id="{00000000-0008-0000-0000-00006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5" name="Text Box 3">
          <a:extLst>
            <a:ext uri="{FF2B5EF4-FFF2-40B4-BE49-F238E27FC236}">
              <a16:creationId xmlns:a16="http://schemas.microsoft.com/office/drawing/2014/main" id="{00000000-0008-0000-0000-00006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6" name="Text Box 3">
          <a:extLst>
            <a:ext uri="{FF2B5EF4-FFF2-40B4-BE49-F238E27FC236}">
              <a16:creationId xmlns:a16="http://schemas.microsoft.com/office/drawing/2014/main" id="{00000000-0008-0000-0000-00006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7" name="Text Box 3">
          <a:extLst>
            <a:ext uri="{FF2B5EF4-FFF2-40B4-BE49-F238E27FC236}">
              <a16:creationId xmlns:a16="http://schemas.microsoft.com/office/drawing/2014/main" id="{00000000-0008-0000-0000-00006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8" name="Text Box 3">
          <a:extLst>
            <a:ext uri="{FF2B5EF4-FFF2-40B4-BE49-F238E27FC236}">
              <a16:creationId xmlns:a16="http://schemas.microsoft.com/office/drawing/2014/main" id="{00000000-0008-0000-0000-00006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9" name="Text Box 3">
          <a:extLst>
            <a:ext uri="{FF2B5EF4-FFF2-40B4-BE49-F238E27FC236}">
              <a16:creationId xmlns:a16="http://schemas.microsoft.com/office/drawing/2014/main" id="{00000000-0008-0000-0000-00006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0" name="Text Box 3">
          <a:extLst>
            <a:ext uri="{FF2B5EF4-FFF2-40B4-BE49-F238E27FC236}">
              <a16:creationId xmlns:a16="http://schemas.microsoft.com/office/drawing/2014/main" id="{00000000-0008-0000-0000-00006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1" name="Text Box 3">
          <a:extLst>
            <a:ext uri="{FF2B5EF4-FFF2-40B4-BE49-F238E27FC236}">
              <a16:creationId xmlns:a16="http://schemas.microsoft.com/office/drawing/2014/main" id="{00000000-0008-0000-0000-00006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2" name="Text Box 3">
          <a:extLst>
            <a:ext uri="{FF2B5EF4-FFF2-40B4-BE49-F238E27FC236}">
              <a16:creationId xmlns:a16="http://schemas.microsoft.com/office/drawing/2014/main" id="{00000000-0008-0000-0000-00007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3" name="Text Box 3">
          <a:extLst>
            <a:ext uri="{FF2B5EF4-FFF2-40B4-BE49-F238E27FC236}">
              <a16:creationId xmlns:a16="http://schemas.microsoft.com/office/drawing/2014/main" id="{00000000-0008-0000-0000-00007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4" name="Text Box 3">
          <a:extLst>
            <a:ext uri="{FF2B5EF4-FFF2-40B4-BE49-F238E27FC236}">
              <a16:creationId xmlns:a16="http://schemas.microsoft.com/office/drawing/2014/main" id="{00000000-0008-0000-0000-00007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5" name="Text Box 3">
          <a:extLst>
            <a:ext uri="{FF2B5EF4-FFF2-40B4-BE49-F238E27FC236}">
              <a16:creationId xmlns:a16="http://schemas.microsoft.com/office/drawing/2014/main" id="{00000000-0008-0000-0000-00007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6" name="Text Box 3">
          <a:extLst>
            <a:ext uri="{FF2B5EF4-FFF2-40B4-BE49-F238E27FC236}">
              <a16:creationId xmlns:a16="http://schemas.microsoft.com/office/drawing/2014/main" id="{00000000-0008-0000-0000-00007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7" name="Text Box 3">
          <a:extLst>
            <a:ext uri="{FF2B5EF4-FFF2-40B4-BE49-F238E27FC236}">
              <a16:creationId xmlns:a16="http://schemas.microsoft.com/office/drawing/2014/main" id="{00000000-0008-0000-0000-00007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8" name="Text Box 3">
          <a:extLst>
            <a:ext uri="{FF2B5EF4-FFF2-40B4-BE49-F238E27FC236}">
              <a16:creationId xmlns:a16="http://schemas.microsoft.com/office/drawing/2014/main" id="{00000000-0008-0000-0000-00007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9" name="Text Box 3">
          <a:extLst>
            <a:ext uri="{FF2B5EF4-FFF2-40B4-BE49-F238E27FC236}">
              <a16:creationId xmlns:a16="http://schemas.microsoft.com/office/drawing/2014/main" id="{00000000-0008-0000-0000-00007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0" name="Text Box 3">
          <a:extLst>
            <a:ext uri="{FF2B5EF4-FFF2-40B4-BE49-F238E27FC236}">
              <a16:creationId xmlns:a16="http://schemas.microsoft.com/office/drawing/2014/main" id="{00000000-0008-0000-0000-00007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1" name="Text Box 3">
          <a:extLst>
            <a:ext uri="{FF2B5EF4-FFF2-40B4-BE49-F238E27FC236}">
              <a16:creationId xmlns:a16="http://schemas.microsoft.com/office/drawing/2014/main" id="{00000000-0008-0000-0000-00007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2" name="Text Box 3">
          <a:extLst>
            <a:ext uri="{FF2B5EF4-FFF2-40B4-BE49-F238E27FC236}">
              <a16:creationId xmlns:a16="http://schemas.microsoft.com/office/drawing/2014/main" id="{00000000-0008-0000-0000-00007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3" name="Text Box 3">
          <a:extLst>
            <a:ext uri="{FF2B5EF4-FFF2-40B4-BE49-F238E27FC236}">
              <a16:creationId xmlns:a16="http://schemas.microsoft.com/office/drawing/2014/main" id="{00000000-0008-0000-0000-00007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4" name="Text Box 3">
          <a:extLst>
            <a:ext uri="{FF2B5EF4-FFF2-40B4-BE49-F238E27FC236}">
              <a16:creationId xmlns:a16="http://schemas.microsoft.com/office/drawing/2014/main" id="{00000000-0008-0000-0000-00007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5" name="Text Box 3">
          <a:extLst>
            <a:ext uri="{FF2B5EF4-FFF2-40B4-BE49-F238E27FC236}">
              <a16:creationId xmlns:a16="http://schemas.microsoft.com/office/drawing/2014/main" id="{00000000-0008-0000-0000-00007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6" name="Text Box 3">
          <a:extLst>
            <a:ext uri="{FF2B5EF4-FFF2-40B4-BE49-F238E27FC236}">
              <a16:creationId xmlns:a16="http://schemas.microsoft.com/office/drawing/2014/main" id="{00000000-0008-0000-0000-00007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7" name="Text Box 3">
          <a:extLst>
            <a:ext uri="{FF2B5EF4-FFF2-40B4-BE49-F238E27FC236}">
              <a16:creationId xmlns:a16="http://schemas.microsoft.com/office/drawing/2014/main" id="{00000000-0008-0000-0000-00007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8" name="Text Box 3">
          <a:extLst>
            <a:ext uri="{FF2B5EF4-FFF2-40B4-BE49-F238E27FC236}">
              <a16:creationId xmlns:a16="http://schemas.microsoft.com/office/drawing/2014/main" id="{00000000-0008-0000-0000-00008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9" name="Text Box 3">
          <a:extLst>
            <a:ext uri="{FF2B5EF4-FFF2-40B4-BE49-F238E27FC236}">
              <a16:creationId xmlns:a16="http://schemas.microsoft.com/office/drawing/2014/main" id="{00000000-0008-0000-0000-00008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0" name="Text Box 3">
          <a:extLst>
            <a:ext uri="{FF2B5EF4-FFF2-40B4-BE49-F238E27FC236}">
              <a16:creationId xmlns:a16="http://schemas.microsoft.com/office/drawing/2014/main" id="{00000000-0008-0000-0000-00008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1" name="Text Box 3">
          <a:extLst>
            <a:ext uri="{FF2B5EF4-FFF2-40B4-BE49-F238E27FC236}">
              <a16:creationId xmlns:a16="http://schemas.microsoft.com/office/drawing/2014/main" id="{00000000-0008-0000-0000-00008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2" name="Text Box 3">
          <a:extLst>
            <a:ext uri="{FF2B5EF4-FFF2-40B4-BE49-F238E27FC236}">
              <a16:creationId xmlns:a16="http://schemas.microsoft.com/office/drawing/2014/main" id="{00000000-0008-0000-0000-00008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3" name="Text Box 3">
          <a:extLst>
            <a:ext uri="{FF2B5EF4-FFF2-40B4-BE49-F238E27FC236}">
              <a16:creationId xmlns:a16="http://schemas.microsoft.com/office/drawing/2014/main" id="{00000000-0008-0000-0000-00008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4" name="Text Box 3">
          <a:extLst>
            <a:ext uri="{FF2B5EF4-FFF2-40B4-BE49-F238E27FC236}">
              <a16:creationId xmlns:a16="http://schemas.microsoft.com/office/drawing/2014/main" id="{00000000-0008-0000-0000-00008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5" name="Text Box 3">
          <a:extLst>
            <a:ext uri="{FF2B5EF4-FFF2-40B4-BE49-F238E27FC236}">
              <a16:creationId xmlns:a16="http://schemas.microsoft.com/office/drawing/2014/main" id="{00000000-0008-0000-0000-00008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6" name="Text Box 3">
          <a:extLst>
            <a:ext uri="{FF2B5EF4-FFF2-40B4-BE49-F238E27FC236}">
              <a16:creationId xmlns:a16="http://schemas.microsoft.com/office/drawing/2014/main" id="{00000000-0008-0000-0000-00008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7" name="Text Box 3">
          <a:extLst>
            <a:ext uri="{FF2B5EF4-FFF2-40B4-BE49-F238E27FC236}">
              <a16:creationId xmlns:a16="http://schemas.microsoft.com/office/drawing/2014/main" id="{00000000-0008-0000-0000-00008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8" name="Text Box 3">
          <a:extLst>
            <a:ext uri="{FF2B5EF4-FFF2-40B4-BE49-F238E27FC236}">
              <a16:creationId xmlns:a16="http://schemas.microsoft.com/office/drawing/2014/main" id="{00000000-0008-0000-0000-00008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9" name="Text Box 3">
          <a:extLst>
            <a:ext uri="{FF2B5EF4-FFF2-40B4-BE49-F238E27FC236}">
              <a16:creationId xmlns:a16="http://schemas.microsoft.com/office/drawing/2014/main" id="{00000000-0008-0000-0000-00008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0" name="Text Box 3">
          <a:extLst>
            <a:ext uri="{FF2B5EF4-FFF2-40B4-BE49-F238E27FC236}">
              <a16:creationId xmlns:a16="http://schemas.microsoft.com/office/drawing/2014/main" id="{00000000-0008-0000-0000-00008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1" name="Text Box 3">
          <a:extLst>
            <a:ext uri="{FF2B5EF4-FFF2-40B4-BE49-F238E27FC236}">
              <a16:creationId xmlns:a16="http://schemas.microsoft.com/office/drawing/2014/main" id="{00000000-0008-0000-0000-00008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2" name="Text Box 3">
          <a:extLst>
            <a:ext uri="{FF2B5EF4-FFF2-40B4-BE49-F238E27FC236}">
              <a16:creationId xmlns:a16="http://schemas.microsoft.com/office/drawing/2014/main" id="{00000000-0008-0000-0000-00008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3" name="Text Box 3">
          <a:extLst>
            <a:ext uri="{FF2B5EF4-FFF2-40B4-BE49-F238E27FC236}">
              <a16:creationId xmlns:a16="http://schemas.microsoft.com/office/drawing/2014/main" id="{00000000-0008-0000-0000-00008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4" name="Text Box 3">
          <a:extLst>
            <a:ext uri="{FF2B5EF4-FFF2-40B4-BE49-F238E27FC236}">
              <a16:creationId xmlns:a16="http://schemas.microsoft.com/office/drawing/2014/main" id="{00000000-0008-0000-0000-00009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5" name="Text Box 3">
          <a:extLst>
            <a:ext uri="{FF2B5EF4-FFF2-40B4-BE49-F238E27FC236}">
              <a16:creationId xmlns:a16="http://schemas.microsoft.com/office/drawing/2014/main" id="{00000000-0008-0000-0000-00009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6" name="Text Box 3">
          <a:extLst>
            <a:ext uri="{FF2B5EF4-FFF2-40B4-BE49-F238E27FC236}">
              <a16:creationId xmlns:a16="http://schemas.microsoft.com/office/drawing/2014/main" id="{00000000-0008-0000-0000-00009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7" name="Text Box 3">
          <a:extLst>
            <a:ext uri="{FF2B5EF4-FFF2-40B4-BE49-F238E27FC236}">
              <a16:creationId xmlns:a16="http://schemas.microsoft.com/office/drawing/2014/main" id="{00000000-0008-0000-0000-00009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8" name="Text Box 3">
          <a:extLst>
            <a:ext uri="{FF2B5EF4-FFF2-40B4-BE49-F238E27FC236}">
              <a16:creationId xmlns:a16="http://schemas.microsoft.com/office/drawing/2014/main" id="{00000000-0008-0000-0000-00009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9" name="Text Box 3">
          <a:extLst>
            <a:ext uri="{FF2B5EF4-FFF2-40B4-BE49-F238E27FC236}">
              <a16:creationId xmlns:a16="http://schemas.microsoft.com/office/drawing/2014/main" id="{00000000-0008-0000-0000-00009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0" name="Text Box 3">
          <a:extLst>
            <a:ext uri="{FF2B5EF4-FFF2-40B4-BE49-F238E27FC236}">
              <a16:creationId xmlns:a16="http://schemas.microsoft.com/office/drawing/2014/main" id="{00000000-0008-0000-0000-00009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1" name="Text Box 3">
          <a:extLst>
            <a:ext uri="{FF2B5EF4-FFF2-40B4-BE49-F238E27FC236}">
              <a16:creationId xmlns:a16="http://schemas.microsoft.com/office/drawing/2014/main" id="{00000000-0008-0000-0000-00009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2" name="Text Box 3">
          <a:extLst>
            <a:ext uri="{FF2B5EF4-FFF2-40B4-BE49-F238E27FC236}">
              <a16:creationId xmlns:a16="http://schemas.microsoft.com/office/drawing/2014/main" id="{00000000-0008-0000-0000-00009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3" name="Text Box 3">
          <a:extLst>
            <a:ext uri="{FF2B5EF4-FFF2-40B4-BE49-F238E27FC236}">
              <a16:creationId xmlns:a16="http://schemas.microsoft.com/office/drawing/2014/main" id="{00000000-0008-0000-0000-00009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4" name="Text Box 3">
          <a:extLst>
            <a:ext uri="{FF2B5EF4-FFF2-40B4-BE49-F238E27FC236}">
              <a16:creationId xmlns:a16="http://schemas.microsoft.com/office/drawing/2014/main" id="{00000000-0008-0000-0000-00009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5" name="Text Box 3">
          <a:extLst>
            <a:ext uri="{FF2B5EF4-FFF2-40B4-BE49-F238E27FC236}">
              <a16:creationId xmlns:a16="http://schemas.microsoft.com/office/drawing/2014/main" id="{00000000-0008-0000-0000-00009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6" name="Text Box 3">
          <a:extLst>
            <a:ext uri="{FF2B5EF4-FFF2-40B4-BE49-F238E27FC236}">
              <a16:creationId xmlns:a16="http://schemas.microsoft.com/office/drawing/2014/main" id="{00000000-0008-0000-0000-00009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7" name="Text Box 3">
          <a:extLst>
            <a:ext uri="{FF2B5EF4-FFF2-40B4-BE49-F238E27FC236}">
              <a16:creationId xmlns:a16="http://schemas.microsoft.com/office/drawing/2014/main" id="{00000000-0008-0000-0000-00009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8" name="Text Box 3">
          <a:extLst>
            <a:ext uri="{FF2B5EF4-FFF2-40B4-BE49-F238E27FC236}">
              <a16:creationId xmlns:a16="http://schemas.microsoft.com/office/drawing/2014/main" id="{00000000-0008-0000-0000-00009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9" name="Text Box 3">
          <a:extLst>
            <a:ext uri="{FF2B5EF4-FFF2-40B4-BE49-F238E27FC236}">
              <a16:creationId xmlns:a16="http://schemas.microsoft.com/office/drawing/2014/main" id="{00000000-0008-0000-0000-00009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0" name="Text Box 3">
          <a:extLst>
            <a:ext uri="{FF2B5EF4-FFF2-40B4-BE49-F238E27FC236}">
              <a16:creationId xmlns:a16="http://schemas.microsoft.com/office/drawing/2014/main" id="{00000000-0008-0000-0000-0000A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1" name="Text Box 3">
          <a:extLst>
            <a:ext uri="{FF2B5EF4-FFF2-40B4-BE49-F238E27FC236}">
              <a16:creationId xmlns:a16="http://schemas.microsoft.com/office/drawing/2014/main" id="{00000000-0008-0000-0000-0000A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2" name="Text Box 3">
          <a:extLst>
            <a:ext uri="{FF2B5EF4-FFF2-40B4-BE49-F238E27FC236}">
              <a16:creationId xmlns:a16="http://schemas.microsoft.com/office/drawing/2014/main" id="{00000000-0008-0000-0000-0000A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3" name="Text Box 3">
          <a:extLst>
            <a:ext uri="{FF2B5EF4-FFF2-40B4-BE49-F238E27FC236}">
              <a16:creationId xmlns:a16="http://schemas.microsoft.com/office/drawing/2014/main" id="{00000000-0008-0000-0000-0000A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4" name="Text Box 3">
          <a:extLst>
            <a:ext uri="{FF2B5EF4-FFF2-40B4-BE49-F238E27FC236}">
              <a16:creationId xmlns:a16="http://schemas.microsoft.com/office/drawing/2014/main" id="{00000000-0008-0000-0000-0000A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5" name="Text Box 3">
          <a:extLst>
            <a:ext uri="{FF2B5EF4-FFF2-40B4-BE49-F238E27FC236}">
              <a16:creationId xmlns:a16="http://schemas.microsoft.com/office/drawing/2014/main" id="{00000000-0008-0000-0000-0000A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6" name="Text Box 3">
          <a:extLst>
            <a:ext uri="{FF2B5EF4-FFF2-40B4-BE49-F238E27FC236}">
              <a16:creationId xmlns:a16="http://schemas.microsoft.com/office/drawing/2014/main" id="{00000000-0008-0000-0000-0000A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7" name="Text Box 3">
          <a:extLst>
            <a:ext uri="{FF2B5EF4-FFF2-40B4-BE49-F238E27FC236}">
              <a16:creationId xmlns:a16="http://schemas.microsoft.com/office/drawing/2014/main" id="{00000000-0008-0000-0000-0000A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8" name="Text Box 3">
          <a:extLst>
            <a:ext uri="{FF2B5EF4-FFF2-40B4-BE49-F238E27FC236}">
              <a16:creationId xmlns:a16="http://schemas.microsoft.com/office/drawing/2014/main" id="{00000000-0008-0000-0000-0000A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9" name="Text Box 3">
          <a:extLst>
            <a:ext uri="{FF2B5EF4-FFF2-40B4-BE49-F238E27FC236}">
              <a16:creationId xmlns:a16="http://schemas.microsoft.com/office/drawing/2014/main" id="{00000000-0008-0000-0000-0000A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0" name="Text Box 3">
          <a:extLst>
            <a:ext uri="{FF2B5EF4-FFF2-40B4-BE49-F238E27FC236}">
              <a16:creationId xmlns:a16="http://schemas.microsoft.com/office/drawing/2014/main" id="{00000000-0008-0000-0000-0000A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1" name="Text Box 3">
          <a:extLst>
            <a:ext uri="{FF2B5EF4-FFF2-40B4-BE49-F238E27FC236}">
              <a16:creationId xmlns:a16="http://schemas.microsoft.com/office/drawing/2014/main" id="{00000000-0008-0000-0000-0000A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2" name="Text Box 3">
          <a:extLst>
            <a:ext uri="{FF2B5EF4-FFF2-40B4-BE49-F238E27FC236}">
              <a16:creationId xmlns:a16="http://schemas.microsoft.com/office/drawing/2014/main" id="{00000000-0008-0000-0000-0000A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3" name="Text Box 3">
          <a:extLst>
            <a:ext uri="{FF2B5EF4-FFF2-40B4-BE49-F238E27FC236}">
              <a16:creationId xmlns:a16="http://schemas.microsoft.com/office/drawing/2014/main" id="{00000000-0008-0000-0000-0000A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4" name="Text Box 3">
          <a:extLst>
            <a:ext uri="{FF2B5EF4-FFF2-40B4-BE49-F238E27FC236}">
              <a16:creationId xmlns:a16="http://schemas.microsoft.com/office/drawing/2014/main" id="{00000000-0008-0000-0000-0000A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5" name="Text Box 3">
          <a:extLst>
            <a:ext uri="{FF2B5EF4-FFF2-40B4-BE49-F238E27FC236}">
              <a16:creationId xmlns:a16="http://schemas.microsoft.com/office/drawing/2014/main" id="{00000000-0008-0000-0000-0000A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6" name="Text Box 3">
          <a:extLst>
            <a:ext uri="{FF2B5EF4-FFF2-40B4-BE49-F238E27FC236}">
              <a16:creationId xmlns:a16="http://schemas.microsoft.com/office/drawing/2014/main" id="{00000000-0008-0000-0000-0000B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7" name="Text Box 3">
          <a:extLst>
            <a:ext uri="{FF2B5EF4-FFF2-40B4-BE49-F238E27FC236}">
              <a16:creationId xmlns:a16="http://schemas.microsoft.com/office/drawing/2014/main" id="{00000000-0008-0000-0000-0000B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8" name="Text Box 3">
          <a:extLst>
            <a:ext uri="{FF2B5EF4-FFF2-40B4-BE49-F238E27FC236}">
              <a16:creationId xmlns:a16="http://schemas.microsoft.com/office/drawing/2014/main" id="{00000000-0008-0000-0000-0000B2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9" name="Text Box 3">
          <a:extLst>
            <a:ext uri="{FF2B5EF4-FFF2-40B4-BE49-F238E27FC236}">
              <a16:creationId xmlns:a16="http://schemas.microsoft.com/office/drawing/2014/main" id="{00000000-0008-0000-0000-0000B3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0" name="Text Box 3">
          <a:extLst>
            <a:ext uri="{FF2B5EF4-FFF2-40B4-BE49-F238E27FC236}">
              <a16:creationId xmlns:a16="http://schemas.microsoft.com/office/drawing/2014/main" id="{00000000-0008-0000-0000-0000B4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1" name="Text Box 3">
          <a:extLst>
            <a:ext uri="{FF2B5EF4-FFF2-40B4-BE49-F238E27FC236}">
              <a16:creationId xmlns:a16="http://schemas.microsoft.com/office/drawing/2014/main" id="{00000000-0008-0000-0000-0000B5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2" name="Text Box 3">
          <a:extLst>
            <a:ext uri="{FF2B5EF4-FFF2-40B4-BE49-F238E27FC236}">
              <a16:creationId xmlns:a16="http://schemas.microsoft.com/office/drawing/2014/main" id="{00000000-0008-0000-0000-0000B6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3" name="Text Box 3">
          <a:extLst>
            <a:ext uri="{FF2B5EF4-FFF2-40B4-BE49-F238E27FC236}">
              <a16:creationId xmlns:a16="http://schemas.microsoft.com/office/drawing/2014/main" id="{00000000-0008-0000-0000-0000B7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4" name="Text Box 3">
          <a:extLst>
            <a:ext uri="{FF2B5EF4-FFF2-40B4-BE49-F238E27FC236}">
              <a16:creationId xmlns:a16="http://schemas.microsoft.com/office/drawing/2014/main" id="{00000000-0008-0000-0000-0000B8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5" name="Text Box 3">
          <a:extLst>
            <a:ext uri="{FF2B5EF4-FFF2-40B4-BE49-F238E27FC236}">
              <a16:creationId xmlns:a16="http://schemas.microsoft.com/office/drawing/2014/main" id="{00000000-0008-0000-0000-0000B9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6" name="Text Box 3">
          <a:extLst>
            <a:ext uri="{FF2B5EF4-FFF2-40B4-BE49-F238E27FC236}">
              <a16:creationId xmlns:a16="http://schemas.microsoft.com/office/drawing/2014/main" id="{00000000-0008-0000-0000-0000BA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7" name="Text Box 3">
          <a:extLst>
            <a:ext uri="{FF2B5EF4-FFF2-40B4-BE49-F238E27FC236}">
              <a16:creationId xmlns:a16="http://schemas.microsoft.com/office/drawing/2014/main" id="{00000000-0008-0000-0000-0000BB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8" name="Text Box 3">
          <a:extLst>
            <a:ext uri="{FF2B5EF4-FFF2-40B4-BE49-F238E27FC236}">
              <a16:creationId xmlns:a16="http://schemas.microsoft.com/office/drawing/2014/main" id="{00000000-0008-0000-0000-0000BC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9" name="Text Box 3">
          <a:extLst>
            <a:ext uri="{FF2B5EF4-FFF2-40B4-BE49-F238E27FC236}">
              <a16:creationId xmlns:a16="http://schemas.microsoft.com/office/drawing/2014/main" id="{00000000-0008-0000-0000-0000BD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90" name="Text Box 3">
          <a:extLst>
            <a:ext uri="{FF2B5EF4-FFF2-40B4-BE49-F238E27FC236}">
              <a16:creationId xmlns:a16="http://schemas.microsoft.com/office/drawing/2014/main" id="{00000000-0008-0000-0000-0000BE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91" name="Text Box 3">
          <a:extLst>
            <a:ext uri="{FF2B5EF4-FFF2-40B4-BE49-F238E27FC236}">
              <a16:creationId xmlns:a16="http://schemas.microsoft.com/office/drawing/2014/main" id="{00000000-0008-0000-0000-0000BF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92" name="Text Box 3">
          <a:extLst>
            <a:ext uri="{FF2B5EF4-FFF2-40B4-BE49-F238E27FC236}">
              <a16:creationId xmlns:a16="http://schemas.microsoft.com/office/drawing/2014/main" id="{00000000-0008-0000-0000-0000C0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93" name="Text Box 3">
          <a:extLst>
            <a:ext uri="{FF2B5EF4-FFF2-40B4-BE49-F238E27FC236}">
              <a16:creationId xmlns:a16="http://schemas.microsoft.com/office/drawing/2014/main" id="{00000000-0008-0000-0000-0000C1000000}"/>
            </a:ext>
          </a:extLst>
        </xdr:cNvPr>
        <xdr:cNvSpPr>
          <a:spLocks noGrp="1"/>
        </xdr:cNvSpPr>
      </xdr:nvSpPr>
      <xdr:spPr>
        <a:xfrm>
          <a:off x="2524125" y="201158475"/>
          <a:ext cx="0" cy="209306"/>
        </a:xfrm>
        <a:prstGeom prst="rect">
          <a:avLst/>
        </a:prstGeom>
        <a:noFill/>
        <a:ln>
          <a:noFill/>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4" name="Text Box 387">
          <a:extLst>
            <a:ext uri="{FF2B5EF4-FFF2-40B4-BE49-F238E27FC236}">
              <a16:creationId xmlns:a16="http://schemas.microsoft.com/office/drawing/2014/main" id="{00000000-0008-0000-0000-0000C2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5" name="Text Box 388">
          <a:extLst>
            <a:ext uri="{FF2B5EF4-FFF2-40B4-BE49-F238E27FC236}">
              <a16:creationId xmlns:a16="http://schemas.microsoft.com/office/drawing/2014/main" id="{00000000-0008-0000-0000-0000C3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6" name="Text Box 389">
          <a:extLst>
            <a:ext uri="{FF2B5EF4-FFF2-40B4-BE49-F238E27FC236}">
              <a16:creationId xmlns:a16="http://schemas.microsoft.com/office/drawing/2014/main" id="{00000000-0008-0000-0000-0000C4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7" name="Text Box 390">
          <a:extLst>
            <a:ext uri="{FF2B5EF4-FFF2-40B4-BE49-F238E27FC236}">
              <a16:creationId xmlns:a16="http://schemas.microsoft.com/office/drawing/2014/main" id="{00000000-0008-0000-0000-0000C5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8" name="Text Box 391">
          <a:extLst>
            <a:ext uri="{FF2B5EF4-FFF2-40B4-BE49-F238E27FC236}">
              <a16:creationId xmlns:a16="http://schemas.microsoft.com/office/drawing/2014/main" id="{00000000-0008-0000-0000-0000C6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9" name="Text Box 392">
          <a:extLst>
            <a:ext uri="{FF2B5EF4-FFF2-40B4-BE49-F238E27FC236}">
              <a16:creationId xmlns:a16="http://schemas.microsoft.com/office/drawing/2014/main" id="{00000000-0008-0000-0000-0000C7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0" name="Text Box 393">
          <a:extLst>
            <a:ext uri="{FF2B5EF4-FFF2-40B4-BE49-F238E27FC236}">
              <a16:creationId xmlns:a16="http://schemas.microsoft.com/office/drawing/2014/main" id="{00000000-0008-0000-0000-0000C8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1" name="Text Box 394">
          <a:extLst>
            <a:ext uri="{FF2B5EF4-FFF2-40B4-BE49-F238E27FC236}">
              <a16:creationId xmlns:a16="http://schemas.microsoft.com/office/drawing/2014/main" id="{00000000-0008-0000-0000-0000C9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2" name="Text Box 395">
          <a:extLst>
            <a:ext uri="{FF2B5EF4-FFF2-40B4-BE49-F238E27FC236}">
              <a16:creationId xmlns:a16="http://schemas.microsoft.com/office/drawing/2014/main" id="{00000000-0008-0000-0000-0000CA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3" name="Text Box 396">
          <a:extLst>
            <a:ext uri="{FF2B5EF4-FFF2-40B4-BE49-F238E27FC236}">
              <a16:creationId xmlns:a16="http://schemas.microsoft.com/office/drawing/2014/main" id="{00000000-0008-0000-0000-0000CB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4" name="Text Box 397">
          <a:extLst>
            <a:ext uri="{FF2B5EF4-FFF2-40B4-BE49-F238E27FC236}">
              <a16:creationId xmlns:a16="http://schemas.microsoft.com/office/drawing/2014/main" id="{00000000-0008-0000-0000-0000CC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5" name="Text Box 398">
          <a:extLst>
            <a:ext uri="{FF2B5EF4-FFF2-40B4-BE49-F238E27FC236}">
              <a16:creationId xmlns:a16="http://schemas.microsoft.com/office/drawing/2014/main" id="{00000000-0008-0000-0000-0000CD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6" name="Text Box 399">
          <a:extLst>
            <a:ext uri="{FF2B5EF4-FFF2-40B4-BE49-F238E27FC236}">
              <a16:creationId xmlns:a16="http://schemas.microsoft.com/office/drawing/2014/main" id="{00000000-0008-0000-0000-0000CE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7" name="Text Box 400">
          <a:extLst>
            <a:ext uri="{FF2B5EF4-FFF2-40B4-BE49-F238E27FC236}">
              <a16:creationId xmlns:a16="http://schemas.microsoft.com/office/drawing/2014/main" id="{00000000-0008-0000-0000-0000CF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8" name="Text Box 401">
          <a:extLst>
            <a:ext uri="{FF2B5EF4-FFF2-40B4-BE49-F238E27FC236}">
              <a16:creationId xmlns:a16="http://schemas.microsoft.com/office/drawing/2014/main" id="{00000000-0008-0000-0000-0000D0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9" name="Text Box 402">
          <a:extLst>
            <a:ext uri="{FF2B5EF4-FFF2-40B4-BE49-F238E27FC236}">
              <a16:creationId xmlns:a16="http://schemas.microsoft.com/office/drawing/2014/main" id="{00000000-0008-0000-0000-0000D1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0" name="Text Box 403">
          <a:extLst>
            <a:ext uri="{FF2B5EF4-FFF2-40B4-BE49-F238E27FC236}">
              <a16:creationId xmlns:a16="http://schemas.microsoft.com/office/drawing/2014/main" id="{00000000-0008-0000-0000-0000D2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1" name="Text Box 404">
          <a:extLst>
            <a:ext uri="{FF2B5EF4-FFF2-40B4-BE49-F238E27FC236}">
              <a16:creationId xmlns:a16="http://schemas.microsoft.com/office/drawing/2014/main" id="{00000000-0008-0000-0000-0000D3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2" name="Text Box 405">
          <a:extLst>
            <a:ext uri="{FF2B5EF4-FFF2-40B4-BE49-F238E27FC236}">
              <a16:creationId xmlns:a16="http://schemas.microsoft.com/office/drawing/2014/main" id="{00000000-0008-0000-0000-0000D4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3" name="Text Box 406">
          <a:extLst>
            <a:ext uri="{FF2B5EF4-FFF2-40B4-BE49-F238E27FC236}">
              <a16:creationId xmlns:a16="http://schemas.microsoft.com/office/drawing/2014/main" id="{00000000-0008-0000-0000-0000D5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4" name="Text Box 407">
          <a:extLst>
            <a:ext uri="{FF2B5EF4-FFF2-40B4-BE49-F238E27FC236}">
              <a16:creationId xmlns:a16="http://schemas.microsoft.com/office/drawing/2014/main" id="{00000000-0008-0000-0000-0000D6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5" name="Text Box 408">
          <a:extLst>
            <a:ext uri="{FF2B5EF4-FFF2-40B4-BE49-F238E27FC236}">
              <a16:creationId xmlns:a16="http://schemas.microsoft.com/office/drawing/2014/main" id="{00000000-0008-0000-0000-0000D7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6" name="Text Box 409">
          <a:extLst>
            <a:ext uri="{FF2B5EF4-FFF2-40B4-BE49-F238E27FC236}">
              <a16:creationId xmlns:a16="http://schemas.microsoft.com/office/drawing/2014/main" id="{00000000-0008-0000-0000-0000D8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7" name="Text Box 410">
          <a:extLst>
            <a:ext uri="{FF2B5EF4-FFF2-40B4-BE49-F238E27FC236}">
              <a16:creationId xmlns:a16="http://schemas.microsoft.com/office/drawing/2014/main" id="{00000000-0008-0000-0000-0000D9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8" name="Text Box 411">
          <a:extLst>
            <a:ext uri="{FF2B5EF4-FFF2-40B4-BE49-F238E27FC236}">
              <a16:creationId xmlns:a16="http://schemas.microsoft.com/office/drawing/2014/main" id="{00000000-0008-0000-0000-0000DA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9" name="Text Box 412">
          <a:extLst>
            <a:ext uri="{FF2B5EF4-FFF2-40B4-BE49-F238E27FC236}">
              <a16:creationId xmlns:a16="http://schemas.microsoft.com/office/drawing/2014/main" id="{00000000-0008-0000-0000-0000DB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0" name="Text Box 413">
          <a:extLst>
            <a:ext uri="{FF2B5EF4-FFF2-40B4-BE49-F238E27FC236}">
              <a16:creationId xmlns:a16="http://schemas.microsoft.com/office/drawing/2014/main" id="{00000000-0008-0000-0000-0000DC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1" name="Text Box 414">
          <a:extLst>
            <a:ext uri="{FF2B5EF4-FFF2-40B4-BE49-F238E27FC236}">
              <a16:creationId xmlns:a16="http://schemas.microsoft.com/office/drawing/2014/main" id="{00000000-0008-0000-0000-0000DD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2" name="Text Box 415">
          <a:extLst>
            <a:ext uri="{FF2B5EF4-FFF2-40B4-BE49-F238E27FC236}">
              <a16:creationId xmlns:a16="http://schemas.microsoft.com/office/drawing/2014/main" id="{00000000-0008-0000-0000-0000DE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3" name="Text Box 416">
          <a:extLst>
            <a:ext uri="{FF2B5EF4-FFF2-40B4-BE49-F238E27FC236}">
              <a16:creationId xmlns:a16="http://schemas.microsoft.com/office/drawing/2014/main" id="{00000000-0008-0000-0000-0000DF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4" name="Text Box 417">
          <a:extLst>
            <a:ext uri="{FF2B5EF4-FFF2-40B4-BE49-F238E27FC236}">
              <a16:creationId xmlns:a16="http://schemas.microsoft.com/office/drawing/2014/main" id="{00000000-0008-0000-0000-0000E0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5" name="Text Box 418">
          <a:extLst>
            <a:ext uri="{FF2B5EF4-FFF2-40B4-BE49-F238E27FC236}">
              <a16:creationId xmlns:a16="http://schemas.microsoft.com/office/drawing/2014/main" id="{00000000-0008-0000-0000-0000E1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6" name="Text Box 419">
          <a:extLst>
            <a:ext uri="{FF2B5EF4-FFF2-40B4-BE49-F238E27FC236}">
              <a16:creationId xmlns:a16="http://schemas.microsoft.com/office/drawing/2014/main" id="{00000000-0008-0000-0000-0000E2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7" name="Text Box 420">
          <a:extLst>
            <a:ext uri="{FF2B5EF4-FFF2-40B4-BE49-F238E27FC236}">
              <a16:creationId xmlns:a16="http://schemas.microsoft.com/office/drawing/2014/main" id="{00000000-0008-0000-0000-0000E3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8" name="Text Box 421">
          <a:extLst>
            <a:ext uri="{FF2B5EF4-FFF2-40B4-BE49-F238E27FC236}">
              <a16:creationId xmlns:a16="http://schemas.microsoft.com/office/drawing/2014/main" id="{00000000-0008-0000-0000-0000E4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9" name="Text Box 422">
          <a:extLst>
            <a:ext uri="{FF2B5EF4-FFF2-40B4-BE49-F238E27FC236}">
              <a16:creationId xmlns:a16="http://schemas.microsoft.com/office/drawing/2014/main" id="{00000000-0008-0000-0000-0000E5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0" name="Text Box 423">
          <a:extLst>
            <a:ext uri="{FF2B5EF4-FFF2-40B4-BE49-F238E27FC236}">
              <a16:creationId xmlns:a16="http://schemas.microsoft.com/office/drawing/2014/main" id="{00000000-0008-0000-0000-0000E6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1" name="Text Box 424">
          <a:extLst>
            <a:ext uri="{FF2B5EF4-FFF2-40B4-BE49-F238E27FC236}">
              <a16:creationId xmlns:a16="http://schemas.microsoft.com/office/drawing/2014/main" id="{00000000-0008-0000-0000-0000E7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2" name="Text Box 425">
          <a:extLst>
            <a:ext uri="{FF2B5EF4-FFF2-40B4-BE49-F238E27FC236}">
              <a16:creationId xmlns:a16="http://schemas.microsoft.com/office/drawing/2014/main" id="{00000000-0008-0000-0000-0000E8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3" name="Text Box 426">
          <a:extLst>
            <a:ext uri="{FF2B5EF4-FFF2-40B4-BE49-F238E27FC236}">
              <a16:creationId xmlns:a16="http://schemas.microsoft.com/office/drawing/2014/main" id="{00000000-0008-0000-0000-0000E9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4" name="Text Box 427">
          <a:extLst>
            <a:ext uri="{FF2B5EF4-FFF2-40B4-BE49-F238E27FC236}">
              <a16:creationId xmlns:a16="http://schemas.microsoft.com/office/drawing/2014/main" id="{00000000-0008-0000-0000-0000EA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5" name="Text Box 428">
          <a:extLst>
            <a:ext uri="{FF2B5EF4-FFF2-40B4-BE49-F238E27FC236}">
              <a16:creationId xmlns:a16="http://schemas.microsoft.com/office/drawing/2014/main" id="{00000000-0008-0000-0000-0000EB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6" name="Text Box 429">
          <a:extLst>
            <a:ext uri="{FF2B5EF4-FFF2-40B4-BE49-F238E27FC236}">
              <a16:creationId xmlns:a16="http://schemas.microsoft.com/office/drawing/2014/main" id="{00000000-0008-0000-0000-0000EC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7" name="Text Box 430">
          <a:extLst>
            <a:ext uri="{FF2B5EF4-FFF2-40B4-BE49-F238E27FC236}">
              <a16:creationId xmlns:a16="http://schemas.microsoft.com/office/drawing/2014/main" id="{00000000-0008-0000-0000-0000ED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8" name="Text Box 431">
          <a:extLst>
            <a:ext uri="{FF2B5EF4-FFF2-40B4-BE49-F238E27FC236}">
              <a16:creationId xmlns:a16="http://schemas.microsoft.com/office/drawing/2014/main" id="{00000000-0008-0000-0000-0000EE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9" name="Text Box 432">
          <a:extLst>
            <a:ext uri="{FF2B5EF4-FFF2-40B4-BE49-F238E27FC236}">
              <a16:creationId xmlns:a16="http://schemas.microsoft.com/office/drawing/2014/main" id="{00000000-0008-0000-0000-0000EF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0" name="Text Box 433">
          <a:extLst>
            <a:ext uri="{FF2B5EF4-FFF2-40B4-BE49-F238E27FC236}">
              <a16:creationId xmlns:a16="http://schemas.microsoft.com/office/drawing/2014/main" id="{00000000-0008-0000-0000-0000F0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1" name="Text Box 434">
          <a:extLst>
            <a:ext uri="{FF2B5EF4-FFF2-40B4-BE49-F238E27FC236}">
              <a16:creationId xmlns:a16="http://schemas.microsoft.com/office/drawing/2014/main" id="{00000000-0008-0000-0000-0000F1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2" name="Text Box 435">
          <a:extLst>
            <a:ext uri="{FF2B5EF4-FFF2-40B4-BE49-F238E27FC236}">
              <a16:creationId xmlns:a16="http://schemas.microsoft.com/office/drawing/2014/main" id="{00000000-0008-0000-0000-0000F2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3" name="Text Box 436">
          <a:extLst>
            <a:ext uri="{FF2B5EF4-FFF2-40B4-BE49-F238E27FC236}">
              <a16:creationId xmlns:a16="http://schemas.microsoft.com/office/drawing/2014/main" id="{00000000-0008-0000-0000-0000F3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4" name="Text Box 437">
          <a:extLst>
            <a:ext uri="{FF2B5EF4-FFF2-40B4-BE49-F238E27FC236}">
              <a16:creationId xmlns:a16="http://schemas.microsoft.com/office/drawing/2014/main" id="{00000000-0008-0000-0000-0000F4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5" name="Text Box 438">
          <a:extLst>
            <a:ext uri="{FF2B5EF4-FFF2-40B4-BE49-F238E27FC236}">
              <a16:creationId xmlns:a16="http://schemas.microsoft.com/office/drawing/2014/main" id="{00000000-0008-0000-0000-0000F5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6" name="Text Box 439">
          <a:extLst>
            <a:ext uri="{FF2B5EF4-FFF2-40B4-BE49-F238E27FC236}">
              <a16:creationId xmlns:a16="http://schemas.microsoft.com/office/drawing/2014/main" id="{00000000-0008-0000-0000-0000F6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7" name="Text Box 440">
          <a:extLst>
            <a:ext uri="{FF2B5EF4-FFF2-40B4-BE49-F238E27FC236}">
              <a16:creationId xmlns:a16="http://schemas.microsoft.com/office/drawing/2014/main" id="{00000000-0008-0000-0000-0000F7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8" name="Text Box 441">
          <a:extLst>
            <a:ext uri="{FF2B5EF4-FFF2-40B4-BE49-F238E27FC236}">
              <a16:creationId xmlns:a16="http://schemas.microsoft.com/office/drawing/2014/main" id="{00000000-0008-0000-0000-0000F8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9" name="Text Box 442">
          <a:extLst>
            <a:ext uri="{FF2B5EF4-FFF2-40B4-BE49-F238E27FC236}">
              <a16:creationId xmlns:a16="http://schemas.microsoft.com/office/drawing/2014/main" id="{00000000-0008-0000-0000-0000F9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0" name="Text Box 443">
          <a:extLst>
            <a:ext uri="{FF2B5EF4-FFF2-40B4-BE49-F238E27FC236}">
              <a16:creationId xmlns:a16="http://schemas.microsoft.com/office/drawing/2014/main" id="{00000000-0008-0000-0000-0000FA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1" name="Text Box 444">
          <a:extLst>
            <a:ext uri="{FF2B5EF4-FFF2-40B4-BE49-F238E27FC236}">
              <a16:creationId xmlns:a16="http://schemas.microsoft.com/office/drawing/2014/main" id="{00000000-0008-0000-0000-0000FB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2" name="Text Box 445">
          <a:extLst>
            <a:ext uri="{FF2B5EF4-FFF2-40B4-BE49-F238E27FC236}">
              <a16:creationId xmlns:a16="http://schemas.microsoft.com/office/drawing/2014/main" id="{00000000-0008-0000-0000-0000FC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3" name="Text Box 446">
          <a:extLst>
            <a:ext uri="{FF2B5EF4-FFF2-40B4-BE49-F238E27FC236}">
              <a16:creationId xmlns:a16="http://schemas.microsoft.com/office/drawing/2014/main" id="{00000000-0008-0000-0000-0000FD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4" name="Text Box 447">
          <a:extLst>
            <a:ext uri="{FF2B5EF4-FFF2-40B4-BE49-F238E27FC236}">
              <a16:creationId xmlns:a16="http://schemas.microsoft.com/office/drawing/2014/main" id="{00000000-0008-0000-0000-0000FE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5" name="Text Box 448">
          <a:extLst>
            <a:ext uri="{FF2B5EF4-FFF2-40B4-BE49-F238E27FC236}">
              <a16:creationId xmlns:a16="http://schemas.microsoft.com/office/drawing/2014/main" id="{00000000-0008-0000-0000-0000FF00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6" name="Text Box 449">
          <a:extLst>
            <a:ext uri="{FF2B5EF4-FFF2-40B4-BE49-F238E27FC236}">
              <a16:creationId xmlns:a16="http://schemas.microsoft.com/office/drawing/2014/main" id="{00000000-0008-0000-0000-00000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7" name="Text Box 450">
          <a:extLst>
            <a:ext uri="{FF2B5EF4-FFF2-40B4-BE49-F238E27FC236}">
              <a16:creationId xmlns:a16="http://schemas.microsoft.com/office/drawing/2014/main" id="{00000000-0008-0000-0000-00000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8" name="Text Box 451">
          <a:extLst>
            <a:ext uri="{FF2B5EF4-FFF2-40B4-BE49-F238E27FC236}">
              <a16:creationId xmlns:a16="http://schemas.microsoft.com/office/drawing/2014/main" id="{00000000-0008-0000-0000-00000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9" name="Text Box 452">
          <a:extLst>
            <a:ext uri="{FF2B5EF4-FFF2-40B4-BE49-F238E27FC236}">
              <a16:creationId xmlns:a16="http://schemas.microsoft.com/office/drawing/2014/main" id="{00000000-0008-0000-0000-00000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0" name="Text Box 453">
          <a:extLst>
            <a:ext uri="{FF2B5EF4-FFF2-40B4-BE49-F238E27FC236}">
              <a16:creationId xmlns:a16="http://schemas.microsoft.com/office/drawing/2014/main" id="{00000000-0008-0000-0000-00000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1" name="Text Box 454">
          <a:extLst>
            <a:ext uri="{FF2B5EF4-FFF2-40B4-BE49-F238E27FC236}">
              <a16:creationId xmlns:a16="http://schemas.microsoft.com/office/drawing/2014/main" id="{00000000-0008-0000-0000-00000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2" name="Text Box 455">
          <a:extLst>
            <a:ext uri="{FF2B5EF4-FFF2-40B4-BE49-F238E27FC236}">
              <a16:creationId xmlns:a16="http://schemas.microsoft.com/office/drawing/2014/main" id="{00000000-0008-0000-0000-00000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3" name="Text Box 456">
          <a:extLst>
            <a:ext uri="{FF2B5EF4-FFF2-40B4-BE49-F238E27FC236}">
              <a16:creationId xmlns:a16="http://schemas.microsoft.com/office/drawing/2014/main" id="{00000000-0008-0000-0000-00000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4" name="Text Box 457">
          <a:extLst>
            <a:ext uri="{FF2B5EF4-FFF2-40B4-BE49-F238E27FC236}">
              <a16:creationId xmlns:a16="http://schemas.microsoft.com/office/drawing/2014/main" id="{00000000-0008-0000-0000-00000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5" name="Text Box 458">
          <a:extLst>
            <a:ext uri="{FF2B5EF4-FFF2-40B4-BE49-F238E27FC236}">
              <a16:creationId xmlns:a16="http://schemas.microsoft.com/office/drawing/2014/main" id="{00000000-0008-0000-0000-00000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6" name="Text Box 459">
          <a:extLst>
            <a:ext uri="{FF2B5EF4-FFF2-40B4-BE49-F238E27FC236}">
              <a16:creationId xmlns:a16="http://schemas.microsoft.com/office/drawing/2014/main" id="{00000000-0008-0000-0000-00000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7" name="Text Box 460">
          <a:extLst>
            <a:ext uri="{FF2B5EF4-FFF2-40B4-BE49-F238E27FC236}">
              <a16:creationId xmlns:a16="http://schemas.microsoft.com/office/drawing/2014/main" id="{00000000-0008-0000-0000-00000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8" name="Text Box 461">
          <a:extLst>
            <a:ext uri="{FF2B5EF4-FFF2-40B4-BE49-F238E27FC236}">
              <a16:creationId xmlns:a16="http://schemas.microsoft.com/office/drawing/2014/main" id="{00000000-0008-0000-0000-00000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9" name="Text Box 462">
          <a:extLst>
            <a:ext uri="{FF2B5EF4-FFF2-40B4-BE49-F238E27FC236}">
              <a16:creationId xmlns:a16="http://schemas.microsoft.com/office/drawing/2014/main" id="{00000000-0008-0000-0000-00000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0" name="Text Box 463">
          <a:extLst>
            <a:ext uri="{FF2B5EF4-FFF2-40B4-BE49-F238E27FC236}">
              <a16:creationId xmlns:a16="http://schemas.microsoft.com/office/drawing/2014/main" id="{00000000-0008-0000-0000-00000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1" name="Text Box 464">
          <a:extLst>
            <a:ext uri="{FF2B5EF4-FFF2-40B4-BE49-F238E27FC236}">
              <a16:creationId xmlns:a16="http://schemas.microsoft.com/office/drawing/2014/main" id="{00000000-0008-0000-0000-00000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2" name="Text Box 465">
          <a:extLst>
            <a:ext uri="{FF2B5EF4-FFF2-40B4-BE49-F238E27FC236}">
              <a16:creationId xmlns:a16="http://schemas.microsoft.com/office/drawing/2014/main" id="{00000000-0008-0000-0000-00001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3" name="Text Box 466">
          <a:extLst>
            <a:ext uri="{FF2B5EF4-FFF2-40B4-BE49-F238E27FC236}">
              <a16:creationId xmlns:a16="http://schemas.microsoft.com/office/drawing/2014/main" id="{00000000-0008-0000-0000-00001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4" name="Text Box 467">
          <a:extLst>
            <a:ext uri="{FF2B5EF4-FFF2-40B4-BE49-F238E27FC236}">
              <a16:creationId xmlns:a16="http://schemas.microsoft.com/office/drawing/2014/main" id="{00000000-0008-0000-0000-00001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5" name="Text Box 468">
          <a:extLst>
            <a:ext uri="{FF2B5EF4-FFF2-40B4-BE49-F238E27FC236}">
              <a16:creationId xmlns:a16="http://schemas.microsoft.com/office/drawing/2014/main" id="{00000000-0008-0000-0000-00001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6" name="Text Box 469">
          <a:extLst>
            <a:ext uri="{FF2B5EF4-FFF2-40B4-BE49-F238E27FC236}">
              <a16:creationId xmlns:a16="http://schemas.microsoft.com/office/drawing/2014/main" id="{00000000-0008-0000-0000-00001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7" name="Text Box 470">
          <a:extLst>
            <a:ext uri="{FF2B5EF4-FFF2-40B4-BE49-F238E27FC236}">
              <a16:creationId xmlns:a16="http://schemas.microsoft.com/office/drawing/2014/main" id="{00000000-0008-0000-0000-00001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8" name="Text Box 471">
          <a:extLst>
            <a:ext uri="{FF2B5EF4-FFF2-40B4-BE49-F238E27FC236}">
              <a16:creationId xmlns:a16="http://schemas.microsoft.com/office/drawing/2014/main" id="{00000000-0008-0000-0000-00001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9" name="Text Box 472">
          <a:extLst>
            <a:ext uri="{FF2B5EF4-FFF2-40B4-BE49-F238E27FC236}">
              <a16:creationId xmlns:a16="http://schemas.microsoft.com/office/drawing/2014/main" id="{00000000-0008-0000-0000-00001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0" name="Text Box 473">
          <a:extLst>
            <a:ext uri="{FF2B5EF4-FFF2-40B4-BE49-F238E27FC236}">
              <a16:creationId xmlns:a16="http://schemas.microsoft.com/office/drawing/2014/main" id="{00000000-0008-0000-0000-00001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1" name="Text Box 474">
          <a:extLst>
            <a:ext uri="{FF2B5EF4-FFF2-40B4-BE49-F238E27FC236}">
              <a16:creationId xmlns:a16="http://schemas.microsoft.com/office/drawing/2014/main" id="{00000000-0008-0000-0000-00001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2" name="Text Box 475">
          <a:extLst>
            <a:ext uri="{FF2B5EF4-FFF2-40B4-BE49-F238E27FC236}">
              <a16:creationId xmlns:a16="http://schemas.microsoft.com/office/drawing/2014/main" id="{00000000-0008-0000-0000-00001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3" name="Text Box 476">
          <a:extLst>
            <a:ext uri="{FF2B5EF4-FFF2-40B4-BE49-F238E27FC236}">
              <a16:creationId xmlns:a16="http://schemas.microsoft.com/office/drawing/2014/main" id="{00000000-0008-0000-0000-00001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4" name="Text Box 477">
          <a:extLst>
            <a:ext uri="{FF2B5EF4-FFF2-40B4-BE49-F238E27FC236}">
              <a16:creationId xmlns:a16="http://schemas.microsoft.com/office/drawing/2014/main" id="{00000000-0008-0000-0000-00001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5" name="Text Box 478">
          <a:extLst>
            <a:ext uri="{FF2B5EF4-FFF2-40B4-BE49-F238E27FC236}">
              <a16:creationId xmlns:a16="http://schemas.microsoft.com/office/drawing/2014/main" id="{00000000-0008-0000-0000-00001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6" name="Text Box 479">
          <a:extLst>
            <a:ext uri="{FF2B5EF4-FFF2-40B4-BE49-F238E27FC236}">
              <a16:creationId xmlns:a16="http://schemas.microsoft.com/office/drawing/2014/main" id="{00000000-0008-0000-0000-00001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7" name="Text Box 480">
          <a:extLst>
            <a:ext uri="{FF2B5EF4-FFF2-40B4-BE49-F238E27FC236}">
              <a16:creationId xmlns:a16="http://schemas.microsoft.com/office/drawing/2014/main" id="{00000000-0008-0000-0000-00001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8" name="Text Box 481">
          <a:extLst>
            <a:ext uri="{FF2B5EF4-FFF2-40B4-BE49-F238E27FC236}">
              <a16:creationId xmlns:a16="http://schemas.microsoft.com/office/drawing/2014/main" id="{00000000-0008-0000-0000-00002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9" name="Text Box 482">
          <a:extLst>
            <a:ext uri="{FF2B5EF4-FFF2-40B4-BE49-F238E27FC236}">
              <a16:creationId xmlns:a16="http://schemas.microsoft.com/office/drawing/2014/main" id="{00000000-0008-0000-0000-00002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0" name="Text Box 483">
          <a:extLst>
            <a:ext uri="{FF2B5EF4-FFF2-40B4-BE49-F238E27FC236}">
              <a16:creationId xmlns:a16="http://schemas.microsoft.com/office/drawing/2014/main" id="{00000000-0008-0000-0000-00002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1" name="Text Box 484">
          <a:extLst>
            <a:ext uri="{FF2B5EF4-FFF2-40B4-BE49-F238E27FC236}">
              <a16:creationId xmlns:a16="http://schemas.microsoft.com/office/drawing/2014/main" id="{00000000-0008-0000-0000-00002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2" name="Text Box 485">
          <a:extLst>
            <a:ext uri="{FF2B5EF4-FFF2-40B4-BE49-F238E27FC236}">
              <a16:creationId xmlns:a16="http://schemas.microsoft.com/office/drawing/2014/main" id="{00000000-0008-0000-0000-00002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3" name="Text Box 486">
          <a:extLst>
            <a:ext uri="{FF2B5EF4-FFF2-40B4-BE49-F238E27FC236}">
              <a16:creationId xmlns:a16="http://schemas.microsoft.com/office/drawing/2014/main" id="{00000000-0008-0000-0000-00002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4" name="Text Box 487">
          <a:extLst>
            <a:ext uri="{FF2B5EF4-FFF2-40B4-BE49-F238E27FC236}">
              <a16:creationId xmlns:a16="http://schemas.microsoft.com/office/drawing/2014/main" id="{00000000-0008-0000-0000-00002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5" name="Text Box 488">
          <a:extLst>
            <a:ext uri="{FF2B5EF4-FFF2-40B4-BE49-F238E27FC236}">
              <a16:creationId xmlns:a16="http://schemas.microsoft.com/office/drawing/2014/main" id="{00000000-0008-0000-0000-00002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6" name="Text Box 489">
          <a:extLst>
            <a:ext uri="{FF2B5EF4-FFF2-40B4-BE49-F238E27FC236}">
              <a16:creationId xmlns:a16="http://schemas.microsoft.com/office/drawing/2014/main" id="{00000000-0008-0000-0000-00002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7" name="Text Box 490">
          <a:extLst>
            <a:ext uri="{FF2B5EF4-FFF2-40B4-BE49-F238E27FC236}">
              <a16:creationId xmlns:a16="http://schemas.microsoft.com/office/drawing/2014/main" id="{00000000-0008-0000-0000-00002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8" name="Text Box 491">
          <a:extLst>
            <a:ext uri="{FF2B5EF4-FFF2-40B4-BE49-F238E27FC236}">
              <a16:creationId xmlns:a16="http://schemas.microsoft.com/office/drawing/2014/main" id="{00000000-0008-0000-0000-00002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9" name="Text Box 492">
          <a:extLst>
            <a:ext uri="{FF2B5EF4-FFF2-40B4-BE49-F238E27FC236}">
              <a16:creationId xmlns:a16="http://schemas.microsoft.com/office/drawing/2014/main" id="{00000000-0008-0000-0000-00002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0" name="Text Box 493">
          <a:extLst>
            <a:ext uri="{FF2B5EF4-FFF2-40B4-BE49-F238E27FC236}">
              <a16:creationId xmlns:a16="http://schemas.microsoft.com/office/drawing/2014/main" id="{00000000-0008-0000-0000-00002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1" name="Text Box 494">
          <a:extLst>
            <a:ext uri="{FF2B5EF4-FFF2-40B4-BE49-F238E27FC236}">
              <a16:creationId xmlns:a16="http://schemas.microsoft.com/office/drawing/2014/main" id="{00000000-0008-0000-0000-00002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2" name="Text Box 495">
          <a:extLst>
            <a:ext uri="{FF2B5EF4-FFF2-40B4-BE49-F238E27FC236}">
              <a16:creationId xmlns:a16="http://schemas.microsoft.com/office/drawing/2014/main" id="{00000000-0008-0000-0000-00002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3" name="Text Box 496">
          <a:extLst>
            <a:ext uri="{FF2B5EF4-FFF2-40B4-BE49-F238E27FC236}">
              <a16:creationId xmlns:a16="http://schemas.microsoft.com/office/drawing/2014/main" id="{00000000-0008-0000-0000-00002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4" name="Text Box 497">
          <a:extLst>
            <a:ext uri="{FF2B5EF4-FFF2-40B4-BE49-F238E27FC236}">
              <a16:creationId xmlns:a16="http://schemas.microsoft.com/office/drawing/2014/main" id="{00000000-0008-0000-0000-00003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5" name="Text Box 498">
          <a:extLst>
            <a:ext uri="{FF2B5EF4-FFF2-40B4-BE49-F238E27FC236}">
              <a16:creationId xmlns:a16="http://schemas.microsoft.com/office/drawing/2014/main" id="{00000000-0008-0000-0000-00003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6" name="Text Box 499">
          <a:extLst>
            <a:ext uri="{FF2B5EF4-FFF2-40B4-BE49-F238E27FC236}">
              <a16:creationId xmlns:a16="http://schemas.microsoft.com/office/drawing/2014/main" id="{00000000-0008-0000-0000-00003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7" name="Text Box 500">
          <a:extLst>
            <a:ext uri="{FF2B5EF4-FFF2-40B4-BE49-F238E27FC236}">
              <a16:creationId xmlns:a16="http://schemas.microsoft.com/office/drawing/2014/main" id="{00000000-0008-0000-0000-00003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8" name="Text Box 501">
          <a:extLst>
            <a:ext uri="{FF2B5EF4-FFF2-40B4-BE49-F238E27FC236}">
              <a16:creationId xmlns:a16="http://schemas.microsoft.com/office/drawing/2014/main" id="{00000000-0008-0000-0000-00003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9" name="Text Box 502">
          <a:extLst>
            <a:ext uri="{FF2B5EF4-FFF2-40B4-BE49-F238E27FC236}">
              <a16:creationId xmlns:a16="http://schemas.microsoft.com/office/drawing/2014/main" id="{00000000-0008-0000-0000-00003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0" name="Text Box 503">
          <a:extLst>
            <a:ext uri="{FF2B5EF4-FFF2-40B4-BE49-F238E27FC236}">
              <a16:creationId xmlns:a16="http://schemas.microsoft.com/office/drawing/2014/main" id="{00000000-0008-0000-0000-00003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1" name="Text Box 504">
          <a:extLst>
            <a:ext uri="{FF2B5EF4-FFF2-40B4-BE49-F238E27FC236}">
              <a16:creationId xmlns:a16="http://schemas.microsoft.com/office/drawing/2014/main" id="{00000000-0008-0000-0000-00003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2" name="Text Box 505">
          <a:extLst>
            <a:ext uri="{FF2B5EF4-FFF2-40B4-BE49-F238E27FC236}">
              <a16:creationId xmlns:a16="http://schemas.microsoft.com/office/drawing/2014/main" id="{00000000-0008-0000-0000-00003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3" name="Text Box 506">
          <a:extLst>
            <a:ext uri="{FF2B5EF4-FFF2-40B4-BE49-F238E27FC236}">
              <a16:creationId xmlns:a16="http://schemas.microsoft.com/office/drawing/2014/main" id="{00000000-0008-0000-0000-00003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4" name="Text Box 507">
          <a:extLst>
            <a:ext uri="{FF2B5EF4-FFF2-40B4-BE49-F238E27FC236}">
              <a16:creationId xmlns:a16="http://schemas.microsoft.com/office/drawing/2014/main" id="{00000000-0008-0000-0000-00003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5" name="Text Box 508">
          <a:extLst>
            <a:ext uri="{FF2B5EF4-FFF2-40B4-BE49-F238E27FC236}">
              <a16:creationId xmlns:a16="http://schemas.microsoft.com/office/drawing/2014/main" id="{00000000-0008-0000-0000-00003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6" name="Text Box 509">
          <a:extLst>
            <a:ext uri="{FF2B5EF4-FFF2-40B4-BE49-F238E27FC236}">
              <a16:creationId xmlns:a16="http://schemas.microsoft.com/office/drawing/2014/main" id="{00000000-0008-0000-0000-00003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7" name="Text Box 510">
          <a:extLst>
            <a:ext uri="{FF2B5EF4-FFF2-40B4-BE49-F238E27FC236}">
              <a16:creationId xmlns:a16="http://schemas.microsoft.com/office/drawing/2014/main" id="{00000000-0008-0000-0000-00003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8" name="Text Box 511">
          <a:extLst>
            <a:ext uri="{FF2B5EF4-FFF2-40B4-BE49-F238E27FC236}">
              <a16:creationId xmlns:a16="http://schemas.microsoft.com/office/drawing/2014/main" id="{00000000-0008-0000-0000-00003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9" name="Text Box 512">
          <a:extLst>
            <a:ext uri="{FF2B5EF4-FFF2-40B4-BE49-F238E27FC236}">
              <a16:creationId xmlns:a16="http://schemas.microsoft.com/office/drawing/2014/main" id="{00000000-0008-0000-0000-00003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0" name="Text Box 513">
          <a:extLst>
            <a:ext uri="{FF2B5EF4-FFF2-40B4-BE49-F238E27FC236}">
              <a16:creationId xmlns:a16="http://schemas.microsoft.com/office/drawing/2014/main" id="{00000000-0008-0000-0000-00004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1" name="Text Box 514">
          <a:extLst>
            <a:ext uri="{FF2B5EF4-FFF2-40B4-BE49-F238E27FC236}">
              <a16:creationId xmlns:a16="http://schemas.microsoft.com/office/drawing/2014/main" id="{00000000-0008-0000-0000-00004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2" name="Text Box 515">
          <a:extLst>
            <a:ext uri="{FF2B5EF4-FFF2-40B4-BE49-F238E27FC236}">
              <a16:creationId xmlns:a16="http://schemas.microsoft.com/office/drawing/2014/main" id="{00000000-0008-0000-0000-00004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3" name="Text Box 516">
          <a:extLst>
            <a:ext uri="{FF2B5EF4-FFF2-40B4-BE49-F238E27FC236}">
              <a16:creationId xmlns:a16="http://schemas.microsoft.com/office/drawing/2014/main" id="{00000000-0008-0000-0000-00004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4" name="Text Box 517">
          <a:extLst>
            <a:ext uri="{FF2B5EF4-FFF2-40B4-BE49-F238E27FC236}">
              <a16:creationId xmlns:a16="http://schemas.microsoft.com/office/drawing/2014/main" id="{00000000-0008-0000-0000-00004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5" name="Text Box 518">
          <a:extLst>
            <a:ext uri="{FF2B5EF4-FFF2-40B4-BE49-F238E27FC236}">
              <a16:creationId xmlns:a16="http://schemas.microsoft.com/office/drawing/2014/main" id="{00000000-0008-0000-0000-00004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6" name="Text Box 519">
          <a:extLst>
            <a:ext uri="{FF2B5EF4-FFF2-40B4-BE49-F238E27FC236}">
              <a16:creationId xmlns:a16="http://schemas.microsoft.com/office/drawing/2014/main" id="{00000000-0008-0000-0000-00004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7" name="Text Box 520">
          <a:extLst>
            <a:ext uri="{FF2B5EF4-FFF2-40B4-BE49-F238E27FC236}">
              <a16:creationId xmlns:a16="http://schemas.microsoft.com/office/drawing/2014/main" id="{00000000-0008-0000-0000-00004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8" name="Text Box 521">
          <a:extLst>
            <a:ext uri="{FF2B5EF4-FFF2-40B4-BE49-F238E27FC236}">
              <a16:creationId xmlns:a16="http://schemas.microsoft.com/office/drawing/2014/main" id="{00000000-0008-0000-0000-00004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9" name="Text Box 522">
          <a:extLst>
            <a:ext uri="{FF2B5EF4-FFF2-40B4-BE49-F238E27FC236}">
              <a16:creationId xmlns:a16="http://schemas.microsoft.com/office/drawing/2014/main" id="{00000000-0008-0000-0000-00004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0" name="Text Box 523">
          <a:extLst>
            <a:ext uri="{FF2B5EF4-FFF2-40B4-BE49-F238E27FC236}">
              <a16:creationId xmlns:a16="http://schemas.microsoft.com/office/drawing/2014/main" id="{00000000-0008-0000-0000-00004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1" name="Text Box 524">
          <a:extLst>
            <a:ext uri="{FF2B5EF4-FFF2-40B4-BE49-F238E27FC236}">
              <a16:creationId xmlns:a16="http://schemas.microsoft.com/office/drawing/2014/main" id="{00000000-0008-0000-0000-00004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2" name="Text Box 525">
          <a:extLst>
            <a:ext uri="{FF2B5EF4-FFF2-40B4-BE49-F238E27FC236}">
              <a16:creationId xmlns:a16="http://schemas.microsoft.com/office/drawing/2014/main" id="{00000000-0008-0000-0000-00004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3" name="Text Box 526">
          <a:extLst>
            <a:ext uri="{FF2B5EF4-FFF2-40B4-BE49-F238E27FC236}">
              <a16:creationId xmlns:a16="http://schemas.microsoft.com/office/drawing/2014/main" id="{00000000-0008-0000-0000-00004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4" name="Text Box 527">
          <a:extLst>
            <a:ext uri="{FF2B5EF4-FFF2-40B4-BE49-F238E27FC236}">
              <a16:creationId xmlns:a16="http://schemas.microsoft.com/office/drawing/2014/main" id="{00000000-0008-0000-0000-00004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5" name="Text Box 528">
          <a:extLst>
            <a:ext uri="{FF2B5EF4-FFF2-40B4-BE49-F238E27FC236}">
              <a16:creationId xmlns:a16="http://schemas.microsoft.com/office/drawing/2014/main" id="{00000000-0008-0000-0000-00004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6" name="Text Box 529">
          <a:extLst>
            <a:ext uri="{FF2B5EF4-FFF2-40B4-BE49-F238E27FC236}">
              <a16:creationId xmlns:a16="http://schemas.microsoft.com/office/drawing/2014/main" id="{00000000-0008-0000-0000-00005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7" name="Text Box 530">
          <a:extLst>
            <a:ext uri="{FF2B5EF4-FFF2-40B4-BE49-F238E27FC236}">
              <a16:creationId xmlns:a16="http://schemas.microsoft.com/office/drawing/2014/main" id="{00000000-0008-0000-0000-00005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8" name="Text Box 531">
          <a:extLst>
            <a:ext uri="{FF2B5EF4-FFF2-40B4-BE49-F238E27FC236}">
              <a16:creationId xmlns:a16="http://schemas.microsoft.com/office/drawing/2014/main" id="{00000000-0008-0000-0000-00005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9" name="Text Box 532">
          <a:extLst>
            <a:ext uri="{FF2B5EF4-FFF2-40B4-BE49-F238E27FC236}">
              <a16:creationId xmlns:a16="http://schemas.microsoft.com/office/drawing/2014/main" id="{00000000-0008-0000-0000-00005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0" name="Text Box 533">
          <a:extLst>
            <a:ext uri="{FF2B5EF4-FFF2-40B4-BE49-F238E27FC236}">
              <a16:creationId xmlns:a16="http://schemas.microsoft.com/office/drawing/2014/main" id="{00000000-0008-0000-0000-00005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1" name="Text Box 534">
          <a:extLst>
            <a:ext uri="{FF2B5EF4-FFF2-40B4-BE49-F238E27FC236}">
              <a16:creationId xmlns:a16="http://schemas.microsoft.com/office/drawing/2014/main" id="{00000000-0008-0000-0000-00005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2" name="Text Box 535">
          <a:extLst>
            <a:ext uri="{FF2B5EF4-FFF2-40B4-BE49-F238E27FC236}">
              <a16:creationId xmlns:a16="http://schemas.microsoft.com/office/drawing/2014/main" id="{00000000-0008-0000-0000-00005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3" name="Text Box 536">
          <a:extLst>
            <a:ext uri="{FF2B5EF4-FFF2-40B4-BE49-F238E27FC236}">
              <a16:creationId xmlns:a16="http://schemas.microsoft.com/office/drawing/2014/main" id="{00000000-0008-0000-0000-00005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4" name="Text Box 537">
          <a:extLst>
            <a:ext uri="{FF2B5EF4-FFF2-40B4-BE49-F238E27FC236}">
              <a16:creationId xmlns:a16="http://schemas.microsoft.com/office/drawing/2014/main" id="{00000000-0008-0000-0000-00005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5" name="Text Box 538">
          <a:extLst>
            <a:ext uri="{FF2B5EF4-FFF2-40B4-BE49-F238E27FC236}">
              <a16:creationId xmlns:a16="http://schemas.microsoft.com/office/drawing/2014/main" id="{00000000-0008-0000-0000-00005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6" name="Text Box 539">
          <a:extLst>
            <a:ext uri="{FF2B5EF4-FFF2-40B4-BE49-F238E27FC236}">
              <a16:creationId xmlns:a16="http://schemas.microsoft.com/office/drawing/2014/main" id="{00000000-0008-0000-0000-00005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7" name="Text Box 540">
          <a:extLst>
            <a:ext uri="{FF2B5EF4-FFF2-40B4-BE49-F238E27FC236}">
              <a16:creationId xmlns:a16="http://schemas.microsoft.com/office/drawing/2014/main" id="{00000000-0008-0000-0000-00005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8" name="Text Box 541">
          <a:extLst>
            <a:ext uri="{FF2B5EF4-FFF2-40B4-BE49-F238E27FC236}">
              <a16:creationId xmlns:a16="http://schemas.microsoft.com/office/drawing/2014/main" id="{00000000-0008-0000-0000-00005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9" name="Text Box 542">
          <a:extLst>
            <a:ext uri="{FF2B5EF4-FFF2-40B4-BE49-F238E27FC236}">
              <a16:creationId xmlns:a16="http://schemas.microsoft.com/office/drawing/2014/main" id="{00000000-0008-0000-0000-00005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0" name="Text Box 543">
          <a:extLst>
            <a:ext uri="{FF2B5EF4-FFF2-40B4-BE49-F238E27FC236}">
              <a16:creationId xmlns:a16="http://schemas.microsoft.com/office/drawing/2014/main" id="{00000000-0008-0000-0000-00005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1" name="Text Box 544">
          <a:extLst>
            <a:ext uri="{FF2B5EF4-FFF2-40B4-BE49-F238E27FC236}">
              <a16:creationId xmlns:a16="http://schemas.microsoft.com/office/drawing/2014/main" id="{00000000-0008-0000-0000-00005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2" name="Text Box 545">
          <a:extLst>
            <a:ext uri="{FF2B5EF4-FFF2-40B4-BE49-F238E27FC236}">
              <a16:creationId xmlns:a16="http://schemas.microsoft.com/office/drawing/2014/main" id="{00000000-0008-0000-0000-00006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3" name="Text Box 546">
          <a:extLst>
            <a:ext uri="{FF2B5EF4-FFF2-40B4-BE49-F238E27FC236}">
              <a16:creationId xmlns:a16="http://schemas.microsoft.com/office/drawing/2014/main" id="{00000000-0008-0000-0000-00006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4" name="Text Box 547">
          <a:extLst>
            <a:ext uri="{FF2B5EF4-FFF2-40B4-BE49-F238E27FC236}">
              <a16:creationId xmlns:a16="http://schemas.microsoft.com/office/drawing/2014/main" id="{00000000-0008-0000-0000-00006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5" name="Text Box 548">
          <a:extLst>
            <a:ext uri="{FF2B5EF4-FFF2-40B4-BE49-F238E27FC236}">
              <a16:creationId xmlns:a16="http://schemas.microsoft.com/office/drawing/2014/main" id="{00000000-0008-0000-0000-00006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6" name="Text Box 549">
          <a:extLst>
            <a:ext uri="{FF2B5EF4-FFF2-40B4-BE49-F238E27FC236}">
              <a16:creationId xmlns:a16="http://schemas.microsoft.com/office/drawing/2014/main" id="{00000000-0008-0000-0000-00006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7" name="Text Box 550">
          <a:extLst>
            <a:ext uri="{FF2B5EF4-FFF2-40B4-BE49-F238E27FC236}">
              <a16:creationId xmlns:a16="http://schemas.microsoft.com/office/drawing/2014/main" id="{00000000-0008-0000-0000-00006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8" name="Text Box 551">
          <a:extLst>
            <a:ext uri="{FF2B5EF4-FFF2-40B4-BE49-F238E27FC236}">
              <a16:creationId xmlns:a16="http://schemas.microsoft.com/office/drawing/2014/main" id="{00000000-0008-0000-0000-00006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9" name="Text Box 552">
          <a:extLst>
            <a:ext uri="{FF2B5EF4-FFF2-40B4-BE49-F238E27FC236}">
              <a16:creationId xmlns:a16="http://schemas.microsoft.com/office/drawing/2014/main" id="{00000000-0008-0000-0000-00006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0" name="Text Box 553">
          <a:extLst>
            <a:ext uri="{FF2B5EF4-FFF2-40B4-BE49-F238E27FC236}">
              <a16:creationId xmlns:a16="http://schemas.microsoft.com/office/drawing/2014/main" id="{00000000-0008-0000-0000-00006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1" name="Text Box 554">
          <a:extLst>
            <a:ext uri="{FF2B5EF4-FFF2-40B4-BE49-F238E27FC236}">
              <a16:creationId xmlns:a16="http://schemas.microsoft.com/office/drawing/2014/main" id="{00000000-0008-0000-0000-00006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2" name="Text Box 555">
          <a:extLst>
            <a:ext uri="{FF2B5EF4-FFF2-40B4-BE49-F238E27FC236}">
              <a16:creationId xmlns:a16="http://schemas.microsoft.com/office/drawing/2014/main" id="{00000000-0008-0000-0000-00006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3" name="Text Box 556">
          <a:extLst>
            <a:ext uri="{FF2B5EF4-FFF2-40B4-BE49-F238E27FC236}">
              <a16:creationId xmlns:a16="http://schemas.microsoft.com/office/drawing/2014/main" id="{00000000-0008-0000-0000-00006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4" name="Text Box 557">
          <a:extLst>
            <a:ext uri="{FF2B5EF4-FFF2-40B4-BE49-F238E27FC236}">
              <a16:creationId xmlns:a16="http://schemas.microsoft.com/office/drawing/2014/main" id="{00000000-0008-0000-0000-00006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5" name="Text Box 558">
          <a:extLst>
            <a:ext uri="{FF2B5EF4-FFF2-40B4-BE49-F238E27FC236}">
              <a16:creationId xmlns:a16="http://schemas.microsoft.com/office/drawing/2014/main" id="{00000000-0008-0000-0000-00006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6" name="Text Box 559">
          <a:extLst>
            <a:ext uri="{FF2B5EF4-FFF2-40B4-BE49-F238E27FC236}">
              <a16:creationId xmlns:a16="http://schemas.microsoft.com/office/drawing/2014/main" id="{00000000-0008-0000-0000-00006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7" name="Text Box 560">
          <a:extLst>
            <a:ext uri="{FF2B5EF4-FFF2-40B4-BE49-F238E27FC236}">
              <a16:creationId xmlns:a16="http://schemas.microsoft.com/office/drawing/2014/main" id="{00000000-0008-0000-0000-00006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8" name="Text Box 561">
          <a:extLst>
            <a:ext uri="{FF2B5EF4-FFF2-40B4-BE49-F238E27FC236}">
              <a16:creationId xmlns:a16="http://schemas.microsoft.com/office/drawing/2014/main" id="{00000000-0008-0000-0000-00007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9" name="Text Box 562">
          <a:extLst>
            <a:ext uri="{FF2B5EF4-FFF2-40B4-BE49-F238E27FC236}">
              <a16:creationId xmlns:a16="http://schemas.microsoft.com/office/drawing/2014/main" id="{00000000-0008-0000-0000-00007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0" name="Text Box 563">
          <a:extLst>
            <a:ext uri="{FF2B5EF4-FFF2-40B4-BE49-F238E27FC236}">
              <a16:creationId xmlns:a16="http://schemas.microsoft.com/office/drawing/2014/main" id="{00000000-0008-0000-0000-00007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1" name="Text Box 564">
          <a:extLst>
            <a:ext uri="{FF2B5EF4-FFF2-40B4-BE49-F238E27FC236}">
              <a16:creationId xmlns:a16="http://schemas.microsoft.com/office/drawing/2014/main" id="{00000000-0008-0000-0000-00007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2" name="Text Box 565">
          <a:extLst>
            <a:ext uri="{FF2B5EF4-FFF2-40B4-BE49-F238E27FC236}">
              <a16:creationId xmlns:a16="http://schemas.microsoft.com/office/drawing/2014/main" id="{00000000-0008-0000-0000-00007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3" name="Text Box 566">
          <a:extLst>
            <a:ext uri="{FF2B5EF4-FFF2-40B4-BE49-F238E27FC236}">
              <a16:creationId xmlns:a16="http://schemas.microsoft.com/office/drawing/2014/main" id="{00000000-0008-0000-0000-00007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4" name="Text Box 567">
          <a:extLst>
            <a:ext uri="{FF2B5EF4-FFF2-40B4-BE49-F238E27FC236}">
              <a16:creationId xmlns:a16="http://schemas.microsoft.com/office/drawing/2014/main" id="{00000000-0008-0000-0000-00007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5" name="Text Box 568">
          <a:extLst>
            <a:ext uri="{FF2B5EF4-FFF2-40B4-BE49-F238E27FC236}">
              <a16:creationId xmlns:a16="http://schemas.microsoft.com/office/drawing/2014/main" id="{00000000-0008-0000-0000-00007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6" name="Text Box 569">
          <a:extLst>
            <a:ext uri="{FF2B5EF4-FFF2-40B4-BE49-F238E27FC236}">
              <a16:creationId xmlns:a16="http://schemas.microsoft.com/office/drawing/2014/main" id="{00000000-0008-0000-0000-00007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7" name="Text Box 570">
          <a:extLst>
            <a:ext uri="{FF2B5EF4-FFF2-40B4-BE49-F238E27FC236}">
              <a16:creationId xmlns:a16="http://schemas.microsoft.com/office/drawing/2014/main" id="{00000000-0008-0000-0000-00007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8" name="Text Box 571">
          <a:extLst>
            <a:ext uri="{FF2B5EF4-FFF2-40B4-BE49-F238E27FC236}">
              <a16:creationId xmlns:a16="http://schemas.microsoft.com/office/drawing/2014/main" id="{00000000-0008-0000-0000-00007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9" name="Text Box 572">
          <a:extLst>
            <a:ext uri="{FF2B5EF4-FFF2-40B4-BE49-F238E27FC236}">
              <a16:creationId xmlns:a16="http://schemas.microsoft.com/office/drawing/2014/main" id="{00000000-0008-0000-0000-00007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0" name="Text Box 573">
          <a:extLst>
            <a:ext uri="{FF2B5EF4-FFF2-40B4-BE49-F238E27FC236}">
              <a16:creationId xmlns:a16="http://schemas.microsoft.com/office/drawing/2014/main" id="{00000000-0008-0000-0000-00007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1" name="Text Box 574">
          <a:extLst>
            <a:ext uri="{FF2B5EF4-FFF2-40B4-BE49-F238E27FC236}">
              <a16:creationId xmlns:a16="http://schemas.microsoft.com/office/drawing/2014/main" id="{00000000-0008-0000-0000-00007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2" name="Text Box 575">
          <a:extLst>
            <a:ext uri="{FF2B5EF4-FFF2-40B4-BE49-F238E27FC236}">
              <a16:creationId xmlns:a16="http://schemas.microsoft.com/office/drawing/2014/main" id="{00000000-0008-0000-0000-00007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3" name="Text Box 576">
          <a:extLst>
            <a:ext uri="{FF2B5EF4-FFF2-40B4-BE49-F238E27FC236}">
              <a16:creationId xmlns:a16="http://schemas.microsoft.com/office/drawing/2014/main" id="{00000000-0008-0000-0000-00007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4" name="Text Box 577">
          <a:extLst>
            <a:ext uri="{FF2B5EF4-FFF2-40B4-BE49-F238E27FC236}">
              <a16:creationId xmlns:a16="http://schemas.microsoft.com/office/drawing/2014/main" id="{00000000-0008-0000-0000-00008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5" name="Text Box 578">
          <a:extLst>
            <a:ext uri="{FF2B5EF4-FFF2-40B4-BE49-F238E27FC236}">
              <a16:creationId xmlns:a16="http://schemas.microsoft.com/office/drawing/2014/main" id="{00000000-0008-0000-0000-00008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6" name="Text Box 579">
          <a:extLst>
            <a:ext uri="{FF2B5EF4-FFF2-40B4-BE49-F238E27FC236}">
              <a16:creationId xmlns:a16="http://schemas.microsoft.com/office/drawing/2014/main" id="{00000000-0008-0000-0000-00008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7" name="Text Box 580">
          <a:extLst>
            <a:ext uri="{FF2B5EF4-FFF2-40B4-BE49-F238E27FC236}">
              <a16:creationId xmlns:a16="http://schemas.microsoft.com/office/drawing/2014/main" id="{00000000-0008-0000-0000-00008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8" name="Text Box 581">
          <a:extLst>
            <a:ext uri="{FF2B5EF4-FFF2-40B4-BE49-F238E27FC236}">
              <a16:creationId xmlns:a16="http://schemas.microsoft.com/office/drawing/2014/main" id="{00000000-0008-0000-0000-00008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9" name="Text Box 582">
          <a:extLst>
            <a:ext uri="{FF2B5EF4-FFF2-40B4-BE49-F238E27FC236}">
              <a16:creationId xmlns:a16="http://schemas.microsoft.com/office/drawing/2014/main" id="{00000000-0008-0000-0000-00008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0" name="Text Box 583">
          <a:extLst>
            <a:ext uri="{FF2B5EF4-FFF2-40B4-BE49-F238E27FC236}">
              <a16:creationId xmlns:a16="http://schemas.microsoft.com/office/drawing/2014/main" id="{00000000-0008-0000-0000-00008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1" name="Text Box 584">
          <a:extLst>
            <a:ext uri="{FF2B5EF4-FFF2-40B4-BE49-F238E27FC236}">
              <a16:creationId xmlns:a16="http://schemas.microsoft.com/office/drawing/2014/main" id="{00000000-0008-0000-0000-00008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2" name="Text Box 585">
          <a:extLst>
            <a:ext uri="{FF2B5EF4-FFF2-40B4-BE49-F238E27FC236}">
              <a16:creationId xmlns:a16="http://schemas.microsoft.com/office/drawing/2014/main" id="{00000000-0008-0000-0000-00008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3" name="Text Box 586">
          <a:extLst>
            <a:ext uri="{FF2B5EF4-FFF2-40B4-BE49-F238E27FC236}">
              <a16:creationId xmlns:a16="http://schemas.microsoft.com/office/drawing/2014/main" id="{00000000-0008-0000-0000-00008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4" name="Text Box 587">
          <a:extLst>
            <a:ext uri="{FF2B5EF4-FFF2-40B4-BE49-F238E27FC236}">
              <a16:creationId xmlns:a16="http://schemas.microsoft.com/office/drawing/2014/main" id="{00000000-0008-0000-0000-00008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5" name="Text Box 588">
          <a:extLst>
            <a:ext uri="{FF2B5EF4-FFF2-40B4-BE49-F238E27FC236}">
              <a16:creationId xmlns:a16="http://schemas.microsoft.com/office/drawing/2014/main" id="{00000000-0008-0000-0000-00008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6" name="Text Box 589">
          <a:extLst>
            <a:ext uri="{FF2B5EF4-FFF2-40B4-BE49-F238E27FC236}">
              <a16:creationId xmlns:a16="http://schemas.microsoft.com/office/drawing/2014/main" id="{00000000-0008-0000-0000-00008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7" name="Text Box 590">
          <a:extLst>
            <a:ext uri="{FF2B5EF4-FFF2-40B4-BE49-F238E27FC236}">
              <a16:creationId xmlns:a16="http://schemas.microsoft.com/office/drawing/2014/main" id="{00000000-0008-0000-0000-00008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8" name="Text Box 591">
          <a:extLst>
            <a:ext uri="{FF2B5EF4-FFF2-40B4-BE49-F238E27FC236}">
              <a16:creationId xmlns:a16="http://schemas.microsoft.com/office/drawing/2014/main" id="{00000000-0008-0000-0000-00008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9" name="Text Box 592">
          <a:extLst>
            <a:ext uri="{FF2B5EF4-FFF2-40B4-BE49-F238E27FC236}">
              <a16:creationId xmlns:a16="http://schemas.microsoft.com/office/drawing/2014/main" id="{00000000-0008-0000-0000-00008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0" name="Text Box 593">
          <a:extLst>
            <a:ext uri="{FF2B5EF4-FFF2-40B4-BE49-F238E27FC236}">
              <a16:creationId xmlns:a16="http://schemas.microsoft.com/office/drawing/2014/main" id="{00000000-0008-0000-0000-00009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1" name="Text Box 594">
          <a:extLst>
            <a:ext uri="{FF2B5EF4-FFF2-40B4-BE49-F238E27FC236}">
              <a16:creationId xmlns:a16="http://schemas.microsoft.com/office/drawing/2014/main" id="{00000000-0008-0000-0000-00009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2" name="Text Box 595">
          <a:extLst>
            <a:ext uri="{FF2B5EF4-FFF2-40B4-BE49-F238E27FC236}">
              <a16:creationId xmlns:a16="http://schemas.microsoft.com/office/drawing/2014/main" id="{00000000-0008-0000-0000-00009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3" name="Text Box 596">
          <a:extLst>
            <a:ext uri="{FF2B5EF4-FFF2-40B4-BE49-F238E27FC236}">
              <a16:creationId xmlns:a16="http://schemas.microsoft.com/office/drawing/2014/main" id="{00000000-0008-0000-0000-00009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4" name="Text Box 597">
          <a:extLst>
            <a:ext uri="{FF2B5EF4-FFF2-40B4-BE49-F238E27FC236}">
              <a16:creationId xmlns:a16="http://schemas.microsoft.com/office/drawing/2014/main" id="{00000000-0008-0000-0000-00009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5" name="Text Box 598">
          <a:extLst>
            <a:ext uri="{FF2B5EF4-FFF2-40B4-BE49-F238E27FC236}">
              <a16:creationId xmlns:a16="http://schemas.microsoft.com/office/drawing/2014/main" id="{00000000-0008-0000-0000-00009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6" name="Text Box 599">
          <a:extLst>
            <a:ext uri="{FF2B5EF4-FFF2-40B4-BE49-F238E27FC236}">
              <a16:creationId xmlns:a16="http://schemas.microsoft.com/office/drawing/2014/main" id="{00000000-0008-0000-0000-00009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7" name="Text Box 600">
          <a:extLst>
            <a:ext uri="{FF2B5EF4-FFF2-40B4-BE49-F238E27FC236}">
              <a16:creationId xmlns:a16="http://schemas.microsoft.com/office/drawing/2014/main" id="{00000000-0008-0000-0000-00009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8" name="Text Box 601">
          <a:extLst>
            <a:ext uri="{FF2B5EF4-FFF2-40B4-BE49-F238E27FC236}">
              <a16:creationId xmlns:a16="http://schemas.microsoft.com/office/drawing/2014/main" id="{00000000-0008-0000-0000-00009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9" name="Text Box 602">
          <a:extLst>
            <a:ext uri="{FF2B5EF4-FFF2-40B4-BE49-F238E27FC236}">
              <a16:creationId xmlns:a16="http://schemas.microsoft.com/office/drawing/2014/main" id="{00000000-0008-0000-0000-00009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0" name="Text Box 603">
          <a:extLst>
            <a:ext uri="{FF2B5EF4-FFF2-40B4-BE49-F238E27FC236}">
              <a16:creationId xmlns:a16="http://schemas.microsoft.com/office/drawing/2014/main" id="{00000000-0008-0000-0000-00009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1" name="Text Box 604">
          <a:extLst>
            <a:ext uri="{FF2B5EF4-FFF2-40B4-BE49-F238E27FC236}">
              <a16:creationId xmlns:a16="http://schemas.microsoft.com/office/drawing/2014/main" id="{00000000-0008-0000-0000-00009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2" name="Text Box 605">
          <a:extLst>
            <a:ext uri="{FF2B5EF4-FFF2-40B4-BE49-F238E27FC236}">
              <a16:creationId xmlns:a16="http://schemas.microsoft.com/office/drawing/2014/main" id="{00000000-0008-0000-0000-00009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3" name="Text Box 606">
          <a:extLst>
            <a:ext uri="{FF2B5EF4-FFF2-40B4-BE49-F238E27FC236}">
              <a16:creationId xmlns:a16="http://schemas.microsoft.com/office/drawing/2014/main" id="{00000000-0008-0000-0000-00009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4" name="Text Box 607">
          <a:extLst>
            <a:ext uri="{FF2B5EF4-FFF2-40B4-BE49-F238E27FC236}">
              <a16:creationId xmlns:a16="http://schemas.microsoft.com/office/drawing/2014/main" id="{00000000-0008-0000-0000-00009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5" name="Text Box 608">
          <a:extLst>
            <a:ext uri="{FF2B5EF4-FFF2-40B4-BE49-F238E27FC236}">
              <a16:creationId xmlns:a16="http://schemas.microsoft.com/office/drawing/2014/main" id="{00000000-0008-0000-0000-00009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6" name="Text Box 609">
          <a:extLst>
            <a:ext uri="{FF2B5EF4-FFF2-40B4-BE49-F238E27FC236}">
              <a16:creationId xmlns:a16="http://schemas.microsoft.com/office/drawing/2014/main" id="{00000000-0008-0000-0000-0000A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7" name="Text Box 610">
          <a:extLst>
            <a:ext uri="{FF2B5EF4-FFF2-40B4-BE49-F238E27FC236}">
              <a16:creationId xmlns:a16="http://schemas.microsoft.com/office/drawing/2014/main" id="{00000000-0008-0000-0000-0000A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8" name="Text Box 611">
          <a:extLst>
            <a:ext uri="{FF2B5EF4-FFF2-40B4-BE49-F238E27FC236}">
              <a16:creationId xmlns:a16="http://schemas.microsoft.com/office/drawing/2014/main" id="{00000000-0008-0000-0000-0000A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9" name="Text Box 612">
          <a:extLst>
            <a:ext uri="{FF2B5EF4-FFF2-40B4-BE49-F238E27FC236}">
              <a16:creationId xmlns:a16="http://schemas.microsoft.com/office/drawing/2014/main" id="{00000000-0008-0000-0000-0000A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0" name="Text Box 613">
          <a:extLst>
            <a:ext uri="{FF2B5EF4-FFF2-40B4-BE49-F238E27FC236}">
              <a16:creationId xmlns:a16="http://schemas.microsoft.com/office/drawing/2014/main" id="{00000000-0008-0000-0000-0000A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1" name="Text Box 614">
          <a:extLst>
            <a:ext uri="{FF2B5EF4-FFF2-40B4-BE49-F238E27FC236}">
              <a16:creationId xmlns:a16="http://schemas.microsoft.com/office/drawing/2014/main" id="{00000000-0008-0000-0000-0000A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2" name="Text Box 615">
          <a:extLst>
            <a:ext uri="{FF2B5EF4-FFF2-40B4-BE49-F238E27FC236}">
              <a16:creationId xmlns:a16="http://schemas.microsoft.com/office/drawing/2014/main" id="{00000000-0008-0000-0000-0000A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3" name="Text Box 616">
          <a:extLst>
            <a:ext uri="{FF2B5EF4-FFF2-40B4-BE49-F238E27FC236}">
              <a16:creationId xmlns:a16="http://schemas.microsoft.com/office/drawing/2014/main" id="{00000000-0008-0000-0000-0000A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4" name="Text Box 617">
          <a:extLst>
            <a:ext uri="{FF2B5EF4-FFF2-40B4-BE49-F238E27FC236}">
              <a16:creationId xmlns:a16="http://schemas.microsoft.com/office/drawing/2014/main" id="{00000000-0008-0000-0000-0000A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5" name="Text Box 618">
          <a:extLst>
            <a:ext uri="{FF2B5EF4-FFF2-40B4-BE49-F238E27FC236}">
              <a16:creationId xmlns:a16="http://schemas.microsoft.com/office/drawing/2014/main" id="{00000000-0008-0000-0000-0000A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6" name="Text Box 619">
          <a:extLst>
            <a:ext uri="{FF2B5EF4-FFF2-40B4-BE49-F238E27FC236}">
              <a16:creationId xmlns:a16="http://schemas.microsoft.com/office/drawing/2014/main" id="{00000000-0008-0000-0000-0000A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7" name="Text Box 620">
          <a:extLst>
            <a:ext uri="{FF2B5EF4-FFF2-40B4-BE49-F238E27FC236}">
              <a16:creationId xmlns:a16="http://schemas.microsoft.com/office/drawing/2014/main" id="{00000000-0008-0000-0000-0000A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8" name="Text Box 621">
          <a:extLst>
            <a:ext uri="{FF2B5EF4-FFF2-40B4-BE49-F238E27FC236}">
              <a16:creationId xmlns:a16="http://schemas.microsoft.com/office/drawing/2014/main" id="{00000000-0008-0000-0000-0000A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9" name="Text Box 622">
          <a:extLst>
            <a:ext uri="{FF2B5EF4-FFF2-40B4-BE49-F238E27FC236}">
              <a16:creationId xmlns:a16="http://schemas.microsoft.com/office/drawing/2014/main" id="{00000000-0008-0000-0000-0000A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0" name="Text Box 623">
          <a:extLst>
            <a:ext uri="{FF2B5EF4-FFF2-40B4-BE49-F238E27FC236}">
              <a16:creationId xmlns:a16="http://schemas.microsoft.com/office/drawing/2014/main" id="{00000000-0008-0000-0000-0000A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1" name="Text Box 624">
          <a:extLst>
            <a:ext uri="{FF2B5EF4-FFF2-40B4-BE49-F238E27FC236}">
              <a16:creationId xmlns:a16="http://schemas.microsoft.com/office/drawing/2014/main" id="{00000000-0008-0000-0000-0000A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2" name="Text Box 625">
          <a:extLst>
            <a:ext uri="{FF2B5EF4-FFF2-40B4-BE49-F238E27FC236}">
              <a16:creationId xmlns:a16="http://schemas.microsoft.com/office/drawing/2014/main" id="{00000000-0008-0000-0000-0000B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3" name="Text Box 626">
          <a:extLst>
            <a:ext uri="{FF2B5EF4-FFF2-40B4-BE49-F238E27FC236}">
              <a16:creationId xmlns:a16="http://schemas.microsoft.com/office/drawing/2014/main" id="{00000000-0008-0000-0000-0000B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4" name="Text Box 627">
          <a:extLst>
            <a:ext uri="{FF2B5EF4-FFF2-40B4-BE49-F238E27FC236}">
              <a16:creationId xmlns:a16="http://schemas.microsoft.com/office/drawing/2014/main" id="{00000000-0008-0000-0000-0000B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5" name="Text Box 628">
          <a:extLst>
            <a:ext uri="{FF2B5EF4-FFF2-40B4-BE49-F238E27FC236}">
              <a16:creationId xmlns:a16="http://schemas.microsoft.com/office/drawing/2014/main" id="{00000000-0008-0000-0000-0000B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6" name="Text Box 629">
          <a:extLst>
            <a:ext uri="{FF2B5EF4-FFF2-40B4-BE49-F238E27FC236}">
              <a16:creationId xmlns:a16="http://schemas.microsoft.com/office/drawing/2014/main" id="{00000000-0008-0000-0000-0000B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7" name="Text Box 630">
          <a:extLst>
            <a:ext uri="{FF2B5EF4-FFF2-40B4-BE49-F238E27FC236}">
              <a16:creationId xmlns:a16="http://schemas.microsoft.com/office/drawing/2014/main" id="{00000000-0008-0000-0000-0000B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8" name="Text Box 631">
          <a:extLst>
            <a:ext uri="{FF2B5EF4-FFF2-40B4-BE49-F238E27FC236}">
              <a16:creationId xmlns:a16="http://schemas.microsoft.com/office/drawing/2014/main" id="{00000000-0008-0000-0000-0000B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9" name="Text Box 632">
          <a:extLst>
            <a:ext uri="{FF2B5EF4-FFF2-40B4-BE49-F238E27FC236}">
              <a16:creationId xmlns:a16="http://schemas.microsoft.com/office/drawing/2014/main" id="{00000000-0008-0000-0000-0000B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0" name="Text Box 633">
          <a:extLst>
            <a:ext uri="{FF2B5EF4-FFF2-40B4-BE49-F238E27FC236}">
              <a16:creationId xmlns:a16="http://schemas.microsoft.com/office/drawing/2014/main" id="{00000000-0008-0000-0000-0000B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1" name="Text Box 634">
          <a:extLst>
            <a:ext uri="{FF2B5EF4-FFF2-40B4-BE49-F238E27FC236}">
              <a16:creationId xmlns:a16="http://schemas.microsoft.com/office/drawing/2014/main" id="{00000000-0008-0000-0000-0000B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2" name="Text Box 635">
          <a:extLst>
            <a:ext uri="{FF2B5EF4-FFF2-40B4-BE49-F238E27FC236}">
              <a16:creationId xmlns:a16="http://schemas.microsoft.com/office/drawing/2014/main" id="{00000000-0008-0000-0000-0000B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3" name="Text Box 636">
          <a:extLst>
            <a:ext uri="{FF2B5EF4-FFF2-40B4-BE49-F238E27FC236}">
              <a16:creationId xmlns:a16="http://schemas.microsoft.com/office/drawing/2014/main" id="{00000000-0008-0000-0000-0000B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4" name="Text Box 637">
          <a:extLst>
            <a:ext uri="{FF2B5EF4-FFF2-40B4-BE49-F238E27FC236}">
              <a16:creationId xmlns:a16="http://schemas.microsoft.com/office/drawing/2014/main" id="{00000000-0008-0000-0000-0000B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5" name="Text Box 638">
          <a:extLst>
            <a:ext uri="{FF2B5EF4-FFF2-40B4-BE49-F238E27FC236}">
              <a16:creationId xmlns:a16="http://schemas.microsoft.com/office/drawing/2014/main" id="{00000000-0008-0000-0000-0000B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6" name="Text Box 639">
          <a:extLst>
            <a:ext uri="{FF2B5EF4-FFF2-40B4-BE49-F238E27FC236}">
              <a16:creationId xmlns:a16="http://schemas.microsoft.com/office/drawing/2014/main" id="{00000000-0008-0000-0000-0000B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7" name="Text Box 640">
          <a:extLst>
            <a:ext uri="{FF2B5EF4-FFF2-40B4-BE49-F238E27FC236}">
              <a16:creationId xmlns:a16="http://schemas.microsoft.com/office/drawing/2014/main" id="{00000000-0008-0000-0000-0000B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8" name="Text Box 641">
          <a:extLst>
            <a:ext uri="{FF2B5EF4-FFF2-40B4-BE49-F238E27FC236}">
              <a16:creationId xmlns:a16="http://schemas.microsoft.com/office/drawing/2014/main" id="{00000000-0008-0000-0000-0000C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9" name="Text Box 642">
          <a:extLst>
            <a:ext uri="{FF2B5EF4-FFF2-40B4-BE49-F238E27FC236}">
              <a16:creationId xmlns:a16="http://schemas.microsoft.com/office/drawing/2014/main" id="{00000000-0008-0000-0000-0000C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0" name="Text Box 643">
          <a:extLst>
            <a:ext uri="{FF2B5EF4-FFF2-40B4-BE49-F238E27FC236}">
              <a16:creationId xmlns:a16="http://schemas.microsoft.com/office/drawing/2014/main" id="{00000000-0008-0000-0000-0000C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1" name="Text Box 644">
          <a:extLst>
            <a:ext uri="{FF2B5EF4-FFF2-40B4-BE49-F238E27FC236}">
              <a16:creationId xmlns:a16="http://schemas.microsoft.com/office/drawing/2014/main" id="{00000000-0008-0000-0000-0000C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2" name="Text Box 645">
          <a:extLst>
            <a:ext uri="{FF2B5EF4-FFF2-40B4-BE49-F238E27FC236}">
              <a16:creationId xmlns:a16="http://schemas.microsoft.com/office/drawing/2014/main" id="{00000000-0008-0000-0000-0000C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3" name="Text Box 646">
          <a:extLst>
            <a:ext uri="{FF2B5EF4-FFF2-40B4-BE49-F238E27FC236}">
              <a16:creationId xmlns:a16="http://schemas.microsoft.com/office/drawing/2014/main" id="{00000000-0008-0000-0000-0000C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4" name="Text Box 647">
          <a:extLst>
            <a:ext uri="{FF2B5EF4-FFF2-40B4-BE49-F238E27FC236}">
              <a16:creationId xmlns:a16="http://schemas.microsoft.com/office/drawing/2014/main" id="{00000000-0008-0000-0000-0000C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5" name="Text Box 648">
          <a:extLst>
            <a:ext uri="{FF2B5EF4-FFF2-40B4-BE49-F238E27FC236}">
              <a16:creationId xmlns:a16="http://schemas.microsoft.com/office/drawing/2014/main" id="{00000000-0008-0000-0000-0000C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6" name="Text Box 649">
          <a:extLst>
            <a:ext uri="{FF2B5EF4-FFF2-40B4-BE49-F238E27FC236}">
              <a16:creationId xmlns:a16="http://schemas.microsoft.com/office/drawing/2014/main" id="{00000000-0008-0000-0000-0000C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7" name="Text Box 650">
          <a:extLst>
            <a:ext uri="{FF2B5EF4-FFF2-40B4-BE49-F238E27FC236}">
              <a16:creationId xmlns:a16="http://schemas.microsoft.com/office/drawing/2014/main" id="{00000000-0008-0000-0000-0000C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8" name="Text Box 651">
          <a:extLst>
            <a:ext uri="{FF2B5EF4-FFF2-40B4-BE49-F238E27FC236}">
              <a16:creationId xmlns:a16="http://schemas.microsoft.com/office/drawing/2014/main" id="{00000000-0008-0000-0000-0000C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9" name="Text Box 652">
          <a:extLst>
            <a:ext uri="{FF2B5EF4-FFF2-40B4-BE49-F238E27FC236}">
              <a16:creationId xmlns:a16="http://schemas.microsoft.com/office/drawing/2014/main" id="{00000000-0008-0000-0000-0000C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0" name="Text Box 653">
          <a:extLst>
            <a:ext uri="{FF2B5EF4-FFF2-40B4-BE49-F238E27FC236}">
              <a16:creationId xmlns:a16="http://schemas.microsoft.com/office/drawing/2014/main" id="{00000000-0008-0000-0000-0000C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1" name="Text Box 654">
          <a:extLst>
            <a:ext uri="{FF2B5EF4-FFF2-40B4-BE49-F238E27FC236}">
              <a16:creationId xmlns:a16="http://schemas.microsoft.com/office/drawing/2014/main" id="{00000000-0008-0000-0000-0000C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2" name="Text Box 655">
          <a:extLst>
            <a:ext uri="{FF2B5EF4-FFF2-40B4-BE49-F238E27FC236}">
              <a16:creationId xmlns:a16="http://schemas.microsoft.com/office/drawing/2014/main" id="{00000000-0008-0000-0000-0000C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3" name="Text Box 656">
          <a:extLst>
            <a:ext uri="{FF2B5EF4-FFF2-40B4-BE49-F238E27FC236}">
              <a16:creationId xmlns:a16="http://schemas.microsoft.com/office/drawing/2014/main" id="{00000000-0008-0000-0000-0000C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4" name="Text Box 657">
          <a:extLst>
            <a:ext uri="{FF2B5EF4-FFF2-40B4-BE49-F238E27FC236}">
              <a16:creationId xmlns:a16="http://schemas.microsoft.com/office/drawing/2014/main" id="{00000000-0008-0000-0000-0000D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5" name="Text Box 658">
          <a:extLst>
            <a:ext uri="{FF2B5EF4-FFF2-40B4-BE49-F238E27FC236}">
              <a16:creationId xmlns:a16="http://schemas.microsoft.com/office/drawing/2014/main" id="{00000000-0008-0000-0000-0000D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6" name="Text Box 659">
          <a:extLst>
            <a:ext uri="{FF2B5EF4-FFF2-40B4-BE49-F238E27FC236}">
              <a16:creationId xmlns:a16="http://schemas.microsoft.com/office/drawing/2014/main" id="{00000000-0008-0000-0000-0000D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7" name="Text Box 660">
          <a:extLst>
            <a:ext uri="{FF2B5EF4-FFF2-40B4-BE49-F238E27FC236}">
              <a16:creationId xmlns:a16="http://schemas.microsoft.com/office/drawing/2014/main" id="{00000000-0008-0000-0000-0000D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8" name="Text Box 661">
          <a:extLst>
            <a:ext uri="{FF2B5EF4-FFF2-40B4-BE49-F238E27FC236}">
              <a16:creationId xmlns:a16="http://schemas.microsoft.com/office/drawing/2014/main" id="{00000000-0008-0000-0000-0000D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9" name="Text Box 662">
          <a:extLst>
            <a:ext uri="{FF2B5EF4-FFF2-40B4-BE49-F238E27FC236}">
              <a16:creationId xmlns:a16="http://schemas.microsoft.com/office/drawing/2014/main" id="{00000000-0008-0000-0000-0000D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0" name="Text Box 663">
          <a:extLst>
            <a:ext uri="{FF2B5EF4-FFF2-40B4-BE49-F238E27FC236}">
              <a16:creationId xmlns:a16="http://schemas.microsoft.com/office/drawing/2014/main" id="{00000000-0008-0000-0000-0000D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1" name="Text Box 664">
          <a:extLst>
            <a:ext uri="{FF2B5EF4-FFF2-40B4-BE49-F238E27FC236}">
              <a16:creationId xmlns:a16="http://schemas.microsoft.com/office/drawing/2014/main" id="{00000000-0008-0000-0000-0000D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2" name="Text Box 665">
          <a:extLst>
            <a:ext uri="{FF2B5EF4-FFF2-40B4-BE49-F238E27FC236}">
              <a16:creationId xmlns:a16="http://schemas.microsoft.com/office/drawing/2014/main" id="{00000000-0008-0000-0000-0000D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3" name="Text Box 666">
          <a:extLst>
            <a:ext uri="{FF2B5EF4-FFF2-40B4-BE49-F238E27FC236}">
              <a16:creationId xmlns:a16="http://schemas.microsoft.com/office/drawing/2014/main" id="{00000000-0008-0000-0000-0000D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4" name="Text Box 667">
          <a:extLst>
            <a:ext uri="{FF2B5EF4-FFF2-40B4-BE49-F238E27FC236}">
              <a16:creationId xmlns:a16="http://schemas.microsoft.com/office/drawing/2014/main" id="{00000000-0008-0000-0000-0000D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5" name="Text Box 668">
          <a:extLst>
            <a:ext uri="{FF2B5EF4-FFF2-40B4-BE49-F238E27FC236}">
              <a16:creationId xmlns:a16="http://schemas.microsoft.com/office/drawing/2014/main" id="{00000000-0008-0000-0000-0000D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6" name="Text Box 669">
          <a:extLst>
            <a:ext uri="{FF2B5EF4-FFF2-40B4-BE49-F238E27FC236}">
              <a16:creationId xmlns:a16="http://schemas.microsoft.com/office/drawing/2014/main" id="{00000000-0008-0000-0000-0000D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7" name="Text Box 670">
          <a:extLst>
            <a:ext uri="{FF2B5EF4-FFF2-40B4-BE49-F238E27FC236}">
              <a16:creationId xmlns:a16="http://schemas.microsoft.com/office/drawing/2014/main" id="{00000000-0008-0000-0000-0000D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8" name="Text Box 671">
          <a:extLst>
            <a:ext uri="{FF2B5EF4-FFF2-40B4-BE49-F238E27FC236}">
              <a16:creationId xmlns:a16="http://schemas.microsoft.com/office/drawing/2014/main" id="{00000000-0008-0000-0000-0000D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9" name="Text Box 672">
          <a:extLst>
            <a:ext uri="{FF2B5EF4-FFF2-40B4-BE49-F238E27FC236}">
              <a16:creationId xmlns:a16="http://schemas.microsoft.com/office/drawing/2014/main" id="{00000000-0008-0000-0000-0000D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0" name="Text Box 673">
          <a:extLst>
            <a:ext uri="{FF2B5EF4-FFF2-40B4-BE49-F238E27FC236}">
              <a16:creationId xmlns:a16="http://schemas.microsoft.com/office/drawing/2014/main" id="{00000000-0008-0000-0000-0000E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1" name="Text Box 674">
          <a:extLst>
            <a:ext uri="{FF2B5EF4-FFF2-40B4-BE49-F238E27FC236}">
              <a16:creationId xmlns:a16="http://schemas.microsoft.com/office/drawing/2014/main" id="{00000000-0008-0000-0000-0000E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2" name="Text Box 675">
          <a:extLst>
            <a:ext uri="{FF2B5EF4-FFF2-40B4-BE49-F238E27FC236}">
              <a16:creationId xmlns:a16="http://schemas.microsoft.com/office/drawing/2014/main" id="{00000000-0008-0000-0000-0000E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3" name="Text Box 676">
          <a:extLst>
            <a:ext uri="{FF2B5EF4-FFF2-40B4-BE49-F238E27FC236}">
              <a16:creationId xmlns:a16="http://schemas.microsoft.com/office/drawing/2014/main" id="{00000000-0008-0000-0000-0000E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4" name="Text Box 677">
          <a:extLst>
            <a:ext uri="{FF2B5EF4-FFF2-40B4-BE49-F238E27FC236}">
              <a16:creationId xmlns:a16="http://schemas.microsoft.com/office/drawing/2014/main" id="{00000000-0008-0000-0000-0000E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5" name="Text Box 678">
          <a:extLst>
            <a:ext uri="{FF2B5EF4-FFF2-40B4-BE49-F238E27FC236}">
              <a16:creationId xmlns:a16="http://schemas.microsoft.com/office/drawing/2014/main" id="{00000000-0008-0000-0000-0000E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6" name="Text Box 679">
          <a:extLst>
            <a:ext uri="{FF2B5EF4-FFF2-40B4-BE49-F238E27FC236}">
              <a16:creationId xmlns:a16="http://schemas.microsoft.com/office/drawing/2014/main" id="{00000000-0008-0000-0000-0000E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7" name="Text Box 680">
          <a:extLst>
            <a:ext uri="{FF2B5EF4-FFF2-40B4-BE49-F238E27FC236}">
              <a16:creationId xmlns:a16="http://schemas.microsoft.com/office/drawing/2014/main" id="{00000000-0008-0000-0000-0000E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8" name="Text Box 681">
          <a:extLst>
            <a:ext uri="{FF2B5EF4-FFF2-40B4-BE49-F238E27FC236}">
              <a16:creationId xmlns:a16="http://schemas.microsoft.com/office/drawing/2014/main" id="{00000000-0008-0000-0000-0000E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9" name="Text Box 682">
          <a:extLst>
            <a:ext uri="{FF2B5EF4-FFF2-40B4-BE49-F238E27FC236}">
              <a16:creationId xmlns:a16="http://schemas.microsoft.com/office/drawing/2014/main" id="{00000000-0008-0000-0000-0000E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0" name="Text Box 683">
          <a:extLst>
            <a:ext uri="{FF2B5EF4-FFF2-40B4-BE49-F238E27FC236}">
              <a16:creationId xmlns:a16="http://schemas.microsoft.com/office/drawing/2014/main" id="{00000000-0008-0000-0000-0000E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1" name="Text Box 684">
          <a:extLst>
            <a:ext uri="{FF2B5EF4-FFF2-40B4-BE49-F238E27FC236}">
              <a16:creationId xmlns:a16="http://schemas.microsoft.com/office/drawing/2014/main" id="{00000000-0008-0000-0000-0000E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2" name="Text Box 685">
          <a:extLst>
            <a:ext uri="{FF2B5EF4-FFF2-40B4-BE49-F238E27FC236}">
              <a16:creationId xmlns:a16="http://schemas.microsoft.com/office/drawing/2014/main" id="{00000000-0008-0000-0000-0000E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3" name="Text Box 686">
          <a:extLst>
            <a:ext uri="{FF2B5EF4-FFF2-40B4-BE49-F238E27FC236}">
              <a16:creationId xmlns:a16="http://schemas.microsoft.com/office/drawing/2014/main" id="{00000000-0008-0000-0000-0000E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4" name="Text Box 687">
          <a:extLst>
            <a:ext uri="{FF2B5EF4-FFF2-40B4-BE49-F238E27FC236}">
              <a16:creationId xmlns:a16="http://schemas.microsoft.com/office/drawing/2014/main" id="{00000000-0008-0000-0000-0000E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5" name="Text Box 688">
          <a:extLst>
            <a:ext uri="{FF2B5EF4-FFF2-40B4-BE49-F238E27FC236}">
              <a16:creationId xmlns:a16="http://schemas.microsoft.com/office/drawing/2014/main" id="{00000000-0008-0000-0000-0000E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6" name="Text Box 689">
          <a:extLst>
            <a:ext uri="{FF2B5EF4-FFF2-40B4-BE49-F238E27FC236}">
              <a16:creationId xmlns:a16="http://schemas.microsoft.com/office/drawing/2014/main" id="{00000000-0008-0000-0000-0000F0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7" name="Text Box 690">
          <a:extLst>
            <a:ext uri="{FF2B5EF4-FFF2-40B4-BE49-F238E27FC236}">
              <a16:creationId xmlns:a16="http://schemas.microsoft.com/office/drawing/2014/main" id="{00000000-0008-0000-0000-0000F1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8" name="Text Box 691">
          <a:extLst>
            <a:ext uri="{FF2B5EF4-FFF2-40B4-BE49-F238E27FC236}">
              <a16:creationId xmlns:a16="http://schemas.microsoft.com/office/drawing/2014/main" id="{00000000-0008-0000-0000-0000F2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9" name="Text Box 692">
          <a:extLst>
            <a:ext uri="{FF2B5EF4-FFF2-40B4-BE49-F238E27FC236}">
              <a16:creationId xmlns:a16="http://schemas.microsoft.com/office/drawing/2014/main" id="{00000000-0008-0000-0000-0000F3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0" name="Text Box 693">
          <a:extLst>
            <a:ext uri="{FF2B5EF4-FFF2-40B4-BE49-F238E27FC236}">
              <a16:creationId xmlns:a16="http://schemas.microsoft.com/office/drawing/2014/main" id="{00000000-0008-0000-0000-0000F4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1" name="Text Box 694">
          <a:extLst>
            <a:ext uri="{FF2B5EF4-FFF2-40B4-BE49-F238E27FC236}">
              <a16:creationId xmlns:a16="http://schemas.microsoft.com/office/drawing/2014/main" id="{00000000-0008-0000-0000-0000F5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2" name="Text Box 695">
          <a:extLst>
            <a:ext uri="{FF2B5EF4-FFF2-40B4-BE49-F238E27FC236}">
              <a16:creationId xmlns:a16="http://schemas.microsoft.com/office/drawing/2014/main" id="{00000000-0008-0000-0000-0000F6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3" name="Text Box 696">
          <a:extLst>
            <a:ext uri="{FF2B5EF4-FFF2-40B4-BE49-F238E27FC236}">
              <a16:creationId xmlns:a16="http://schemas.microsoft.com/office/drawing/2014/main" id="{00000000-0008-0000-0000-0000F7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4" name="Text Box 697">
          <a:extLst>
            <a:ext uri="{FF2B5EF4-FFF2-40B4-BE49-F238E27FC236}">
              <a16:creationId xmlns:a16="http://schemas.microsoft.com/office/drawing/2014/main" id="{00000000-0008-0000-0000-0000F8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5" name="Text Box 698">
          <a:extLst>
            <a:ext uri="{FF2B5EF4-FFF2-40B4-BE49-F238E27FC236}">
              <a16:creationId xmlns:a16="http://schemas.microsoft.com/office/drawing/2014/main" id="{00000000-0008-0000-0000-0000F9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6" name="Text Box 699">
          <a:extLst>
            <a:ext uri="{FF2B5EF4-FFF2-40B4-BE49-F238E27FC236}">
              <a16:creationId xmlns:a16="http://schemas.microsoft.com/office/drawing/2014/main" id="{00000000-0008-0000-0000-0000FA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7" name="Text Box 700">
          <a:extLst>
            <a:ext uri="{FF2B5EF4-FFF2-40B4-BE49-F238E27FC236}">
              <a16:creationId xmlns:a16="http://schemas.microsoft.com/office/drawing/2014/main" id="{00000000-0008-0000-0000-0000FB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8" name="Text Box 701">
          <a:extLst>
            <a:ext uri="{FF2B5EF4-FFF2-40B4-BE49-F238E27FC236}">
              <a16:creationId xmlns:a16="http://schemas.microsoft.com/office/drawing/2014/main" id="{00000000-0008-0000-0000-0000FC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9" name="Text Box 702">
          <a:extLst>
            <a:ext uri="{FF2B5EF4-FFF2-40B4-BE49-F238E27FC236}">
              <a16:creationId xmlns:a16="http://schemas.microsoft.com/office/drawing/2014/main" id="{00000000-0008-0000-0000-0000FD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0" name="Text Box 703">
          <a:extLst>
            <a:ext uri="{FF2B5EF4-FFF2-40B4-BE49-F238E27FC236}">
              <a16:creationId xmlns:a16="http://schemas.microsoft.com/office/drawing/2014/main" id="{00000000-0008-0000-0000-0000FE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1" name="Text Box 704">
          <a:extLst>
            <a:ext uri="{FF2B5EF4-FFF2-40B4-BE49-F238E27FC236}">
              <a16:creationId xmlns:a16="http://schemas.microsoft.com/office/drawing/2014/main" id="{00000000-0008-0000-0000-0000FF01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2" name="Text Box 705">
          <a:extLst>
            <a:ext uri="{FF2B5EF4-FFF2-40B4-BE49-F238E27FC236}">
              <a16:creationId xmlns:a16="http://schemas.microsoft.com/office/drawing/2014/main" id="{00000000-0008-0000-0000-000000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3" name="Text Box 706">
          <a:extLst>
            <a:ext uri="{FF2B5EF4-FFF2-40B4-BE49-F238E27FC236}">
              <a16:creationId xmlns:a16="http://schemas.microsoft.com/office/drawing/2014/main" id="{00000000-0008-0000-0000-000001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4" name="Text Box 707">
          <a:extLst>
            <a:ext uri="{FF2B5EF4-FFF2-40B4-BE49-F238E27FC236}">
              <a16:creationId xmlns:a16="http://schemas.microsoft.com/office/drawing/2014/main" id="{00000000-0008-0000-0000-000002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5" name="Text Box 708">
          <a:extLst>
            <a:ext uri="{FF2B5EF4-FFF2-40B4-BE49-F238E27FC236}">
              <a16:creationId xmlns:a16="http://schemas.microsoft.com/office/drawing/2014/main" id="{00000000-0008-0000-0000-000003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6" name="Text Box 709">
          <a:extLst>
            <a:ext uri="{FF2B5EF4-FFF2-40B4-BE49-F238E27FC236}">
              <a16:creationId xmlns:a16="http://schemas.microsoft.com/office/drawing/2014/main" id="{00000000-0008-0000-0000-000004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7" name="Text Box 710">
          <a:extLst>
            <a:ext uri="{FF2B5EF4-FFF2-40B4-BE49-F238E27FC236}">
              <a16:creationId xmlns:a16="http://schemas.microsoft.com/office/drawing/2014/main" id="{00000000-0008-0000-0000-000005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8" name="Text Box 711">
          <a:extLst>
            <a:ext uri="{FF2B5EF4-FFF2-40B4-BE49-F238E27FC236}">
              <a16:creationId xmlns:a16="http://schemas.microsoft.com/office/drawing/2014/main" id="{00000000-0008-0000-0000-000006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9" name="Text Box 712">
          <a:extLst>
            <a:ext uri="{FF2B5EF4-FFF2-40B4-BE49-F238E27FC236}">
              <a16:creationId xmlns:a16="http://schemas.microsoft.com/office/drawing/2014/main" id="{00000000-0008-0000-0000-000007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0" name="Text Box 713">
          <a:extLst>
            <a:ext uri="{FF2B5EF4-FFF2-40B4-BE49-F238E27FC236}">
              <a16:creationId xmlns:a16="http://schemas.microsoft.com/office/drawing/2014/main" id="{00000000-0008-0000-0000-000008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1" name="Text Box 714">
          <a:extLst>
            <a:ext uri="{FF2B5EF4-FFF2-40B4-BE49-F238E27FC236}">
              <a16:creationId xmlns:a16="http://schemas.microsoft.com/office/drawing/2014/main" id="{00000000-0008-0000-0000-000009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2" name="Text Box 715">
          <a:extLst>
            <a:ext uri="{FF2B5EF4-FFF2-40B4-BE49-F238E27FC236}">
              <a16:creationId xmlns:a16="http://schemas.microsoft.com/office/drawing/2014/main" id="{00000000-0008-0000-0000-00000A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3" name="Text Box 716">
          <a:extLst>
            <a:ext uri="{FF2B5EF4-FFF2-40B4-BE49-F238E27FC236}">
              <a16:creationId xmlns:a16="http://schemas.microsoft.com/office/drawing/2014/main" id="{00000000-0008-0000-0000-00000B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4" name="Text Box 717">
          <a:extLst>
            <a:ext uri="{FF2B5EF4-FFF2-40B4-BE49-F238E27FC236}">
              <a16:creationId xmlns:a16="http://schemas.microsoft.com/office/drawing/2014/main" id="{00000000-0008-0000-0000-00000C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5" name="Text Box 718">
          <a:extLst>
            <a:ext uri="{FF2B5EF4-FFF2-40B4-BE49-F238E27FC236}">
              <a16:creationId xmlns:a16="http://schemas.microsoft.com/office/drawing/2014/main" id="{00000000-0008-0000-0000-00000D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6" name="Text Box 719">
          <a:extLst>
            <a:ext uri="{FF2B5EF4-FFF2-40B4-BE49-F238E27FC236}">
              <a16:creationId xmlns:a16="http://schemas.microsoft.com/office/drawing/2014/main" id="{00000000-0008-0000-0000-00000E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7" name="Text Box 720">
          <a:extLst>
            <a:ext uri="{FF2B5EF4-FFF2-40B4-BE49-F238E27FC236}">
              <a16:creationId xmlns:a16="http://schemas.microsoft.com/office/drawing/2014/main" id="{00000000-0008-0000-0000-00000F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8" name="Text Box 721">
          <a:extLst>
            <a:ext uri="{FF2B5EF4-FFF2-40B4-BE49-F238E27FC236}">
              <a16:creationId xmlns:a16="http://schemas.microsoft.com/office/drawing/2014/main" id="{00000000-0008-0000-0000-000010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9" name="Text Box 722">
          <a:extLst>
            <a:ext uri="{FF2B5EF4-FFF2-40B4-BE49-F238E27FC236}">
              <a16:creationId xmlns:a16="http://schemas.microsoft.com/office/drawing/2014/main" id="{00000000-0008-0000-0000-000011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0" name="Text Box 723">
          <a:extLst>
            <a:ext uri="{FF2B5EF4-FFF2-40B4-BE49-F238E27FC236}">
              <a16:creationId xmlns:a16="http://schemas.microsoft.com/office/drawing/2014/main" id="{00000000-0008-0000-0000-000012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1" name="Text Box 724">
          <a:extLst>
            <a:ext uri="{FF2B5EF4-FFF2-40B4-BE49-F238E27FC236}">
              <a16:creationId xmlns:a16="http://schemas.microsoft.com/office/drawing/2014/main" id="{00000000-0008-0000-0000-000013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2" name="Text Box 725">
          <a:extLst>
            <a:ext uri="{FF2B5EF4-FFF2-40B4-BE49-F238E27FC236}">
              <a16:creationId xmlns:a16="http://schemas.microsoft.com/office/drawing/2014/main" id="{00000000-0008-0000-0000-000014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3" name="Text Box 726">
          <a:extLst>
            <a:ext uri="{FF2B5EF4-FFF2-40B4-BE49-F238E27FC236}">
              <a16:creationId xmlns:a16="http://schemas.microsoft.com/office/drawing/2014/main" id="{00000000-0008-0000-0000-000015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4" name="Text Box 727">
          <a:extLst>
            <a:ext uri="{FF2B5EF4-FFF2-40B4-BE49-F238E27FC236}">
              <a16:creationId xmlns:a16="http://schemas.microsoft.com/office/drawing/2014/main" id="{00000000-0008-0000-0000-000016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5" name="Text Box 728">
          <a:extLst>
            <a:ext uri="{FF2B5EF4-FFF2-40B4-BE49-F238E27FC236}">
              <a16:creationId xmlns:a16="http://schemas.microsoft.com/office/drawing/2014/main" id="{00000000-0008-0000-0000-000017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6" name="Text Box 729">
          <a:extLst>
            <a:ext uri="{FF2B5EF4-FFF2-40B4-BE49-F238E27FC236}">
              <a16:creationId xmlns:a16="http://schemas.microsoft.com/office/drawing/2014/main" id="{00000000-0008-0000-0000-000018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7" name="Text Box 730">
          <a:extLst>
            <a:ext uri="{FF2B5EF4-FFF2-40B4-BE49-F238E27FC236}">
              <a16:creationId xmlns:a16="http://schemas.microsoft.com/office/drawing/2014/main" id="{00000000-0008-0000-0000-000019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8" name="Text Box 731">
          <a:extLst>
            <a:ext uri="{FF2B5EF4-FFF2-40B4-BE49-F238E27FC236}">
              <a16:creationId xmlns:a16="http://schemas.microsoft.com/office/drawing/2014/main" id="{00000000-0008-0000-0000-00001A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9" name="Text Box 732">
          <a:extLst>
            <a:ext uri="{FF2B5EF4-FFF2-40B4-BE49-F238E27FC236}">
              <a16:creationId xmlns:a16="http://schemas.microsoft.com/office/drawing/2014/main" id="{00000000-0008-0000-0000-00001B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0" name="Text Box 733">
          <a:extLst>
            <a:ext uri="{FF2B5EF4-FFF2-40B4-BE49-F238E27FC236}">
              <a16:creationId xmlns:a16="http://schemas.microsoft.com/office/drawing/2014/main" id="{00000000-0008-0000-0000-00001C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1" name="Text Box 734">
          <a:extLst>
            <a:ext uri="{FF2B5EF4-FFF2-40B4-BE49-F238E27FC236}">
              <a16:creationId xmlns:a16="http://schemas.microsoft.com/office/drawing/2014/main" id="{00000000-0008-0000-0000-00001D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2" name="Text Box 735">
          <a:extLst>
            <a:ext uri="{FF2B5EF4-FFF2-40B4-BE49-F238E27FC236}">
              <a16:creationId xmlns:a16="http://schemas.microsoft.com/office/drawing/2014/main" id="{00000000-0008-0000-0000-00001E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3" name="Text Box 736">
          <a:extLst>
            <a:ext uri="{FF2B5EF4-FFF2-40B4-BE49-F238E27FC236}">
              <a16:creationId xmlns:a16="http://schemas.microsoft.com/office/drawing/2014/main" id="{00000000-0008-0000-0000-00001F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4" name="Text Box 737">
          <a:extLst>
            <a:ext uri="{FF2B5EF4-FFF2-40B4-BE49-F238E27FC236}">
              <a16:creationId xmlns:a16="http://schemas.microsoft.com/office/drawing/2014/main" id="{00000000-0008-0000-0000-000020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5" name="Text Box 738">
          <a:extLst>
            <a:ext uri="{FF2B5EF4-FFF2-40B4-BE49-F238E27FC236}">
              <a16:creationId xmlns:a16="http://schemas.microsoft.com/office/drawing/2014/main" id="{00000000-0008-0000-0000-000021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6" name="Text Box 739">
          <a:extLst>
            <a:ext uri="{FF2B5EF4-FFF2-40B4-BE49-F238E27FC236}">
              <a16:creationId xmlns:a16="http://schemas.microsoft.com/office/drawing/2014/main" id="{00000000-0008-0000-0000-000022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7" name="Text Box 740">
          <a:extLst>
            <a:ext uri="{FF2B5EF4-FFF2-40B4-BE49-F238E27FC236}">
              <a16:creationId xmlns:a16="http://schemas.microsoft.com/office/drawing/2014/main" id="{00000000-0008-0000-0000-000023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8" name="Text Box 741">
          <a:extLst>
            <a:ext uri="{FF2B5EF4-FFF2-40B4-BE49-F238E27FC236}">
              <a16:creationId xmlns:a16="http://schemas.microsoft.com/office/drawing/2014/main" id="{00000000-0008-0000-0000-000024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9" name="Text Box 742">
          <a:extLst>
            <a:ext uri="{FF2B5EF4-FFF2-40B4-BE49-F238E27FC236}">
              <a16:creationId xmlns:a16="http://schemas.microsoft.com/office/drawing/2014/main" id="{00000000-0008-0000-0000-000025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0" name="Text Box 743">
          <a:extLst>
            <a:ext uri="{FF2B5EF4-FFF2-40B4-BE49-F238E27FC236}">
              <a16:creationId xmlns:a16="http://schemas.microsoft.com/office/drawing/2014/main" id="{00000000-0008-0000-0000-000026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1" name="Text Box 744">
          <a:extLst>
            <a:ext uri="{FF2B5EF4-FFF2-40B4-BE49-F238E27FC236}">
              <a16:creationId xmlns:a16="http://schemas.microsoft.com/office/drawing/2014/main" id="{00000000-0008-0000-0000-000027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2" name="Text Box 745">
          <a:extLst>
            <a:ext uri="{FF2B5EF4-FFF2-40B4-BE49-F238E27FC236}">
              <a16:creationId xmlns:a16="http://schemas.microsoft.com/office/drawing/2014/main" id="{00000000-0008-0000-0000-000028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3" name="Text Box 746">
          <a:extLst>
            <a:ext uri="{FF2B5EF4-FFF2-40B4-BE49-F238E27FC236}">
              <a16:creationId xmlns:a16="http://schemas.microsoft.com/office/drawing/2014/main" id="{00000000-0008-0000-0000-000029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4" name="Text Box 747">
          <a:extLst>
            <a:ext uri="{FF2B5EF4-FFF2-40B4-BE49-F238E27FC236}">
              <a16:creationId xmlns:a16="http://schemas.microsoft.com/office/drawing/2014/main" id="{00000000-0008-0000-0000-00002A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5" name="Text Box 748">
          <a:extLst>
            <a:ext uri="{FF2B5EF4-FFF2-40B4-BE49-F238E27FC236}">
              <a16:creationId xmlns:a16="http://schemas.microsoft.com/office/drawing/2014/main" id="{00000000-0008-0000-0000-00002B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6" name="Text Box 749">
          <a:extLst>
            <a:ext uri="{FF2B5EF4-FFF2-40B4-BE49-F238E27FC236}">
              <a16:creationId xmlns:a16="http://schemas.microsoft.com/office/drawing/2014/main" id="{00000000-0008-0000-0000-00002C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7" name="Text Box 750">
          <a:extLst>
            <a:ext uri="{FF2B5EF4-FFF2-40B4-BE49-F238E27FC236}">
              <a16:creationId xmlns:a16="http://schemas.microsoft.com/office/drawing/2014/main" id="{00000000-0008-0000-0000-00002D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8" name="Text Box 751">
          <a:extLst>
            <a:ext uri="{FF2B5EF4-FFF2-40B4-BE49-F238E27FC236}">
              <a16:creationId xmlns:a16="http://schemas.microsoft.com/office/drawing/2014/main" id="{00000000-0008-0000-0000-00002E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9" name="Text Box 752">
          <a:extLst>
            <a:ext uri="{FF2B5EF4-FFF2-40B4-BE49-F238E27FC236}">
              <a16:creationId xmlns:a16="http://schemas.microsoft.com/office/drawing/2014/main" id="{00000000-0008-0000-0000-00002F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0" name="Text Box 753">
          <a:extLst>
            <a:ext uri="{FF2B5EF4-FFF2-40B4-BE49-F238E27FC236}">
              <a16:creationId xmlns:a16="http://schemas.microsoft.com/office/drawing/2014/main" id="{00000000-0008-0000-0000-000030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1" name="Text Box 754">
          <a:extLst>
            <a:ext uri="{FF2B5EF4-FFF2-40B4-BE49-F238E27FC236}">
              <a16:creationId xmlns:a16="http://schemas.microsoft.com/office/drawing/2014/main" id="{00000000-0008-0000-0000-000031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2" name="Text Box 755">
          <a:extLst>
            <a:ext uri="{FF2B5EF4-FFF2-40B4-BE49-F238E27FC236}">
              <a16:creationId xmlns:a16="http://schemas.microsoft.com/office/drawing/2014/main" id="{00000000-0008-0000-0000-000032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3" name="Text Box 756">
          <a:extLst>
            <a:ext uri="{FF2B5EF4-FFF2-40B4-BE49-F238E27FC236}">
              <a16:creationId xmlns:a16="http://schemas.microsoft.com/office/drawing/2014/main" id="{00000000-0008-0000-0000-000033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4" name="Text Box 757">
          <a:extLst>
            <a:ext uri="{FF2B5EF4-FFF2-40B4-BE49-F238E27FC236}">
              <a16:creationId xmlns:a16="http://schemas.microsoft.com/office/drawing/2014/main" id="{00000000-0008-0000-0000-000034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5" name="Text Box 758">
          <a:extLst>
            <a:ext uri="{FF2B5EF4-FFF2-40B4-BE49-F238E27FC236}">
              <a16:creationId xmlns:a16="http://schemas.microsoft.com/office/drawing/2014/main" id="{00000000-0008-0000-0000-000035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6" name="Text Box 759">
          <a:extLst>
            <a:ext uri="{FF2B5EF4-FFF2-40B4-BE49-F238E27FC236}">
              <a16:creationId xmlns:a16="http://schemas.microsoft.com/office/drawing/2014/main" id="{00000000-0008-0000-0000-000036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7" name="Text Box 760">
          <a:extLst>
            <a:ext uri="{FF2B5EF4-FFF2-40B4-BE49-F238E27FC236}">
              <a16:creationId xmlns:a16="http://schemas.microsoft.com/office/drawing/2014/main" id="{00000000-0008-0000-0000-000037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8" name="Text Box 761">
          <a:extLst>
            <a:ext uri="{FF2B5EF4-FFF2-40B4-BE49-F238E27FC236}">
              <a16:creationId xmlns:a16="http://schemas.microsoft.com/office/drawing/2014/main" id="{00000000-0008-0000-0000-000038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9" name="Text Box 762">
          <a:extLst>
            <a:ext uri="{FF2B5EF4-FFF2-40B4-BE49-F238E27FC236}">
              <a16:creationId xmlns:a16="http://schemas.microsoft.com/office/drawing/2014/main" id="{00000000-0008-0000-0000-000039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0" name="Text Box 763">
          <a:extLst>
            <a:ext uri="{FF2B5EF4-FFF2-40B4-BE49-F238E27FC236}">
              <a16:creationId xmlns:a16="http://schemas.microsoft.com/office/drawing/2014/main" id="{00000000-0008-0000-0000-00003A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1" name="Text Box 764">
          <a:extLst>
            <a:ext uri="{FF2B5EF4-FFF2-40B4-BE49-F238E27FC236}">
              <a16:creationId xmlns:a16="http://schemas.microsoft.com/office/drawing/2014/main" id="{00000000-0008-0000-0000-00003B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2" name="Text Box 765">
          <a:extLst>
            <a:ext uri="{FF2B5EF4-FFF2-40B4-BE49-F238E27FC236}">
              <a16:creationId xmlns:a16="http://schemas.microsoft.com/office/drawing/2014/main" id="{00000000-0008-0000-0000-00003C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3" name="Text Box 766">
          <a:extLst>
            <a:ext uri="{FF2B5EF4-FFF2-40B4-BE49-F238E27FC236}">
              <a16:creationId xmlns:a16="http://schemas.microsoft.com/office/drawing/2014/main" id="{00000000-0008-0000-0000-00003D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4" name="Text Box 767">
          <a:extLst>
            <a:ext uri="{FF2B5EF4-FFF2-40B4-BE49-F238E27FC236}">
              <a16:creationId xmlns:a16="http://schemas.microsoft.com/office/drawing/2014/main" id="{00000000-0008-0000-0000-00003E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5" name="Text Box 768">
          <a:extLst>
            <a:ext uri="{FF2B5EF4-FFF2-40B4-BE49-F238E27FC236}">
              <a16:creationId xmlns:a16="http://schemas.microsoft.com/office/drawing/2014/main" id="{00000000-0008-0000-0000-00003F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6" name="Text Box 769">
          <a:extLst>
            <a:ext uri="{FF2B5EF4-FFF2-40B4-BE49-F238E27FC236}">
              <a16:creationId xmlns:a16="http://schemas.microsoft.com/office/drawing/2014/main" id="{00000000-0008-0000-0000-000040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7" name="Text Box 770">
          <a:extLst>
            <a:ext uri="{FF2B5EF4-FFF2-40B4-BE49-F238E27FC236}">
              <a16:creationId xmlns:a16="http://schemas.microsoft.com/office/drawing/2014/main" id="{00000000-0008-0000-0000-000041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8" name="Text Box 771">
          <a:extLst>
            <a:ext uri="{FF2B5EF4-FFF2-40B4-BE49-F238E27FC236}">
              <a16:creationId xmlns:a16="http://schemas.microsoft.com/office/drawing/2014/main" id="{00000000-0008-0000-0000-000042020000}"/>
            </a:ext>
          </a:extLst>
        </xdr:cNvPr>
        <xdr:cNvSpPr>
          <a:spLocks noGrp="1"/>
        </xdr:cNvSpPr>
      </xdr:nvSpPr>
      <xdr:spPr>
        <a:xfrm>
          <a:off x="1076325" y="204130275"/>
          <a:ext cx="123825" cy="723900"/>
        </a:xfrm>
        <a:prstGeom prst="rect">
          <a:avLst/>
        </a:prstGeom>
        <a:noFill/>
        <a:ln w="9525">
          <a:noFill/>
          <a:miter/>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79" name="Text Box 3">
          <a:extLst>
            <a:ext uri="{FF2B5EF4-FFF2-40B4-BE49-F238E27FC236}">
              <a16:creationId xmlns:a16="http://schemas.microsoft.com/office/drawing/2014/main" id="{00000000-0008-0000-0000-000043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0" name="Text Box 3">
          <a:extLst>
            <a:ext uri="{FF2B5EF4-FFF2-40B4-BE49-F238E27FC236}">
              <a16:creationId xmlns:a16="http://schemas.microsoft.com/office/drawing/2014/main" id="{00000000-0008-0000-0000-000044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1" name="Text Box 3">
          <a:extLst>
            <a:ext uri="{FF2B5EF4-FFF2-40B4-BE49-F238E27FC236}">
              <a16:creationId xmlns:a16="http://schemas.microsoft.com/office/drawing/2014/main" id="{00000000-0008-0000-0000-000045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2" name="Text Box 3">
          <a:extLst>
            <a:ext uri="{FF2B5EF4-FFF2-40B4-BE49-F238E27FC236}">
              <a16:creationId xmlns:a16="http://schemas.microsoft.com/office/drawing/2014/main" id="{00000000-0008-0000-0000-000046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3" name="Text Box 3">
          <a:extLst>
            <a:ext uri="{FF2B5EF4-FFF2-40B4-BE49-F238E27FC236}">
              <a16:creationId xmlns:a16="http://schemas.microsoft.com/office/drawing/2014/main" id="{00000000-0008-0000-0000-000047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4" name="Text Box 3">
          <a:extLst>
            <a:ext uri="{FF2B5EF4-FFF2-40B4-BE49-F238E27FC236}">
              <a16:creationId xmlns:a16="http://schemas.microsoft.com/office/drawing/2014/main" id="{00000000-0008-0000-0000-000048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5" name="Text Box 3">
          <a:extLst>
            <a:ext uri="{FF2B5EF4-FFF2-40B4-BE49-F238E27FC236}">
              <a16:creationId xmlns:a16="http://schemas.microsoft.com/office/drawing/2014/main" id="{00000000-0008-0000-0000-000049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6" name="Text Box 3">
          <a:extLst>
            <a:ext uri="{FF2B5EF4-FFF2-40B4-BE49-F238E27FC236}">
              <a16:creationId xmlns:a16="http://schemas.microsoft.com/office/drawing/2014/main" id="{00000000-0008-0000-0000-00004A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7" name="Text Box 3">
          <a:extLst>
            <a:ext uri="{FF2B5EF4-FFF2-40B4-BE49-F238E27FC236}">
              <a16:creationId xmlns:a16="http://schemas.microsoft.com/office/drawing/2014/main" id="{00000000-0008-0000-0000-00004B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8" name="Text Box 3">
          <a:extLst>
            <a:ext uri="{FF2B5EF4-FFF2-40B4-BE49-F238E27FC236}">
              <a16:creationId xmlns:a16="http://schemas.microsoft.com/office/drawing/2014/main" id="{00000000-0008-0000-0000-00004C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9" name="Text Box 3">
          <a:extLst>
            <a:ext uri="{FF2B5EF4-FFF2-40B4-BE49-F238E27FC236}">
              <a16:creationId xmlns:a16="http://schemas.microsoft.com/office/drawing/2014/main" id="{00000000-0008-0000-0000-00004D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0" name="Text Box 3">
          <a:extLst>
            <a:ext uri="{FF2B5EF4-FFF2-40B4-BE49-F238E27FC236}">
              <a16:creationId xmlns:a16="http://schemas.microsoft.com/office/drawing/2014/main" id="{00000000-0008-0000-0000-00004E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1" name="Text Box 3">
          <a:extLst>
            <a:ext uri="{FF2B5EF4-FFF2-40B4-BE49-F238E27FC236}">
              <a16:creationId xmlns:a16="http://schemas.microsoft.com/office/drawing/2014/main" id="{00000000-0008-0000-0000-00004F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2" name="Text Box 3">
          <a:extLst>
            <a:ext uri="{FF2B5EF4-FFF2-40B4-BE49-F238E27FC236}">
              <a16:creationId xmlns:a16="http://schemas.microsoft.com/office/drawing/2014/main" id="{00000000-0008-0000-0000-000050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3" name="Text Box 3">
          <a:extLst>
            <a:ext uri="{FF2B5EF4-FFF2-40B4-BE49-F238E27FC236}">
              <a16:creationId xmlns:a16="http://schemas.microsoft.com/office/drawing/2014/main" id="{00000000-0008-0000-0000-000051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4" name="Text Box 3">
          <a:extLst>
            <a:ext uri="{FF2B5EF4-FFF2-40B4-BE49-F238E27FC236}">
              <a16:creationId xmlns:a16="http://schemas.microsoft.com/office/drawing/2014/main" id="{00000000-0008-0000-0000-000052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5" name="Text Box 3">
          <a:extLst>
            <a:ext uri="{FF2B5EF4-FFF2-40B4-BE49-F238E27FC236}">
              <a16:creationId xmlns:a16="http://schemas.microsoft.com/office/drawing/2014/main" id="{00000000-0008-0000-0000-000053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6" name="Text Box 3">
          <a:extLst>
            <a:ext uri="{FF2B5EF4-FFF2-40B4-BE49-F238E27FC236}">
              <a16:creationId xmlns:a16="http://schemas.microsoft.com/office/drawing/2014/main" id="{00000000-0008-0000-0000-000054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7" name="Text Box 3">
          <a:extLst>
            <a:ext uri="{FF2B5EF4-FFF2-40B4-BE49-F238E27FC236}">
              <a16:creationId xmlns:a16="http://schemas.microsoft.com/office/drawing/2014/main" id="{00000000-0008-0000-0000-000055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8" name="Text Box 3">
          <a:extLst>
            <a:ext uri="{FF2B5EF4-FFF2-40B4-BE49-F238E27FC236}">
              <a16:creationId xmlns:a16="http://schemas.microsoft.com/office/drawing/2014/main" id="{00000000-0008-0000-0000-000056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9" name="Text Box 3">
          <a:extLst>
            <a:ext uri="{FF2B5EF4-FFF2-40B4-BE49-F238E27FC236}">
              <a16:creationId xmlns:a16="http://schemas.microsoft.com/office/drawing/2014/main" id="{00000000-0008-0000-0000-000057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0" name="Text Box 3">
          <a:extLst>
            <a:ext uri="{FF2B5EF4-FFF2-40B4-BE49-F238E27FC236}">
              <a16:creationId xmlns:a16="http://schemas.microsoft.com/office/drawing/2014/main" id="{00000000-0008-0000-0000-000058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1" name="Text Box 3">
          <a:extLst>
            <a:ext uri="{FF2B5EF4-FFF2-40B4-BE49-F238E27FC236}">
              <a16:creationId xmlns:a16="http://schemas.microsoft.com/office/drawing/2014/main" id="{00000000-0008-0000-0000-000059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2" name="Text Box 3">
          <a:extLst>
            <a:ext uri="{FF2B5EF4-FFF2-40B4-BE49-F238E27FC236}">
              <a16:creationId xmlns:a16="http://schemas.microsoft.com/office/drawing/2014/main" id="{00000000-0008-0000-0000-00005A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3" name="Text Box 3">
          <a:extLst>
            <a:ext uri="{FF2B5EF4-FFF2-40B4-BE49-F238E27FC236}">
              <a16:creationId xmlns:a16="http://schemas.microsoft.com/office/drawing/2014/main" id="{00000000-0008-0000-0000-00005B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4" name="Text Box 3">
          <a:extLst>
            <a:ext uri="{FF2B5EF4-FFF2-40B4-BE49-F238E27FC236}">
              <a16:creationId xmlns:a16="http://schemas.microsoft.com/office/drawing/2014/main" id="{00000000-0008-0000-0000-00005C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5" name="Text Box 3">
          <a:extLst>
            <a:ext uri="{FF2B5EF4-FFF2-40B4-BE49-F238E27FC236}">
              <a16:creationId xmlns:a16="http://schemas.microsoft.com/office/drawing/2014/main" id="{00000000-0008-0000-0000-00005D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6" name="Text Box 3">
          <a:extLst>
            <a:ext uri="{FF2B5EF4-FFF2-40B4-BE49-F238E27FC236}">
              <a16:creationId xmlns:a16="http://schemas.microsoft.com/office/drawing/2014/main" id="{00000000-0008-0000-0000-00005E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7" name="Text Box 3">
          <a:extLst>
            <a:ext uri="{FF2B5EF4-FFF2-40B4-BE49-F238E27FC236}">
              <a16:creationId xmlns:a16="http://schemas.microsoft.com/office/drawing/2014/main" id="{00000000-0008-0000-0000-00005F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8" name="Text Box 3">
          <a:extLst>
            <a:ext uri="{FF2B5EF4-FFF2-40B4-BE49-F238E27FC236}">
              <a16:creationId xmlns:a16="http://schemas.microsoft.com/office/drawing/2014/main" id="{00000000-0008-0000-0000-000060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9" name="Text Box 3">
          <a:extLst>
            <a:ext uri="{FF2B5EF4-FFF2-40B4-BE49-F238E27FC236}">
              <a16:creationId xmlns:a16="http://schemas.microsoft.com/office/drawing/2014/main" id="{00000000-0008-0000-0000-000061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0" name="Text Box 3">
          <a:extLst>
            <a:ext uri="{FF2B5EF4-FFF2-40B4-BE49-F238E27FC236}">
              <a16:creationId xmlns:a16="http://schemas.microsoft.com/office/drawing/2014/main" id="{00000000-0008-0000-0000-000062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1" name="Text Box 3">
          <a:extLst>
            <a:ext uri="{FF2B5EF4-FFF2-40B4-BE49-F238E27FC236}">
              <a16:creationId xmlns:a16="http://schemas.microsoft.com/office/drawing/2014/main" id="{00000000-0008-0000-0000-000063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2" name="Text Box 3">
          <a:extLst>
            <a:ext uri="{FF2B5EF4-FFF2-40B4-BE49-F238E27FC236}">
              <a16:creationId xmlns:a16="http://schemas.microsoft.com/office/drawing/2014/main" id="{00000000-0008-0000-0000-000064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3" name="Text Box 3">
          <a:extLst>
            <a:ext uri="{FF2B5EF4-FFF2-40B4-BE49-F238E27FC236}">
              <a16:creationId xmlns:a16="http://schemas.microsoft.com/office/drawing/2014/main" id="{00000000-0008-0000-0000-000065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4" name="Text Box 3">
          <a:extLst>
            <a:ext uri="{FF2B5EF4-FFF2-40B4-BE49-F238E27FC236}">
              <a16:creationId xmlns:a16="http://schemas.microsoft.com/office/drawing/2014/main" id="{00000000-0008-0000-0000-000066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5" name="Text Box 3">
          <a:extLst>
            <a:ext uri="{FF2B5EF4-FFF2-40B4-BE49-F238E27FC236}">
              <a16:creationId xmlns:a16="http://schemas.microsoft.com/office/drawing/2014/main" id="{00000000-0008-0000-0000-000067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6" name="Text Box 3">
          <a:extLst>
            <a:ext uri="{FF2B5EF4-FFF2-40B4-BE49-F238E27FC236}">
              <a16:creationId xmlns:a16="http://schemas.microsoft.com/office/drawing/2014/main" id="{00000000-0008-0000-0000-000068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7" name="Text Box 3">
          <a:extLst>
            <a:ext uri="{FF2B5EF4-FFF2-40B4-BE49-F238E27FC236}">
              <a16:creationId xmlns:a16="http://schemas.microsoft.com/office/drawing/2014/main" id="{00000000-0008-0000-0000-000069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8" name="Text Box 3">
          <a:extLst>
            <a:ext uri="{FF2B5EF4-FFF2-40B4-BE49-F238E27FC236}">
              <a16:creationId xmlns:a16="http://schemas.microsoft.com/office/drawing/2014/main" id="{00000000-0008-0000-0000-00006A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9" name="Text Box 3">
          <a:extLst>
            <a:ext uri="{FF2B5EF4-FFF2-40B4-BE49-F238E27FC236}">
              <a16:creationId xmlns:a16="http://schemas.microsoft.com/office/drawing/2014/main" id="{00000000-0008-0000-0000-00006B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0" name="Text Box 3">
          <a:extLst>
            <a:ext uri="{FF2B5EF4-FFF2-40B4-BE49-F238E27FC236}">
              <a16:creationId xmlns:a16="http://schemas.microsoft.com/office/drawing/2014/main" id="{00000000-0008-0000-0000-00006C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1" name="Text Box 3">
          <a:extLst>
            <a:ext uri="{FF2B5EF4-FFF2-40B4-BE49-F238E27FC236}">
              <a16:creationId xmlns:a16="http://schemas.microsoft.com/office/drawing/2014/main" id="{00000000-0008-0000-0000-00006D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2" name="Text Box 3">
          <a:extLst>
            <a:ext uri="{FF2B5EF4-FFF2-40B4-BE49-F238E27FC236}">
              <a16:creationId xmlns:a16="http://schemas.microsoft.com/office/drawing/2014/main" id="{00000000-0008-0000-0000-00006E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3" name="Text Box 3">
          <a:extLst>
            <a:ext uri="{FF2B5EF4-FFF2-40B4-BE49-F238E27FC236}">
              <a16:creationId xmlns:a16="http://schemas.microsoft.com/office/drawing/2014/main" id="{00000000-0008-0000-0000-00006F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4" name="Text Box 3">
          <a:extLst>
            <a:ext uri="{FF2B5EF4-FFF2-40B4-BE49-F238E27FC236}">
              <a16:creationId xmlns:a16="http://schemas.microsoft.com/office/drawing/2014/main" id="{00000000-0008-0000-0000-000070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5" name="Text Box 3">
          <a:extLst>
            <a:ext uri="{FF2B5EF4-FFF2-40B4-BE49-F238E27FC236}">
              <a16:creationId xmlns:a16="http://schemas.microsoft.com/office/drawing/2014/main" id="{00000000-0008-0000-0000-000071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6" name="Text Box 3">
          <a:extLst>
            <a:ext uri="{FF2B5EF4-FFF2-40B4-BE49-F238E27FC236}">
              <a16:creationId xmlns:a16="http://schemas.microsoft.com/office/drawing/2014/main" id="{00000000-0008-0000-0000-000072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7" name="Text Box 3">
          <a:extLst>
            <a:ext uri="{FF2B5EF4-FFF2-40B4-BE49-F238E27FC236}">
              <a16:creationId xmlns:a16="http://schemas.microsoft.com/office/drawing/2014/main" id="{00000000-0008-0000-0000-000073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8" name="Text Box 3">
          <a:extLst>
            <a:ext uri="{FF2B5EF4-FFF2-40B4-BE49-F238E27FC236}">
              <a16:creationId xmlns:a16="http://schemas.microsoft.com/office/drawing/2014/main" id="{00000000-0008-0000-0000-000074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9" name="Text Box 3">
          <a:extLst>
            <a:ext uri="{FF2B5EF4-FFF2-40B4-BE49-F238E27FC236}">
              <a16:creationId xmlns:a16="http://schemas.microsoft.com/office/drawing/2014/main" id="{00000000-0008-0000-0000-000075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0" name="Text Box 3">
          <a:extLst>
            <a:ext uri="{FF2B5EF4-FFF2-40B4-BE49-F238E27FC236}">
              <a16:creationId xmlns:a16="http://schemas.microsoft.com/office/drawing/2014/main" id="{00000000-0008-0000-0000-000076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1" name="Text Box 3">
          <a:extLst>
            <a:ext uri="{FF2B5EF4-FFF2-40B4-BE49-F238E27FC236}">
              <a16:creationId xmlns:a16="http://schemas.microsoft.com/office/drawing/2014/main" id="{00000000-0008-0000-0000-000077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2" name="Text Box 3">
          <a:extLst>
            <a:ext uri="{FF2B5EF4-FFF2-40B4-BE49-F238E27FC236}">
              <a16:creationId xmlns:a16="http://schemas.microsoft.com/office/drawing/2014/main" id="{00000000-0008-0000-0000-000078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3" name="Text Box 3">
          <a:extLst>
            <a:ext uri="{FF2B5EF4-FFF2-40B4-BE49-F238E27FC236}">
              <a16:creationId xmlns:a16="http://schemas.microsoft.com/office/drawing/2014/main" id="{00000000-0008-0000-0000-000079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4" name="Text Box 3">
          <a:extLst>
            <a:ext uri="{FF2B5EF4-FFF2-40B4-BE49-F238E27FC236}">
              <a16:creationId xmlns:a16="http://schemas.microsoft.com/office/drawing/2014/main" id="{00000000-0008-0000-0000-00007A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5" name="Text Box 3">
          <a:extLst>
            <a:ext uri="{FF2B5EF4-FFF2-40B4-BE49-F238E27FC236}">
              <a16:creationId xmlns:a16="http://schemas.microsoft.com/office/drawing/2014/main" id="{00000000-0008-0000-0000-00007B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6" name="Text Box 3">
          <a:extLst>
            <a:ext uri="{FF2B5EF4-FFF2-40B4-BE49-F238E27FC236}">
              <a16:creationId xmlns:a16="http://schemas.microsoft.com/office/drawing/2014/main" id="{00000000-0008-0000-0000-00007C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7" name="Text Box 3">
          <a:extLst>
            <a:ext uri="{FF2B5EF4-FFF2-40B4-BE49-F238E27FC236}">
              <a16:creationId xmlns:a16="http://schemas.microsoft.com/office/drawing/2014/main" id="{00000000-0008-0000-0000-00007D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8" name="Text Box 3">
          <a:extLst>
            <a:ext uri="{FF2B5EF4-FFF2-40B4-BE49-F238E27FC236}">
              <a16:creationId xmlns:a16="http://schemas.microsoft.com/office/drawing/2014/main" id="{00000000-0008-0000-0000-00007E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9" name="Text Box 3">
          <a:extLst>
            <a:ext uri="{FF2B5EF4-FFF2-40B4-BE49-F238E27FC236}">
              <a16:creationId xmlns:a16="http://schemas.microsoft.com/office/drawing/2014/main" id="{00000000-0008-0000-0000-00007F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0" name="Text Box 3">
          <a:extLst>
            <a:ext uri="{FF2B5EF4-FFF2-40B4-BE49-F238E27FC236}">
              <a16:creationId xmlns:a16="http://schemas.microsoft.com/office/drawing/2014/main" id="{00000000-0008-0000-0000-000080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1" name="Text Box 3">
          <a:extLst>
            <a:ext uri="{FF2B5EF4-FFF2-40B4-BE49-F238E27FC236}">
              <a16:creationId xmlns:a16="http://schemas.microsoft.com/office/drawing/2014/main" id="{00000000-0008-0000-0000-000081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2" name="Text Box 3">
          <a:extLst>
            <a:ext uri="{FF2B5EF4-FFF2-40B4-BE49-F238E27FC236}">
              <a16:creationId xmlns:a16="http://schemas.microsoft.com/office/drawing/2014/main" id="{00000000-0008-0000-0000-000082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3" name="Text Box 3">
          <a:extLst>
            <a:ext uri="{FF2B5EF4-FFF2-40B4-BE49-F238E27FC236}">
              <a16:creationId xmlns:a16="http://schemas.microsoft.com/office/drawing/2014/main" id="{00000000-0008-0000-0000-000083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4" name="Text Box 3">
          <a:extLst>
            <a:ext uri="{FF2B5EF4-FFF2-40B4-BE49-F238E27FC236}">
              <a16:creationId xmlns:a16="http://schemas.microsoft.com/office/drawing/2014/main" id="{00000000-0008-0000-0000-000084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5" name="Text Box 3">
          <a:extLst>
            <a:ext uri="{FF2B5EF4-FFF2-40B4-BE49-F238E27FC236}">
              <a16:creationId xmlns:a16="http://schemas.microsoft.com/office/drawing/2014/main" id="{00000000-0008-0000-0000-000085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6" name="Text Box 3">
          <a:extLst>
            <a:ext uri="{FF2B5EF4-FFF2-40B4-BE49-F238E27FC236}">
              <a16:creationId xmlns:a16="http://schemas.microsoft.com/office/drawing/2014/main" id="{00000000-0008-0000-0000-000086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7" name="Text Box 3">
          <a:extLst>
            <a:ext uri="{FF2B5EF4-FFF2-40B4-BE49-F238E27FC236}">
              <a16:creationId xmlns:a16="http://schemas.microsoft.com/office/drawing/2014/main" id="{00000000-0008-0000-0000-000087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8" name="Text Box 3">
          <a:extLst>
            <a:ext uri="{FF2B5EF4-FFF2-40B4-BE49-F238E27FC236}">
              <a16:creationId xmlns:a16="http://schemas.microsoft.com/office/drawing/2014/main" id="{00000000-0008-0000-0000-000088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9" name="Text Box 3">
          <a:extLst>
            <a:ext uri="{FF2B5EF4-FFF2-40B4-BE49-F238E27FC236}">
              <a16:creationId xmlns:a16="http://schemas.microsoft.com/office/drawing/2014/main" id="{00000000-0008-0000-0000-000089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0" name="Text Box 3">
          <a:extLst>
            <a:ext uri="{FF2B5EF4-FFF2-40B4-BE49-F238E27FC236}">
              <a16:creationId xmlns:a16="http://schemas.microsoft.com/office/drawing/2014/main" id="{00000000-0008-0000-0000-00008A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1" name="Text Box 3">
          <a:extLst>
            <a:ext uri="{FF2B5EF4-FFF2-40B4-BE49-F238E27FC236}">
              <a16:creationId xmlns:a16="http://schemas.microsoft.com/office/drawing/2014/main" id="{00000000-0008-0000-0000-00008B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2" name="Text Box 3">
          <a:extLst>
            <a:ext uri="{FF2B5EF4-FFF2-40B4-BE49-F238E27FC236}">
              <a16:creationId xmlns:a16="http://schemas.microsoft.com/office/drawing/2014/main" id="{00000000-0008-0000-0000-00008C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3" name="Text Box 3">
          <a:extLst>
            <a:ext uri="{FF2B5EF4-FFF2-40B4-BE49-F238E27FC236}">
              <a16:creationId xmlns:a16="http://schemas.microsoft.com/office/drawing/2014/main" id="{00000000-0008-0000-0000-00008D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4" name="Text Box 3">
          <a:extLst>
            <a:ext uri="{FF2B5EF4-FFF2-40B4-BE49-F238E27FC236}">
              <a16:creationId xmlns:a16="http://schemas.microsoft.com/office/drawing/2014/main" id="{00000000-0008-0000-0000-00008E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5" name="Text Box 3">
          <a:extLst>
            <a:ext uri="{FF2B5EF4-FFF2-40B4-BE49-F238E27FC236}">
              <a16:creationId xmlns:a16="http://schemas.microsoft.com/office/drawing/2014/main" id="{00000000-0008-0000-0000-00008F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6" name="Text Box 3">
          <a:extLst>
            <a:ext uri="{FF2B5EF4-FFF2-40B4-BE49-F238E27FC236}">
              <a16:creationId xmlns:a16="http://schemas.microsoft.com/office/drawing/2014/main" id="{00000000-0008-0000-0000-000090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7" name="Text Box 3">
          <a:extLst>
            <a:ext uri="{FF2B5EF4-FFF2-40B4-BE49-F238E27FC236}">
              <a16:creationId xmlns:a16="http://schemas.microsoft.com/office/drawing/2014/main" id="{00000000-0008-0000-0000-000091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8" name="Text Box 3">
          <a:extLst>
            <a:ext uri="{FF2B5EF4-FFF2-40B4-BE49-F238E27FC236}">
              <a16:creationId xmlns:a16="http://schemas.microsoft.com/office/drawing/2014/main" id="{00000000-0008-0000-0000-000092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9" name="Text Box 3">
          <a:extLst>
            <a:ext uri="{FF2B5EF4-FFF2-40B4-BE49-F238E27FC236}">
              <a16:creationId xmlns:a16="http://schemas.microsoft.com/office/drawing/2014/main" id="{00000000-0008-0000-0000-000093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0" name="Text Box 3">
          <a:extLst>
            <a:ext uri="{FF2B5EF4-FFF2-40B4-BE49-F238E27FC236}">
              <a16:creationId xmlns:a16="http://schemas.microsoft.com/office/drawing/2014/main" id="{00000000-0008-0000-0000-000094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1" name="Text Box 3">
          <a:extLst>
            <a:ext uri="{FF2B5EF4-FFF2-40B4-BE49-F238E27FC236}">
              <a16:creationId xmlns:a16="http://schemas.microsoft.com/office/drawing/2014/main" id="{00000000-0008-0000-0000-000095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2" name="Text Box 3">
          <a:extLst>
            <a:ext uri="{FF2B5EF4-FFF2-40B4-BE49-F238E27FC236}">
              <a16:creationId xmlns:a16="http://schemas.microsoft.com/office/drawing/2014/main" id="{00000000-0008-0000-0000-000096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3" name="Text Box 3">
          <a:extLst>
            <a:ext uri="{FF2B5EF4-FFF2-40B4-BE49-F238E27FC236}">
              <a16:creationId xmlns:a16="http://schemas.microsoft.com/office/drawing/2014/main" id="{00000000-0008-0000-0000-000097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4" name="Text Box 3">
          <a:extLst>
            <a:ext uri="{FF2B5EF4-FFF2-40B4-BE49-F238E27FC236}">
              <a16:creationId xmlns:a16="http://schemas.microsoft.com/office/drawing/2014/main" id="{00000000-0008-0000-0000-000098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5" name="Text Box 3">
          <a:extLst>
            <a:ext uri="{FF2B5EF4-FFF2-40B4-BE49-F238E27FC236}">
              <a16:creationId xmlns:a16="http://schemas.microsoft.com/office/drawing/2014/main" id="{00000000-0008-0000-0000-000099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6" name="Text Box 3">
          <a:extLst>
            <a:ext uri="{FF2B5EF4-FFF2-40B4-BE49-F238E27FC236}">
              <a16:creationId xmlns:a16="http://schemas.microsoft.com/office/drawing/2014/main" id="{00000000-0008-0000-0000-00009A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7" name="Text Box 3">
          <a:extLst>
            <a:ext uri="{FF2B5EF4-FFF2-40B4-BE49-F238E27FC236}">
              <a16:creationId xmlns:a16="http://schemas.microsoft.com/office/drawing/2014/main" id="{00000000-0008-0000-0000-00009B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8" name="Text Box 3">
          <a:extLst>
            <a:ext uri="{FF2B5EF4-FFF2-40B4-BE49-F238E27FC236}">
              <a16:creationId xmlns:a16="http://schemas.microsoft.com/office/drawing/2014/main" id="{00000000-0008-0000-0000-00009C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9" name="Text Box 3">
          <a:extLst>
            <a:ext uri="{FF2B5EF4-FFF2-40B4-BE49-F238E27FC236}">
              <a16:creationId xmlns:a16="http://schemas.microsoft.com/office/drawing/2014/main" id="{00000000-0008-0000-0000-00009D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0" name="Text Box 3">
          <a:extLst>
            <a:ext uri="{FF2B5EF4-FFF2-40B4-BE49-F238E27FC236}">
              <a16:creationId xmlns:a16="http://schemas.microsoft.com/office/drawing/2014/main" id="{00000000-0008-0000-0000-00009E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1" name="Text Box 3">
          <a:extLst>
            <a:ext uri="{FF2B5EF4-FFF2-40B4-BE49-F238E27FC236}">
              <a16:creationId xmlns:a16="http://schemas.microsoft.com/office/drawing/2014/main" id="{00000000-0008-0000-0000-00009F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2" name="Text Box 3">
          <a:extLst>
            <a:ext uri="{FF2B5EF4-FFF2-40B4-BE49-F238E27FC236}">
              <a16:creationId xmlns:a16="http://schemas.microsoft.com/office/drawing/2014/main" id="{00000000-0008-0000-0000-0000A0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3" name="Text Box 3">
          <a:extLst>
            <a:ext uri="{FF2B5EF4-FFF2-40B4-BE49-F238E27FC236}">
              <a16:creationId xmlns:a16="http://schemas.microsoft.com/office/drawing/2014/main" id="{00000000-0008-0000-0000-0000A1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4" name="Text Box 3">
          <a:extLst>
            <a:ext uri="{FF2B5EF4-FFF2-40B4-BE49-F238E27FC236}">
              <a16:creationId xmlns:a16="http://schemas.microsoft.com/office/drawing/2014/main" id="{00000000-0008-0000-0000-0000A2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5" name="Text Box 3">
          <a:extLst>
            <a:ext uri="{FF2B5EF4-FFF2-40B4-BE49-F238E27FC236}">
              <a16:creationId xmlns:a16="http://schemas.microsoft.com/office/drawing/2014/main" id="{00000000-0008-0000-0000-0000A3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6" name="Text Box 3">
          <a:extLst>
            <a:ext uri="{FF2B5EF4-FFF2-40B4-BE49-F238E27FC236}">
              <a16:creationId xmlns:a16="http://schemas.microsoft.com/office/drawing/2014/main" id="{00000000-0008-0000-0000-0000A4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7" name="Text Box 3">
          <a:extLst>
            <a:ext uri="{FF2B5EF4-FFF2-40B4-BE49-F238E27FC236}">
              <a16:creationId xmlns:a16="http://schemas.microsoft.com/office/drawing/2014/main" id="{00000000-0008-0000-0000-0000A5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8" name="Text Box 3">
          <a:extLst>
            <a:ext uri="{FF2B5EF4-FFF2-40B4-BE49-F238E27FC236}">
              <a16:creationId xmlns:a16="http://schemas.microsoft.com/office/drawing/2014/main" id="{00000000-0008-0000-0000-0000A6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9" name="Text Box 3">
          <a:extLst>
            <a:ext uri="{FF2B5EF4-FFF2-40B4-BE49-F238E27FC236}">
              <a16:creationId xmlns:a16="http://schemas.microsoft.com/office/drawing/2014/main" id="{00000000-0008-0000-0000-0000A7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0" name="Text Box 3">
          <a:extLst>
            <a:ext uri="{FF2B5EF4-FFF2-40B4-BE49-F238E27FC236}">
              <a16:creationId xmlns:a16="http://schemas.microsoft.com/office/drawing/2014/main" id="{00000000-0008-0000-0000-0000A8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1" name="Text Box 3">
          <a:extLst>
            <a:ext uri="{FF2B5EF4-FFF2-40B4-BE49-F238E27FC236}">
              <a16:creationId xmlns:a16="http://schemas.microsoft.com/office/drawing/2014/main" id="{00000000-0008-0000-0000-0000A9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2" name="Text Box 3">
          <a:extLst>
            <a:ext uri="{FF2B5EF4-FFF2-40B4-BE49-F238E27FC236}">
              <a16:creationId xmlns:a16="http://schemas.microsoft.com/office/drawing/2014/main" id="{00000000-0008-0000-0000-0000AA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3" name="Text Box 3">
          <a:extLst>
            <a:ext uri="{FF2B5EF4-FFF2-40B4-BE49-F238E27FC236}">
              <a16:creationId xmlns:a16="http://schemas.microsoft.com/office/drawing/2014/main" id="{00000000-0008-0000-0000-0000AB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4" name="Text Box 3">
          <a:extLst>
            <a:ext uri="{FF2B5EF4-FFF2-40B4-BE49-F238E27FC236}">
              <a16:creationId xmlns:a16="http://schemas.microsoft.com/office/drawing/2014/main" id="{00000000-0008-0000-0000-0000AC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5" name="Text Box 3">
          <a:extLst>
            <a:ext uri="{FF2B5EF4-FFF2-40B4-BE49-F238E27FC236}">
              <a16:creationId xmlns:a16="http://schemas.microsoft.com/office/drawing/2014/main" id="{00000000-0008-0000-0000-0000AD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6" name="Text Box 3">
          <a:extLst>
            <a:ext uri="{FF2B5EF4-FFF2-40B4-BE49-F238E27FC236}">
              <a16:creationId xmlns:a16="http://schemas.microsoft.com/office/drawing/2014/main" id="{00000000-0008-0000-0000-0000AE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7" name="Text Box 3">
          <a:extLst>
            <a:ext uri="{FF2B5EF4-FFF2-40B4-BE49-F238E27FC236}">
              <a16:creationId xmlns:a16="http://schemas.microsoft.com/office/drawing/2014/main" id="{00000000-0008-0000-0000-0000AF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8" name="Text Box 3">
          <a:extLst>
            <a:ext uri="{FF2B5EF4-FFF2-40B4-BE49-F238E27FC236}">
              <a16:creationId xmlns:a16="http://schemas.microsoft.com/office/drawing/2014/main" id="{00000000-0008-0000-0000-0000B0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9" name="Text Box 3">
          <a:extLst>
            <a:ext uri="{FF2B5EF4-FFF2-40B4-BE49-F238E27FC236}">
              <a16:creationId xmlns:a16="http://schemas.microsoft.com/office/drawing/2014/main" id="{00000000-0008-0000-0000-0000B1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0" name="Text Box 3">
          <a:extLst>
            <a:ext uri="{FF2B5EF4-FFF2-40B4-BE49-F238E27FC236}">
              <a16:creationId xmlns:a16="http://schemas.microsoft.com/office/drawing/2014/main" id="{00000000-0008-0000-0000-0000B2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1" name="Text Box 3">
          <a:extLst>
            <a:ext uri="{FF2B5EF4-FFF2-40B4-BE49-F238E27FC236}">
              <a16:creationId xmlns:a16="http://schemas.microsoft.com/office/drawing/2014/main" id="{00000000-0008-0000-0000-0000B3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2" name="Text Box 3">
          <a:extLst>
            <a:ext uri="{FF2B5EF4-FFF2-40B4-BE49-F238E27FC236}">
              <a16:creationId xmlns:a16="http://schemas.microsoft.com/office/drawing/2014/main" id="{00000000-0008-0000-0000-0000B4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3" name="Text Box 3">
          <a:extLst>
            <a:ext uri="{FF2B5EF4-FFF2-40B4-BE49-F238E27FC236}">
              <a16:creationId xmlns:a16="http://schemas.microsoft.com/office/drawing/2014/main" id="{00000000-0008-0000-0000-0000B5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4" name="Text Box 3">
          <a:extLst>
            <a:ext uri="{FF2B5EF4-FFF2-40B4-BE49-F238E27FC236}">
              <a16:creationId xmlns:a16="http://schemas.microsoft.com/office/drawing/2014/main" id="{00000000-0008-0000-0000-0000B6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5" name="Text Box 3">
          <a:extLst>
            <a:ext uri="{FF2B5EF4-FFF2-40B4-BE49-F238E27FC236}">
              <a16:creationId xmlns:a16="http://schemas.microsoft.com/office/drawing/2014/main" id="{00000000-0008-0000-0000-0000B7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6" name="Text Box 3">
          <a:extLst>
            <a:ext uri="{FF2B5EF4-FFF2-40B4-BE49-F238E27FC236}">
              <a16:creationId xmlns:a16="http://schemas.microsoft.com/office/drawing/2014/main" id="{00000000-0008-0000-0000-0000B8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7" name="Text Box 3">
          <a:extLst>
            <a:ext uri="{FF2B5EF4-FFF2-40B4-BE49-F238E27FC236}">
              <a16:creationId xmlns:a16="http://schemas.microsoft.com/office/drawing/2014/main" id="{00000000-0008-0000-0000-0000B9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8" name="Text Box 3">
          <a:extLst>
            <a:ext uri="{FF2B5EF4-FFF2-40B4-BE49-F238E27FC236}">
              <a16:creationId xmlns:a16="http://schemas.microsoft.com/office/drawing/2014/main" id="{00000000-0008-0000-0000-0000BA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9" name="Text Box 3">
          <a:extLst>
            <a:ext uri="{FF2B5EF4-FFF2-40B4-BE49-F238E27FC236}">
              <a16:creationId xmlns:a16="http://schemas.microsoft.com/office/drawing/2014/main" id="{00000000-0008-0000-0000-0000BB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0" name="Text Box 3">
          <a:extLst>
            <a:ext uri="{FF2B5EF4-FFF2-40B4-BE49-F238E27FC236}">
              <a16:creationId xmlns:a16="http://schemas.microsoft.com/office/drawing/2014/main" id="{00000000-0008-0000-0000-0000BC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1" name="Text Box 3">
          <a:extLst>
            <a:ext uri="{FF2B5EF4-FFF2-40B4-BE49-F238E27FC236}">
              <a16:creationId xmlns:a16="http://schemas.microsoft.com/office/drawing/2014/main" id="{00000000-0008-0000-0000-0000BD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2" name="Text Box 3">
          <a:extLst>
            <a:ext uri="{FF2B5EF4-FFF2-40B4-BE49-F238E27FC236}">
              <a16:creationId xmlns:a16="http://schemas.microsoft.com/office/drawing/2014/main" id="{00000000-0008-0000-0000-0000BE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3" name="Text Box 3">
          <a:extLst>
            <a:ext uri="{FF2B5EF4-FFF2-40B4-BE49-F238E27FC236}">
              <a16:creationId xmlns:a16="http://schemas.microsoft.com/office/drawing/2014/main" id="{00000000-0008-0000-0000-0000BF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4" name="Text Box 3">
          <a:extLst>
            <a:ext uri="{FF2B5EF4-FFF2-40B4-BE49-F238E27FC236}">
              <a16:creationId xmlns:a16="http://schemas.microsoft.com/office/drawing/2014/main" id="{00000000-0008-0000-0000-0000C0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5" name="Text Box 3">
          <a:extLst>
            <a:ext uri="{FF2B5EF4-FFF2-40B4-BE49-F238E27FC236}">
              <a16:creationId xmlns:a16="http://schemas.microsoft.com/office/drawing/2014/main" id="{00000000-0008-0000-0000-0000C1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6" name="Text Box 3">
          <a:extLst>
            <a:ext uri="{FF2B5EF4-FFF2-40B4-BE49-F238E27FC236}">
              <a16:creationId xmlns:a16="http://schemas.microsoft.com/office/drawing/2014/main" id="{00000000-0008-0000-0000-0000C202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7" name="Text Box 3">
          <a:extLst>
            <a:ext uri="{FF2B5EF4-FFF2-40B4-BE49-F238E27FC236}">
              <a16:creationId xmlns:a16="http://schemas.microsoft.com/office/drawing/2014/main" id="{00000000-0008-0000-0000-0000C3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8" name="Text Box 3">
          <a:extLst>
            <a:ext uri="{FF2B5EF4-FFF2-40B4-BE49-F238E27FC236}">
              <a16:creationId xmlns:a16="http://schemas.microsoft.com/office/drawing/2014/main" id="{00000000-0008-0000-0000-0000C4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9" name="Text Box 3">
          <a:extLst>
            <a:ext uri="{FF2B5EF4-FFF2-40B4-BE49-F238E27FC236}">
              <a16:creationId xmlns:a16="http://schemas.microsoft.com/office/drawing/2014/main" id="{00000000-0008-0000-0000-0000C5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0" name="Text Box 3">
          <a:extLst>
            <a:ext uri="{FF2B5EF4-FFF2-40B4-BE49-F238E27FC236}">
              <a16:creationId xmlns:a16="http://schemas.microsoft.com/office/drawing/2014/main" id="{00000000-0008-0000-0000-0000C6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1" name="Text Box 3">
          <a:extLst>
            <a:ext uri="{FF2B5EF4-FFF2-40B4-BE49-F238E27FC236}">
              <a16:creationId xmlns:a16="http://schemas.microsoft.com/office/drawing/2014/main" id="{00000000-0008-0000-0000-0000C7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2" name="Text Box 3">
          <a:extLst>
            <a:ext uri="{FF2B5EF4-FFF2-40B4-BE49-F238E27FC236}">
              <a16:creationId xmlns:a16="http://schemas.microsoft.com/office/drawing/2014/main" id="{00000000-0008-0000-0000-0000C8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3" name="Text Box 3">
          <a:extLst>
            <a:ext uri="{FF2B5EF4-FFF2-40B4-BE49-F238E27FC236}">
              <a16:creationId xmlns:a16="http://schemas.microsoft.com/office/drawing/2014/main" id="{00000000-0008-0000-0000-0000C9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4" name="Text Box 3">
          <a:extLst>
            <a:ext uri="{FF2B5EF4-FFF2-40B4-BE49-F238E27FC236}">
              <a16:creationId xmlns:a16="http://schemas.microsoft.com/office/drawing/2014/main" id="{00000000-0008-0000-0000-0000CA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5" name="Text Box 3">
          <a:extLst>
            <a:ext uri="{FF2B5EF4-FFF2-40B4-BE49-F238E27FC236}">
              <a16:creationId xmlns:a16="http://schemas.microsoft.com/office/drawing/2014/main" id="{00000000-0008-0000-0000-0000CB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6" name="Text Box 3">
          <a:extLst>
            <a:ext uri="{FF2B5EF4-FFF2-40B4-BE49-F238E27FC236}">
              <a16:creationId xmlns:a16="http://schemas.microsoft.com/office/drawing/2014/main" id="{00000000-0008-0000-0000-0000CC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7" name="Text Box 3">
          <a:extLst>
            <a:ext uri="{FF2B5EF4-FFF2-40B4-BE49-F238E27FC236}">
              <a16:creationId xmlns:a16="http://schemas.microsoft.com/office/drawing/2014/main" id="{00000000-0008-0000-0000-0000CD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8" name="Text Box 3">
          <a:extLst>
            <a:ext uri="{FF2B5EF4-FFF2-40B4-BE49-F238E27FC236}">
              <a16:creationId xmlns:a16="http://schemas.microsoft.com/office/drawing/2014/main" id="{00000000-0008-0000-0000-0000CE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9" name="Text Box 3">
          <a:extLst>
            <a:ext uri="{FF2B5EF4-FFF2-40B4-BE49-F238E27FC236}">
              <a16:creationId xmlns:a16="http://schemas.microsoft.com/office/drawing/2014/main" id="{00000000-0008-0000-0000-0000CF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0" name="Text Box 3">
          <a:extLst>
            <a:ext uri="{FF2B5EF4-FFF2-40B4-BE49-F238E27FC236}">
              <a16:creationId xmlns:a16="http://schemas.microsoft.com/office/drawing/2014/main" id="{00000000-0008-0000-0000-0000D0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1" name="Text Box 3">
          <a:extLst>
            <a:ext uri="{FF2B5EF4-FFF2-40B4-BE49-F238E27FC236}">
              <a16:creationId xmlns:a16="http://schemas.microsoft.com/office/drawing/2014/main" id="{00000000-0008-0000-0000-0000D1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2" name="Text Box 3">
          <a:extLst>
            <a:ext uri="{FF2B5EF4-FFF2-40B4-BE49-F238E27FC236}">
              <a16:creationId xmlns:a16="http://schemas.microsoft.com/office/drawing/2014/main" id="{00000000-0008-0000-0000-0000D2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3" name="Text Box 3">
          <a:extLst>
            <a:ext uri="{FF2B5EF4-FFF2-40B4-BE49-F238E27FC236}">
              <a16:creationId xmlns:a16="http://schemas.microsoft.com/office/drawing/2014/main" id="{00000000-0008-0000-0000-0000D3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4" name="Text Box 3">
          <a:extLst>
            <a:ext uri="{FF2B5EF4-FFF2-40B4-BE49-F238E27FC236}">
              <a16:creationId xmlns:a16="http://schemas.microsoft.com/office/drawing/2014/main" id="{00000000-0008-0000-0000-0000D4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5" name="Text Box 3">
          <a:extLst>
            <a:ext uri="{FF2B5EF4-FFF2-40B4-BE49-F238E27FC236}">
              <a16:creationId xmlns:a16="http://schemas.microsoft.com/office/drawing/2014/main" id="{00000000-0008-0000-0000-0000D5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6" name="Text Box 3">
          <a:extLst>
            <a:ext uri="{FF2B5EF4-FFF2-40B4-BE49-F238E27FC236}">
              <a16:creationId xmlns:a16="http://schemas.microsoft.com/office/drawing/2014/main" id="{00000000-0008-0000-0000-0000D6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7" name="Text Box 3">
          <a:extLst>
            <a:ext uri="{FF2B5EF4-FFF2-40B4-BE49-F238E27FC236}">
              <a16:creationId xmlns:a16="http://schemas.microsoft.com/office/drawing/2014/main" id="{00000000-0008-0000-0000-0000D7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8" name="Text Box 3">
          <a:extLst>
            <a:ext uri="{FF2B5EF4-FFF2-40B4-BE49-F238E27FC236}">
              <a16:creationId xmlns:a16="http://schemas.microsoft.com/office/drawing/2014/main" id="{00000000-0008-0000-0000-0000D8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9" name="Text Box 3">
          <a:extLst>
            <a:ext uri="{FF2B5EF4-FFF2-40B4-BE49-F238E27FC236}">
              <a16:creationId xmlns:a16="http://schemas.microsoft.com/office/drawing/2014/main" id="{00000000-0008-0000-0000-0000D9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0" name="Text Box 3">
          <a:extLst>
            <a:ext uri="{FF2B5EF4-FFF2-40B4-BE49-F238E27FC236}">
              <a16:creationId xmlns:a16="http://schemas.microsoft.com/office/drawing/2014/main" id="{00000000-0008-0000-0000-0000DA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1" name="Text Box 3">
          <a:extLst>
            <a:ext uri="{FF2B5EF4-FFF2-40B4-BE49-F238E27FC236}">
              <a16:creationId xmlns:a16="http://schemas.microsoft.com/office/drawing/2014/main" id="{00000000-0008-0000-0000-0000DB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2" name="Text Box 3">
          <a:extLst>
            <a:ext uri="{FF2B5EF4-FFF2-40B4-BE49-F238E27FC236}">
              <a16:creationId xmlns:a16="http://schemas.microsoft.com/office/drawing/2014/main" id="{00000000-0008-0000-0000-0000DC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3" name="Text Box 3">
          <a:extLst>
            <a:ext uri="{FF2B5EF4-FFF2-40B4-BE49-F238E27FC236}">
              <a16:creationId xmlns:a16="http://schemas.microsoft.com/office/drawing/2014/main" id="{00000000-0008-0000-0000-0000DD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4" name="Text Box 3">
          <a:extLst>
            <a:ext uri="{FF2B5EF4-FFF2-40B4-BE49-F238E27FC236}">
              <a16:creationId xmlns:a16="http://schemas.microsoft.com/office/drawing/2014/main" id="{00000000-0008-0000-0000-0000DE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5" name="Text Box 3">
          <a:extLst>
            <a:ext uri="{FF2B5EF4-FFF2-40B4-BE49-F238E27FC236}">
              <a16:creationId xmlns:a16="http://schemas.microsoft.com/office/drawing/2014/main" id="{00000000-0008-0000-0000-0000DF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6" name="Text Box 3">
          <a:extLst>
            <a:ext uri="{FF2B5EF4-FFF2-40B4-BE49-F238E27FC236}">
              <a16:creationId xmlns:a16="http://schemas.microsoft.com/office/drawing/2014/main" id="{00000000-0008-0000-0000-0000E0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7" name="Text Box 3">
          <a:extLst>
            <a:ext uri="{FF2B5EF4-FFF2-40B4-BE49-F238E27FC236}">
              <a16:creationId xmlns:a16="http://schemas.microsoft.com/office/drawing/2014/main" id="{00000000-0008-0000-0000-0000E1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8" name="Text Box 3">
          <a:extLst>
            <a:ext uri="{FF2B5EF4-FFF2-40B4-BE49-F238E27FC236}">
              <a16:creationId xmlns:a16="http://schemas.microsoft.com/office/drawing/2014/main" id="{00000000-0008-0000-0000-0000E2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9" name="Text Box 3">
          <a:extLst>
            <a:ext uri="{FF2B5EF4-FFF2-40B4-BE49-F238E27FC236}">
              <a16:creationId xmlns:a16="http://schemas.microsoft.com/office/drawing/2014/main" id="{00000000-0008-0000-0000-0000E3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0" name="Text Box 3">
          <a:extLst>
            <a:ext uri="{FF2B5EF4-FFF2-40B4-BE49-F238E27FC236}">
              <a16:creationId xmlns:a16="http://schemas.microsoft.com/office/drawing/2014/main" id="{00000000-0008-0000-0000-0000E4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1" name="Text Box 3">
          <a:extLst>
            <a:ext uri="{FF2B5EF4-FFF2-40B4-BE49-F238E27FC236}">
              <a16:creationId xmlns:a16="http://schemas.microsoft.com/office/drawing/2014/main" id="{00000000-0008-0000-0000-0000E5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2" name="Text Box 3">
          <a:extLst>
            <a:ext uri="{FF2B5EF4-FFF2-40B4-BE49-F238E27FC236}">
              <a16:creationId xmlns:a16="http://schemas.microsoft.com/office/drawing/2014/main" id="{00000000-0008-0000-0000-0000E6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3" name="Text Box 3">
          <a:extLst>
            <a:ext uri="{FF2B5EF4-FFF2-40B4-BE49-F238E27FC236}">
              <a16:creationId xmlns:a16="http://schemas.microsoft.com/office/drawing/2014/main" id="{00000000-0008-0000-0000-0000E7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4" name="Text Box 3">
          <a:extLst>
            <a:ext uri="{FF2B5EF4-FFF2-40B4-BE49-F238E27FC236}">
              <a16:creationId xmlns:a16="http://schemas.microsoft.com/office/drawing/2014/main" id="{00000000-0008-0000-0000-0000E8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5" name="Text Box 3">
          <a:extLst>
            <a:ext uri="{FF2B5EF4-FFF2-40B4-BE49-F238E27FC236}">
              <a16:creationId xmlns:a16="http://schemas.microsoft.com/office/drawing/2014/main" id="{00000000-0008-0000-0000-0000E9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6" name="Text Box 3">
          <a:extLst>
            <a:ext uri="{FF2B5EF4-FFF2-40B4-BE49-F238E27FC236}">
              <a16:creationId xmlns:a16="http://schemas.microsoft.com/office/drawing/2014/main" id="{00000000-0008-0000-0000-0000EA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7" name="Text Box 3">
          <a:extLst>
            <a:ext uri="{FF2B5EF4-FFF2-40B4-BE49-F238E27FC236}">
              <a16:creationId xmlns:a16="http://schemas.microsoft.com/office/drawing/2014/main" id="{00000000-0008-0000-0000-0000EB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8" name="Text Box 3">
          <a:extLst>
            <a:ext uri="{FF2B5EF4-FFF2-40B4-BE49-F238E27FC236}">
              <a16:creationId xmlns:a16="http://schemas.microsoft.com/office/drawing/2014/main" id="{00000000-0008-0000-0000-0000EC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9" name="Text Box 3">
          <a:extLst>
            <a:ext uri="{FF2B5EF4-FFF2-40B4-BE49-F238E27FC236}">
              <a16:creationId xmlns:a16="http://schemas.microsoft.com/office/drawing/2014/main" id="{00000000-0008-0000-0000-0000ED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0" name="Text Box 3">
          <a:extLst>
            <a:ext uri="{FF2B5EF4-FFF2-40B4-BE49-F238E27FC236}">
              <a16:creationId xmlns:a16="http://schemas.microsoft.com/office/drawing/2014/main" id="{00000000-0008-0000-0000-0000EE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1" name="Text Box 3">
          <a:extLst>
            <a:ext uri="{FF2B5EF4-FFF2-40B4-BE49-F238E27FC236}">
              <a16:creationId xmlns:a16="http://schemas.microsoft.com/office/drawing/2014/main" id="{00000000-0008-0000-0000-0000EF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2" name="Text Box 3">
          <a:extLst>
            <a:ext uri="{FF2B5EF4-FFF2-40B4-BE49-F238E27FC236}">
              <a16:creationId xmlns:a16="http://schemas.microsoft.com/office/drawing/2014/main" id="{00000000-0008-0000-0000-0000F0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3" name="Text Box 3">
          <a:extLst>
            <a:ext uri="{FF2B5EF4-FFF2-40B4-BE49-F238E27FC236}">
              <a16:creationId xmlns:a16="http://schemas.microsoft.com/office/drawing/2014/main" id="{00000000-0008-0000-0000-0000F1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4" name="Text Box 3">
          <a:extLst>
            <a:ext uri="{FF2B5EF4-FFF2-40B4-BE49-F238E27FC236}">
              <a16:creationId xmlns:a16="http://schemas.microsoft.com/office/drawing/2014/main" id="{00000000-0008-0000-0000-0000F2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5" name="Text Box 3">
          <a:extLst>
            <a:ext uri="{FF2B5EF4-FFF2-40B4-BE49-F238E27FC236}">
              <a16:creationId xmlns:a16="http://schemas.microsoft.com/office/drawing/2014/main" id="{00000000-0008-0000-0000-0000F3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6" name="Text Box 3">
          <a:extLst>
            <a:ext uri="{FF2B5EF4-FFF2-40B4-BE49-F238E27FC236}">
              <a16:creationId xmlns:a16="http://schemas.microsoft.com/office/drawing/2014/main" id="{00000000-0008-0000-0000-0000F4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7" name="Text Box 3">
          <a:extLst>
            <a:ext uri="{FF2B5EF4-FFF2-40B4-BE49-F238E27FC236}">
              <a16:creationId xmlns:a16="http://schemas.microsoft.com/office/drawing/2014/main" id="{00000000-0008-0000-0000-0000F5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8" name="Text Box 3">
          <a:extLst>
            <a:ext uri="{FF2B5EF4-FFF2-40B4-BE49-F238E27FC236}">
              <a16:creationId xmlns:a16="http://schemas.microsoft.com/office/drawing/2014/main" id="{00000000-0008-0000-0000-0000F6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9" name="Text Box 3">
          <a:extLst>
            <a:ext uri="{FF2B5EF4-FFF2-40B4-BE49-F238E27FC236}">
              <a16:creationId xmlns:a16="http://schemas.microsoft.com/office/drawing/2014/main" id="{00000000-0008-0000-0000-0000F7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0" name="Text Box 3">
          <a:extLst>
            <a:ext uri="{FF2B5EF4-FFF2-40B4-BE49-F238E27FC236}">
              <a16:creationId xmlns:a16="http://schemas.microsoft.com/office/drawing/2014/main" id="{00000000-0008-0000-0000-0000F8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1" name="Text Box 3">
          <a:extLst>
            <a:ext uri="{FF2B5EF4-FFF2-40B4-BE49-F238E27FC236}">
              <a16:creationId xmlns:a16="http://schemas.microsoft.com/office/drawing/2014/main" id="{00000000-0008-0000-0000-0000F9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2" name="Text Box 3">
          <a:extLst>
            <a:ext uri="{FF2B5EF4-FFF2-40B4-BE49-F238E27FC236}">
              <a16:creationId xmlns:a16="http://schemas.microsoft.com/office/drawing/2014/main" id="{00000000-0008-0000-0000-0000FA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3" name="Text Box 3">
          <a:extLst>
            <a:ext uri="{FF2B5EF4-FFF2-40B4-BE49-F238E27FC236}">
              <a16:creationId xmlns:a16="http://schemas.microsoft.com/office/drawing/2014/main" id="{00000000-0008-0000-0000-0000FB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4" name="Text Box 3">
          <a:extLst>
            <a:ext uri="{FF2B5EF4-FFF2-40B4-BE49-F238E27FC236}">
              <a16:creationId xmlns:a16="http://schemas.microsoft.com/office/drawing/2014/main" id="{00000000-0008-0000-0000-0000FC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5" name="Text Box 3">
          <a:extLst>
            <a:ext uri="{FF2B5EF4-FFF2-40B4-BE49-F238E27FC236}">
              <a16:creationId xmlns:a16="http://schemas.microsoft.com/office/drawing/2014/main" id="{00000000-0008-0000-0000-0000FD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6" name="Text Box 3">
          <a:extLst>
            <a:ext uri="{FF2B5EF4-FFF2-40B4-BE49-F238E27FC236}">
              <a16:creationId xmlns:a16="http://schemas.microsoft.com/office/drawing/2014/main" id="{00000000-0008-0000-0000-0000FE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7" name="Text Box 3">
          <a:extLst>
            <a:ext uri="{FF2B5EF4-FFF2-40B4-BE49-F238E27FC236}">
              <a16:creationId xmlns:a16="http://schemas.microsoft.com/office/drawing/2014/main" id="{00000000-0008-0000-0000-0000FF02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8" name="Text Box 3">
          <a:extLst>
            <a:ext uri="{FF2B5EF4-FFF2-40B4-BE49-F238E27FC236}">
              <a16:creationId xmlns:a16="http://schemas.microsoft.com/office/drawing/2014/main" id="{00000000-0008-0000-0000-000000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9" name="Text Box 3">
          <a:extLst>
            <a:ext uri="{FF2B5EF4-FFF2-40B4-BE49-F238E27FC236}">
              <a16:creationId xmlns:a16="http://schemas.microsoft.com/office/drawing/2014/main" id="{00000000-0008-0000-0000-000001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70" name="Text Box 3">
          <a:extLst>
            <a:ext uri="{FF2B5EF4-FFF2-40B4-BE49-F238E27FC236}">
              <a16:creationId xmlns:a16="http://schemas.microsoft.com/office/drawing/2014/main" id="{00000000-0008-0000-0000-000002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1" name="Text Box 3">
          <a:extLst>
            <a:ext uri="{FF2B5EF4-FFF2-40B4-BE49-F238E27FC236}">
              <a16:creationId xmlns:a16="http://schemas.microsoft.com/office/drawing/2014/main" id="{00000000-0008-0000-0000-000003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2" name="Text Box 3">
          <a:extLst>
            <a:ext uri="{FF2B5EF4-FFF2-40B4-BE49-F238E27FC236}">
              <a16:creationId xmlns:a16="http://schemas.microsoft.com/office/drawing/2014/main" id="{00000000-0008-0000-0000-000004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3" name="Text Box 3">
          <a:extLst>
            <a:ext uri="{FF2B5EF4-FFF2-40B4-BE49-F238E27FC236}">
              <a16:creationId xmlns:a16="http://schemas.microsoft.com/office/drawing/2014/main" id="{00000000-0008-0000-0000-000005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4" name="Text Box 3">
          <a:extLst>
            <a:ext uri="{FF2B5EF4-FFF2-40B4-BE49-F238E27FC236}">
              <a16:creationId xmlns:a16="http://schemas.microsoft.com/office/drawing/2014/main" id="{00000000-0008-0000-0000-000006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5" name="Text Box 3">
          <a:extLst>
            <a:ext uri="{FF2B5EF4-FFF2-40B4-BE49-F238E27FC236}">
              <a16:creationId xmlns:a16="http://schemas.microsoft.com/office/drawing/2014/main" id="{00000000-0008-0000-0000-000007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6" name="Text Box 3">
          <a:extLst>
            <a:ext uri="{FF2B5EF4-FFF2-40B4-BE49-F238E27FC236}">
              <a16:creationId xmlns:a16="http://schemas.microsoft.com/office/drawing/2014/main" id="{00000000-0008-0000-0000-000008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7" name="Text Box 3">
          <a:extLst>
            <a:ext uri="{FF2B5EF4-FFF2-40B4-BE49-F238E27FC236}">
              <a16:creationId xmlns:a16="http://schemas.microsoft.com/office/drawing/2014/main" id="{00000000-0008-0000-0000-000009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8" name="Text Box 3">
          <a:extLst>
            <a:ext uri="{FF2B5EF4-FFF2-40B4-BE49-F238E27FC236}">
              <a16:creationId xmlns:a16="http://schemas.microsoft.com/office/drawing/2014/main" id="{00000000-0008-0000-0000-00000A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9" name="Text Box 3">
          <a:extLst>
            <a:ext uri="{FF2B5EF4-FFF2-40B4-BE49-F238E27FC236}">
              <a16:creationId xmlns:a16="http://schemas.microsoft.com/office/drawing/2014/main" id="{00000000-0008-0000-0000-00000B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0" name="Text Box 3">
          <a:extLst>
            <a:ext uri="{FF2B5EF4-FFF2-40B4-BE49-F238E27FC236}">
              <a16:creationId xmlns:a16="http://schemas.microsoft.com/office/drawing/2014/main" id="{00000000-0008-0000-0000-00000C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1" name="Text Box 3">
          <a:extLst>
            <a:ext uri="{FF2B5EF4-FFF2-40B4-BE49-F238E27FC236}">
              <a16:creationId xmlns:a16="http://schemas.microsoft.com/office/drawing/2014/main" id="{00000000-0008-0000-0000-00000D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2" name="Text Box 3">
          <a:extLst>
            <a:ext uri="{FF2B5EF4-FFF2-40B4-BE49-F238E27FC236}">
              <a16:creationId xmlns:a16="http://schemas.microsoft.com/office/drawing/2014/main" id="{00000000-0008-0000-0000-00000E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3" name="Text Box 3">
          <a:extLst>
            <a:ext uri="{FF2B5EF4-FFF2-40B4-BE49-F238E27FC236}">
              <a16:creationId xmlns:a16="http://schemas.microsoft.com/office/drawing/2014/main" id="{00000000-0008-0000-0000-00000F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4" name="Text Box 3">
          <a:extLst>
            <a:ext uri="{FF2B5EF4-FFF2-40B4-BE49-F238E27FC236}">
              <a16:creationId xmlns:a16="http://schemas.microsoft.com/office/drawing/2014/main" id="{00000000-0008-0000-0000-000010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5" name="Text Box 3">
          <a:extLst>
            <a:ext uri="{FF2B5EF4-FFF2-40B4-BE49-F238E27FC236}">
              <a16:creationId xmlns:a16="http://schemas.microsoft.com/office/drawing/2014/main" id="{00000000-0008-0000-0000-000011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6" name="Text Box 3">
          <a:extLst>
            <a:ext uri="{FF2B5EF4-FFF2-40B4-BE49-F238E27FC236}">
              <a16:creationId xmlns:a16="http://schemas.microsoft.com/office/drawing/2014/main" id="{00000000-0008-0000-0000-000012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7" name="Text Box 3">
          <a:extLst>
            <a:ext uri="{FF2B5EF4-FFF2-40B4-BE49-F238E27FC236}">
              <a16:creationId xmlns:a16="http://schemas.microsoft.com/office/drawing/2014/main" id="{00000000-0008-0000-0000-000013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8" name="Text Box 3">
          <a:extLst>
            <a:ext uri="{FF2B5EF4-FFF2-40B4-BE49-F238E27FC236}">
              <a16:creationId xmlns:a16="http://schemas.microsoft.com/office/drawing/2014/main" id="{00000000-0008-0000-0000-000014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9" name="Text Box 3">
          <a:extLst>
            <a:ext uri="{FF2B5EF4-FFF2-40B4-BE49-F238E27FC236}">
              <a16:creationId xmlns:a16="http://schemas.microsoft.com/office/drawing/2014/main" id="{00000000-0008-0000-0000-000015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0" name="Text Box 3">
          <a:extLst>
            <a:ext uri="{FF2B5EF4-FFF2-40B4-BE49-F238E27FC236}">
              <a16:creationId xmlns:a16="http://schemas.microsoft.com/office/drawing/2014/main" id="{00000000-0008-0000-0000-000016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1" name="Text Box 3">
          <a:extLst>
            <a:ext uri="{FF2B5EF4-FFF2-40B4-BE49-F238E27FC236}">
              <a16:creationId xmlns:a16="http://schemas.microsoft.com/office/drawing/2014/main" id="{00000000-0008-0000-0000-000017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2" name="Text Box 3">
          <a:extLst>
            <a:ext uri="{FF2B5EF4-FFF2-40B4-BE49-F238E27FC236}">
              <a16:creationId xmlns:a16="http://schemas.microsoft.com/office/drawing/2014/main" id="{00000000-0008-0000-0000-000018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3" name="Text Box 3">
          <a:extLst>
            <a:ext uri="{FF2B5EF4-FFF2-40B4-BE49-F238E27FC236}">
              <a16:creationId xmlns:a16="http://schemas.microsoft.com/office/drawing/2014/main" id="{00000000-0008-0000-0000-000019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4" name="Text Box 3">
          <a:extLst>
            <a:ext uri="{FF2B5EF4-FFF2-40B4-BE49-F238E27FC236}">
              <a16:creationId xmlns:a16="http://schemas.microsoft.com/office/drawing/2014/main" id="{00000000-0008-0000-0000-00001A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5" name="Text Box 3">
          <a:extLst>
            <a:ext uri="{FF2B5EF4-FFF2-40B4-BE49-F238E27FC236}">
              <a16:creationId xmlns:a16="http://schemas.microsoft.com/office/drawing/2014/main" id="{00000000-0008-0000-0000-00001B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6" name="Text Box 3">
          <a:extLst>
            <a:ext uri="{FF2B5EF4-FFF2-40B4-BE49-F238E27FC236}">
              <a16:creationId xmlns:a16="http://schemas.microsoft.com/office/drawing/2014/main" id="{00000000-0008-0000-0000-00001C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7" name="Text Box 3">
          <a:extLst>
            <a:ext uri="{FF2B5EF4-FFF2-40B4-BE49-F238E27FC236}">
              <a16:creationId xmlns:a16="http://schemas.microsoft.com/office/drawing/2014/main" id="{00000000-0008-0000-0000-00001D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8" name="Text Box 3">
          <a:extLst>
            <a:ext uri="{FF2B5EF4-FFF2-40B4-BE49-F238E27FC236}">
              <a16:creationId xmlns:a16="http://schemas.microsoft.com/office/drawing/2014/main" id="{00000000-0008-0000-0000-00001E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9" name="Text Box 3">
          <a:extLst>
            <a:ext uri="{FF2B5EF4-FFF2-40B4-BE49-F238E27FC236}">
              <a16:creationId xmlns:a16="http://schemas.microsoft.com/office/drawing/2014/main" id="{00000000-0008-0000-0000-00001F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0" name="Text Box 3">
          <a:extLst>
            <a:ext uri="{FF2B5EF4-FFF2-40B4-BE49-F238E27FC236}">
              <a16:creationId xmlns:a16="http://schemas.microsoft.com/office/drawing/2014/main" id="{00000000-0008-0000-0000-000020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1" name="Text Box 3">
          <a:extLst>
            <a:ext uri="{FF2B5EF4-FFF2-40B4-BE49-F238E27FC236}">
              <a16:creationId xmlns:a16="http://schemas.microsoft.com/office/drawing/2014/main" id="{00000000-0008-0000-0000-000021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2" name="Text Box 3">
          <a:extLst>
            <a:ext uri="{FF2B5EF4-FFF2-40B4-BE49-F238E27FC236}">
              <a16:creationId xmlns:a16="http://schemas.microsoft.com/office/drawing/2014/main" id="{00000000-0008-0000-0000-000022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3" name="Text Box 3">
          <a:extLst>
            <a:ext uri="{FF2B5EF4-FFF2-40B4-BE49-F238E27FC236}">
              <a16:creationId xmlns:a16="http://schemas.microsoft.com/office/drawing/2014/main" id="{00000000-0008-0000-0000-000023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4" name="Text Box 3">
          <a:extLst>
            <a:ext uri="{FF2B5EF4-FFF2-40B4-BE49-F238E27FC236}">
              <a16:creationId xmlns:a16="http://schemas.microsoft.com/office/drawing/2014/main" id="{00000000-0008-0000-0000-000024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5" name="Text Box 3">
          <a:extLst>
            <a:ext uri="{FF2B5EF4-FFF2-40B4-BE49-F238E27FC236}">
              <a16:creationId xmlns:a16="http://schemas.microsoft.com/office/drawing/2014/main" id="{00000000-0008-0000-0000-000025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6" name="Text Box 3">
          <a:extLst>
            <a:ext uri="{FF2B5EF4-FFF2-40B4-BE49-F238E27FC236}">
              <a16:creationId xmlns:a16="http://schemas.microsoft.com/office/drawing/2014/main" id="{00000000-0008-0000-0000-000026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7" name="Text Box 3">
          <a:extLst>
            <a:ext uri="{FF2B5EF4-FFF2-40B4-BE49-F238E27FC236}">
              <a16:creationId xmlns:a16="http://schemas.microsoft.com/office/drawing/2014/main" id="{00000000-0008-0000-0000-000027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8" name="Text Box 3">
          <a:extLst>
            <a:ext uri="{FF2B5EF4-FFF2-40B4-BE49-F238E27FC236}">
              <a16:creationId xmlns:a16="http://schemas.microsoft.com/office/drawing/2014/main" id="{00000000-0008-0000-0000-000028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9" name="Text Box 3">
          <a:extLst>
            <a:ext uri="{FF2B5EF4-FFF2-40B4-BE49-F238E27FC236}">
              <a16:creationId xmlns:a16="http://schemas.microsoft.com/office/drawing/2014/main" id="{00000000-0008-0000-0000-000029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0" name="Text Box 3">
          <a:extLst>
            <a:ext uri="{FF2B5EF4-FFF2-40B4-BE49-F238E27FC236}">
              <a16:creationId xmlns:a16="http://schemas.microsoft.com/office/drawing/2014/main" id="{00000000-0008-0000-0000-00002A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1" name="Text Box 3">
          <a:extLst>
            <a:ext uri="{FF2B5EF4-FFF2-40B4-BE49-F238E27FC236}">
              <a16:creationId xmlns:a16="http://schemas.microsoft.com/office/drawing/2014/main" id="{00000000-0008-0000-0000-00002B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2" name="Text Box 3">
          <a:extLst>
            <a:ext uri="{FF2B5EF4-FFF2-40B4-BE49-F238E27FC236}">
              <a16:creationId xmlns:a16="http://schemas.microsoft.com/office/drawing/2014/main" id="{00000000-0008-0000-0000-00002C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3" name="Text Box 3">
          <a:extLst>
            <a:ext uri="{FF2B5EF4-FFF2-40B4-BE49-F238E27FC236}">
              <a16:creationId xmlns:a16="http://schemas.microsoft.com/office/drawing/2014/main" id="{00000000-0008-0000-0000-00002D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4" name="Text Box 3">
          <a:extLst>
            <a:ext uri="{FF2B5EF4-FFF2-40B4-BE49-F238E27FC236}">
              <a16:creationId xmlns:a16="http://schemas.microsoft.com/office/drawing/2014/main" id="{00000000-0008-0000-0000-00002E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5" name="Text Box 3">
          <a:extLst>
            <a:ext uri="{FF2B5EF4-FFF2-40B4-BE49-F238E27FC236}">
              <a16:creationId xmlns:a16="http://schemas.microsoft.com/office/drawing/2014/main" id="{00000000-0008-0000-0000-00002F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6" name="Text Box 3">
          <a:extLst>
            <a:ext uri="{FF2B5EF4-FFF2-40B4-BE49-F238E27FC236}">
              <a16:creationId xmlns:a16="http://schemas.microsoft.com/office/drawing/2014/main" id="{00000000-0008-0000-0000-000030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7" name="Text Box 3">
          <a:extLst>
            <a:ext uri="{FF2B5EF4-FFF2-40B4-BE49-F238E27FC236}">
              <a16:creationId xmlns:a16="http://schemas.microsoft.com/office/drawing/2014/main" id="{00000000-0008-0000-0000-000031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8" name="Text Box 3">
          <a:extLst>
            <a:ext uri="{FF2B5EF4-FFF2-40B4-BE49-F238E27FC236}">
              <a16:creationId xmlns:a16="http://schemas.microsoft.com/office/drawing/2014/main" id="{00000000-0008-0000-0000-000032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9" name="Text Box 3">
          <a:extLst>
            <a:ext uri="{FF2B5EF4-FFF2-40B4-BE49-F238E27FC236}">
              <a16:creationId xmlns:a16="http://schemas.microsoft.com/office/drawing/2014/main" id="{00000000-0008-0000-0000-000033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0" name="Text Box 3">
          <a:extLst>
            <a:ext uri="{FF2B5EF4-FFF2-40B4-BE49-F238E27FC236}">
              <a16:creationId xmlns:a16="http://schemas.microsoft.com/office/drawing/2014/main" id="{00000000-0008-0000-0000-000034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1" name="Text Box 3">
          <a:extLst>
            <a:ext uri="{FF2B5EF4-FFF2-40B4-BE49-F238E27FC236}">
              <a16:creationId xmlns:a16="http://schemas.microsoft.com/office/drawing/2014/main" id="{00000000-0008-0000-0000-000035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2" name="Text Box 3">
          <a:extLst>
            <a:ext uri="{FF2B5EF4-FFF2-40B4-BE49-F238E27FC236}">
              <a16:creationId xmlns:a16="http://schemas.microsoft.com/office/drawing/2014/main" id="{00000000-0008-0000-0000-000036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3" name="Text Box 3">
          <a:extLst>
            <a:ext uri="{FF2B5EF4-FFF2-40B4-BE49-F238E27FC236}">
              <a16:creationId xmlns:a16="http://schemas.microsoft.com/office/drawing/2014/main" id="{00000000-0008-0000-0000-000037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4" name="Text Box 3">
          <a:extLst>
            <a:ext uri="{FF2B5EF4-FFF2-40B4-BE49-F238E27FC236}">
              <a16:creationId xmlns:a16="http://schemas.microsoft.com/office/drawing/2014/main" id="{00000000-0008-0000-0000-000038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5" name="Text Box 3">
          <a:extLst>
            <a:ext uri="{FF2B5EF4-FFF2-40B4-BE49-F238E27FC236}">
              <a16:creationId xmlns:a16="http://schemas.microsoft.com/office/drawing/2014/main" id="{00000000-0008-0000-0000-000039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6" name="Text Box 3">
          <a:extLst>
            <a:ext uri="{FF2B5EF4-FFF2-40B4-BE49-F238E27FC236}">
              <a16:creationId xmlns:a16="http://schemas.microsoft.com/office/drawing/2014/main" id="{00000000-0008-0000-0000-00003A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7" name="Text Box 3">
          <a:extLst>
            <a:ext uri="{FF2B5EF4-FFF2-40B4-BE49-F238E27FC236}">
              <a16:creationId xmlns:a16="http://schemas.microsoft.com/office/drawing/2014/main" id="{00000000-0008-0000-0000-00003B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8" name="Text Box 3">
          <a:extLst>
            <a:ext uri="{FF2B5EF4-FFF2-40B4-BE49-F238E27FC236}">
              <a16:creationId xmlns:a16="http://schemas.microsoft.com/office/drawing/2014/main" id="{00000000-0008-0000-0000-00003C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9" name="Text Box 3">
          <a:extLst>
            <a:ext uri="{FF2B5EF4-FFF2-40B4-BE49-F238E27FC236}">
              <a16:creationId xmlns:a16="http://schemas.microsoft.com/office/drawing/2014/main" id="{00000000-0008-0000-0000-00003D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0" name="Text Box 3">
          <a:extLst>
            <a:ext uri="{FF2B5EF4-FFF2-40B4-BE49-F238E27FC236}">
              <a16:creationId xmlns:a16="http://schemas.microsoft.com/office/drawing/2014/main" id="{00000000-0008-0000-0000-00003E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1" name="Text Box 3">
          <a:extLst>
            <a:ext uri="{FF2B5EF4-FFF2-40B4-BE49-F238E27FC236}">
              <a16:creationId xmlns:a16="http://schemas.microsoft.com/office/drawing/2014/main" id="{00000000-0008-0000-0000-00003F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2" name="Text Box 3">
          <a:extLst>
            <a:ext uri="{FF2B5EF4-FFF2-40B4-BE49-F238E27FC236}">
              <a16:creationId xmlns:a16="http://schemas.microsoft.com/office/drawing/2014/main" id="{00000000-0008-0000-0000-000040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3" name="Text Box 3">
          <a:extLst>
            <a:ext uri="{FF2B5EF4-FFF2-40B4-BE49-F238E27FC236}">
              <a16:creationId xmlns:a16="http://schemas.microsoft.com/office/drawing/2014/main" id="{00000000-0008-0000-0000-000041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4" name="Text Box 3">
          <a:extLst>
            <a:ext uri="{FF2B5EF4-FFF2-40B4-BE49-F238E27FC236}">
              <a16:creationId xmlns:a16="http://schemas.microsoft.com/office/drawing/2014/main" id="{00000000-0008-0000-0000-000042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5" name="Text Box 3">
          <a:extLst>
            <a:ext uri="{FF2B5EF4-FFF2-40B4-BE49-F238E27FC236}">
              <a16:creationId xmlns:a16="http://schemas.microsoft.com/office/drawing/2014/main" id="{00000000-0008-0000-0000-000043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6" name="Text Box 3">
          <a:extLst>
            <a:ext uri="{FF2B5EF4-FFF2-40B4-BE49-F238E27FC236}">
              <a16:creationId xmlns:a16="http://schemas.microsoft.com/office/drawing/2014/main" id="{00000000-0008-0000-0000-000044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7" name="Text Box 3">
          <a:extLst>
            <a:ext uri="{FF2B5EF4-FFF2-40B4-BE49-F238E27FC236}">
              <a16:creationId xmlns:a16="http://schemas.microsoft.com/office/drawing/2014/main" id="{00000000-0008-0000-0000-000045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8" name="Text Box 3">
          <a:extLst>
            <a:ext uri="{FF2B5EF4-FFF2-40B4-BE49-F238E27FC236}">
              <a16:creationId xmlns:a16="http://schemas.microsoft.com/office/drawing/2014/main" id="{00000000-0008-0000-0000-000046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9" name="Text Box 3">
          <a:extLst>
            <a:ext uri="{FF2B5EF4-FFF2-40B4-BE49-F238E27FC236}">
              <a16:creationId xmlns:a16="http://schemas.microsoft.com/office/drawing/2014/main" id="{00000000-0008-0000-0000-000047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0" name="Text Box 3">
          <a:extLst>
            <a:ext uri="{FF2B5EF4-FFF2-40B4-BE49-F238E27FC236}">
              <a16:creationId xmlns:a16="http://schemas.microsoft.com/office/drawing/2014/main" id="{00000000-0008-0000-0000-000048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1" name="Text Box 3">
          <a:extLst>
            <a:ext uri="{FF2B5EF4-FFF2-40B4-BE49-F238E27FC236}">
              <a16:creationId xmlns:a16="http://schemas.microsoft.com/office/drawing/2014/main" id="{00000000-0008-0000-0000-000049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2" name="Text Box 3">
          <a:extLst>
            <a:ext uri="{FF2B5EF4-FFF2-40B4-BE49-F238E27FC236}">
              <a16:creationId xmlns:a16="http://schemas.microsoft.com/office/drawing/2014/main" id="{00000000-0008-0000-0000-00004A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3" name="Text Box 3">
          <a:extLst>
            <a:ext uri="{FF2B5EF4-FFF2-40B4-BE49-F238E27FC236}">
              <a16:creationId xmlns:a16="http://schemas.microsoft.com/office/drawing/2014/main" id="{00000000-0008-0000-0000-00004B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4" name="Text Box 3">
          <a:extLst>
            <a:ext uri="{FF2B5EF4-FFF2-40B4-BE49-F238E27FC236}">
              <a16:creationId xmlns:a16="http://schemas.microsoft.com/office/drawing/2014/main" id="{00000000-0008-0000-0000-00004C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5" name="Text Box 3">
          <a:extLst>
            <a:ext uri="{FF2B5EF4-FFF2-40B4-BE49-F238E27FC236}">
              <a16:creationId xmlns:a16="http://schemas.microsoft.com/office/drawing/2014/main" id="{00000000-0008-0000-0000-00004D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6" name="Text Box 3">
          <a:extLst>
            <a:ext uri="{FF2B5EF4-FFF2-40B4-BE49-F238E27FC236}">
              <a16:creationId xmlns:a16="http://schemas.microsoft.com/office/drawing/2014/main" id="{00000000-0008-0000-0000-00004E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7" name="Text Box 3">
          <a:extLst>
            <a:ext uri="{FF2B5EF4-FFF2-40B4-BE49-F238E27FC236}">
              <a16:creationId xmlns:a16="http://schemas.microsoft.com/office/drawing/2014/main" id="{00000000-0008-0000-0000-00004F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8" name="Text Box 3">
          <a:extLst>
            <a:ext uri="{FF2B5EF4-FFF2-40B4-BE49-F238E27FC236}">
              <a16:creationId xmlns:a16="http://schemas.microsoft.com/office/drawing/2014/main" id="{00000000-0008-0000-0000-000050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9" name="Text Box 3">
          <a:extLst>
            <a:ext uri="{FF2B5EF4-FFF2-40B4-BE49-F238E27FC236}">
              <a16:creationId xmlns:a16="http://schemas.microsoft.com/office/drawing/2014/main" id="{00000000-0008-0000-0000-000051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0" name="Text Box 3">
          <a:extLst>
            <a:ext uri="{FF2B5EF4-FFF2-40B4-BE49-F238E27FC236}">
              <a16:creationId xmlns:a16="http://schemas.microsoft.com/office/drawing/2014/main" id="{00000000-0008-0000-0000-000052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1" name="Text Box 3">
          <a:extLst>
            <a:ext uri="{FF2B5EF4-FFF2-40B4-BE49-F238E27FC236}">
              <a16:creationId xmlns:a16="http://schemas.microsoft.com/office/drawing/2014/main" id="{00000000-0008-0000-0000-000053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2" name="Text Box 3">
          <a:extLst>
            <a:ext uri="{FF2B5EF4-FFF2-40B4-BE49-F238E27FC236}">
              <a16:creationId xmlns:a16="http://schemas.microsoft.com/office/drawing/2014/main" id="{00000000-0008-0000-0000-000054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3" name="Text Box 3">
          <a:extLst>
            <a:ext uri="{FF2B5EF4-FFF2-40B4-BE49-F238E27FC236}">
              <a16:creationId xmlns:a16="http://schemas.microsoft.com/office/drawing/2014/main" id="{00000000-0008-0000-0000-000055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4" name="Text Box 3">
          <a:extLst>
            <a:ext uri="{FF2B5EF4-FFF2-40B4-BE49-F238E27FC236}">
              <a16:creationId xmlns:a16="http://schemas.microsoft.com/office/drawing/2014/main" id="{00000000-0008-0000-0000-000056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5" name="Text Box 3">
          <a:extLst>
            <a:ext uri="{FF2B5EF4-FFF2-40B4-BE49-F238E27FC236}">
              <a16:creationId xmlns:a16="http://schemas.microsoft.com/office/drawing/2014/main" id="{00000000-0008-0000-0000-000057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6" name="Text Box 3">
          <a:extLst>
            <a:ext uri="{FF2B5EF4-FFF2-40B4-BE49-F238E27FC236}">
              <a16:creationId xmlns:a16="http://schemas.microsoft.com/office/drawing/2014/main" id="{00000000-0008-0000-0000-000058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7" name="Text Box 3">
          <a:extLst>
            <a:ext uri="{FF2B5EF4-FFF2-40B4-BE49-F238E27FC236}">
              <a16:creationId xmlns:a16="http://schemas.microsoft.com/office/drawing/2014/main" id="{00000000-0008-0000-0000-000059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8" name="Text Box 3">
          <a:extLst>
            <a:ext uri="{FF2B5EF4-FFF2-40B4-BE49-F238E27FC236}">
              <a16:creationId xmlns:a16="http://schemas.microsoft.com/office/drawing/2014/main" id="{00000000-0008-0000-0000-00005A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9" name="Text Box 3">
          <a:extLst>
            <a:ext uri="{FF2B5EF4-FFF2-40B4-BE49-F238E27FC236}">
              <a16:creationId xmlns:a16="http://schemas.microsoft.com/office/drawing/2014/main" id="{00000000-0008-0000-0000-00005B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0" name="Text Box 3">
          <a:extLst>
            <a:ext uri="{FF2B5EF4-FFF2-40B4-BE49-F238E27FC236}">
              <a16:creationId xmlns:a16="http://schemas.microsoft.com/office/drawing/2014/main" id="{00000000-0008-0000-0000-00005C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1" name="Text Box 3">
          <a:extLst>
            <a:ext uri="{FF2B5EF4-FFF2-40B4-BE49-F238E27FC236}">
              <a16:creationId xmlns:a16="http://schemas.microsoft.com/office/drawing/2014/main" id="{00000000-0008-0000-0000-00005D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2" name="Text Box 3">
          <a:extLst>
            <a:ext uri="{FF2B5EF4-FFF2-40B4-BE49-F238E27FC236}">
              <a16:creationId xmlns:a16="http://schemas.microsoft.com/office/drawing/2014/main" id="{00000000-0008-0000-0000-00005E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3" name="Text Box 3">
          <a:extLst>
            <a:ext uri="{FF2B5EF4-FFF2-40B4-BE49-F238E27FC236}">
              <a16:creationId xmlns:a16="http://schemas.microsoft.com/office/drawing/2014/main" id="{00000000-0008-0000-0000-00005F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4" name="Text Box 3">
          <a:extLst>
            <a:ext uri="{FF2B5EF4-FFF2-40B4-BE49-F238E27FC236}">
              <a16:creationId xmlns:a16="http://schemas.microsoft.com/office/drawing/2014/main" id="{00000000-0008-0000-0000-000060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5" name="Text Box 3">
          <a:extLst>
            <a:ext uri="{FF2B5EF4-FFF2-40B4-BE49-F238E27FC236}">
              <a16:creationId xmlns:a16="http://schemas.microsoft.com/office/drawing/2014/main" id="{00000000-0008-0000-0000-000061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6" name="Text Box 3">
          <a:extLst>
            <a:ext uri="{FF2B5EF4-FFF2-40B4-BE49-F238E27FC236}">
              <a16:creationId xmlns:a16="http://schemas.microsoft.com/office/drawing/2014/main" id="{00000000-0008-0000-0000-000062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7" name="Text Box 3">
          <a:extLst>
            <a:ext uri="{FF2B5EF4-FFF2-40B4-BE49-F238E27FC236}">
              <a16:creationId xmlns:a16="http://schemas.microsoft.com/office/drawing/2014/main" id="{00000000-0008-0000-0000-000063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8" name="Text Box 3">
          <a:extLst>
            <a:ext uri="{FF2B5EF4-FFF2-40B4-BE49-F238E27FC236}">
              <a16:creationId xmlns:a16="http://schemas.microsoft.com/office/drawing/2014/main" id="{00000000-0008-0000-0000-000064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9" name="Text Box 3">
          <a:extLst>
            <a:ext uri="{FF2B5EF4-FFF2-40B4-BE49-F238E27FC236}">
              <a16:creationId xmlns:a16="http://schemas.microsoft.com/office/drawing/2014/main" id="{00000000-0008-0000-0000-000065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0" name="Text Box 3">
          <a:extLst>
            <a:ext uri="{FF2B5EF4-FFF2-40B4-BE49-F238E27FC236}">
              <a16:creationId xmlns:a16="http://schemas.microsoft.com/office/drawing/2014/main" id="{00000000-0008-0000-0000-000066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1" name="Text Box 3">
          <a:extLst>
            <a:ext uri="{FF2B5EF4-FFF2-40B4-BE49-F238E27FC236}">
              <a16:creationId xmlns:a16="http://schemas.microsoft.com/office/drawing/2014/main" id="{00000000-0008-0000-0000-000067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2" name="Text Box 3">
          <a:extLst>
            <a:ext uri="{FF2B5EF4-FFF2-40B4-BE49-F238E27FC236}">
              <a16:creationId xmlns:a16="http://schemas.microsoft.com/office/drawing/2014/main" id="{00000000-0008-0000-0000-000068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3" name="Text Box 3">
          <a:extLst>
            <a:ext uri="{FF2B5EF4-FFF2-40B4-BE49-F238E27FC236}">
              <a16:creationId xmlns:a16="http://schemas.microsoft.com/office/drawing/2014/main" id="{00000000-0008-0000-0000-000069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4" name="Text Box 3">
          <a:extLst>
            <a:ext uri="{FF2B5EF4-FFF2-40B4-BE49-F238E27FC236}">
              <a16:creationId xmlns:a16="http://schemas.microsoft.com/office/drawing/2014/main" id="{00000000-0008-0000-0000-00006A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5" name="Text Box 3">
          <a:extLst>
            <a:ext uri="{FF2B5EF4-FFF2-40B4-BE49-F238E27FC236}">
              <a16:creationId xmlns:a16="http://schemas.microsoft.com/office/drawing/2014/main" id="{00000000-0008-0000-0000-00006B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6" name="Text Box 3">
          <a:extLst>
            <a:ext uri="{FF2B5EF4-FFF2-40B4-BE49-F238E27FC236}">
              <a16:creationId xmlns:a16="http://schemas.microsoft.com/office/drawing/2014/main" id="{00000000-0008-0000-0000-00006C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7" name="Text Box 3">
          <a:extLst>
            <a:ext uri="{FF2B5EF4-FFF2-40B4-BE49-F238E27FC236}">
              <a16:creationId xmlns:a16="http://schemas.microsoft.com/office/drawing/2014/main" id="{00000000-0008-0000-0000-00006D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8" name="Text Box 3">
          <a:extLst>
            <a:ext uri="{FF2B5EF4-FFF2-40B4-BE49-F238E27FC236}">
              <a16:creationId xmlns:a16="http://schemas.microsoft.com/office/drawing/2014/main" id="{00000000-0008-0000-0000-00006E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9" name="Text Box 3">
          <a:extLst>
            <a:ext uri="{FF2B5EF4-FFF2-40B4-BE49-F238E27FC236}">
              <a16:creationId xmlns:a16="http://schemas.microsoft.com/office/drawing/2014/main" id="{00000000-0008-0000-0000-00006F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0" name="Text Box 3">
          <a:extLst>
            <a:ext uri="{FF2B5EF4-FFF2-40B4-BE49-F238E27FC236}">
              <a16:creationId xmlns:a16="http://schemas.microsoft.com/office/drawing/2014/main" id="{00000000-0008-0000-0000-000070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1" name="Text Box 3">
          <a:extLst>
            <a:ext uri="{FF2B5EF4-FFF2-40B4-BE49-F238E27FC236}">
              <a16:creationId xmlns:a16="http://schemas.microsoft.com/office/drawing/2014/main" id="{00000000-0008-0000-0000-000071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2" name="Text Box 3">
          <a:extLst>
            <a:ext uri="{FF2B5EF4-FFF2-40B4-BE49-F238E27FC236}">
              <a16:creationId xmlns:a16="http://schemas.microsoft.com/office/drawing/2014/main" id="{00000000-0008-0000-0000-000072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3" name="Text Box 3">
          <a:extLst>
            <a:ext uri="{FF2B5EF4-FFF2-40B4-BE49-F238E27FC236}">
              <a16:creationId xmlns:a16="http://schemas.microsoft.com/office/drawing/2014/main" id="{00000000-0008-0000-0000-000073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4" name="Text Box 3">
          <a:extLst>
            <a:ext uri="{FF2B5EF4-FFF2-40B4-BE49-F238E27FC236}">
              <a16:creationId xmlns:a16="http://schemas.microsoft.com/office/drawing/2014/main" id="{00000000-0008-0000-0000-000074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5" name="Text Box 3">
          <a:extLst>
            <a:ext uri="{FF2B5EF4-FFF2-40B4-BE49-F238E27FC236}">
              <a16:creationId xmlns:a16="http://schemas.microsoft.com/office/drawing/2014/main" id="{00000000-0008-0000-0000-000075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6" name="Text Box 3">
          <a:extLst>
            <a:ext uri="{FF2B5EF4-FFF2-40B4-BE49-F238E27FC236}">
              <a16:creationId xmlns:a16="http://schemas.microsoft.com/office/drawing/2014/main" id="{00000000-0008-0000-0000-000076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7" name="Text Box 3">
          <a:extLst>
            <a:ext uri="{FF2B5EF4-FFF2-40B4-BE49-F238E27FC236}">
              <a16:creationId xmlns:a16="http://schemas.microsoft.com/office/drawing/2014/main" id="{00000000-0008-0000-0000-000077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8" name="Text Box 3">
          <a:extLst>
            <a:ext uri="{FF2B5EF4-FFF2-40B4-BE49-F238E27FC236}">
              <a16:creationId xmlns:a16="http://schemas.microsoft.com/office/drawing/2014/main" id="{00000000-0008-0000-0000-000078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9" name="Text Box 3">
          <a:extLst>
            <a:ext uri="{FF2B5EF4-FFF2-40B4-BE49-F238E27FC236}">
              <a16:creationId xmlns:a16="http://schemas.microsoft.com/office/drawing/2014/main" id="{00000000-0008-0000-0000-000079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0" name="Text Box 3">
          <a:extLst>
            <a:ext uri="{FF2B5EF4-FFF2-40B4-BE49-F238E27FC236}">
              <a16:creationId xmlns:a16="http://schemas.microsoft.com/office/drawing/2014/main" id="{00000000-0008-0000-0000-00007A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1" name="Text Box 3">
          <a:extLst>
            <a:ext uri="{FF2B5EF4-FFF2-40B4-BE49-F238E27FC236}">
              <a16:creationId xmlns:a16="http://schemas.microsoft.com/office/drawing/2014/main" id="{00000000-0008-0000-0000-00007B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2" name="Text Box 3">
          <a:extLst>
            <a:ext uri="{FF2B5EF4-FFF2-40B4-BE49-F238E27FC236}">
              <a16:creationId xmlns:a16="http://schemas.microsoft.com/office/drawing/2014/main" id="{00000000-0008-0000-0000-00007C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3" name="Text Box 3">
          <a:extLst>
            <a:ext uri="{FF2B5EF4-FFF2-40B4-BE49-F238E27FC236}">
              <a16:creationId xmlns:a16="http://schemas.microsoft.com/office/drawing/2014/main" id="{00000000-0008-0000-0000-00007D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4" name="Text Box 3">
          <a:extLst>
            <a:ext uri="{FF2B5EF4-FFF2-40B4-BE49-F238E27FC236}">
              <a16:creationId xmlns:a16="http://schemas.microsoft.com/office/drawing/2014/main" id="{00000000-0008-0000-0000-00007E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5" name="Text Box 3">
          <a:extLst>
            <a:ext uri="{FF2B5EF4-FFF2-40B4-BE49-F238E27FC236}">
              <a16:creationId xmlns:a16="http://schemas.microsoft.com/office/drawing/2014/main" id="{00000000-0008-0000-0000-00007F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6" name="Text Box 3">
          <a:extLst>
            <a:ext uri="{FF2B5EF4-FFF2-40B4-BE49-F238E27FC236}">
              <a16:creationId xmlns:a16="http://schemas.microsoft.com/office/drawing/2014/main" id="{00000000-0008-0000-0000-000080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7" name="Text Box 3">
          <a:extLst>
            <a:ext uri="{FF2B5EF4-FFF2-40B4-BE49-F238E27FC236}">
              <a16:creationId xmlns:a16="http://schemas.microsoft.com/office/drawing/2014/main" id="{00000000-0008-0000-0000-000081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8" name="Text Box 3">
          <a:extLst>
            <a:ext uri="{FF2B5EF4-FFF2-40B4-BE49-F238E27FC236}">
              <a16:creationId xmlns:a16="http://schemas.microsoft.com/office/drawing/2014/main" id="{00000000-0008-0000-0000-000082030000}"/>
            </a:ext>
          </a:extLst>
        </xdr:cNvPr>
        <xdr:cNvSpPr>
          <a:spLocks noGrp="1"/>
        </xdr:cNvSpPr>
      </xdr:nvSpPr>
      <xdr:spPr>
        <a:xfrm>
          <a:off x="2524125" y="1322832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9" name="Text Box 3">
          <a:extLst>
            <a:ext uri="{FF2B5EF4-FFF2-40B4-BE49-F238E27FC236}">
              <a16:creationId xmlns:a16="http://schemas.microsoft.com/office/drawing/2014/main" id="{00000000-0008-0000-0000-000083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0" name="Text Box 3">
          <a:extLst>
            <a:ext uri="{FF2B5EF4-FFF2-40B4-BE49-F238E27FC236}">
              <a16:creationId xmlns:a16="http://schemas.microsoft.com/office/drawing/2014/main" id="{00000000-0008-0000-0000-000084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1" name="Text Box 3">
          <a:extLst>
            <a:ext uri="{FF2B5EF4-FFF2-40B4-BE49-F238E27FC236}">
              <a16:creationId xmlns:a16="http://schemas.microsoft.com/office/drawing/2014/main" id="{00000000-0008-0000-0000-000085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2" name="Text Box 3">
          <a:extLst>
            <a:ext uri="{FF2B5EF4-FFF2-40B4-BE49-F238E27FC236}">
              <a16:creationId xmlns:a16="http://schemas.microsoft.com/office/drawing/2014/main" id="{00000000-0008-0000-0000-000086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3" name="Text Box 3">
          <a:extLst>
            <a:ext uri="{FF2B5EF4-FFF2-40B4-BE49-F238E27FC236}">
              <a16:creationId xmlns:a16="http://schemas.microsoft.com/office/drawing/2014/main" id="{00000000-0008-0000-0000-000087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4" name="Text Box 3">
          <a:extLst>
            <a:ext uri="{FF2B5EF4-FFF2-40B4-BE49-F238E27FC236}">
              <a16:creationId xmlns:a16="http://schemas.microsoft.com/office/drawing/2014/main" id="{00000000-0008-0000-0000-000088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5" name="Text Box 3">
          <a:extLst>
            <a:ext uri="{FF2B5EF4-FFF2-40B4-BE49-F238E27FC236}">
              <a16:creationId xmlns:a16="http://schemas.microsoft.com/office/drawing/2014/main" id="{00000000-0008-0000-0000-000089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6" name="Text Box 3">
          <a:extLst>
            <a:ext uri="{FF2B5EF4-FFF2-40B4-BE49-F238E27FC236}">
              <a16:creationId xmlns:a16="http://schemas.microsoft.com/office/drawing/2014/main" id="{00000000-0008-0000-0000-00008A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7" name="Text Box 3">
          <a:extLst>
            <a:ext uri="{FF2B5EF4-FFF2-40B4-BE49-F238E27FC236}">
              <a16:creationId xmlns:a16="http://schemas.microsoft.com/office/drawing/2014/main" id="{00000000-0008-0000-0000-00008B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8" name="Text Box 3">
          <a:extLst>
            <a:ext uri="{FF2B5EF4-FFF2-40B4-BE49-F238E27FC236}">
              <a16:creationId xmlns:a16="http://schemas.microsoft.com/office/drawing/2014/main" id="{00000000-0008-0000-0000-00008C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9" name="Text Box 3">
          <a:extLst>
            <a:ext uri="{FF2B5EF4-FFF2-40B4-BE49-F238E27FC236}">
              <a16:creationId xmlns:a16="http://schemas.microsoft.com/office/drawing/2014/main" id="{00000000-0008-0000-0000-00008D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0" name="Text Box 3">
          <a:extLst>
            <a:ext uri="{FF2B5EF4-FFF2-40B4-BE49-F238E27FC236}">
              <a16:creationId xmlns:a16="http://schemas.microsoft.com/office/drawing/2014/main" id="{00000000-0008-0000-0000-00008E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1" name="Text Box 3">
          <a:extLst>
            <a:ext uri="{FF2B5EF4-FFF2-40B4-BE49-F238E27FC236}">
              <a16:creationId xmlns:a16="http://schemas.microsoft.com/office/drawing/2014/main" id="{00000000-0008-0000-0000-00008F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2" name="Text Box 3">
          <a:extLst>
            <a:ext uri="{FF2B5EF4-FFF2-40B4-BE49-F238E27FC236}">
              <a16:creationId xmlns:a16="http://schemas.microsoft.com/office/drawing/2014/main" id="{00000000-0008-0000-0000-000090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3" name="Text Box 3">
          <a:extLst>
            <a:ext uri="{FF2B5EF4-FFF2-40B4-BE49-F238E27FC236}">
              <a16:creationId xmlns:a16="http://schemas.microsoft.com/office/drawing/2014/main" id="{00000000-0008-0000-0000-000091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4" name="Text Box 3">
          <a:extLst>
            <a:ext uri="{FF2B5EF4-FFF2-40B4-BE49-F238E27FC236}">
              <a16:creationId xmlns:a16="http://schemas.microsoft.com/office/drawing/2014/main" id="{00000000-0008-0000-0000-000092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5" name="Text Box 3">
          <a:extLst>
            <a:ext uri="{FF2B5EF4-FFF2-40B4-BE49-F238E27FC236}">
              <a16:creationId xmlns:a16="http://schemas.microsoft.com/office/drawing/2014/main" id="{00000000-0008-0000-0000-000093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6" name="Text Box 3">
          <a:extLst>
            <a:ext uri="{FF2B5EF4-FFF2-40B4-BE49-F238E27FC236}">
              <a16:creationId xmlns:a16="http://schemas.microsoft.com/office/drawing/2014/main" id="{00000000-0008-0000-0000-000094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7" name="Text Box 3">
          <a:extLst>
            <a:ext uri="{FF2B5EF4-FFF2-40B4-BE49-F238E27FC236}">
              <a16:creationId xmlns:a16="http://schemas.microsoft.com/office/drawing/2014/main" id="{00000000-0008-0000-0000-000095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8" name="Text Box 3">
          <a:extLst>
            <a:ext uri="{FF2B5EF4-FFF2-40B4-BE49-F238E27FC236}">
              <a16:creationId xmlns:a16="http://schemas.microsoft.com/office/drawing/2014/main" id="{00000000-0008-0000-0000-000096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9" name="Text Box 3">
          <a:extLst>
            <a:ext uri="{FF2B5EF4-FFF2-40B4-BE49-F238E27FC236}">
              <a16:creationId xmlns:a16="http://schemas.microsoft.com/office/drawing/2014/main" id="{00000000-0008-0000-0000-000097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0" name="Text Box 3">
          <a:extLst>
            <a:ext uri="{FF2B5EF4-FFF2-40B4-BE49-F238E27FC236}">
              <a16:creationId xmlns:a16="http://schemas.microsoft.com/office/drawing/2014/main" id="{00000000-0008-0000-0000-000098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1" name="Text Box 3">
          <a:extLst>
            <a:ext uri="{FF2B5EF4-FFF2-40B4-BE49-F238E27FC236}">
              <a16:creationId xmlns:a16="http://schemas.microsoft.com/office/drawing/2014/main" id="{00000000-0008-0000-0000-000099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2" name="Text Box 3">
          <a:extLst>
            <a:ext uri="{FF2B5EF4-FFF2-40B4-BE49-F238E27FC236}">
              <a16:creationId xmlns:a16="http://schemas.microsoft.com/office/drawing/2014/main" id="{00000000-0008-0000-0000-00009A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3" name="Text Box 3">
          <a:extLst>
            <a:ext uri="{FF2B5EF4-FFF2-40B4-BE49-F238E27FC236}">
              <a16:creationId xmlns:a16="http://schemas.microsoft.com/office/drawing/2014/main" id="{00000000-0008-0000-0000-00009B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4" name="Text Box 3">
          <a:extLst>
            <a:ext uri="{FF2B5EF4-FFF2-40B4-BE49-F238E27FC236}">
              <a16:creationId xmlns:a16="http://schemas.microsoft.com/office/drawing/2014/main" id="{00000000-0008-0000-0000-00009C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5" name="Text Box 3">
          <a:extLst>
            <a:ext uri="{FF2B5EF4-FFF2-40B4-BE49-F238E27FC236}">
              <a16:creationId xmlns:a16="http://schemas.microsoft.com/office/drawing/2014/main" id="{00000000-0008-0000-0000-00009D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6" name="Text Box 3">
          <a:extLst>
            <a:ext uri="{FF2B5EF4-FFF2-40B4-BE49-F238E27FC236}">
              <a16:creationId xmlns:a16="http://schemas.microsoft.com/office/drawing/2014/main" id="{00000000-0008-0000-0000-00009E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7" name="Text Box 3">
          <a:extLst>
            <a:ext uri="{FF2B5EF4-FFF2-40B4-BE49-F238E27FC236}">
              <a16:creationId xmlns:a16="http://schemas.microsoft.com/office/drawing/2014/main" id="{00000000-0008-0000-0000-00009F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8" name="Text Box 3">
          <a:extLst>
            <a:ext uri="{FF2B5EF4-FFF2-40B4-BE49-F238E27FC236}">
              <a16:creationId xmlns:a16="http://schemas.microsoft.com/office/drawing/2014/main" id="{00000000-0008-0000-0000-0000A0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9" name="Text Box 3">
          <a:extLst>
            <a:ext uri="{FF2B5EF4-FFF2-40B4-BE49-F238E27FC236}">
              <a16:creationId xmlns:a16="http://schemas.microsoft.com/office/drawing/2014/main" id="{00000000-0008-0000-0000-0000A1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0" name="Text Box 3">
          <a:extLst>
            <a:ext uri="{FF2B5EF4-FFF2-40B4-BE49-F238E27FC236}">
              <a16:creationId xmlns:a16="http://schemas.microsoft.com/office/drawing/2014/main" id="{00000000-0008-0000-0000-0000A2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1" name="Text Box 3">
          <a:extLst>
            <a:ext uri="{FF2B5EF4-FFF2-40B4-BE49-F238E27FC236}">
              <a16:creationId xmlns:a16="http://schemas.microsoft.com/office/drawing/2014/main" id="{00000000-0008-0000-0000-0000A3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2" name="Text Box 3">
          <a:extLst>
            <a:ext uri="{FF2B5EF4-FFF2-40B4-BE49-F238E27FC236}">
              <a16:creationId xmlns:a16="http://schemas.microsoft.com/office/drawing/2014/main" id="{00000000-0008-0000-0000-0000A4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3" name="Text Box 3">
          <a:extLst>
            <a:ext uri="{FF2B5EF4-FFF2-40B4-BE49-F238E27FC236}">
              <a16:creationId xmlns:a16="http://schemas.microsoft.com/office/drawing/2014/main" id="{00000000-0008-0000-0000-0000A5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4" name="Text Box 3">
          <a:extLst>
            <a:ext uri="{FF2B5EF4-FFF2-40B4-BE49-F238E27FC236}">
              <a16:creationId xmlns:a16="http://schemas.microsoft.com/office/drawing/2014/main" id="{00000000-0008-0000-0000-0000A6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5" name="Text Box 3">
          <a:extLst>
            <a:ext uri="{FF2B5EF4-FFF2-40B4-BE49-F238E27FC236}">
              <a16:creationId xmlns:a16="http://schemas.microsoft.com/office/drawing/2014/main" id="{00000000-0008-0000-0000-0000A7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6" name="Text Box 3">
          <a:extLst>
            <a:ext uri="{FF2B5EF4-FFF2-40B4-BE49-F238E27FC236}">
              <a16:creationId xmlns:a16="http://schemas.microsoft.com/office/drawing/2014/main" id="{00000000-0008-0000-0000-0000A8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7" name="Text Box 3">
          <a:extLst>
            <a:ext uri="{FF2B5EF4-FFF2-40B4-BE49-F238E27FC236}">
              <a16:creationId xmlns:a16="http://schemas.microsoft.com/office/drawing/2014/main" id="{00000000-0008-0000-0000-0000A9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8" name="Text Box 3">
          <a:extLst>
            <a:ext uri="{FF2B5EF4-FFF2-40B4-BE49-F238E27FC236}">
              <a16:creationId xmlns:a16="http://schemas.microsoft.com/office/drawing/2014/main" id="{00000000-0008-0000-0000-0000AA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9" name="Text Box 3">
          <a:extLst>
            <a:ext uri="{FF2B5EF4-FFF2-40B4-BE49-F238E27FC236}">
              <a16:creationId xmlns:a16="http://schemas.microsoft.com/office/drawing/2014/main" id="{00000000-0008-0000-0000-0000AB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0" name="Text Box 3">
          <a:extLst>
            <a:ext uri="{FF2B5EF4-FFF2-40B4-BE49-F238E27FC236}">
              <a16:creationId xmlns:a16="http://schemas.microsoft.com/office/drawing/2014/main" id="{00000000-0008-0000-0000-0000AC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1" name="Text Box 3">
          <a:extLst>
            <a:ext uri="{FF2B5EF4-FFF2-40B4-BE49-F238E27FC236}">
              <a16:creationId xmlns:a16="http://schemas.microsoft.com/office/drawing/2014/main" id="{00000000-0008-0000-0000-0000AD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2" name="Text Box 3">
          <a:extLst>
            <a:ext uri="{FF2B5EF4-FFF2-40B4-BE49-F238E27FC236}">
              <a16:creationId xmlns:a16="http://schemas.microsoft.com/office/drawing/2014/main" id="{00000000-0008-0000-0000-0000AE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3" name="Text Box 3">
          <a:extLst>
            <a:ext uri="{FF2B5EF4-FFF2-40B4-BE49-F238E27FC236}">
              <a16:creationId xmlns:a16="http://schemas.microsoft.com/office/drawing/2014/main" id="{00000000-0008-0000-0000-0000AF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4" name="Text Box 3">
          <a:extLst>
            <a:ext uri="{FF2B5EF4-FFF2-40B4-BE49-F238E27FC236}">
              <a16:creationId xmlns:a16="http://schemas.microsoft.com/office/drawing/2014/main" id="{00000000-0008-0000-0000-0000B0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5" name="Text Box 3">
          <a:extLst>
            <a:ext uri="{FF2B5EF4-FFF2-40B4-BE49-F238E27FC236}">
              <a16:creationId xmlns:a16="http://schemas.microsoft.com/office/drawing/2014/main" id="{00000000-0008-0000-0000-0000B1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6" name="Text Box 3">
          <a:extLst>
            <a:ext uri="{FF2B5EF4-FFF2-40B4-BE49-F238E27FC236}">
              <a16:creationId xmlns:a16="http://schemas.microsoft.com/office/drawing/2014/main" id="{00000000-0008-0000-0000-0000B2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7" name="Text Box 3">
          <a:extLst>
            <a:ext uri="{FF2B5EF4-FFF2-40B4-BE49-F238E27FC236}">
              <a16:creationId xmlns:a16="http://schemas.microsoft.com/office/drawing/2014/main" id="{00000000-0008-0000-0000-0000B3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8" name="Text Box 3">
          <a:extLst>
            <a:ext uri="{FF2B5EF4-FFF2-40B4-BE49-F238E27FC236}">
              <a16:creationId xmlns:a16="http://schemas.microsoft.com/office/drawing/2014/main" id="{00000000-0008-0000-0000-0000B4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9" name="Text Box 3">
          <a:extLst>
            <a:ext uri="{FF2B5EF4-FFF2-40B4-BE49-F238E27FC236}">
              <a16:creationId xmlns:a16="http://schemas.microsoft.com/office/drawing/2014/main" id="{00000000-0008-0000-0000-0000B5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0" name="Text Box 3">
          <a:extLst>
            <a:ext uri="{FF2B5EF4-FFF2-40B4-BE49-F238E27FC236}">
              <a16:creationId xmlns:a16="http://schemas.microsoft.com/office/drawing/2014/main" id="{00000000-0008-0000-0000-0000B6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1" name="Text Box 3">
          <a:extLst>
            <a:ext uri="{FF2B5EF4-FFF2-40B4-BE49-F238E27FC236}">
              <a16:creationId xmlns:a16="http://schemas.microsoft.com/office/drawing/2014/main" id="{00000000-0008-0000-0000-0000B7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2" name="Text Box 3">
          <a:extLst>
            <a:ext uri="{FF2B5EF4-FFF2-40B4-BE49-F238E27FC236}">
              <a16:creationId xmlns:a16="http://schemas.microsoft.com/office/drawing/2014/main" id="{00000000-0008-0000-0000-0000B8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3" name="Text Box 3">
          <a:extLst>
            <a:ext uri="{FF2B5EF4-FFF2-40B4-BE49-F238E27FC236}">
              <a16:creationId xmlns:a16="http://schemas.microsoft.com/office/drawing/2014/main" id="{00000000-0008-0000-0000-0000B9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4" name="Text Box 3">
          <a:extLst>
            <a:ext uri="{FF2B5EF4-FFF2-40B4-BE49-F238E27FC236}">
              <a16:creationId xmlns:a16="http://schemas.microsoft.com/office/drawing/2014/main" id="{00000000-0008-0000-0000-0000BA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5" name="Text Box 3">
          <a:extLst>
            <a:ext uri="{FF2B5EF4-FFF2-40B4-BE49-F238E27FC236}">
              <a16:creationId xmlns:a16="http://schemas.microsoft.com/office/drawing/2014/main" id="{00000000-0008-0000-0000-0000BB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6" name="Text Box 3">
          <a:extLst>
            <a:ext uri="{FF2B5EF4-FFF2-40B4-BE49-F238E27FC236}">
              <a16:creationId xmlns:a16="http://schemas.microsoft.com/office/drawing/2014/main" id="{00000000-0008-0000-0000-0000BC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7" name="Text Box 3">
          <a:extLst>
            <a:ext uri="{FF2B5EF4-FFF2-40B4-BE49-F238E27FC236}">
              <a16:creationId xmlns:a16="http://schemas.microsoft.com/office/drawing/2014/main" id="{00000000-0008-0000-0000-0000BD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8" name="Text Box 3">
          <a:extLst>
            <a:ext uri="{FF2B5EF4-FFF2-40B4-BE49-F238E27FC236}">
              <a16:creationId xmlns:a16="http://schemas.microsoft.com/office/drawing/2014/main" id="{00000000-0008-0000-0000-0000BE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9" name="Text Box 3">
          <a:extLst>
            <a:ext uri="{FF2B5EF4-FFF2-40B4-BE49-F238E27FC236}">
              <a16:creationId xmlns:a16="http://schemas.microsoft.com/office/drawing/2014/main" id="{00000000-0008-0000-0000-0000BF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60" name="Text Box 3">
          <a:extLst>
            <a:ext uri="{FF2B5EF4-FFF2-40B4-BE49-F238E27FC236}">
              <a16:creationId xmlns:a16="http://schemas.microsoft.com/office/drawing/2014/main" id="{00000000-0008-0000-0000-0000C0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61" name="Text Box 3">
          <a:extLst>
            <a:ext uri="{FF2B5EF4-FFF2-40B4-BE49-F238E27FC236}">
              <a16:creationId xmlns:a16="http://schemas.microsoft.com/office/drawing/2014/main" id="{00000000-0008-0000-0000-0000C1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62" name="Text Box 3">
          <a:extLst>
            <a:ext uri="{FF2B5EF4-FFF2-40B4-BE49-F238E27FC236}">
              <a16:creationId xmlns:a16="http://schemas.microsoft.com/office/drawing/2014/main" id="{00000000-0008-0000-0000-0000C2030000}"/>
            </a:ext>
          </a:extLst>
        </xdr:cNvPr>
        <xdr:cNvSpPr>
          <a:spLocks noGrp="1"/>
        </xdr:cNvSpPr>
      </xdr:nvSpPr>
      <xdr:spPr>
        <a:xfrm>
          <a:off x="2524125" y="1314069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3" name="Text Box 3">
          <a:extLst>
            <a:ext uri="{FF2B5EF4-FFF2-40B4-BE49-F238E27FC236}">
              <a16:creationId xmlns:a16="http://schemas.microsoft.com/office/drawing/2014/main" id="{00000000-0008-0000-0000-0000C3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4" name="Text Box 3">
          <a:extLst>
            <a:ext uri="{FF2B5EF4-FFF2-40B4-BE49-F238E27FC236}">
              <a16:creationId xmlns:a16="http://schemas.microsoft.com/office/drawing/2014/main" id="{00000000-0008-0000-0000-0000C4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5" name="Text Box 3">
          <a:extLst>
            <a:ext uri="{FF2B5EF4-FFF2-40B4-BE49-F238E27FC236}">
              <a16:creationId xmlns:a16="http://schemas.microsoft.com/office/drawing/2014/main" id="{00000000-0008-0000-0000-0000C5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6" name="Text Box 3">
          <a:extLst>
            <a:ext uri="{FF2B5EF4-FFF2-40B4-BE49-F238E27FC236}">
              <a16:creationId xmlns:a16="http://schemas.microsoft.com/office/drawing/2014/main" id="{00000000-0008-0000-0000-0000C6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7" name="Text Box 3">
          <a:extLst>
            <a:ext uri="{FF2B5EF4-FFF2-40B4-BE49-F238E27FC236}">
              <a16:creationId xmlns:a16="http://schemas.microsoft.com/office/drawing/2014/main" id="{00000000-0008-0000-0000-0000C7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8" name="Text Box 3">
          <a:extLst>
            <a:ext uri="{FF2B5EF4-FFF2-40B4-BE49-F238E27FC236}">
              <a16:creationId xmlns:a16="http://schemas.microsoft.com/office/drawing/2014/main" id="{00000000-0008-0000-0000-0000C8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9" name="Text Box 3">
          <a:extLst>
            <a:ext uri="{FF2B5EF4-FFF2-40B4-BE49-F238E27FC236}">
              <a16:creationId xmlns:a16="http://schemas.microsoft.com/office/drawing/2014/main" id="{00000000-0008-0000-0000-0000C9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0" name="Text Box 3">
          <a:extLst>
            <a:ext uri="{FF2B5EF4-FFF2-40B4-BE49-F238E27FC236}">
              <a16:creationId xmlns:a16="http://schemas.microsoft.com/office/drawing/2014/main" id="{00000000-0008-0000-0000-0000CA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1" name="Text Box 3">
          <a:extLst>
            <a:ext uri="{FF2B5EF4-FFF2-40B4-BE49-F238E27FC236}">
              <a16:creationId xmlns:a16="http://schemas.microsoft.com/office/drawing/2014/main" id="{00000000-0008-0000-0000-0000CB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2" name="Text Box 3">
          <a:extLst>
            <a:ext uri="{FF2B5EF4-FFF2-40B4-BE49-F238E27FC236}">
              <a16:creationId xmlns:a16="http://schemas.microsoft.com/office/drawing/2014/main" id="{00000000-0008-0000-0000-0000CC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3" name="Text Box 3">
          <a:extLst>
            <a:ext uri="{FF2B5EF4-FFF2-40B4-BE49-F238E27FC236}">
              <a16:creationId xmlns:a16="http://schemas.microsoft.com/office/drawing/2014/main" id="{00000000-0008-0000-0000-0000CD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4" name="Text Box 3">
          <a:extLst>
            <a:ext uri="{FF2B5EF4-FFF2-40B4-BE49-F238E27FC236}">
              <a16:creationId xmlns:a16="http://schemas.microsoft.com/office/drawing/2014/main" id="{00000000-0008-0000-0000-0000CE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5" name="Text Box 3">
          <a:extLst>
            <a:ext uri="{FF2B5EF4-FFF2-40B4-BE49-F238E27FC236}">
              <a16:creationId xmlns:a16="http://schemas.microsoft.com/office/drawing/2014/main" id="{00000000-0008-0000-0000-0000CF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6" name="Text Box 3">
          <a:extLst>
            <a:ext uri="{FF2B5EF4-FFF2-40B4-BE49-F238E27FC236}">
              <a16:creationId xmlns:a16="http://schemas.microsoft.com/office/drawing/2014/main" id="{00000000-0008-0000-0000-0000D0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7" name="Text Box 3">
          <a:extLst>
            <a:ext uri="{FF2B5EF4-FFF2-40B4-BE49-F238E27FC236}">
              <a16:creationId xmlns:a16="http://schemas.microsoft.com/office/drawing/2014/main" id="{00000000-0008-0000-0000-0000D1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8" name="Text Box 3">
          <a:extLst>
            <a:ext uri="{FF2B5EF4-FFF2-40B4-BE49-F238E27FC236}">
              <a16:creationId xmlns:a16="http://schemas.microsoft.com/office/drawing/2014/main" id="{00000000-0008-0000-0000-0000D2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9" name="Text Box 3">
          <a:extLst>
            <a:ext uri="{FF2B5EF4-FFF2-40B4-BE49-F238E27FC236}">
              <a16:creationId xmlns:a16="http://schemas.microsoft.com/office/drawing/2014/main" id="{00000000-0008-0000-0000-0000D3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0" name="Text Box 3">
          <a:extLst>
            <a:ext uri="{FF2B5EF4-FFF2-40B4-BE49-F238E27FC236}">
              <a16:creationId xmlns:a16="http://schemas.microsoft.com/office/drawing/2014/main" id="{00000000-0008-0000-0000-0000D4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1" name="Text Box 3">
          <a:extLst>
            <a:ext uri="{FF2B5EF4-FFF2-40B4-BE49-F238E27FC236}">
              <a16:creationId xmlns:a16="http://schemas.microsoft.com/office/drawing/2014/main" id="{00000000-0008-0000-0000-0000D5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2" name="Text Box 3">
          <a:extLst>
            <a:ext uri="{FF2B5EF4-FFF2-40B4-BE49-F238E27FC236}">
              <a16:creationId xmlns:a16="http://schemas.microsoft.com/office/drawing/2014/main" id="{00000000-0008-0000-0000-0000D6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3" name="Text Box 3">
          <a:extLst>
            <a:ext uri="{FF2B5EF4-FFF2-40B4-BE49-F238E27FC236}">
              <a16:creationId xmlns:a16="http://schemas.microsoft.com/office/drawing/2014/main" id="{00000000-0008-0000-0000-0000D7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4" name="Text Box 3">
          <a:extLst>
            <a:ext uri="{FF2B5EF4-FFF2-40B4-BE49-F238E27FC236}">
              <a16:creationId xmlns:a16="http://schemas.microsoft.com/office/drawing/2014/main" id="{00000000-0008-0000-0000-0000D8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5" name="Text Box 3">
          <a:extLst>
            <a:ext uri="{FF2B5EF4-FFF2-40B4-BE49-F238E27FC236}">
              <a16:creationId xmlns:a16="http://schemas.microsoft.com/office/drawing/2014/main" id="{00000000-0008-0000-0000-0000D9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6" name="Text Box 3">
          <a:extLst>
            <a:ext uri="{FF2B5EF4-FFF2-40B4-BE49-F238E27FC236}">
              <a16:creationId xmlns:a16="http://schemas.microsoft.com/office/drawing/2014/main" id="{00000000-0008-0000-0000-0000DA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7" name="Text Box 3">
          <a:extLst>
            <a:ext uri="{FF2B5EF4-FFF2-40B4-BE49-F238E27FC236}">
              <a16:creationId xmlns:a16="http://schemas.microsoft.com/office/drawing/2014/main" id="{00000000-0008-0000-0000-0000DB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8" name="Text Box 3">
          <a:extLst>
            <a:ext uri="{FF2B5EF4-FFF2-40B4-BE49-F238E27FC236}">
              <a16:creationId xmlns:a16="http://schemas.microsoft.com/office/drawing/2014/main" id="{00000000-0008-0000-0000-0000DC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9" name="Text Box 3">
          <a:extLst>
            <a:ext uri="{FF2B5EF4-FFF2-40B4-BE49-F238E27FC236}">
              <a16:creationId xmlns:a16="http://schemas.microsoft.com/office/drawing/2014/main" id="{00000000-0008-0000-0000-0000DD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0" name="Text Box 3">
          <a:extLst>
            <a:ext uri="{FF2B5EF4-FFF2-40B4-BE49-F238E27FC236}">
              <a16:creationId xmlns:a16="http://schemas.microsoft.com/office/drawing/2014/main" id="{00000000-0008-0000-0000-0000DE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1" name="Text Box 3">
          <a:extLst>
            <a:ext uri="{FF2B5EF4-FFF2-40B4-BE49-F238E27FC236}">
              <a16:creationId xmlns:a16="http://schemas.microsoft.com/office/drawing/2014/main" id="{00000000-0008-0000-0000-0000DF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2" name="Text Box 3">
          <a:extLst>
            <a:ext uri="{FF2B5EF4-FFF2-40B4-BE49-F238E27FC236}">
              <a16:creationId xmlns:a16="http://schemas.microsoft.com/office/drawing/2014/main" id="{00000000-0008-0000-0000-0000E0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3" name="Text Box 3">
          <a:extLst>
            <a:ext uri="{FF2B5EF4-FFF2-40B4-BE49-F238E27FC236}">
              <a16:creationId xmlns:a16="http://schemas.microsoft.com/office/drawing/2014/main" id="{00000000-0008-0000-0000-0000E1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4" name="Text Box 3">
          <a:extLst>
            <a:ext uri="{FF2B5EF4-FFF2-40B4-BE49-F238E27FC236}">
              <a16:creationId xmlns:a16="http://schemas.microsoft.com/office/drawing/2014/main" id="{00000000-0008-0000-0000-0000E2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5" name="Text Box 3">
          <a:extLst>
            <a:ext uri="{FF2B5EF4-FFF2-40B4-BE49-F238E27FC236}">
              <a16:creationId xmlns:a16="http://schemas.microsoft.com/office/drawing/2014/main" id="{00000000-0008-0000-0000-0000E3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6" name="Text Box 3">
          <a:extLst>
            <a:ext uri="{FF2B5EF4-FFF2-40B4-BE49-F238E27FC236}">
              <a16:creationId xmlns:a16="http://schemas.microsoft.com/office/drawing/2014/main" id="{00000000-0008-0000-0000-0000E4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7" name="Text Box 3">
          <a:extLst>
            <a:ext uri="{FF2B5EF4-FFF2-40B4-BE49-F238E27FC236}">
              <a16:creationId xmlns:a16="http://schemas.microsoft.com/office/drawing/2014/main" id="{00000000-0008-0000-0000-0000E5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8" name="Text Box 3">
          <a:extLst>
            <a:ext uri="{FF2B5EF4-FFF2-40B4-BE49-F238E27FC236}">
              <a16:creationId xmlns:a16="http://schemas.microsoft.com/office/drawing/2014/main" id="{00000000-0008-0000-0000-0000E6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9" name="Text Box 3">
          <a:extLst>
            <a:ext uri="{FF2B5EF4-FFF2-40B4-BE49-F238E27FC236}">
              <a16:creationId xmlns:a16="http://schemas.microsoft.com/office/drawing/2014/main" id="{00000000-0008-0000-0000-0000E7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0" name="Text Box 3">
          <a:extLst>
            <a:ext uri="{FF2B5EF4-FFF2-40B4-BE49-F238E27FC236}">
              <a16:creationId xmlns:a16="http://schemas.microsoft.com/office/drawing/2014/main" id="{00000000-0008-0000-0000-0000E8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1" name="Text Box 3">
          <a:extLst>
            <a:ext uri="{FF2B5EF4-FFF2-40B4-BE49-F238E27FC236}">
              <a16:creationId xmlns:a16="http://schemas.microsoft.com/office/drawing/2014/main" id="{00000000-0008-0000-0000-0000E9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2" name="Text Box 3">
          <a:extLst>
            <a:ext uri="{FF2B5EF4-FFF2-40B4-BE49-F238E27FC236}">
              <a16:creationId xmlns:a16="http://schemas.microsoft.com/office/drawing/2014/main" id="{00000000-0008-0000-0000-0000EA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3" name="Text Box 3">
          <a:extLst>
            <a:ext uri="{FF2B5EF4-FFF2-40B4-BE49-F238E27FC236}">
              <a16:creationId xmlns:a16="http://schemas.microsoft.com/office/drawing/2014/main" id="{00000000-0008-0000-0000-0000EB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4" name="Text Box 3">
          <a:extLst>
            <a:ext uri="{FF2B5EF4-FFF2-40B4-BE49-F238E27FC236}">
              <a16:creationId xmlns:a16="http://schemas.microsoft.com/office/drawing/2014/main" id="{00000000-0008-0000-0000-0000EC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5" name="Text Box 3">
          <a:extLst>
            <a:ext uri="{FF2B5EF4-FFF2-40B4-BE49-F238E27FC236}">
              <a16:creationId xmlns:a16="http://schemas.microsoft.com/office/drawing/2014/main" id="{00000000-0008-0000-0000-0000ED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6" name="Text Box 3">
          <a:extLst>
            <a:ext uri="{FF2B5EF4-FFF2-40B4-BE49-F238E27FC236}">
              <a16:creationId xmlns:a16="http://schemas.microsoft.com/office/drawing/2014/main" id="{00000000-0008-0000-0000-0000EE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7" name="Text Box 3">
          <a:extLst>
            <a:ext uri="{FF2B5EF4-FFF2-40B4-BE49-F238E27FC236}">
              <a16:creationId xmlns:a16="http://schemas.microsoft.com/office/drawing/2014/main" id="{00000000-0008-0000-0000-0000EF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8" name="Text Box 3">
          <a:extLst>
            <a:ext uri="{FF2B5EF4-FFF2-40B4-BE49-F238E27FC236}">
              <a16:creationId xmlns:a16="http://schemas.microsoft.com/office/drawing/2014/main" id="{00000000-0008-0000-0000-0000F0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9" name="Text Box 3">
          <a:extLst>
            <a:ext uri="{FF2B5EF4-FFF2-40B4-BE49-F238E27FC236}">
              <a16:creationId xmlns:a16="http://schemas.microsoft.com/office/drawing/2014/main" id="{00000000-0008-0000-0000-0000F1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0" name="Text Box 3">
          <a:extLst>
            <a:ext uri="{FF2B5EF4-FFF2-40B4-BE49-F238E27FC236}">
              <a16:creationId xmlns:a16="http://schemas.microsoft.com/office/drawing/2014/main" id="{00000000-0008-0000-0000-0000F2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1" name="Text Box 3">
          <a:extLst>
            <a:ext uri="{FF2B5EF4-FFF2-40B4-BE49-F238E27FC236}">
              <a16:creationId xmlns:a16="http://schemas.microsoft.com/office/drawing/2014/main" id="{00000000-0008-0000-0000-0000F3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2" name="Text Box 3">
          <a:extLst>
            <a:ext uri="{FF2B5EF4-FFF2-40B4-BE49-F238E27FC236}">
              <a16:creationId xmlns:a16="http://schemas.microsoft.com/office/drawing/2014/main" id="{00000000-0008-0000-0000-0000F4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3" name="Text Box 3">
          <a:extLst>
            <a:ext uri="{FF2B5EF4-FFF2-40B4-BE49-F238E27FC236}">
              <a16:creationId xmlns:a16="http://schemas.microsoft.com/office/drawing/2014/main" id="{00000000-0008-0000-0000-0000F5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4" name="Text Box 3">
          <a:extLst>
            <a:ext uri="{FF2B5EF4-FFF2-40B4-BE49-F238E27FC236}">
              <a16:creationId xmlns:a16="http://schemas.microsoft.com/office/drawing/2014/main" id="{00000000-0008-0000-0000-0000F6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5" name="Text Box 3">
          <a:extLst>
            <a:ext uri="{FF2B5EF4-FFF2-40B4-BE49-F238E27FC236}">
              <a16:creationId xmlns:a16="http://schemas.microsoft.com/office/drawing/2014/main" id="{00000000-0008-0000-0000-0000F7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6" name="Text Box 3">
          <a:extLst>
            <a:ext uri="{FF2B5EF4-FFF2-40B4-BE49-F238E27FC236}">
              <a16:creationId xmlns:a16="http://schemas.microsoft.com/office/drawing/2014/main" id="{00000000-0008-0000-0000-0000F8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7" name="Text Box 3">
          <a:extLst>
            <a:ext uri="{FF2B5EF4-FFF2-40B4-BE49-F238E27FC236}">
              <a16:creationId xmlns:a16="http://schemas.microsoft.com/office/drawing/2014/main" id="{00000000-0008-0000-0000-0000F9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8" name="Text Box 3">
          <a:extLst>
            <a:ext uri="{FF2B5EF4-FFF2-40B4-BE49-F238E27FC236}">
              <a16:creationId xmlns:a16="http://schemas.microsoft.com/office/drawing/2014/main" id="{00000000-0008-0000-0000-0000FA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9" name="Text Box 3">
          <a:extLst>
            <a:ext uri="{FF2B5EF4-FFF2-40B4-BE49-F238E27FC236}">
              <a16:creationId xmlns:a16="http://schemas.microsoft.com/office/drawing/2014/main" id="{00000000-0008-0000-0000-0000FB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0" name="Text Box 3">
          <a:extLst>
            <a:ext uri="{FF2B5EF4-FFF2-40B4-BE49-F238E27FC236}">
              <a16:creationId xmlns:a16="http://schemas.microsoft.com/office/drawing/2014/main" id="{00000000-0008-0000-0000-0000FC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1" name="Text Box 3">
          <a:extLst>
            <a:ext uri="{FF2B5EF4-FFF2-40B4-BE49-F238E27FC236}">
              <a16:creationId xmlns:a16="http://schemas.microsoft.com/office/drawing/2014/main" id="{00000000-0008-0000-0000-0000FD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2" name="Text Box 3">
          <a:extLst>
            <a:ext uri="{FF2B5EF4-FFF2-40B4-BE49-F238E27FC236}">
              <a16:creationId xmlns:a16="http://schemas.microsoft.com/office/drawing/2014/main" id="{00000000-0008-0000-0000-0000FE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3" name="Text Box 3">
          <a:extLst>
            <a:ext uri="{FF2B5EF4-FFF2-40B4-BE49-F238E27FC236}">
              <a16:creationId xmlns:a16="http://schemas.microsoft.com/office/drawing/2014/main" id="{00000000-0008-0000-0000-0000FF03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4" name="Text Box 3">
          <a:extLst>
            <a:ext uri="{FF2B5EF4-FFF2-40B4-BE49-F238E27FC236}">
              <a16:creationId xmlns:a16="http://schemas.microsoft.com/office/drawing/2014/main" id="{00000000-0008-0000-0000-000000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5" name="Text Box 3">
          <a:extLst>
            <a:ext uri="{FF2B5EF4-FFF2-40B4-BE49-F238E27FC236}">
              <a16:creationId xmlns:a16="http://schemas.microsoft.com/office/drawing/2014/main" id="{00000000-0008-0000-0000-000001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6" name="Text Box 3">
          <a:extLst>
            <a:ext uri="{FF2B5EF4-FFF2-40B4-BE49-F238E27FC236}">
              <a16:creationId xmlns:a16="http://schemas.microsoft.com/office/drawing/2014/main" id="{00000000-0008-0000-0000-000002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7" name="Text Box 3">
          <a:extLst>
            <a:ext uri="{FF2B5EF4-FFF2-40B4-BE49-F238E27FC236}">
              <a16:creationId xmlns:a16="http://schemas.microsoft.com/office/drawing/2014/main" id="{00000000-0008-0000-0000-000003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8" name="Text Box 3">
          <a:extLst>
            <a:ext uri="{FF2B5EF4-FFF2-40B4-BE49-F238E27FC236}">
              <a16:creationId xmlns:a16="http://schemas.microsoft.com/office/drawing/2014/main" id="{00000000-0008-0000-0000-000004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9" name="Text Box 3">
          <a:extLst>
            <a:ext uri="{FF2B5EF4-FFF2-40B4-BE49-F238E27FC236}">
              <a16:creationId xmlns:a16="http://schemas.microsoft.com/office/drawing/2014/main" id="{00000000-0008-0000-0000-000005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0" name="Text Box 3">
          <a:extLst>
            <a:ext uri="{FF2B5EF4-FFF2-40B4-BE49-F238E27FC236}">
              <a16:creationId xmlns:a16="http://schemas.microsoft.com/office/drawing/2014/main" id="{00000000-0008-0000-0000-000006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1" name="Text Box 3">
          <a:extLst>
            <a:ext uri="{FF2B5EF4-FFF2-40B4-BE49-F238E27FC236}">
              <a16:creationId xmlns:a16="http://schemas.microsoft.com/office/drawing/2014/main" id="{00000000-0008-0000-0000-000007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2" name="Text Box 3">
          <a:extLst>
            <a:ext uri="{FF2B5EF4-FFF2-40B4-BE49-F238E27FC236}">
              <a16:creationId xmlns:a16="http://schemas.microsoft.com/office/drawing/2014/main" id="{00000000-0008-0000-0000-000008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3" name="Text Box 3">
          <a:extLst>
            <a:ext uri="{FF2B5EF4-FFF2-40B4-BE49-F238E27FC236}">
              <a16:creationId xmlns:a16="http://schemas.microsoft.com/office/drawing/2014/main" id="{00000000-0008-0000-0000-000009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4" name="Text Box 3">
          <a:extLst>
            <a:ext uri="{FF2B5EF4-FFF2-40B4-BE49-F238E27FC236}">
              <a16:creationId xmlns:a16="http://schemas.microsoft.com/office/drawing/2014/main" id="{00000000-0008-0000-0000-00000A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5" name="Text Box 3">
          <a:extLst>
            <a:ext uri="{FF2B5EF4-FFF2-40B4-BE49-F238E27FC236}">
              <a16:creationId xmlns:a16="http://schemas.microsoft.com/office/drawing/2014/main" id="{00000000-0008-0000-0000-00000B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6" name="Text Box 3">
          <a:extLst>
            <a:ext uri="{FF2B5EF4-FFF2-40B4-BE49-F238E27FC236}">
              <a16:creationId xmlns:a16="http://schemas.microsoft.com/office/drawing/2014/main" id="{00000000-0008-0000-0000-00000C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7" name="Text Box 3">
          <a:extLst>
            <a:ext uri="{FF2B5EF4-FFF2-40B4-BE49-F238E27FC236}">
              <a16:creationId xmlns:a16="http://schemas.microsoft.com/office/drawing/2014/main" id="{00000000-0008-0000-0000-00000D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8" name="Text Box 3">
          <a:extLst>
            <a:ext uri="{FF2B5EF4-FFF2-40B4-BE49-F238E27FC236}">
              <a16:creationId xmlns:a16="http://schemas.microsoft.com/office/drawing/2014/main" id="{00000000-0008-0000-0000-00000E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9" name="Text Box 3">
          <a:extLst>
            <a:ext uri="{FF2B5EF4-FFF2-40B4-BE49-F238E27FC236}">
              <a16:creationId xmlns:a16="http://schemas.microsoft.com/office/drawing/2014/main" id="{00000000-0008-0000-0000-00000F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0" name="Text Box 3">
          <a:extLst>
            <a:ext uri="{FF2B5EF4-FFF2-40B4-BE49-F238E27FC236}">
              <a16:creationId xmlns:a16="http://schemas.microsoft.com/office/drawing/2014/main" id="{00000000-0008-0000-0000-000010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1" name="Text Box 3">
          <a:extLst>
            <a:ext uri="{FF2B5EF4-FFF2-40B4-BE49-F238E27FC236}">
              <a16:creationId xmlns:a16="http://schemas.microsoft.com/office/drawing/2014/main" id="{00000000-0008-0000-0000-000011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2" name="Text Box 3">
          <a:extLst>
            <a:ext uri="{FF2B5EF4-FFF2-40B4-BE49-F238E27FC236}">
              <a16:creationId xmlns:a16="http://schemas.microsoft.com/office/drawing/2014/main" id="{00000000-0008-0000-0000-000012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3" name="Text Box 3">
          <a:extLst>
            <a:ext uri="{FF2B5EF4-FFF2-40B4-BE49-F238E27FC236}">
              <a16:creationId xmlns:a16="http://schemas.microsoft.com/office/drawing/2014/main" id="{00000000-0008-0000-0000-000013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4" name="Text Box 3">
          <a:extLst>
            <a:ext uri="{FF2B5EF4-FFF2-40B4-BE49-F238E27FC236}">
              <a16:creationId xmlns:a16="http://schemas.microsoft.com/office/drawing/2014/main" id="{00000000-0008-0000-0000-000014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5" name="Text Box 3">
          <a:extLst>
            <a:ext uri="{FF2B5EF4-FFF2-40B4-BE49-F238E27FC236}">
              <a16:creationId xmlns:a16="http://schemas.microsoft.com/office/drawing/2014/main" id="{00000000-0008-0000-0000-000015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6" name="Text Box 3">
          <a:extLst>
            <a:ext uri="{FF2B5EF4-FFF2-40B4-BE49-F238E27FC236}">
              <a16:creationId xmlns:a16="http://schemas.microsoft.com/office/drawing/2014/main" id="{00000000-0008-0000-0000-000016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7" name="Text Box 3">
          <a:extLst>
            <a:ext uri="{FF2B5EF4-FFF2-40B4-BE49-F238E27FC236}">
              <a16:creationId xmlns:a16="http://schemas.microsoft.com/office/drawing/2014/main" id="{00000000-0008-0000-0000-000017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8" name="Text Box 3">
          <a:extLst>
            <a:ext uri="{FF2B5EF4-FFF2-40B4-BE49-F238E27FC236}">
              <a16:creationId xmlns:a16="http://schemas.microsoft.com/office/drawing/2014/main" id="{00000000-0008-0000-0000-000018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9" name="Text Box 3">
          <a:extLst>
            <a:ext uri="{FF2B5EF4-FFF2-40B4-BE49-F238E27FC236}">
              <a16:creationId xmlns:a16="http://schemas.microsoft.com/office/drawing/2014/main" id="{00000000-0008-0000-0000-000019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0" name="Text Box 3">
          <a:extLst>
            <a:ext uri="{FF2B5EF4-FFF2-40B4-BE49-F238E27FC236}">
              <a16:creationId xmlns:a16="http://schemas.microsoft.com/office/drawing/2014/main" id="{00000000-0008-0000-0000-00001A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1" name="Text Box 3">
          <a:extLst>
            <a:ext uri="{FF2B5EF4-FFF2-40B4-BE49-F238E27FC236}">
              <a16:creationId xmlns:a16="http://schemas.microsoft.com/office/drawing/2014/main" id="{00000000-0008-0000-0000-00001B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2" name="Text Box 3">
          <a:extLst>
            <a:ext uri="{FF2B5EF4-FFF2-40B4-BE49-F238E27FC236}">
              <a16:creationId xmlns:a16="http://schemas.microsoft.com/office/drawing/2014/main" id="{00000000-0008-0000-0000-00001C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3" name="Text Box 3">
          <a:extLst>
            <a:ext uri="{FF2B5EF4-FFF2-40B4-BE49-F238E27FC236}">
              <a16:creationId xmlns:a16="http://schemas.microsoft.com/office/drawing/2014/main" id="{00000000-0008-0000-0000-00001D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4" name="Text Box 3">
          <a:extLst>
            <a:ext uri="{FF2B5EF4-FFF2-40B4-BE49-F238E27FC236}">
              <a16:creationId xmlns:a16="http://schemas.microsoft.com/office/drawing/2014/main" id="{00000000-0008-0000-0000-00001E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5" name="Text Box 3">
          <a:extLst>
            <a:ext uri="{FF2B5EF4-FFF2-40B4-BE49-F238E27FC236}">
              <a16:creationId xmlns:a16="http://schemas.microsoft.com/office/drawing/2014/main" id="{00000000-0008-0000-0000-00001F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6" name="Text Box 3">
          <a:extLst>
            <a:ext uri="{FF2B5EF4-FFF2-40B4-BE49-F238E27FC236}">
              <a16:creationId xmlns:a16="http://schemas.microsoft.com/office/drawing/2014/main" id="{00000000-0008-0000-0000-000020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7" name="Text Box 3">
          <a:extLst>
            <a:ext uri="{FF2B5EF4-FFF2-40B4-BE49-F238E27FC236}">
              <a16:creationId xmlns:a16="http://schemas.microsoft.com/office/drawing/2014/main" id="{00000000-0008-0000-0000-000021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8" name="Text Box 3">
          <a:extLst>
            <a:ext uri="{FF2B5EF4-FFF2-40B4-BE49-F238E27FC236}">
              <a16:creationId xmlns:a16="http://schemas.microsoft.com/office/drawing/2014/main" id="{00000000-0008-0000-0000-000022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9" name="Text Box 3">
          <a:extLst>
            <a:ext uri="{FF2B5EF4-FFF2-40B4-BE49-F238E27FC236}">
              <a16:creationId xmlns:a16="http://schemas.microsoft.com/office/drawing/2014/main" id="{00000000-0008-0000-0000-000023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0" name="Text Box 3">
          <a:extLst>
            <a:ext uri="{FF2B5EF4-FFF2-40B4-BE49-F238E27FC236}">
              <a16:creationId xmlns:a16="http://schemas.microsoft.com/office/drawing/2014/main" id="{00000000-0008-0000-0000-000024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1" name="Text Box 3">
          <a:extLst>
            <a:ext uri="{FF2B5EF4-FFF2-40B4-BE49-F238E27FC236}">
              <a16:creationId xmlns:a16="http://schemas.microsoft.com/office/drawing/2014/main" id="{00000000-0008-0000-0000-000025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2" name="Text Box 3">
          <a:extLst>
            <a:ext uri="{FF2B5EF4-FFF2-40B4-BE49-F238E27FC236}">
              <a16:creationId xmlns:a16="http://schemas.microsoft.com/office/drawing/2014/main" id="{00000000-0008-0000-0000-000026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3" name="Text Box 3">
          <a:extLst>
            <a:ext uri="{FF2B5EF4-FFF2-40B4-BE49-F238E27FC236}">
              <a16:creationId xmlns:a16="http://schemas.microsoft.com/office/drawing/2014/main" id="{00000000-0008-0000-0000-000027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4" name="Text Box 3">
          <a:extLst>
            <a:ext uri="{FF2B5EF4-FFF2-40B4-BE49-F238E27FC236}">
              <a16:creationId xmlns:a16="http://schemas.microsoft.com/office/drawing/2014/main" id="{00000000-0008-0000-0000-000028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5" name="Text Box 3">
          <a:extLst>
            <a:ext uri="{FF2B5EF4-FFF2-40B4-BE49-F238E27FC236}">
              <a16:creationId xmlns:a16="http://schemas.microsoft.com/office/drawing/2014/main" id="{00000000-0008-0000-0000-000029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6" name="Text Box 3">
          <a:extLst>
            <a:ext uri="{FF2B5EF4-FFF2-40B4-BE49-F238E27FC236}">
              <a16:creationId xmlns:a16="http://schemas.microsoft.com/office/drawing/2014/main" id="{00000000-0008-0000-0000-00002A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7" name="Text Box 3">
          <a:extLst>
            <a:ext uri="{FF2B5EF4-FFF2-40B4-BE49-F238E27FC236}">
              <a16:creationId xmlns:a16="http://schemas.microsoft.com/office/drawing/2014/main" id="{00000000-0008-0000-0000-00002B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8" name="Text Box 3">
          <a:extLst>
            <a:ext uri="{FF2B5EF4-FFF2-40B4-BE49-F238E27FC236}">
              <a16:creationId xmlns:a16="http://schemas.microsoft.com/office/drawing/2014/main" id="{00000000-0008-0000-0000-00002C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9" name="Text Box 3">
          <a:extLst>
            <a:ext uri="{FF2B5EF4-FFF2-40B4-BE49-F238E27FC236}">
              <a16:creationId xmlns:a16="http://schemas.microsoft.com/office/drawing/2014/main" id="{00000000-0008-0000-0000-00002D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0" name="Text Box 3">
          <a:extLst>
            <a:ext uri="{FF2B5EF4-FFF2-40B4-BE49-F238E27FC236}">
              <a16:creationId xmlns:a16="http://schemas.microsoft.com/office/drawing/2014/main" id="{00000000-0008-0000-0000-00002E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1" name="Text Box 3">
          <a:extLst>
            <a:ext uri="{FF2B5EF4-FFF2-40B4-BE49-F238E27FC236}">
              <a16:creationId xmlns:a16="http://schemas.microsoft.com/office/drawing/2014/main" id="{00000000-0008-0000-0000-00002F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2" name="Text Box 3">
          <a:extLst>
            <a:ext uri="{FF2B5EF4-FFF2-40B4-BE49-F238E27FC236}">
              <a16:creationId xmlns:a16="http://schemas.microsoft.com/office/drawing/2014/main" id="{00000000-0008-0000-0000-000030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3" name="Text Box 3">
          <a:extLst>
            <a:ext uri="{FF2B5EF4-FFF2-40B4-BE49-F238E27FC236}">
              <a16:creationId xmlns:a16="http://schemas.microsoft.com/office/drawing/2014/main" id="{00000000-0008-0000-0000-000031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4" name="Text Box 3">
          <a:extLst>
            <a:ext uri="{FF2B5EF4-FFF2-40B4-BE49-F238E27FC236}">
              <a16:creationId xmlns:a16="http://schemas.microsoft.com/office/drawing/2014/main" id="{00000000-0008-0000-0000-000032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5" name="Text Box 3">
          <a:extLst>
            <a:ext uri="{FF2B5EF4-FFF2-40B4-BE49-F238E27FC236}">
              <a16:creationId xmlns:a16="http://schemas.microsoft.com/office/drawing/2014/main" id="{00000000-0008-0000-0000-000033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6" name="Text Box 3">
          <a:extLst>
            <a:ext uri="{FF2B5EF4-FFF2-40B4-BE49-F238E27FC236}">
              <a16:creationId xmlns:a16="http://schemas.microsoft.com/office/drawing/2014/main" id="{00000000-0008-0000-0000-000034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7" name="Text Box 3">
          <a:extLst>
            <a:ext uri="{FF2B5EF4-FFF2-40B4-BE49-F238E27FC236}">
              <a16:creationId xmlns:a16="http://schemas.microsoft.com/office/drawing/2014/main" id="{00000000-0008-0000-0000-000035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8" name="Text Box 3">
          <a:extLst>
            <a:ext uri="{FF2B5EF4-FFF2-40B4-BE49-F238E27FC236}">
              <a16:creationId xmlns:a16="http://schemas.microsoft.com/office/drawing/2014/main" id="{00000000-0008-0000-0000-000036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9" name="Text Box 3">
          <a:extLst>
            <a:ext uri="{FF2B5EF4-FFF2-40B4-BE49-F238E27FC236}">
              <a16:creationId xmlns:a16="http://schemas.microsoft.com/office/drawing/2014/main" id="{00000000-0008-0000-0000-000037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0" name="Text Box 3">
          <a:extLst>
            <a:ext uri="{FF2B5EF4-FFF2-40B4-BE49-F238E27FC236}">
              <a16:creationId xmlns:a16="http://schemas.microsoft.com/office/drawing/2014/main" id="{00000000-0008-0000-0000-000038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1" name="Text Box 3">
          <a:extLst>
            <a:ext uri="{FF2B5EF4-FFF2-40B4-BE49-F238E27FC236}">
              <a16:creationId xmlns:a16="http://schemas.microsoft.com/office/drawing/2014/main" id="{00000000-0008-0000-0000-000039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2" name="Text Box 3">
          <a:extLst>
            <a:ext uri="{FF2B5EF4-FFF2-40B4-BE49-F238E27FC236}">
              <a16:creationId xmlns:a16="http://schemas.microsoft.com/office/drawing/2014/main" id="{00000000-0008-0000-0000-00003A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3" name="Text Box 3">
          <a:extLst>
            <a:ext uri="{FF2B5EF4-FFF2-40B4-BE49-F238E27FC236}">
              <a16:creationId xmlns:a16="http://schemas.microsoft.com/office/drawing/2014/main" id="{00000000-0008-0000-0000-00003B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4" name="Text Box 3">
          <a:extLst>
            <a:ext uri="{FF2B5EF4-FFF2-40B4-BE49-F238E27FC236}">
              <a16:creationId xmlns:a16="http://schemas.microsoft.com/office/drawing/2014/main" id="{00000000-0008-0000-0000-00003C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5" name="Text Box 3">
          <a:extLst>
            <a:ext uri="{FF2B5EF4-FFF2-40B4-BE49-F238E27FC236}">
              <a16:creationId xmlns:a16="http://schemas.microsoft.com/office/drawing/2014/main" id="{00000000-0008-0000-0000-00003D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6" name="Text Box 3">
          <a:extLst>
            <a:ext uri="{FF2B5EF4-FFF2-40B4-BE49-F238E27FC236}">
              <a16:creationId xmlns:a16="http://schemas.microsoft.com/office/drawing/2014/main" id="{00000000-0008-0000-0000-00003E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7" name="Text Box 3">
          <a:extLst>
            <a:ext uri="{FF2B5EF4-FFF2-40B4-BE49-F238E27FC236}">
              <a16:creationId xmlns:a16="http://schemas.microsoft.com/office/drawing/2014/main" id="{00000000-0008-0000-0000-00003F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8" name="Text Box 3">
          <a:extLst>
            <a:ext uri="{FF2B5EF4-FFF2-40B4-BE49-F238E27FC236}">
              <a16:creationId xmlns:a16="http://schemas.microsoft.com/office/drawing/2014/main" id="{00000000-0008-0000-0000-000040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9" name="Text Box 3">
          <a:extLst>
            <a:ext uri="{FF2B5EF4-FFF2-40B4-BE49-F238E27FC236}">
              <a16:creationId xmlns:a16="http://schemas.microsoft.com/office/drawing/2014/main" id="{00000000-0008-0000-0000-000041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0" name="Text Box 3">
          <a:extLst>
            <a:ext uri="{FF2B5EF4-FFF2-40B4-BE49-F238E27FC236}">
              <a16:creationId xmlns:a16="http://schemas.microsoft.com/office/drawing/2014/main" id="{00000000-0008-0000-0000-000042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1" name="Text Box 3">
          <a:extLst>
            <a:ext uri="{FF2B5EF4-FFF2-40B4-BE49-F238E27FC236}">
              <a16:creationId xmlns:a16="http://schemas.microsoft.com/office/drawing/2014/main" id="{00000000-0008-0000-0000-000043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2" name="Text Box 3">
          <a:extLst>
            <a:ext uri="{FF2B5EF4-FFF2-40B4-BE49-F238E27FC236}">
              <a16:creationId xmlns:a16="http://schemas.microsoft.com/office/drawing/2014/main" id="{00000000-0008-0000-0000-000044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3" name="Text Box 3">
          <a:extLst>
            <a:ext uri="{FF2B5EF4-FFF2-40B4-BE49-F238E27FC236}">
              <a16:creationId xmlns:a16="http://schemas.microsoft.com/office/drawing/2014/main" id="{00000000-0008-0000-0000-000045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4" name="Text Box 3">
          <a:extLst>
            <a:ext uri="{FF2B5EF4-FFF2-40B4-BE49-F238E27FC236}">
              <a16:creationId xmlns:a16="http://schemas.microsoft.com/office/drawing/2014/main" id="{00000000-0008-0000-0000-000046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5" name="Text Box 3">
          <a:extLst>
            <a:ext uri="{FF2B5EF4-FFF2-40B4-BE49-F238E27FC236}">
              <a16:creationId xmlns:a16="http://schemas.microsoft.com/office/drawing/2014/main" id="{00000000-0008-0000-0000-000047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6" name="Text Box 3">
          <a:extLst>
            <a:ext uri="{FF2B5EF4-FFF2-40B4-BE49-F238E27FC236}">
              <a16:creationId xmlns:a16="http://schemas.microsoft.com/office/drawing/2014/main" id="{00000000-0008-0000-0000-000048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7" name="Text Box 3">
          <a:extLst>
            <a:ext uri="{FF2B5EF4-FFF2-40B4-BE49-F238E27FC236}">
              <a16:creationId xmlns:a16="http://schemas.microsoft.com/office/drawing/2014/main" id="{00000000-0008-0000-0000-000049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8" name="Text Box 3">
          <a:extLst>
            <a:ext uri="{FF2B5EF4-FFF2-40B4-BE49-F238E27FC236}">
              <a16:creationId xmlns:a16="http://schemas.microsoft.com/office/drawing/2014/main" id="{00000000-0008-0000-0000-00004A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9" name="Text Box 3">
          <a:extLst>
            <a:ext uri="{FF2B5EF4-FFF2-40B4-BE49-F238E27FC236}">
              <a16:creationId xmlns:a16="http://schemas.microsoft.com/office/drawing/2014/main" id="{00000000-0008-0000-0000-00004B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0" name="Text Box 3">
          <a:extLst>
            <a:ext uri="{FF2B5EF4-FFF2-40B4-BE49-F238E27FC236}">
              <a16:creationId xmlns:a16="http://schemas.microsoft.com/office/drawing/2014/main" id="{00000000-0008-0000-0000-00004C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1" name="Text Box 3">
          <a:extLst>
            <a:ext uri="{FF2B5EF4-FFF2-40B4-BE49-F238E27FC236}">
              <a16:creationId xmlns:a16="http://schemas.microsoft.com/office/drawing/2014/main" id="{00000000-0008-0000-0000-00004D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2" name="Text Box 3">
          <a:extLst>
            <a:ext uri="{FF2B5EF4-FFF2-40B4-BE49-F238E27FC236}">
              <a16:creationId xmlns:a16="http://schemas.microsoft.com/office/drawing/2014/main" id="{00000000-0008-0000-0000-00004E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3" name="Text Box 3">
          <a:extLst>
            <a:ext uri="{FF2B5EF4-FFF2-40B4-BE49-F238E27FC236}">
              <a16:creationId xmlns:a16="http://schemas.microsoft.com/office/drawing/2014/main" id="{00000000-0008-0000-0000-00004F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4" name="Text Box 3">
          <a:extLst>
            <a:ext uri="{FF2B5EF4-FFF2-40B4-BE49-F238E27FC236}">
              <a16:creationId xmlns:a16="http://schemas.microsoft.com/office/drawing/2014/main" id="{00000000-0008-0000-0000-000050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5" name="Text Box 3">
          <a:extLst>
            <a:ext uri="{FF2B5EF4-FFF2-40B4-BE49-F238E27FC236}">
              <a16:creationId xmlns:a16="http://schemas.microsoft.com/office/drawing/2014/main" id="{00000000-0008-0000-0000-000051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6" name="Text Box 3">
          <a:extLst>
            <a:ext uri="{FF2B5EF4-FFF2-40B4-BE49-F238E27FC236}">
              <a16:creationId xmlns:a16="http://schemas.microsoft.com/office/drawing/2014/main" id="{00000000-0008-0000-0000-000052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7" name="Text Box 3">
          <a:extLst>
            <a:ext uri="{FF2B5EF4-FFF2-40B4-BE49-F238E27FC236}">
              <a16:creationId xmlns:a16="http://schemas.microsoft.com/office/drawing/2014/main" id="{00000000-0008-0000-0000-000053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8" name="Text Box 3">
          <a:extLst>
            <a:ext uri="{FF2B5EF4-FFF2-40B4-BE49-F238E27FC236}">
              <a16:creationId xmlns:a16="http://schemas.microsoft.com/office/drawing/2014/main" id="{00000000-0008-0000-0000-000054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9" name="Text Box 3">
          <a:extLst>
            <a:ext uri="{FF2B5EF4-FFF2-40B4-BE49-F238E27FC236}">
              <a16:creationId xmlns:a16="http://schemas.microsoft.com/office/drawing/2014/main" id="{00000000-0008-0000-0000-000055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0" name="Text Box 3">
          <a:extLst>
            <a:ext uri="{FF2B5EF4-FFF2-40B4-BE49-F238E27FC236}">
              <a16:creationId xmlns:a16="http://schemas.microsoft.com/office/drawing/2014/main" id="{00000000-0008-0000-0000-000056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1" name="Text Box 3">
          <a:extLst>
            <a:ext uri="{FF2B5EF4-FFF2-40B4-BE49-F238E27FC236}">
              <a16:creationId xmlns:a16="http://schemas.microsoft.com/office/drawing/2014/main" id="{00000000-0008-0000-0000-000057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2" name="Text Box 3">
          <a:extLst>
            <a:ext uri="{FF2B5EF4-FFF2-40B4-BE49-F238E27FC236}">
              <a16:creationId xmlns:a16="http://schemas.microsoft.com/office/drawing/2014/main" id="{00000000-0008-0000-0000-000058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3" name="Text Box 3">
          <a:extLst>
            <a:ext uri="{FF2B5EF4-FFF2-40B4-BE49-F238E27FC236}">
              <a16:creationId xmlns:a16="http://schemas.microsoft.com/office/drawing/2014/main" id="{00000000-0008-0000-0000-000059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4" name="Text Box 3">
          <a:extLst>
            <a:ext uri="{FF2B5EF4-FFF2-40B4-BE49-F238E27FC236}">
              <a16:creationId xmlns:a16="http://schemas.microsoft.com/office/drawing/2014/main" id="{00000000-0008-0000-0000-00005A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5" name="Text Box 3">
          <a:extLst>
            <a:ext uri="{FF2B5EF4-FFF2-40B4-BE49-F238E27FC236}">
              <a16:creationId xmlns:a16="http://schemas.microsoft.com/office/drawing/2014/main" id="{00000000-0008-0000-0000-00005B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6" name="Text Box 3">
          <a:extLst>
            <a:ext uri="{FF2B5EF4-FFF2-40B4-BE49-F238E27FC236}">
              <a16:creationId xmlns:a16="http://schemas.microsoft.com/office/drawing/2014/main" id="{00000000-0008-0000-0000-00005C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7" name="Text Box 3">
          <a:extLst>
            <a:ext uri="{FF2B5EF4-FFF2-40B4-BE49-F238E27FC236}">
              <a16:creationId xmlns:a16="http://schemas.microsoft.com/office/drawing/2014/main" id="{00000000-0008-0000-0000-00005D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8" name="Text Box 3">
          <a:extLst>
            <a:ext uri="{FF2B5EF4-FFF2-40B4-BE49-F238E27FC236}">
              <a16:creationId xmlns:a16="http://schemas.microsoft.com/office/drawing/2014/main" id="{00000000-0008-0000-0000-00005E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9" name="Text Box 3">
          <a:extLst>
            <a:ext uri="{FF2B5EF4-FFF2-40B4-BE49-F238E27FC236}">
              <a16:creationId xmlns:a16="http://schemas.microsoft.com/office/drawing/2014/main" id="{00000000-0008-0000-0000-00005F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0" name="Text Box 3">
          <a:extLst>
            <a:ext uri="{FF2B5EF4-FFF2-40B4-BE49-F238E27FC236}">
              <a16:creationId xmlns:a16="http://schemas.microsoft.com/office/drawing/2014/main" id="{00000000-0008-0000-0000-000060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1" name="Text Box 3">
          <a:extLst>
            <a:ext uri="{FF2B5EF4-FFF2-40B4-BE49-F238E27FC236}">
              <a16:creationId xmlns:a16="http://schemas.microsoft.com/office/drawing/2014/main" id="{00000000-0008-0000-0000-000061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2" name="Text Box 3">
          <a:extLst>
            <a:ext uri="{FF2B5EF4-FFF2-40B4-BE49-F238E27FC236}">
              <a16:creationId xmlns:a16="http://schemas.microsoft.com/office/drawing/2014/main" id="{00000000-0008-0000-0000-000062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3" name="Text Box 3">
          <a:extLst>
            <a:ext uri="{FF2B5EF4-FFF2-40B4-BE49-F238E27FC236}">
              <a16:creationId xmlns:a16="http://schemas.microsoft.com/office/drawing/2014/main" id="{00000000-0008-0000-0000-000063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4" name="Text Box 3">
          <a:extLst>
            <a:ext uri="{FF2B5EF4-FFF2-40B4-BE49-F238E27FC236}">
              <a16:creationId xmlns:a16="http://schemas.microsoft.com/office/drawing/2014/main" id="{00000000-0008-0000-0000-000064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5" name="Text Box 3">
          <a:extLst>
            <a:ext uri="{FF2B5EF4-FFF2-40B4-BE49-F238E27FC236}">
              <a16:creationId xmlns:a16="http://schemas.microsoft.com/office/drawing/2014/main" id="{00000000-0008-0000-0000-000065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6" name="Text Box 3">
          <a:extLst>
            <a:ext uri="{FF2B5EF4-FFF2-40B4-BE49-F238E27FC236}">
              <a16:creationId xmlns:a16="http://schemas.microsoft.com/office/drawing/2014/main" id="{00000000-0008-0000-0000-000066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7" name="Text Box 3">
          <a:extLst>
            <a:ext uri="{FF2B5EF4-FFF2-40B4-BE49-F238E27FC236}">
              <a16:creationId xmlns:a16="http://schemas.microsoft.com/office/drawing/2014/main" id="{00000000-0008-0000-0000-000067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8" name="Text Box 3">
          <a:extLst>
            <a:ext uri="{FF2B5EF4-FFF2-40B4-BE49-F238E27FC236}">
              <a16:creationId xmlns:a16="http://schemas.microsoft.com/office/drawing/2014/main" id="{00000000-0008-0000-0000-000068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9" name="Text Box 3">
          <a:extLst>
            <a:ext uri="{FF2B5EF4-FFF2-40B4-BE49-F238E27FC236}">
              <a16:creationId xmlns:a16="http://schemas.microsoft.com/office/drawing/2014/main" id="{00000000-0008-0000-0000-000069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0" name="Text Box 3">
          <a:extLst>
            <a:ext uri="{FF2B5EF4-FFF2-40B4-BE49-F238E27FC236}">
              <a16:creationId xmlns:a16="http://schemas.microsoft.com/office/drawing/2014/main" id="{00000000-0008-0000-0000-00006A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1" name="Text Box 3">
          <a:extLst>
            <a:ext uri="{FF2B5EF4-FFF2-40B4-BE49-F238E27FC236}">
              <a16:creationId xmlns:a16="http://schemas.microsoft.com/office/drawing/2014/main" id="{00000000-0008-0000-0000-00006B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2" name="Text Box 3">
          <a:extLst>
            <a:ext uri="{FF2B5EF4-FFF2-40B4-BE49-F238E27FC236}">
              <a16:creationId xmlns:a16="http://schemas.microsoft.com/office/drawing/2014/main" id="{00000000-0008-0000-0000-00006C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3" name="Text Box 3">
          <a:extLst>
            <a:ext uri="{FF2B5EF4-FFF2-40B4-BE49-F238E27FC236}">
              <a16:creationId xmlns:a16="http://schemas.microsoft.com/office/drawing/2014/main" id="{00000000-0008-0000-0000-00006D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4" name="Text Box 3">
          <a:extLst>
            <a:ext uri="{FF2B5EF4-FFF2-40B4-BE49-F238E27FC236}">
              <a16:creationId xmlns:a16="http://schemas.microsoft.com/office/drawing/2014/main" id="{00000000-0008-0000-0000-00006E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5" name="Text Box 3">
          <a:extLst>
            <a:ext uri="{FF2B5EF4-FFF2-40B4-BE49-F238E27FC236}">
              <a16:creationId xmlns:a16="http://schemas.microsoft.com/office/drawing/2014/main" id="{00000000-0008-0000-0000-00006F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6" name="Text Box 3">
          <a:extLst>
            <a:ext uri="{FF2B5EF4-FFF2-40B4-BE49-F238E27FC236}">
              <a16:creationId xmlns:a16="http://schemas.microsoft.com/office/drawing/2014/main" id="{00000000-0008-0000-0000-000070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7" name="Text Box 3">
          <a:extLst>
            <a:ext uri="{FF2B5EF4-FFF2-40B4-BE49-F238E27FC236}">
              <a16:creationId xmlns:a16="http://schemas.microsoft.com/office/drawing/2014/main" id="{00000000-0008-0000-0000-000071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8" name="Text Box 3">
          <a:extLst>
            <a:ext uri="{FF2B5EF4-FFF2-40B4-BE49-F238E27FC236}">
              <a16:creationId xmlns:a16="http://schemas.microsoft.com/office/drawing/2014/main" id="{00000000-0008-0000-0000-000072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9" name="Text Box 3">
          <a:extLst>
            <a:ext uri="{FF2B5EF4-FFF2-40B4-BE49-F238E27FC236}">
              <a16:creationId xmlns:a16="http://schemas.microsoft.com/office/drawing/2014/main" id="{00000000-0008-0000-0000-000073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0" name="Text Box 3">
          <a:extLst>
            <a:ext uri="{FF2B5EF4-FFF2-40B4-BE49-F238E27FC236}">
              <a16:creationId xmlns:a16="http://schemas.microsoft.com/office/drawing/2014/main" id="{00000000-0008-0000-0000-000074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1" name="Text Box 3">
          <a:extLst>
            <a:ext uri="{FF2B5EF4-FFF2-40B4-BE49-F238E27FC236}">
              <a16:creationId xmlns:a16="http://schemas.microsoft.com/office/drawing/2014/main" id="{00000000-0008-0000-0000-000075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2" name="Text Box 3">
          <a:extLst>
            <a:ext uri="{FF2B5EF4-FFF2-40B4-BE49-F238E27FC236}">
              <a16:creationId xmlns:a16="http://schemas.microsoft.com/office/drawing/2014/main" id="{00000000-0008-0000-0000-000076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3" name="Text Box 3">
          <a:extLst>
            <a:ext uri="{FF2B5EF4-FFF2-40B4-BE49-F238E27FC236}">
              <a16:creationId xmlns:a16="http://schemas.microsoft.com/office/drawing/2014/main" id="{00000000-0008-0000-0000-000077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4" name="Text Box 3">
          <a:extLst>
            <a:ext uri="{FF2B5EF4-FFF2-40B4-BE49-F238E27FC236}">
              <a16:creationId xmlns:a16="http://schemas.microsoft.com/office/drawing/2014/main" id="{00000000-0008-0000-0000-000078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5" name="Text Box 3">
          <a:extLst>
            <a:ext uri="{FF2B5EF4-FFF2-40B4-BE49-F238E27FC236}">
              <a16:creationId xmlns:a16="http://schemas.microsoft.com/office/drawing/2014/main" id="{00000000-0008-0000-0000-000079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6" name="Text Box 3">
          <a:extLst>
            <a:ext uri="{FF2B5EF4-FFF2-40B4-BE49-F238E27FC236}">
              <a16:creationId xmlns:a16="http://schemas.microsoft.com/office/drawing/2014/main" id="{00000000-0008-0000-0000-00007A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7" name="Text Box 3">
          <a:extLst>
            <a:ext uri="{FF2B5EF4-FFF2-40B4-BE49-F238E27FC236}">
              <a16:creationId xmlns:a16="http://schemas.microsoft.com/office/drawing/2014/main" id="{00000000-0008-0000-0000-00007B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8" name="Text Box 3">
          <a:extLst>
            <a:ext uri="{FF2B5EF4-FFF2-40B4-BE49-F238E27FC236}">
              <a16:creationId xmlns:a16="http://schemas.microsoft.com/office/drawing/2014/main" id="{00000000-0008-0000-0000-00007C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9" name="Text Box 3">
          <a:extLst>
            <a:ext uri="{FF2B5EF4-FFF2-40B4-BE49-F238E27FC236}">
              <a16:creationId xmlns:a16="http://schemas.microsoft.com/office/drawing/2014/main" id="{00000000-0008-0000-0000-00007D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50" name="Text Box 3">
          <a:extLst>
            <a:ext uri="{FF2B5EF4-FFF2-40B4-BE49-F238E27FC236}">
              <a16:creationId xmlns:a16="http://schemas.microsoft.com/office/drawing/2014/main" id="{00000000-0008-0000-0000-00007E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51" name="Text Box 3">
          <a:extLst>
            <a:ext uri="{FF2B5EF4-FFF2-40B4-BE49-F238E27FC236}">
              <a16:creationId xmlns:a16="http://schemas.microsoft.com/office/drawing/2014/main" id="{00000000-0008-0000-0000-00007F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52" name="Text Box 3">
          <a:extLst>
            <a:ext uri="{FF2B5EF4-FFF2-40B4-BE49-F238E27FC236}">
              <a16:creationId xmlns:a16="http://schemas.microsoft.com/office/drawing/2014/main" id="{00000000-0008-0000-0000-000080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53" name="Text Box 3">
          <a:extLst>
            <a:ext uri="{FF2B5EF4-FFF2-40B4-BE49-F238E27FC236}">
              <a16:creationId xmlns:a16="http://schemas.microsoft.com/office/drawing/2014/main" id="{00000000-0008-0000-0000-000081040000}"/>
            </a:ext>
          </a:extLst>
        </xdr:cNvPr>
        <xdr:cNvSpPr>
          <a:spLocks noGrp="1"/>
        </xdr:cNvSpPr>
      </xdr:nvSpPr>
      <xdr:spPr>
        <a:xfrm>
          <a:off x="2524125" y="36576000"/>
          <a:ext cx="0" cy="209306"/>
        </a:xfrm>
        <a:prstGeom prst="rect">
          <a:avLst/>
        </a:prstGeom>
        <a:noFill/>
        <a:ln>
          <a:noFill/>
        </a:ln>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54" name="Text Box 3">
          <a:extLst>
            <a:ext uri="{FF2B5EF4-FFF2-40B4-BE49-F238E27FC236}">
              <a16:creationId xmlns:a16="http://schemas.microsoft.com/office/drawing/2014/main" id="{00000000-0008-0000-0000-000082040000}"/>
            </a:ext>
          </a:extLst>
        </xdr:cNvPr>
        <xdr:cNvSpPr>
          <a:spLocks noGrp="1"/>
        </xdr:cNvSpPr>
      </xdr:nvSpPr>
      <xdr:spPr>
        <a:xfrm>
          <a:off x="2524125" y="36576000"/>
          <a:ext cx="0" cy="209306"/>
        </a:xfrm>
        <a:prstGeom prst="rect">
          <a:avLst/>
        </a:prstGeom>
        <a:noFill/>
        <a:ln>
          <a:noFill/>
        </a:ln>
      </xdr:spPr>
    </xdr:sp>
    <xdr:clientData/>
  </xdr:twoCellAnchor>
  <xdr:twoCellAnchor>
    <xdr:from>
      <xdr:col>0</xdr:col>
      <xdr:colOff>0</xdr:colOff>
      <xdr:row>0</xdr:row>
      <xdr:rowOff>0</xdr:rowOff>
    </xdr:from>
    <xdr:to>
      <xdr:col>4</xdr:col>
      <xdr:colOff>1114425</xdr:colOff>
      <xdr:row>17</xdr:row>
      <xdr:rowOff>266700</xdr:rowOff>
    </xdr:to>
    <xdr:sp macro="" textlink="">
      <xdr:nvSpPr>
        <xdr:cNvPr id="1155" name="Text Box 2" hidden="1">
          <a:extLst>
            <a:ext uri="{FF2B5EF4-FFF2-40B4-BE49-F238E27FC236}">
              <a16:creationId xmlns:a16="http://schemas.microsoft.com/office/drawing/2014/main" id="{00000000-0008-0000-0000-000083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1447800</xdr:colOff>
      <xdr:row>349</xdr:row>
      <xdr:rowOff>0</xdr:rowOff>
    </xdr:from>
    <xdr:to>
      <xdr:col>1</xdr:col>
      <xdr:colOff>1447800</xdr:colOff>
      <xdr:row>349</xdr:row>
      <xdr:rowOff>209306</xdr:rowOff>
    </xdr:to>
    <xdr:sp macro="" textlink="">
      <xdr:nvSpPr>
        <xdr:cNvPr id="2" name="Text Box 3">
          <a:extLst>
            <a:ext uri="{FF2B5EF4-FFF2-40B4-BE49-F238E27FC236}">
              <a16:creationId xmlns:a16="http://schemas.microsoft.com/office/drawing/2014/main" id="{00000000-0008-0000-0200-00000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 name="Text Box 3">
          <a:extLst>
            <a:ext uri="{FF2B5EF4-FFF2-40B4-BE49-F238E27FC236}">
              <a16:creationId xmlns:a16="http://schemas.microsoft.com/office/drawing/2014/main" id="{00000000-0008-0000-0200-00000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 name="Text Box 3">
          <a:extLst>
            <a:ext uri="{FF2B5EF4-FFF2-40B4-BE49-F238E27FC236}">
              <a16:creationId xmlns:a16="http://schemas.microsoft.com/office/drawing/2014/main" id="{00000000-0008-0000-0200-00000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 name="Text Box 3">
          <a:extLst>
            <a:ext uri="{FF2B5EF4-FFF2-40B4-BE49-F238E27FC236}">
              <a16:creationId xmlns:a16="http://schemas.microsoft.com/office/drawing/2014/main" id="{00000000-0008-0000-0200-00000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 name="Text Box 3">
          <a:extLst>
            <a:ext uri="{FF2B5EF4-FFF2-40B4-BE49-F238E27FC236}">
              <a16:creationId xmlns:a16="http://schemas.microsoft.com/office/drawing/2014/main" id="{00000000-0008-0000-0200-00000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 name="Text Box 3">
          <a:extLst>
            <a:ext uri="{FF2B5EF4-FFF2-40B4-BE49-F238E27FC236}">
              <a16:creationId xmlns:a16="http://schemas.microsoft.com/office/drawing/2014/main" id="{00000000-0008-0000-0200-00000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 name="Text Box 3">
          <a:extLst>
            <a:ext uri="{FF2B5EF4-FFF2-40B4-BE49-F238E27FC236}">
              <a16:creationId xmlns:a16="http://schemas.microsoft.com/office/drawing/2014/main" id="{00000000-0008-0000-0200-00000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 name="Text Box 3">
          <a:extLst>
            <a:ext uri="{FF2B5EF4-FFF2-40B4-BE49-F238E27FC236}">
              <a16:creationId xmlns:a16="http://schemas.microsoft.com/office/drawing/2014/main" id="{00000000-0008-0000-0200-00000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 name="Text Box 3">
          <a:extLst>
            <a:ext uri="{FF2B5EF4-FFF2-40B4-BE49-F238E27FC236}">
              <a16:creationId xmlns:a16="http://schemas.microsoft.com/office/drawing/2014/main" id="{00000000-0008-0000-0200-00000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 name="Text Box 3">
          <a:extLst>
            <a:ext uri="{FF2B5EF4-FFF2-40B4-BE49-F238E27FC236}">
              <a16:creationId xmlns:a16="http://schemas.microsoft.com/office/drawing/2014/main" id="{00000000-0008-0000-0200-00000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 name="Text Box 3">
          <a:extLst>
            <a:ext uri="{FF2B5EF4-FFF2-40B4-BE49-F238E27FC236}">
              <a16:creationId xmlns:a16="http://schemas.microsoft.com/office/drawing/2014/main" id="{00000000-0008-0000-0200-00000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 name="Text Box 3">
          <a:extLst>
            <a:ext uri="{FF2B5EF4-FFF2-40B4-BE49-F238E27FC236}">
              <a16:creationId xmlns:a16="http://schemas.microsoft.com/office/drawing/2014/main" id="{00000000-0008-0000-0200-00000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 name="Text Box 3">
          <a:extLst>
            <a:ext uri="{FF2B5EF4-FFF2-40B4-BE49-F238E27FC236}">
              <a16:creationId xmlns:a16="http://schemas.microsoft.com/office/drawing/2014/main" id="{00000000-0008-0000-0200-00000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 name="Text Box 3">
          <a:extLst>
            <a:ext uri="{FF2B5EF4-FFF2-40B4-BE49-F238E27FC236}">
              <a16:creationId xmlns:a16="http://schemas.microsoft.com/office/drawing/2014/main" id="{00000000-0008-0000-0200-00000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 name="Text Box 3">
          <a:extLst>
            <a:ext uri="{FF2B5EF4-FFF2-40B4-BE49-F238E27FC236}">
              <a16:creationId xmlns:a16="http://schemas.microsoft.com/office/drawing/2014/main" id="{00000000-0008-0000-0200-00001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 name="Text Box 3">
          <a:extLst>
            <a:ext uri="{FF2B5EF4-FFF2-40B4-BE49-F238E27FC236}">
              <a16:creationId xmlns:a16="http://schemas.microsoft.com/office/drawing/2014/main" id="{00000000-0008-0000-0200-00001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 name="Text Box 3">
          <a:extLst>
            <a:ext uri="{FF2B5EF4-FFF2-40B4-BE49-F238E27FC236}">
              <a16:creationId xmlns:a16="http://schemas.microsoft.com/office/drawing/2014/main" id="{00000000-0008-0000-0200-00001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9" name="Text Box 3">
          <a:extLst>
            <a:ext uri="{FF2B5EF4-FFF2-40B4-BE49-F238E27FC236}">
              <a16:creationId xmlns:a16="http://schemas.microsoft.com/office/drawing/2014/main" id="{00000000-0008-0000-0200-00001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0" name="Text Box 3">
          <a:extLst>
            <a:ext uri="{FF2B5EF4-FFF2-40B4-BE49-F238E27FC236}">
              <a16:creationId xmlns:a16="http://schemas.microsoft.com/office/drawing/2014/main" id="{00000000-0008-0000-0200-00001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1" name="Text Box 3">
          <a:extLst>
            <a:ext uri="{FF2B5EF4-FFF2-40B4-BE49-F238E27FC236}">
              <a16:creationId xmlns:a16="http://schemas.microsoft.com/office/drawing/2014/main" id="{00000000-0008-0000-0200-00001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2" name="Text Box 3">
          <a:extLst>
            <a:ext uri="{FF2B5EF4-FFF2-40B4-BE49-F238E27FC236}">
              <a16:creationId xmlns:a16="http://schemas.microsoft.com/office/drawing/2014/main" id="{00000000-0008-0000-0200-00001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3" name="Text Box 3">
          <a:extLst>
            <a:ext uri="{FF2B5EF4-FFF2-40B4-BE49-F238E27FC236}">
              <a16:creationId xmlns:a16="http://schemas.microsoft.com/office/drawing/2014/main" id="{00000000-0008-0000-0200-00001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4" name="Text Box 3">
          <a:extLst>
            <a:ext uri="{FF2B5EF4-FFF2-40B4-BE49-F238E27FC236}">
              <a16:creationId xmlns:a16="http://schemas.microsoft.com/office/drawing/2014/main" id="{00000000-0008-0000-0200-00001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5" name="Text Box 3">
          <a:extLst>
            <a:ext uri="{FF2B5EF4-FFF2-40B4-BE49-F238E27FC236}">
              <a16:creationId xmlns:a16="http://schemas.microsoft.com/office/drawing/2014/main" id="{00000000-0008-0000-0200-00001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6" name="Text Box 3">
          <a:extLst>
            <a:ext uri="{FF2B5EF4-FFF2-40B4-BE49-F238E27FC236}">
              <a16:creationId xmlns:a16="http://schemas.microsoft.com/office/drawing/2014/main" id="{00000000-0008-0000-0200-00001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7" name="Text Box 3">
          <a:extLst>
            <a:ext uri="{FF2B5EF4-FFF2-40B4-BE49-F238E27FC236}">
              <a16:creationId xmlns:a16="http://schemas.microsoft.com/office/drawing/2014/main" id="{00000000-0008-0000-0200-00001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8" name="Text Box 3">
          <a:extLst>
            <a:ext uri="{FF2B5EF4-FFF2-40B4-BE49-F238E27FC236}">
              <a16:creationId xmlns:a16="http://schemas.microsoft.com/office/drawing/2014/main" id="{00000000-0008-0000-0200-00001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9" name="Text Box 3">
          <a:extLst>
            <a:ext uri="{FF2B5EF4-FFF2-40B4-BE49-F238E27FC236}">
              <a16:creationId xmlns:a16="http://schemas.microsoft.com/office/drawing/2014/main" id="{00000000-0008-0000-0200-00001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0" name="Text Box 3">
          <a:extLst>
            <a:ext uri="{FF2B5EF4-FFF2-40B4-BE49-F238E27FC236}">
              <a16:creationId xmlns:a16="http://schemas.microsoft.com/office/drawing/2014/main" id="{00000000-0008-0000-0200-00001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1" name="Text Box 3">
          <a:extLst>
            <a:ext uri="{FF2B5EF4-FFF2-40B4-BE49-F238E27FC236}">
              <a16:creationId xmlns:a16="http://schemas.microsoft.com/office/drawing/2014/main" id="{00000000-0008-0000-0200-00001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2" name="Text Box 3">
          <a:extLst>
            <a:ext uri="{FF2B5EF4-FFF2-40B4-BE49-F238E27FC236}">
              <a16:creationId xmlns:a16="http://schemas.microsoft.com/office/drawing/2014/main" id="{00000000-0008-0000-0200-00002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3" name="Text Box 3">
          <a:extLst>
            <a:ext uri="{FF2B5EF4-FFF2-40B4-BE49-F238E27FC236}">
              <a16:creationId xmlns:a16="http://schemas.microsoft.com/office/drawing/2014/main" id="{00000000-0008-0000-0200-00002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4" name="Text Box 3">
          <a:extLst>
            <a:ext uri="{FF2B5EF4-FFF2-40B4-BE49-F238E27FC236}">
              <a16:creationId xmlns:a16="http://schemas.microsoft.com/office/drawing/2014/main" id="{00000000-0008-0000-0200-00002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5" name="Text Box 3">
          <a:extLst>
            <a:ext uri="{FF2B5EF4-FFF2-40B4-BE49-F238E27FC236}">
              <a16:creationId xmlns:a16="http://schemas.microsoft.com/office/drawing/2014/main" id="{00000000-0008-0000-0200-00002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6" name="Text Box 3">
          <a:extLst>
            <a:ext uri="{FF2B5EF4-FFF2-40B4-BE49-F238E27FC236}">
              <a16:creationId xmlns:a16="http://schemas.microsoft.com/office/drawing/2014/main" id="{00000000-0008-0000-0200-00002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7" name="Text Box 3">
          <a:extLst>
            <a:ext uri="{FF2B5EF4-FFF2-40B4-BE49-F238E27FC236}">
              <a16:creationId xmlns:a16="http://schemas.microsoft.com/office/drawing/2014/main" id="{00000000-0008-0000-0200-00002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8" name="Text Box 3">
          <a:extLst>
            <a:ext uri="{FF2B5EF4-FFF2-40B4-BE49-F238E27FC236}">
              <a16:creationId xmlns:a16="http://schemas.microsoft.com/office/drawing/2014/main" id="{00000000-0008-0000-0200-00002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9" name="Text Box 3">
          <a:extLst>
            <a:ext uri="{FF2B5EF4-FFF2-40B4-BE49-F238E27FC236}">
              <a16:creationId xmlns:a16="http://schemas.microsoft.com/office/drawing/2014/main" id="{00000000-0008-0000-0200-00002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0" name="Text Box 3">
          <a:extLst>
            <a:ext uri="{FF2B5EF4-FFF2-40B4-BE49-F238E27FC236}">
              <a16:creationId xmlns:a16="http://schemas.microsoft.com/office/drawing/2014/main" id="{00000000-0008-0000-0200-00002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1" name="Text Box 3">
          <a:extLst>
            <a:ext uri="{FF2B5EF4-FFF2-40B4-BE49-F238E27FC236}">
              <a16:creationId xmlns:a16="http://schemas.microsoft.com/office/drawing/2014/main" id="{00000000-0008-0000-0200-00002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2" name="Text Box 3">
          <a:extLst>
            <a:ext uri="{FF2B5EF4-FFF2-40B4-BE49-F238E27FC236}">
              <a16:creationId xmlns:a16="http://schemas.microsoft.com/office/drawing/2014/main" id="{00000000-0008-0000-0200-00002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3" name="Text Box 3">
          <a:extLst>
            <a:ext uri="{FF2B5EF4-FFF2-40B4-BE49-F238E27FC236}">
              <a16:creationId xmlns:a16="http://schemas.microsoft.com/office/drawing/2014/main" id="{00000000-0008-0000-0200-00002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4" name="Text Box 3">
          <a:extLst>
            <a:ext uri="{FF2B5EF4-FFF2-40B4-BE49-F238E27FC236}">
              <a16:creationId xmlns:a16="http://schemas.microsoft.com/office/drawing/2014/main" id="{00000000-0008-0000-0200-00002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5" name="Text Box 3">
          <a:extLst>
            <a:ext uri="{FF2B5EF4-FFF2-40B4-BE49-F238E27FC236}">
              <a16:creationId xmlns:a16="http://schemas.microsoft.com/office/drawing/2014/main" id="{00000000-0008-0000-0200-00002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6" name="Text Box 3">
          <a:extLst>
            <a:ext uri="{FF2B5EF4-FFF2-40B4-BE49-F238E27FC236}">
              <a16:creationId xmlns:a16="http://schemas.microsoft.com/office/drawing/2014/main" id="{00000000-0008-0000-0200-00002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7" name="Text Box 3">
          <a:extLst>
            <a:ext uri="{FF2B5EF4-FFF2-40B4-BE49-F238E27FC236}">
              <a16:creationId xmlns:a16="http://schemas.microsoft.com/office/drawing/2014/main" id="{00000000-0008-0000-0200-00002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8" name="Text Box 3">
          <a:extLst>
            <a:ext uri="{FF2B5EF4-FFF2-40B4-BE49-F238E27FC236}">
              <a16:creationId xmlns:a16="http://schemas.microsoft.com/office/drawing/2014/main" id="{00000000-0008-0000-0200-00003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9" name="Text Box 3">
          <a:extLst>
            <a:ext uri="{FF2B5EF4-FFF2-40B4-BE49-F238E27FC236}">
              <a16:creationId xmlns:a16="http://schemas.microsoft.com/office/drawing/2014/main" id="{00000000-0008-0000-0200-00003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0" name="Text Box 3">
          <a:extLst>
            <a:ext uri="{FF2B5EF4-FFF2-40B4-BE49-F238E27FC236}">
              <a16:creationId xmlns:a16="http://schemas.microsoft.com/office/drawing/2014/main" id="{00000000-0008-0000-0200-00003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1" name="Text Box 3">
          <a:extLst>
            <a:ext uri="{FF2B5EF4-FFF2-40B4-BE49-F238E27FC236}">
              <a16:creationId xmlns:a16="http://schemas.microsoft.com/office/drawing/2014/main" id="{00000000-0008-0000-0200-00003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2" name="Text Box 3">
          <a:extLst>
            <a:ext uri="{FF2B5EF4-FFF2-40B4-BE49-F238E27FC236}">
              <a16:creationId xmlns:a16="http://schemas.microsoft.com/office/drawing/2014/main" id="{00000000-0008-0000-0200-00003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3" name="Text Box 3">
          <a:extLst>
            <a:ext uri="{FF2B5EF4-FFF2-40B4-BE49-F238E27FC236}">
              <a16:creationId xmlns:a16="http://schemas.microsoft.com/office/drawing/2014/main" id="{00000000-0008-0000-0200-00003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4" name="Text Box 3">
          <a:extLst>
            <a:ext uri="{FF2B5EF4-FFF2-40B4-BE49-F238E27FC236}">
              <a16:creationId xmlns:a16="http://schemas.microsoft.com/office/drawing/2014/main" id="{00000000-0008-0000-0200-00003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5" name="Text Box 3">
          <a:extLst>
            <a:ext uri="{FF2B5EF4-FFF2-40B4-BE49-F238E27FC236}">
              <a16:creationId xmlns:a16="http://schemas.microsoft.com/office/drawing/2014/main" id="{00000000-0008-0000-0200-00003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6" name="Text Box 3">
          <a:extLst>
            <a:ext uri="{FF2B5EF4-FFF2-40B4-BE49-F238E27FC236}">
              <a16:creationId xmlns:a16="http://schemas.microsoft.com/office/drawing/2014/main" id="{00000000-0008-0000-0200-00003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7" name="Text Box 3">
          <a:extLst>
            <a:ext uri="{FF2B5EF4-FFF2-40B4-BE49-F238E27FC236}">
              <a16:creationId xmlns:a16="http://schemas.microsoft.com/office/drawing/2014/main" id="{00000000-0008-0000-0200-00003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8" name="Text Box 3">
          <a:extLst>
            <a:ext uri="{FF2B5EF4-FFF2-40B4-BE49-F238E27FC236}">
              <a16:creationId xmlns:a16="http://schemas.microsoft.com/office/drawing/2014/main" id="{00000000-0008-0000-0200-00003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9" name="Text Box 3">
          <a:extLst>
            <a:ext uri="{FF2B5EF4-FFF2-40B4-BE49-F238E27FC236}">
              <a16:creationId xmlns:a16="http://schemas.microsoft.com/office/drawing/2014/main" id="{00000000-0008-0000-0200-00003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0" name="Text Box 3">
          <a:extLst>
            <a:ext uri="{FF2B5EF4-FFF2-40B4-BE49-F238E27FC236}">
              <a16:creationId xmlns:a16="http://schemas.microsoft.com/office/drawing/2014/main" id="{00000000-0008-0000-0200-00003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1" name="Text Box 3">
          <a:extLst>
            <a:ext uri="{FF2B5EF4-FFF2-40B4-BE49-F238E27FC236}">
              <a16:creationId xmlns:a16="http://schemas.microsoft.com/office/drawing/2014/main" id="{00000000-0008-0000-0200-00003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2" name="Text Box 3">
          <a:extLst>
            <a:ext uri="{FF2B5EF4-FFF2-40B4-BE49-F238E27FC236}">
              <a16:creationId xmlns:a16="http://schemas.microsoft.com/office/drawing/2014/main" id="{00000000-0008-0000-0200-00003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3" name="Text Box 3">
          <a:extLst>
            <a:ext uri="{FF2B5EF4-FFF2-40B4-BE49-F238E27FC236}">
              <a16:creationId xmlns:a16="http://schemas.microsoft.com/office/drawing/2014/main" id="{00000000-0008-0000-0200-00003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4" name="Text Box 3">
          <a:extLst>
            <a:ext uri="{FF2B5EF4-FFF2-40B4-BE49-F238E27FC236}">
              <a16:creationId xmlns:a16="http://schemas.microsoft.com/office/drawing/2014/main" id="{00000000-0008-0000-0200-00004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5" name="Text Box 3">
          <a:extLst>
            <a:ext uri="{FF2B5EF4-FFF2-40B4-BE49-F238E27FC236}">
              <a16:creationId xmlns:a16="http://schemas.microsoft.com/office/drawing/2014/main" id="{00000000-0008-0000-0200-00004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6" name="Text Box 3">
          <a:extLst>
            <a:ext uri="{FF2B5EF4-FFF2-40B4-BE49-F238E27FC236}">
              <a16:creationId xmlns:a16="http://schemas.microsoft.com/office/drawing/2014/main" id="{00000000-0008-0000-0200-00004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7" name="Text Box 3">
          <a:extLst>
            <a:ext uri="{FF2B5EF4-FFF2-40B4-BE49-F238E27FC236}">
              <a16:creationId xmlns:a16="http://schemas.microsoft.com/office/drawing/2014/main" id="{00000000-0008-0000-0200-00004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8" name="Text Box 3">
          <a:extLst>
            <a:ext uri="{FF2B5EF4-FFF2-40B4-BE49-F238E27FC236}">
              <a16:creationId xmlns:a16="http://schemas.microsoft.com/office/drawing/2014/main" id="{00000000-0008-0000-0200-00004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9" name="Text Box 3">
          <a:extLst>
            <a:ext uri="{FF2B5EF4-FFF2-40B4-BE49-F238E27FC236}">
              <a16:creationId xmlns:a16="http://schemas.microsoft.com/office/drawing/2014/main" id="{00000000-0008-0000-0200-00004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0" name="Text Box 3">
          <a:extLst>
            <a:ext uri="{FF2B5EF4-FFF2-40B4-BE49-F238E27FC236}">
              <a16:creationId xmlns:a16="http://schemas.microsoft.com/office/drawing/2014/main" id="{00000000-0008-0000-0200-00004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1" name="Text Box 3">
          <a:extLst>
            <a:ext uri="{FF2B5EF4-FFF2-40B4-BE49-F238E27FC236}">
              <a16:creationId xmlns:a16="http://schemas.microsoft.com/office/drawing/2014/main" id="{00000000-0008-0000-0200-00004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2" name="Text Box 3">
          <a:extLst>
            <a:ext uri="{FF2B5EF4-FFF2-40B4-BE49-F238E27FC236}">
              <a16:creationId xmlns:a16="http://schemas.microsoft.com/office/drawing/2014/main" id="{00000000-0008-0000-0200-00004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3" name="Text Box 3">
          <a:extLst>
            <a:ext uri="{FF2B5EF4-FFF2-40B4-BE49-F238E27FC236}">
              <a16:creationId xmlns:a16="http://schemas.microsoft.com/office/drawing/2014/main" id="{00000000-0008-0000-0200-00004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4" name="Text Box 3">
          <a:extLst>
            <a:ext uri="{FF2B5EF4-FFF2-40B4-BE49-F238E27FC236}">
              <a16:creationId xmlns:a16="http://schemas.microsoft.com/office/drawing/2014/main" id="{00000000-0008-0000-0200-00004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5" name="Text Box 3">
          <a:extLst>
            <a:ext uri="{FF2B5EF4-FFF2-40B4-BE49-F238E27FC236}">
              <a16:creationId xmlns:a16="http://schemas.microsoft.com/office/drawing/2014/main" id="{00000000-0008-0000-0200-00004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6" name="Text Box 3">
          <a:extLst>
            <a:ext uri="{FF2B5EF4-FFF2-40B4-BE49-F238E27FC236}">
              <a16:creationId xmlns:a16="http://schemas.microsoft.com/office/drawing/2014/main" id="{00000000-0008-0000-0200-00004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7" name="Text Box 3">
          <a:extLst>
            <a:ext uri="{FF2B5EF4-FFF2-40B4-BE49-F238E27FC236}">
              <a16:creationId xmlns:a16="http://schemas.microsoft.com/office/drawing/2014/main" id="{00000000-0008-0000-0200-00004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8" name="Text Box 3">
          <a:extLst>
            <a:ext uri="{FF2B5EF4-FFF2-40B4-BE49-F238E27FC236}">
              <a16:creationId xmlns:a16="http://schemas.microsoft.com/office/drawing/2014/main" id="{00000000-0008-0000-0200-00004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9" name="Text Box 3">
          <a:extLst>
            <a:ext uri="{FF2B5EF4-FFF2-40B4-BE49-F238E27FC236}">
              <a16:creationId xmlns:a16="http://schemas.microsoft.com/office/drawing/2014/main" id="{00000000-0008-0000-0200-00004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0" name="Text Box 3">
          <a:extLst>
            <a:ext uri="{FF2B5EF4-FFF2-40B4-BE49-F238E27FC236}">
              <a16:creationId xmlns:a16="http://schemas.microsoft.com/office/drawing/2014/main" id="{00000000-0008-0000-0200-00005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1" name="Text Box 3">
          <a:extLst>
            <a:ext uri="{FF2B5EF4-FFF2-40B4-BE49-F238E27FC236}">
              <a16:creationId xmlns:a16="http://schemas.microsoft.com/office/drawing/2014/main" id="{00000000-0008-0000-0200-00005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2" name="Text Box 3">
          <a:extLst>
            <a:ext uri="{FF2B5EF4-FFF2-40B4-BE49-F238E27FC236}">
              <a16:creationId xmlns:a16="http://schemas.microsoft.com/office/drawing/2014/main" id="{00000000-0008-0000-0200-00005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3" name="Text Box 3">
          <a:extLst>
            <a:ext uri="{FF2B5EF4-FFF2-40B4-BE49-F238E27FC236}">
              <a16:creationId xmlns:a16="http://schemas.microsoft.com/office/drawing/2014/main" id="{00000000-0008-0000-0200-00005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4" name="Text Box 3">
          <a:extLst>
            <a:ext uri="{FF2B5EF4-FFF2-40B4-BE49-F238E27FC236}">
              <a16:creationId xmlns:a16="http://schemas.microsoft.com/office/drawing/2014/main" id="{00000000-0008-0000-0200-00005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5" name="Text Box 3">
          <a:extLst>
            <a:ext uri="{FF2B5EF4-FFF2-40B4-BE49-F238E27FC236}">
              <a16:creationId xmlns:a16="http://schemas.microsoft.com/office/drawing/2014/main" id="{00000000-0008-0000-0200-00005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6" name="Text Box 3">
          <a:extLst>
            <a:ext uri="{FF2B5EF4-FFF2-40B4-BE49-F238E27FC236}">
              <a16:creationId xmlns:a16="http://schemas.microsoft.com/office/drawing/2014/main" id="{00000000-0008-0000-0200-00005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7" name="Text Box 3">
          <a:extLst>
            <a:ext uri="{FF2B5EF4-FFF2-40B4-BE49-F238E27FC236}">
              <a16:creationId xmlns:a16="http://schemas.microsoft.com/office/drawing/2014/main" id="{00000000-0008-0000-0200-00005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8" name="Text Box 3">
          <a:extLst>
            <a:ext uri="{FF2B5EF4-FFF2-40B4-BE49-F238E27FC236}">
              <a16:creationId xmlns:a16="http://schemas.microsoft.com/office/drawing/2014/main" id="{00000000-0008-0000-0200-00005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9" name="Text Box 3">
          <a:extLst>
            <a:ext uri="{FF2B5EF4-FFF2-40B4-BE49-F238E27FC236}">
              <a16:creationId xmlns:a16="http://schemas.microsoft.com/office/drawing/2014/main" id="{00000000-0008-0000-0200-00005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0" name="Text Box 3">
          <a:extLst>
            <a:ext uri="{FF2B5EF4-FFF2-40B4-BE49-F238E27FC236}">
              <a16:creationId xmlns:a16="http://schemas.microsoft.com/office/drawing/2014/main" id="{00000000-0008-0000-0200-00005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1" name="Text Box 3">
          <a:extLst>
            <a:ext uri="{FF2B5EF4-FFF2-40B4-BE49-F238E27FC236}">
              <a16:creationId xmlns:a16="http://schemas.microsoft.com/office/drawing/2014/main" id="{00000000-0008-0000-0200-00005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2" name="Text Box 3">
          <a:extLst>
            <a:ext uri="{FF2B5EF4-FFF2-40B4-BE49-F238E27FC236}">
              <a16:creationId xmlns:a16="http://schemas.microsoft.com/office/drawing/2014/main" id="{00000000-0008-0000-0200-00005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3" name="Text Box 3">
          <a:extLst>
            <a:ext uri="{FF2B5EF4-FFF2-40B4-BE49-F238E27FC236}">
              <a16:creationId xmlns:a16="http://schemas.microsoft.com/office/drawing/2014/main" id="{00000000-0008-0000-0200-00005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4" name="Text Box 3">
          <a:extLst>
            <a:ext uri="{FF2B5EF4-FFF2-40B4-BE49-F238E27FC236}">
              <a16:creationId xmlns:a16="http://schemas.microsoft.com/office/drawing/2014/main" id="{00000000-0008-0000-0200-00005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5" name="Text Box 3">
          <a:extLst>
            <a:ext uri="{FF2B5EF4-FFF2-40B4-BE49-F238E27FC236}">
              <a16:creationId xmlns:a16="http://schemas.microsoft.com/office/drawing/2014/main" id="{00000000-0008-0000-0200-00005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6" name="Text Box 3">
          <a:extLst>
            <a:ext uri="{FF2B5EF4-FFF2-40B4-BE49-F238E27FC236}">
              <a16:creationId xmlns:a16="http://schemas.microsoft.com/office/drawing/2014/main" id="{00000000-0008-0000-0200-00006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7" name="Text Box 3">
          <a:extLst>
            <a:ext uri="{FF2B5EF4-FFF2-40B4-BE49-F238E27FC236}">
              <a16:creationId xmlns:a16="http://schemas.microsoft.com/office/drawing/2014/main" id="{00000000-0008-0000-0200-00006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8" name="Text Box 3">
          <a:extLst>
            <a:ext uri="{FF2B5EF4-FFF2-40B4-BE49-F238E27FC236}">
              <a16:creationId xmlns:a16="http://schemas.microsoft.com/office/drawing/2014/main" id="{00000000-0008-0000-0200-00006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9" name="Text Box 3">
          <a:extLst>
            <a:ext uri="{FF2B5EF4-FFF2-40B4-BE49-F238E27FC236}">
              <a16:creationId xmlns:a16="http://schemas.microsoft.com/office/drawing/2014/main" id="{00000000-0008-0000-0200-00006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0" name="Text Box 3">
          <a:extLst>
            <a:ext uri="{FF2B5EF4-FFF2-40B4-BE49-F238E27FC236}">
              <a16:creationId xmlns:a16="http://schemas.microsoft.com/office/drawing/2014/main" id="{00000000-0008-0000-0200-00006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1" name="Text Box 3">
          <a:extLst>
            <a:ext uri="{FF2B5EF4-FFF2-40B4-BE49-F238E27FC236}">
              <a16:creationId xmlns:a16="http://schemas.microsoft.com/office/drawing/2014/main" id="{00000000-0008-0000-0200-00006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2" name="Text Box 3">
          <a:extLst>
            <a:ext uri="{FF2B5EF4-FFF2-40B4-BE49-F238E27FC236}">
              <a16:creationId xmlns:a16="http://schemas.microsoft.com/office/drawing/2014/main" id="{00000000-0008-0000-0200-00006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3" name="Text Box 3">
          <a:extLst>
            <a:ext uri="{FF2B5EF4-FFF2-40B4-BE49-F238E27FC236}">
              <a16:creationId xmlns:a16="http://schemas.microsoft.com/office/drawing/2014/main" id="{00000000-0008-0000-0200-00006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4" name="Text Box 3">
          <a:extLst>
            <a:ext uri="{FF2B5EF4-FFF2-40B4-BE49-F238E27FC236}">
              <a16:creationId xmlns:a16="http://schemas.microsoft.com/office/drawing/2014/main" id="{00000000-0008-0000-0200-00006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5" name="Text Box 3">
          <a:extLst>
            <a:ext uri="{FF2B5EF4-FFF2-40B4-BE49-F238E27FC236}">
              <a16:creationId xmlns:a16="http://schemas.microsoft.com/office/drawing/2014/main" id="{00000000-0008-0000-0200-00006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6" name="Text Box 3">
          <a:extLst>
            <a:ext uri="{FF2B5EF4-FFF2-40B4-BE49-F238E27FC236}">
              <a16:creationId xmlns:a16="http://schemas.microsoft.com/office/drawing/2014/main" id="{00000000-0008-0000-0200-00006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7" name="Text Box 3">
          <a:extLst>
            <a:ext uri="{FF2B5EF4-FFF2-40B4-BE49-F238E27FC236}">
              <a16:creationId xmlns:a16="http://schemas.microsoft.com/office/drawing/2014/main" id="{00000000-0008-0000-0200-00006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8" name="Text Box 3">
          <a:extLst>
            <a:ext uri="{FF2B5EF4-FFF2-40B4-BE49-F238E27FC236}">
              <a16:creationId xmlns:a16="http://schemas.microsoft.com/office/drawing/2014/main" id="{00000000-0008-0000-0200-00006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9" name="Text Box 3">
          <a:extLst>
            <a:ext uri="{FF2B5EF4-FFF2-40B4-BE49-F238E27FC236}">
              <a16:creationId xmlns:a16="http://schemas.microsoft.com/office/drawing/2014/main" id="{00000000-0008-0000-0200-00006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0" name="Text Box 3">
          <a:extLst>
            <a:ext uri="{FF2B5EF4-FFF2-40B4-BE49-F238E27FC236}">
              <a16:creationId xmlns:a16="http://schemas.microsoft.com/office/drawing/2014/main" id="{00000000-0008-0000-0200-00006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1" name="Text Box 3">
          <a:extLst>
            <a:ext uri="{FF2B5EF4-FFF2-40B4-BE49-F238E27FC236}">
              <a16:creationId xmlns:a16="http://schemas.microsoft.com/office/drawing/2014/main" id="{00000000-0008-0000-0200-00006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2" name="Text Box 3">
          <a:extLst>
            <a:ext uri="{FF2B5EF4-FFF2-40B4-BE49-F238E27FC236}">
              <a16:creationId xmlns:a16="http://schemas.microsoft.com/office/drawing/2014/main" id="{00000000-0008-0000-0200-00007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3" name="Text Box 3">
          <a:extLst>
            <a:ext uri="{FF2B5EF4-FFF2-40B4-BE49-F238E27FC236}">
              <a16:creationId xmlns:a16="http://schemas.microsoft.com/office/drawing/2014/main" id="{00000000-0008-0000-0200-00007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4" name="Text Box 3">
          <a:extLst>
            <a:ext uri="{FF2B5EF4-FFF2-40B4-BE49-F238E27FC236}">
              <a16:creationId xmlns:a16="http://schemas.microsoft.com/office/drawing/2014/main" id="{00000000-0008-0000-0200-00007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5" name="Text Box 3">
          <a:extLst>
            <a:ext uri="{FF2B5EF4-FFF2-40B4-BE49-F238E27FC236}">
              <a16:creationId xmlns:a16="http://schemas.microsoft.com/office/drawing/2014/main" id="{00000000-0008-0000-0200-00007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6" name="Text Box 3">
          <a:extLst>
            <a:ext uri="{FF2B5EF4-FFF2-40B4-BE49-F238E27FC236}">
              <a16:creationId xmlns:a16="http://schemas.microsoft.com/office/drawing/2014/main" id="{00000000-0008-0000-0200-00007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7" name="Text Box 3">
          <a:extLst>
            <a:ext uri="{FF2B5EF4-FFF2-40B4-BE49-F238E27FC236}">
              <a16:creationId xmlns:a16="http://schemas.microsoft.com/office/drawing/2014/main" id="{00000000-0008-0000-0200-00007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8" name="Text Box 3">
          <a:extLst>
            <a:ext uri="{FF2B5EF4-FFF2-40B4-BE49-F238E27FC236}">
              <a16:creationId xmlns:a16="http://schemas.microsoft.com/office/drawing/2014/main" id="{00000000-0008-0000-0200-00007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9" name="Text Box 3">
          <a:extLst>
            <a:ext uri="{FF2B5EF4-FFF2-40B4-BE49-F238E27FC236}">
              <a16:creationId xmlns:a16="http://schemas.microsoft.com/office/drawing/2014/main" id="{00000000-0008-0000-0200-00007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0" name="Text Box 3">
          <a:extLst>
            <a:ext uri="{FF2B5EF4-FFF2-40B4-BE49-F238E27FC236}">
              <a16:creationId xmlns:a16="http://schemas.microsoft.com/office/drawing/2014/main" id="{00000000-0008-0000-0200-00007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1" name="Text Box 3">
          <a:extLst>
            <a:ext uri="{FF2B5EF4-FFF2-40B4-BE49-F238E27FC236}">
              <a16:creationId xmlns:a16="http://schemas.microsoft.com/office/drawing/2014/main" id="{00000000-0008-0000-0200-00007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2" name="Text Box 3">
          <a:extLst>
            <a:ext uri="{FF2B5EF4-FFF2-40B4-BE49-F238E27FC236}">
              <a16:creationId xmlns:a16="http://schemas.microsoft.com/office/drawing/2014/main" id="{00000000-0008-0000-0200-00007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3" name="Text Box 3">
          <a:extLst>
            <a:ext uri="{FF2B5EF4-FFF2-40B4-BE49-F238E27FC236}">
              <a16:creationId xmlns:a16="http://schemas.microsoft.com/office/drawing/2014/main" id="{00000000-0008-0000-0200-00007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4" name="Text Box 3">
          <a:extLst>
            <a:ext uri="{FF2B5EF4-FFF2-40B4-BE49-F238E27FC236}">
              <a16:creationId xmlns:a16="http://schemas.microsoft.com/office/drawing/2014/main" id="{00000000-0008-0000-0200-00007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5" name="Text Box 3">
          <a:extLst>
            <a:ext uri="{FF2B5EF4-FFF2-40B4-BE49-F238E27FC236}">
              <a16:creationId xmlns:a16="http://schemas.microsoft.com/office/drawing/2014/main" id="{00000000-0008-0000-0200-00007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6" name="Text Box 3">
          <a:extLst>
            <a:ext uri="{FF2B5EF4-FFF2-40B4-BE49-F238E27FC236}">
              <a16:creationId xmlns:a16="http://schemas.microsoft.com/office/drawing/2014/main" id="{00000000-0008-0000-0200-00007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7" name="Text Box 3">
          <a:extLst>
            <a:ext uri="{FF2B5EF4-FFF2-40B4-BE49-F238E27FC236}">
              <a16:creationId xmlns:a16="http://schemas.microsoft.com/office/drawing/2014/main" id="{00000000-0008-0000-0200-00007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8" name="Text Box 3">
          <a:extLst>
            <a:ext uri="{FF2B5EF4-FFF2-40B4-BE49-F238E27FC236}">
              <a16:creationId xmlns:a16="http://schemas.microsoft.com/office/drawing/2014/main" id="{00000000-0008-0000-0200-00008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9" name="Text Box 3">
          <a:extLst>
            <a:ext uri="{FF2B5EF4-FFF2-40B4-BE49-F238E27FC236}">
              <a16:creationId xmlns:a16="http://schemas.microsoft.com/office/drawing/2014/main" id="{00000000-0008-0000-0200-00008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0" name="Text Box 3">
          <a:extLst>
            <a:ext uri="{FF2B5EF4-FFF2-40B4-BE49-F238E27FC236}">
              <a16:creationId xmlns:a16="http://schemas.microsoft.com/office/drawing/2014/main" id="{00000000-0008-0000-0200-00008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1" name="Text Box 3">
          <a:extLst>
            <a:ext uri="{FF2B5EF4-FFF2-40B4-BE49-F238E27FC236}">
              <a16:creationId xmlns:a16="http://schemas.microsoft.com/office/drawing/2014/main" id="{00000000-0008-0000-0200-00008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2" name="Text Box 3">
          <a:extLst>
            <a:ext uri="{FF2B5EF4-FFF2-40B4-BE49-F238E27FC236}">
              <a16:creationId xmlns:a16="http://schemas.microsoft.com/office/drawing/2014/main" id="{00000000-0008-0000-0200-00008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3" name="Text Box 3">
          <a:extLst>
            <a:ext uri="{FF2B5EF4-FFF2-40B4-BE49-F238E27FC236}">
              <a16:creationId xmlns:a16="http://schemas.microsoft.com/office/drawing/2014/main" id="{00000000-0008-0000-0200-00008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4" name="Text Box 3">
          <a:extLst>
            <a:ext uri="{FF2B5EF4-FFF2-40B4-BE49-F238E27FC236}">
              <a16:creationId xmlns:a16="http://schemas.microsoft.com/office/drawing/2014/main" id="{00000000-0008-0000-0200-00008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5" name="Text Box 3">
          <a:extLst>
            <a:ext uri="{FF2B5EF4-FFF2-40B4-BE49-F238E27FC236}">
              <a16:creationId xmlns:a16="http://schemas.microsoft.com/office/drawing/2014/main" id="{00000000-0008-0000-0200-00008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6" name="Text Box 3">
          <a:extLst>
            <a:ext uri="{FF2B5EF4-FFF2-40B4-BE49-F238E27FC236}">
              <a16:creationId xmlns:a16="http://schemas.microsoft.com/office/drawing/2014/main" id="{00000000-0008-0000-0200-00008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7" name="Text Box 3">
          <a:extLst>
            <a:ext uri="{FF2B5EF4-FFF2-40B4-BE49-F238E27FC236}">
              <a16:creationId xmlns:a16="http://schemas.microsoft.com/office/drawing/2014/main" id="{00000000-0008-0000-0200-00008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8" name="Text Box 3">
          <a:extLst>
            <a:ext uri="{FF2B5EF4-FFF2-40B4-BE49-F238E27FC236}">
              <a16:creationId xmlns:a16="http://schemas.microsoft.com/office/drawing/2014/main" id="{00000000-0008-0000-0200-00008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9" name="Text Box 3">
          <a:extLst>
            <a:ext uri="{FF2B5EF4-FFF2-40B4-BE49-F238E27FC236}">
              <a16:creationId xmlns:a16="http://schemas.microsoft.com/office/drawing/2014/main" id="{00000000-0008-0000-0200-00008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0" name="Text Box 3">
          <a:extLst>
            <a:ext uri="{FF2B5EF4-FFF2-40B4-BE49-F238E27FC236}">
              <a16:creationId xmlns:a16="http://schemas.microsoft.com/office/drawing/2014/main" id="{00000000-0008-0000-0200-00008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1" name="Text Box 3">
          <a:extLst>
            <a:ext uri="{FF2B5EF4-FFF2-40B4-BE49-F238E27FC236}">
              <a16:creationId xmlns:a16="http://schemas.microsoft.com/office/drawing/2014/main" id="{00000000-0008-0000-0200-00008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2" name="Text Box 3">
          <a:extLst>
            <a:ext uri="{FF2B5EF4-FFF2-40B4-BE49-F238E27FC236}">
              <a16:creationId xmlns:a16="http://schemas.microsoft.com/office/drawing/2014/main" id="{00000000-0008-0000-0200-00008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3" name="Text Box 3">
          <a:extLst>
            <a:ext uri="{FF2B5EF4-FFF2-40B4-BE49-F238E27FC236}">
              <a16:creationId xmlns:a16="http://schemas.microsoft.com/office/drawing/2014/main" id="{00000000-0008-0000-0200-00008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4" name="Text Box 3">
          <a:extLst>
            <a:ext uri="{FF2B5EF4-FFF2-40B4-BE49-F238E27FC236}">
              <a16:creationId xmlns:a16="http://schemas.microsoft.com/office/drawing/2014/main" id="{00000000-0008-0000-0200-00009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5" name="Text Box 3">
          <a:extLst>
            <a:ext uri="{FF2B5EF4-FFF2-40B4-BE49-F238E27FC236}">
              <a16:creationId xmlns:a16="http://schemas.microsoft.com/office/drawing/2014/main" id="{00000000-0008-0000-0200-00009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6" name="Text Box 3">
          <a:extLst>
            <a:ext uri="{FF2B5EF4-FFF2-40B4-BE49-F238E27FC236}">
              <a16:creationId xmlns:a16="http://schemas.microsoft.com/office/drawing/2014/main" id="{00000000-0008-0000-0200-00009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7" name="Text Box 3">
          <a:extLst>
            <a:ext uri="{FF2B5EF4-FFF2-40B4-BE49-F238E27FC236}">
              <a16:creationId xmlns:a16="http://schemas.microsoft.com/office/drawing/2014/main" id="{00000000-0008-0000-0200-00009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8" name="Text Box 3">
          <a:extLst>
            <a:ext uri="{FF2B5EF4-FFF2-40B4-BE49-F238E27FC236}">
              <a16:creationId xmlns:a16="http://schemas.microsoft.com/office/drawing/2014/main" id="{00000000-0008-0000-0200-00009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9" name="Text Box 3">
          <a:extLst>
            <a:ext uri="{FF2B5EF4-FFF2-40B4-BE49-F238E27FC236}">
              <a16:creationId xmlns:a16="http://schemas.microsoft.com/office/drawing/2014/main" id="{00000000-0008-0000-0200-00009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0" name="Text Box 3">
          <a:extLst>
            <a:ext uri="{FF2B5EF4-FFF2-40B4-BE49-F238E27FC236}">
              <a16:creationId xmlns:a16="http://schemas.microsoft.com/office/drawing/2014/main" id="{00000000-0008-0000-0200-00009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1" name="Text Box 3">
          <a:extLst>
            <a:ext uri="{FF2B5EF4-FFF2-40B4-BE49-F238E27FC236}">
              <a16:creationId xmlns:a16="http://schemas.microsoft.com/office/drawing/2014/main" id="{00000000-0008-0000-0200-00009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2" name="Text Box 3">
          <a:extLst>
            <a:ext uri="{FF2B5EF4-FFF2-40B4-BE49-F238E27FC236}">
              <a16:creationId xmlns:a16="http://schemas.microsoft.com/office/drawing/2014/main" id="{00000000-0008-0000-0200-00009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3" name="Text Box 3">
          <a:extLst>
            <a:ext uri="{FF2B5EF4-FFF2-40B4-BE49-F238E27FC236}">
              <a16:creationId xmlns:a16="http://schemas.microsoft.com/office/drawing/2014/main" id="{00000000-0008-0000-0200-00009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4" name="Text Box 3">
          <a:extLst>
            <a:ext uri="{FF2B5EF4-FFF2-40B4-BE49-F238E27FC236}">
              <a16:creationId xmlns:a16="http://schemas.microsoft.com/office/drawing/2014/main" id="{00000000-0008-0000-0200-00009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5" name="Text Box 3">
          <a:extLst>
            <a:ext uri="{FF2B5EF4-FFF2-40B4-BE49-F238E27FC236}">
              <a16:creationId xmlns:a16="http://schemas.microsoft.com/office/drawing/2014/main" id="{00000000-0008-0000-0200-00009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6" name="Text Box 3">
          <a:extLst>
            <a:ext uri="{FF2B5EF4-FFF2-40B4-BE49-F238E27FC236}">
              <a16:creationId xmlns:a16="http://schemas.microsoft.com/office/drawing/2014/main" id="{00000000-0008-0000-0200-00009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7" name="Text Box 3">
          <a:extLst>
            <a:ext uri="{FF2B5EF4-FFF2-40B4-BE49-F238E27FC236}">
              <a16:creationId xmlns:a16="http://schemas.microsoft.com/office/drawing/2014/main" id="{00000000-0008-0000-0200-00009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8" name="Text Box 3">
          <a:extLst>
            <a:ext uri="{FF2B5EF4-FFF2-40B4-BE49-F238E27FC236}">
              <a16:creationId xmlns:a16="http://schemas.microsoft.com/office/drawing/2014/main" id="{00000000-0008-0000-0200-00009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9" name="Text Box 3">
          <a:extLst>
            <a:ext uri="{FF2B5EF4-FFF2-40B4-BE49-F238E27FC236}">
              <a16:creationId xmlns:a16="http://schemas.microsoft.com/office/drawing/2014/main" id="{00000000-0008-0000-0200-00009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0" name="Text Box 3">
          <a:extLst>
            <a:ext uri="{FF2B5EF4-FFF2-40B4-BE49-F238E27FC236}">
              <a16:creationId xmlns:a16="http://schemas.microsoft.com/office/drawing/2014/main" id="{00000000-0008-0000-0200-0000A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1" name="Text Box 3">
          <a:extLst>
            <a:ext uri="{FF2B5EF4-FFF2-40B4-BE49-F238E27FC236}">
              <a16:creationId xmlns:a16="http://schemas.microsoft.com/office/drawing/2014/main" id="{00000000-0008-0000-0200-0000A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2" name="Text Box 3">
          <a:extLst>
            <a:ext uri="{FF2B5EF4-FFF2-40B4-BE49-F238E27FC236}">
              <a16:creationId xmlns:a16="http://schemas.microsoft.com/office/drawing/2014/main" id="{00000000-0008-0000-0200-0000A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3" name="Text Box 3">
          <a:extLst>
            <a:ext uri="{FF2B5EF4-FFF2-40B4-BE49-F238E27FC236}">
              <a16:creationId xmlns:a16="http://schemas.microsoft.com/office/drawing/2014/main" id="{00000000-0008-0000-0200-0000A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4" name="Text Box 3">
          <a:extLst>
            <a:ext uri="{FF2B5EF4-FFF2-40B4-BE49-F238E27FC236}">
              <a16:creationId xmlns:a16="http://schemas.microsoft.com/office/drawing/2014/main" id="{00000000-0008-0000-0200-0000A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5" name="Text Box 3">
          <a:extLst>
            <a:ext uri="{FF2B5EF4-FFF2-40B4-BE49-F238E27FC236}">
              <a16:creationId xmlns:a16="http://schemas.microsoft.com/office/drawing/2014/main" id="{00000000-0008-0000-0200-0000A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6" name="Text Box 3">
          <a:extLst>
            <a:ext uri="{FF2B5EF4-FFF2-40B4-BE49-F238E27FC236}">
              <a16:creationId xmlns:a16="http://schemas.microsoft.com/office/drawing/2014/main" id="{00000000-0008-0000-0200-0000A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7" name="Text Box 3">
          <a:extLst>
            <a:ext uri="{FF2B5EF4-FFF2-40B4-BE49-F238E27FC236}">
              <a16:creationId xmlns:a16="http://schemas.microsoft.com/office/drawing/2014/main" id="{00000000-0008-0000-0200-0000A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8" name="Text Box 3">
          <a:extLst>
            <a:ext uri="{FF2B5EF4-FFF2-40B4-BE49-F238E27FC236}">
              <a16:creationId xmlns:a16="http://schemas.microsoft.com/office/drawing/2014/main" id="{00000000-0008-0000-0200-0000A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9" name="Text Box 3">
          <a:extLst>
            <a:ext uri="{FF2B5EF4-FFF2-40B4-BE49-F238E27FC236}">
              <a16:creationId xmlns:a16="http://schemas.microsoft.com/office/drawing/2014/main" id="{00000000-0008-0000-0200-0000A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0" name="Text Box 3">
          <a:extLst>
            <a:ext uri="{FF2B5EF4-FFF2-40B4-BE49-F238E27FC236}">
              <a16:creationId xmlns:a16="http://schemas.microsoft.com/office/drawing/2014/main" id="{00000000-0008-0000-0200-0000A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1" name="Text Box 3">
          <a:extLst>
            <a:ext uri="{FF2B5EF4-FFF2-40B4-BE49-F238E27FC236}">
              <a16:creationId xmlns:a16="http://schemas.microsoft.com/office/drawing/2014/main" id="{00000000-0008-0000-0200-0000A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2" name="Text Box 3">
          <a:extLst>
            <a:ext uri="{FF2B5EF4-FFF2-40B4-BE49-F238E27FC236}">
              <a16:creationId xmlns:a16="http://schemas.microsoft.com/office/drawing/2014/main" id="{00000000-0008-0000-0200-0000A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3" name="Text Box 3">
          <a:extLst>
            <a:ext uri="{FF2B5EF4-FFF2-40B4-BE49-F238E27FC236}">
              <a16:creationId xmlns:a16="http://schemas.microsoft.com/office/drawing/2014/main" id="{00000000-0008-0000-0200-0000A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4" name="Text Box 3">
          <a:extLst>
            <a:ext uri="{FF2B5EF4-FFF2-40B4-BE49-F238E27FC236}">
              <a16:creationId xmlns:a16="http://schemas.microsoft.com/office/drawing/2014/main" id="{00000000-0008-0000-0200-0000A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5" name="Text Box 3">
          <a:extLst>
            <a:ext uri="{FF2B5EF4-FFF2-40B4-BE49-F238E27FC236}">
              <a16:creationId xmlns:a16="http://schemas.microsoft.com/office/drawing/2014/main" id="{00000000-0008-0000-0200-0000A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6" name="Text Box 3">
          <a:extLst>
            <a:ext uri="{FF2B5EF4-FFF2-40B4-BE49-F238E27FC236}">
              <a16:creationId xmlns:a16="http://schemas.microsoft.com/office/drawing/2014/main" id="{00000000-0008-0000-0200-0000B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7" name="Text Box 3">
          <a:extLst>
            <a:ext uri="{FF2B5EF4-FFF2-40B4-BE49-F238E27FC236}">
              <a16:creationId xmlns:a16="http://schemas.microsoft.com/office/drawing/2014/main" id="{00000000-0008-0000-0200-0000B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8" name="Text Box 3">
          <a:extLst>
            <a:ext uri="{FF2B5EF4-FFF2-40B4-BE49-F238E27FC236}">
              <a16:creationId xmlns:a16="http://schemas.microsoft.com/office/drawing/2014/main" id="{00000000-0008-0000-0200-0000B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9" name="Text Box 3">
          <a:extLst>
            <a:ext uri="{FF2B5EF4-FFF2-40B4-BE49-F238E27FC236}">
              <a16:creationId xmlns:a16="http://schemas.microsoft.com/office/drawing/2014/main" id="{00000000-0008-0000-0200-0000B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0" name="Text Box 3">
          <a:extLst>
            <a:ext uri="{FF2B5EF4-FFF2-40B4-BE49-F238E27FC236}">
              <a16:creationId xmlns:a16="http://schemas.microsoft.com/office/drawing/2014/main" id="{00000000-0008-0000-0200-0000B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1" name="Text Box 3">
          <a:extLst>
            <a:ext uri="{FF2B5EF4-FFF2-40B4-BE49-F238E27FC236}">
              <a16:creationId xmlns:a16="http://schemas.microsoft.com/office/drawing/2014/main" id="{00000000-0008-0000-0200-0000B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2" name="Text Box 3">
          <a:extLst>
            <a:ext uri="{FF2B5EF4-FFF2-40B4-BE49-F238E27FC236}">
              <a16:creationId xmlns:a16="http://schemas.microsoft.com/office/drawing/2014/main" id="{00000000-0008-0000-0200-0000B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3" name="Text Box 3">
          <a:extLst>
            <a:ext uri="{FF2B5EF4-FFF2-40B4-BE49-F238E27FC236}">
              <a16:creationId xmlns:a16="http://schemas.microsoft.com/office/drawing/2014/main" id="{00000000-0008-0000-0200-0000B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4" name="Text Box 3">
          <a:extLst>
            <a:ext uri="{FF2B5EF4-FFF2-40B4-BE49-F238E27FC236}">
              <a16:creationId xmlns:a16="http://schemas.microsoft.com/office/drawing/2014/main" id="{00000000-0008-0000-0200-0000B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5" name="Text Box 3">
          <a:extLst>
            <a:ext uri="{FF2B5EF4-FFF2-40B4-BE49-F238E27FC236}">
              <a16:creationId xmlns:a16="http://schemas.microsoft.com/office/drawing/2014/main" id="{00000000-0008-0000-0200-0000B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6" name="Text Box 3">
          <a:extLst>
            <a:ext uri="{FF2B5EF4-FFF2-40B4-BE49-F238E27FC236}">
              <a16:creationId xmlns:a16="http://schemas.microsoft.com/office/drawing/2014/main" id="{00000000-0008-0000-0200-0000B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7" name="Text Box 3">
          <a:extLst>
            <a:ext uri="{FF2B5EF4-FFF2-40B4-BE49-F238E27FC236}">
              <a16:creationId xmlns:a16="http://schemas.microsoft.com/office/drawing/2014/main" id="{00000000-0008-0000-0200-0000B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8" name="Text Box 3">
          <a:extLst>
            <a:ext uri="{FF2B5EF4-FFF2-40B4-BE49-F238E27FC236}">
              <a16:creationId xmlns:a16="http://schemas.microsoft.com/office/drawing/2014/main" id="{00000000-0008-0000-0200-0000B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9" name="Text Box 3">
          <a:extLst>
            <a:ext uri="{FF2B5EF4-FFF2-40B4-BE49-F238E27FC236}">
              <a16:creationId xmlns:a16="http://schemas.microsoft.com/office/drawing/2014/main" id="{00000000-0008-0000-0200-0000B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90" name="Text Box 3">
          <a:extLst>
            <a:ext uri="{FF2B5EF4-FFF2-40B4-BE49-F238E27FC236}">
              <a16:creationId xmlns:a16="http://schemas.microsoft.com/office/drawing/2014/main" id="{00000000-0008-0000-0200-0000B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91" name="Text Box 3">
          <a:extLst>
            <a:ext uri="{FF2B5EF4-FFF2-40B4-BE49-F238E27FC236}">
              <a16:creationId xmlns:a16="http://schemas.microsoft.com/office/drawing/2014/main" id="{00000000-0008-0000-0200-0000B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92" name="Text Box 3">
          <a:extLst>
            <a:ext uri="{FF2B5EF4-FFF2-40B4-BE49-F238E27FC236}">
              <a16:creationId xmlns:a16="http://schemas.microsoft.com/office/drawing/2014/main" id="{00000000-0008-0000-0200-0000C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93" name="Text Box 3">
          <a:extLst>
            <a:ext uri="{FF2B5EF4-FFF2-40B4-BE49-F238E27FC236}">
              <a16:creationId xmlns:a16="http://schemas.microsoft.com/office/drawing/2014/main" id="{00000000-0008-0000-0200-0000C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4" name="Text Box 387">
          <a:extLst>
            <a:ext uri="{FF2B5EF4-FFF2-40B4-BE49-F238E27FC236}">
              <a16:creationId xmlns:a16="http://schemas.microsoft.com/office/drawing/2014/main" id="{00000000-0008-0000-0200-0000C2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5" name="Text Box 388">
          <a:extLst>
            <a:ext uri="{FF2B5EF4-FFF2-40B4-BE49-F238E27FC236}">
              <a16:creationId xmlns:a16="http://schemas.microsoft.com/office/drawing/2014/main" id="{00000000-0008-0000-0200-0000C3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6" name="Text Box 389">
          <a:extLst>
            <a:ext uri="{FF2B5EF4-FFF2-40B4-BE49-F238E27FC236}">
              <a16:creationId xmlns:a16="http://schemas.microsoft.com/office/drawing/2014/main" id="{00000000-0008-0000-0200-0000C4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7" name="Text Box 390">
          <a:extLst>
            <a:ext uri="{FF2B5EF4-FFF2-40B4-BE49-F238E27FC236}">
              <a16:creationId xmlns:a16="http://schemas.microsoft.com/office/drawing/2014/main" id="{00000000-0008-0000-0200-0000C5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8" name="Text Box 391">
          <a:extLst>
            <a:ext uri="{FF2B5EF4-FFF2-40B4-BE49-F238E27FC236}">
              <a16:creationId xmlns:a16="http://schemas.microsoft.com/office/drawing/2014/main" id="{00000000-0008-0000-0200-0000C6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9" name="Text Box 392">
          <a:extLst>
            <a:ext uri="{FF2B5EF4-FFF2-40B4-BE49-F238E27FC236}">
              <a16:creationId xmlns:a16="http://schemas.microsoft.com/office/drawing/2014/main" id="{00000000-0008-0000-0200-0000C7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0" name="Text Box 393">
          <a:extLst>
            <a:ext uri="{FF2B5EF4-FFF2-40B4-BE49-F238E27FC236}">
              <a16:creationId xmlns:a16="http://schemas.microsoft.com/office/drawing/2014/main" id="{00000000-0008-0000-0200-0000C8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1" name="Text Box 394">
          <a:extLst>
            <a:ext uri="{FF2B5EF4-FFF2-40B4-BE49-F238E27FC236}">
              <a16:creationId xmlns:a16="http://schemas.microsoft.com/office/drawing/2014/main" id="{00000000-0008-0000-0200-0000C9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2" name="Text Box 395">
          <a:extLst>
            <a:ext uri="{FF2B5EF4-FFF2-40B4-BE49-F238E27FC236}">
              <a16:creationId xmlns:a16="http://schemas.microsoft.com/office/drawing/2014/main" id="{00000000-0008-0000-0200-0000CA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3" name="Text Box 396">
          <a:extLst>
            <a:ext uri="{FF2B5EF4-FFF2-40B4-BE49-F238E27FC236}">
              <a16:creationId xmlns:a16="http://schemas.microsoft.com/office/drawing/2014/main" id="{00000000-0008-0000-0200-0000CB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4" name="Text Box 397">
          <a:extLst>
            <a:ext uri="{FF2B5EF4-FFF2-40B4-BE49-F238E27FC236}">
              <a16:creationId xmlns:a16="http://schemas.microsoft.com/office/drawing/2014/main" id="{00000000-0008-0000-0200-0000CC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5" name="Text Box 398">
          <a:extLst>
            <a:ext uri="{FF2B5EF4-FFF2-40B4-BE49-F238E27FC236}">
              <a16:creationId xmlns:a16="http://schemas.microsoft.com/office/drawing/2014/main" id="{00000000-0008-0000-0200-0000CD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6" name="Text Box 399">
          <a:extLst>
            <a:ext uri="{FF2B5EF4-FFF2-40B4-BE49-F238E27FC236}">
              <a16:creationId xmlns:a16="http://schemas.microsoft.com/office/drawing/2014/main" id="{00000000-0008-0000-0200-0000CE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7" name="Text Box 400">
          <a:extLst>
            <a:ext uri="{FF2B5EF4-FFF2-40B4-BE49-F238E27FC236}">
              <a16:creationId xmlns:a16="http://schemas.microsoft.com/office/drawing/2014/main" id="{00000000-0008-0000-0200-0000CF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8" name="Text Box 401">
          <a:extLst>
            <a:ext uri="{FF2B5EF4-FFF2-40B4-BE49-F238E27FC236}">
              <a16:creationId xmlns:a16="http://schemas.microsoft.com/office/drawing/2014/main" id="{00000000-0008-0000-0200-0000D0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9" name="Text Box 402">
          <a:extLst>
            <a:ext uri="{FF2B5EF4-FFF2-40B4-BE49-F238E27FC236}">
              <a16:creationId xmlns:a16="http://schemas.microsoft.com/office/drawing/2014/main" id="{00000000-0008-0000-0200-0000D1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0" name="Text Box 403">
          <a:extLst>
            <a:ext uri="{FF2B5EF4-FFF2-40B4-BE49-F238E27FC236}">
              <a16:creationId xmlns:a16="http://schemas.microsoft.com/office/drawing/2014/main" id="{00000000-0008-0000-0200-0000D2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1" name="Text Box 404">
          <a:extLst>
            <a:ext uri="{FF2B5EF4-FFF2-40B4-BE49-F238E27FC236}">
              <a16:creationId xmlns:a16="http://schemas.microsoft.com/office/drawing/2014/main" id="{00000000-0008-0000-0200-0000D3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2" name="Text Box 405">
          <a:extLst>
            <a:ext uri="{FF2B5EF4-FFF2-40B4-BE49-F238E27FC236}">
              <a16:creationId xmlns:a16="http://schemas.microsoft.com/office/drawing/2014/main" id="{00000000-0008-0000-0200-0000D4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3" name="Text Box 406">
          <a:extLst>
            <a:ext uri="{FF2B5EF4-FFF2-40B4-BE49-F238E27FC236}">
              <a16:creationId xmlns:a16="http://schemas.microsoft.com/office/drawing/2014/main" id="{00000000-0008-0000-0200-0000D5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4" name="Text Box 407">
          <a:extLst>
            <a:ext uri="{FF2B5EF4-FFF2-40B4-BE49-F238E27FC236}">
              <a16:creationId xmlns:a16="http://schemas.microsoft.com/office/drawing/2014/main" id="{00000000-0008-0000-0200-0000D6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5" name="Text Box 408">
          <a:extLst>
            <a:ext uri="{FF2B5EF4-FFF2-40B4-BE49-F238E27FC236}">
              <a16:creationId xmlns:a16="http://schemas.microsoft.com/office/drawing/2014/main" id="{00000000-0008-0000-0200-0000D7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6" name="Text Box 409">
          <a:extLst>
            <a:ext uri="{FF2B5EF4-FFF2-40B4-BE49-F238E27FC236}">
              <a16:creationId xmlns:a16="http://schemas.microsoft.com/office/drawing/2014/main" id="{00000000-0008-0000-0200-0000D8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7" name="Text Box 410">
          <a:extLst>
            <a:ext uri="{FF2B5EF4-FFF2-40B4-BE49-F238E27FC236}">
              <a16:creationId xmlns:a16="http://schemas.microsoft.com/office/drawing/2014/main" id="{00000000-0008-0000-0200-0000D9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8" name="Text Box 411">
          <a:extLst>
            <a:ext uri="{FF2B5EF4-FFF2-40B4-BE49-F238E27FC236}">
              <a16:creationId xmlns:a16="http://schemas.microsoft.com/office/drawing/2014/main" id="{00000000-0008-0000-0200-0000DA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9" name="Text Box 412">
          <a:extLst>
            <a:ext uri="{FF2B5EF4-FFF2-40B4-BE49-F238E27FC236}">
              <a16:creationId xmlns:a16="http://schemas.microsoft.com/office/drawing/2014/main" id="{00000000-0008-0000-0200-0000DB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0" name="Text Box 413">
          <a:extLst>
            <a:ext uri="{FF2B5EF4-FFF2-40B4-BE49-F238E27FC236}">
              <a16:creationId xmlns:a16="http://schemas.microsoft.com/office/drawing/2014/main" id="{00000000-0008-0000-0200-0000DC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1" name="Text Box 414">
          <a:extLst>
            <a:ext uri="{FF2B5EF4-FFF2-40B4-BE49-F238E27FC236}">
              <a16:creationId xmlns:a16="http://schemas.microsoft.com/office/drawing/2014/main" id="{00000000-0008-0000-0200-0000DD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2" name="Text Box 415">
          <a:extLst>
            <a:ext uri="{FF2B5EF4-FFF2-40B4-BE49-F238E27FC236}">
              <a16:creationId xmlns:a16="http://schemas.microsoft.com/office/drawing/2014/main" id="{00000000-0008-0000-0200-0000DE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3" name="Text Box 416">
          <a:extLst>
            <a:ext uri="{FF2B5EF4-FFF2-40B4-BE49-F238E27FC236}">
              <a16:creationId xmlns:a16="http://schemas.microsoft.com/office/drawing/2014/main" id="{00000000-0008-0000-0200-0000DF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4" name="Text Box 417">
          <a:extLst>
            <a:ext uri="{FF2B5EF4-FFF2-40B4-BE49-F238E27FC236}">
              <a16:creationId xmlns:a16="http://schemas.microsoft.com/office/drawing/2014/main" id="{00000000-0008-0000-0200-0000E0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5" name="Text Box 418">
          <a:extLst>
            <a:ext uri="{FF2B5EF4-FFF2-40B4-BE49-F238E27FC236}">
              <a16:creationId xmlns:a16="http://schemas.microsoft.com/office/drawing/2014/main" id="{00000000-0008-0000-0200-0000E1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6" name="Text Box 419">
          <a:extLst>
            <a:ext uri="{FF2B5EF4-FFF2-40B4-BE49-F238E27FC236}">
              <a16:creationId xmlns:a16="http://schemas.microsoft.com/office/drawing/2014/main" id="{00000000-0008-0000-0200-0000E2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7" name="Text Box 420">
          <a:extLst>
            <a:ext uri="{FF2B5EF4-FFF2-40B4-BE49-F238E27FC236}">
              <a16:creationId xmlns:a16="http://schemas.microsoft.com/office/drawing/2014/main" id="{00000000-0008-0000-0200-0000E3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8" name="Text Box 421">
          <a:extLst>
            <a:ext uri="{FF2B5EF4-FFF2-40B4-BE49-F238E27FC236}">
              <a16:creationId xmlns:a16="http://schemas.microsoft.com/office/drawing/2014/main" id="{00000000-0008-0000-0200-0000E4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9" name="Text Box 422">
          <a:extLst>
            <a:ext uri="{FF2B5EF4-FFF2-40B4-BE49-F238E27FC236}">
              <a16:creationId xmlns:a16="http://schemas.microsoft.com/office/drawing/2014/main" id="{00000000-0008-0000-0200-0000E5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0" name="Text Box 423">
          <a:extLst>
            <a:ext uri="{FF2B5EF4-FFF2-40B4-BE49-F238E27FC236}">
              <a16:creationId xmlns:a16="http://schemas.microsoft.com/office/drawing/2014/main" id="{00000000-0008-0000-0200-0000E6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1" name="Text Box 424">
          <a:extLst>
            <a:ext uri="{FF2B5EF4-FFF2-40B4-BE49-F238E27FC236}">
              <a16:creationId xmlns:a16="http://schemas.microsoft.com/office/drawing/2014/main" id="{00000000-0008-0000-0200-0000E7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2" name="Text Box 425">
          <a:extLst>
            <a:ext uri="{FF2B5EF4-FFF2-40B4-BE49-F238E27FC236}">
              <a16:creationId xmlns:a16="http://schemas.microsoft.com/office/drawing/2014/main" id="{00000000-0008-0000-0200-0000E8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3" name="Text Box 426">
          <a:extLst>
            <a:ext uri="{FF2B5EF4-FFF2-40B4-BE49-F238E27FC236}">
              <a16:creationId xmlns:a16="http://schemas.microsoft.com/office/drawing/2014/main" id="{00000000-0008-0000-0200-0000E9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4" name="Text Box 427">
          <a:extLst>
            <a:ext uri="{FF2B5EF4-FFF2-40B4-BE49-F238E27FC236}">
              <a16:creationId xmlns:a16="http://schemas.microsoft.com/office/drawing/2014/main" id="{00000000-0008-0000-0200-0000EA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5" name="Text Box 428">
          <a:extLst>
            <a:ext uri="{FF2B5EF4-FFF2-40B4-BE49-F238E27FC236}">
              <a16:creationId xmlns:a16="http://schemas.microsoft.com/office/drawing/2014/main" id="{00000000-0008-0000-0200-0000EB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6" name="Text Box 429">
          <a:extLst>
            <a:ext uri="{FF2B5EF4-FFF2-40B4-BE49-F238E27FC236}">
              <a16:creationId xmlns:a16="http://schemas.microsoft.com/office/drawing/2014/main" id="{00000000-0008-0000-0200-0000EC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7" name="Text Box 430">
          <a:extLst>
            <a:ext uri="{FF2B5EF4-FFF2-40B4-BE49-F238E27FC236}">
              <a16:creationId xmlns:a16="http://schemas.microsoft.com/office/drawing/2014/main" id="{00000000-0008-0000-0200-0000ED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8" name="Text Box 431">
          <a:extLst>
            <a:ext uri="{FF2B5EF4-FFF2-40B4-BE49-F238E27FC236}">
              <a16:creationId xmlns:a16="http://schemas.microsoft.com/office/drawing/2014/main" id="{00000000-0008-0000-0200-0000EE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9" name="Text Box 432">
          <a:extLst>
            <a:ext uri="{FF2B5EF4-FFF2-40B4-BE49-F238E27FC236}">
              <a16:creationId xmlns:a16="http://schemas.microsoft.com/office/drawing/2014/main" id="{00000000-0008-0000-0200-0000EF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0" name="Text Box 433">
          <a:extLst>
            <a:ext uri="{FF2B5EF4-FFF2-40B4-BE49-F238E27FC236}">
              <a16:creationId xmlns:a16="http://schemas.microsoft.com/office/drawing/2014/main" id="{00000000-0008-0000-0200-0000F0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1" name="Text Box 434">
          <a:extLst>
            <a:ext uri="{FF2B5EF4-FFF2-40B4-BE49-F238E27FC236}">
              <a16:creationId xmlns:a16="http://schemas.microsoft.com/office/drawing/2014/main" id="{00000000-0008-0000-0200-0000F1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2" name="Text Box 435">
          <a:extLst>
            <a:ext uri="{FF2B5EF4-FFF2-40B4-BE49-F238E27FC236}">
              <a16:creationId xmlns:a16="http://schemas.microsoft.com/office/drawing/2014/main" id="{00000000-0008-0000-0200-0000F2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3" name="Text Box 436">
          <a:extLst>
            <a:ext uri="{FF2B5EF4-FFF2-40B4-BE49-F238E27FC236}">
              <a16:creationId xmlns:a16="http://schemas.microsoft.com/office/drawing/2014/main" id="{00000000-0008-0000-0200-0000F3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4" name="Text Box 437">
          <a:extLst>
            <a:ext uri="{FF2B5EF4-FFF2-40B4-BE49-F238E27FC236}">
              <a16:creationId xmlns:a16="http://schemas.microsoft.com/office/drawing/2014/main" id="{00000000-0008-0000-0200-0000F4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5" name="Text Box 438">
          <a:extLst>
            <a:ext uri="{FF2B5EF4-FFF2-40B4-BE49-F238E27FC236}">
              <a16:creationId xmlns:a16="http://schemas.microsoft.com/office/drawing/2014/main" id="{00000000-0008-0000-0200-0000F5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6" name="Text Box 439">
          <a:extLst>
            <a:ext uri="{FF2B5EF4-FFF2-40B4-BE49-F238E27FC236}">
              <a16:creationId xmlns:a16="http://schemas.microsoft.com/office/drawing/2014/main" id="{00000000-0008-0000-0200-0000F6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7" name="Text Box 440">
          <a:extLst>
            <a:ext uri="{FF2B5EF4-FFF2-40B4-BE49-F238E27FC236}">
              <a16:creationId xmlns:a16="http://schemas.microsoft.com/office/drawing/2014/main" id="{00000000-0008-0000-0200-0000F7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8" name="Text Box 441">
          <a:extLst>
            <a:ext uri="{FF2B5EF4-FFF2-40B4-BE49-F238E27FC236}">
              <a16:creationId xmlns:a16="http://schemas.microsoft.com/office/drawing/2014/main" id="{00000000-0008-0000-0200-0000F8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9" name="Text Box 442">
          <a:extLst>
            <a:ext uri="{FF2B5EF4-FFF2-40B4-BE49-F238E27FC236}">
              <a16:creationId xmlns:a16="http://schemas.microsoft.com/office/drawing/2014/main" id="{00000000-0008-0000-0200-0000F9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0" name="Text Box 443">
          <a:extLst>
            <a:ext uri="{FF2B5EF4-FFF2-40B4-BE49-F238E27FC236}">
              <a16:creationId xmlns:a16="http://schemas.microsoft.com/office/drawing/2014/main" id="{00000000-0008-0000-0200-0000FA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1" name="Text Box 444">
          <a:extLst>
            <a:ext uri="{FF2B5EF4-FFF2-40B4-BE49-F238E27FC236}">
              <a16:creationId xmlns:a16="http://schemas.microsoft.com/office/drawing/2014/main" id="{00000000-0008-0000-0200-0000FB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2" name="Text Box 445">
          <a:extLst>
            <a:ext uri="{FF2B5EF4-FFF2-40B4-BE49-F238E27FC236}">
              <a16:creationId xmlns:a16="http://schemas.microsoft.com/office/drawing/2014/main" id="{00000000-0008-0000-0200-0000FC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3" name="Text Box 446">
          <a:extLst>
            <a:ext uri="{FF2B5EF4-FFF2-40B4-BE49-F238E27FC236}">
              <a16:creationId xmlns:a16="http://schemas.microsoft.com/office/drawing/2014/main" id="{00000000-0008-0000-0200-0000FD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4" name="Text Box 447">
          <a:extLst>
            <a:ext uri="{FF2B5EF4-FFF2-40B4-BE49-F238E27FC236}">
              <a16:creationId xmlns:a16="http://schemas.microsoft.com/office/drawing/2014/main" id="{00000000-0008-0000-0200-0000FE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5" name="Text Box 448">
          <a:extLst>
            <a:ext uri="{FF2B5EF4-FFF2-40B4-BE49-F238E27FC236}">
              <a16:creationId xmlns:a16="http://schemas.microsoft.com/office/drawing/2014/main" id="{00000000-0008-0000-0200-0000FF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6" name="Text Box 449">
          <a:extLst>
            <a:ext uri="{FF2B5EF4-FFF2-40B4-BE49-F238E27FC236}">
              <a16:creationId xmlns:a16="http://schemas.microsoft.com/office/drawing/2014/main" id="{00000000-0008-0000-0200-00000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7" name="Text Box 450">
          <a:extLst>
            <a:ext uri="{FF2B5EF4-FFF2-40B4-BE49-F238E27FC236}">
              <a16:creationId xmlns:a16="http://schemas.microsoft.com/office/drawing/2014/main" id="{00000000-0008-0000-0200-00000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8" name="Text Box 451">
          <a:extLst>
            <a:ext uri="{FF2B5EF4-FFF2-40B4-BE49-F238E27FC236}">
              <a16:creationId xmlns:a16="http://schemas.microsoft.com/office/drawing/2014/main" id="{00000000-0008-0000-0200-00000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9" name="Text Box 452">
          <a:extLst>
            <a:ext uri="{FF2B5EF4-FFF2-40B4-BE49-F238E27FC236}">
              <a16:creationId xmlns:a16="http://schemas.microsoft.com/office/drawing/2014/main" id="{00000000-0008-0000-0200-00000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0" name="Text Box 453">
          <a:extLst>
            <a:ext uri="{FF2B5EF4-FFF2-40B4-BE49-F238E27FC236}">
              <a16:creationId xmlns:a16="http://schemas.microsoft.com/office/drawing/2014/main" id="{00000000-0008-0000-0200-00000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1" name="Text Box 454">
          <a:extLst>
            <a:ext uri="{FF2B5EF4-FFF2-40B4-BE49-F238E27FC236}">
              <a16:creationId xmlns:a16="http://schemas.microsoft.com/office/drawing/2014/main" id="{00000000-0008-0000-0200-00000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2" name="Text Box 455">
          <a:extLst>
            <a:ext uri="{FF2B5EF4-FFF2-40B4-BE49-F238E27FC236}">
              <a16:creationId xmlns:a16="http://schemas.microsoft.com/office/drawing/2014/main" id="{00000000-0008-0000-0200-00000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3" name="Text Box 456">
          <a:extLst>
            <a:ext uri="{FF2B5EF4-FFF2-40B4-BE49-F238E27FC236}">
              <a16:creationId xmlns:a16="http://schemas.microsoft.com/office/drawing/2014/main" id="{00000000-0008-0000-0200-00000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4" name="Text Box 457">
          <a:extLst>
            <a:ext uri="{FF2B5EF4-FFF2-40B4-BE49-F238E27FC236}">
              <a16:creationId xmlns:a16="http://schemas.microsoft.com/office/drawing/2014/main" id="{00000000-0008-0000-0200-00000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5" name="Text Box 458">
          <a:extLst>
            <a:ext uri="{FF2B5EF4-FFF2-40B4-BE49-F238E27FC236}">
              <a16:creationId xmlns:a16="http://schemas.microsoft.com/office/drawing/2014/main" id="{00000000-0008-0000-0200-00000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6" name="Text Box 459">
          <a:extLst>
            <a:ext uri="{FF2B5EF4-FFF2-40B4-BE49-F238E27FC236}">
              <a16:creationId xmlns:a16="http://schemas.microsoft.com/office/drawing/2014/main" id="{00000000-0008-0000-0200-00000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7" name="Text Box 460">
          <a:extLst>
            <a:ext uri="{FF2B5EF4-FFF2-40B4-BE49-F238E27FC236}">
              <a16:creationId xmlns:a16="http://schemas.microsoft.com/office/drawing/2014/main" id="{00000000-0008-0000-0200-00000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8" name="Text Box 461">
          <a:extLst>
            <a:ext uri="{FF2B5EF4-FFF2-40B4-BE49-F238E27FC236}">
              <a16:creationId xmlns:a16="http://schemas.microsoft.com/office/drawing/2014/main" id="{00000000-0008-0000-0200-00000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9" name="Text Box 462">
          <a:extLst>
            <a:ext uri="{FF2B5EF4-FFF2-40B4-BE49-F238E27FC236}">
              <a16:creationId xmlns:a16="http://schemas.microsoft.com/office/drawing/2014/main" id="{00000000-0008-0000-0200-00000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0" name="Text Box 463">
          <a:extLst>
            <a:ext uri="{FF2B5EF4-FFF2-40B4-BE49-F238E27FC236}">
              <a16:creationId xmlns:a16="http://schemas.microsoft.com/office/drawing/2014/main" id="{00000000-0008-0000-0200-00000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1" name="Text Box 464">
          <a:extLst>
            <a:ext uri="{FF2B5EF4-FFF2-40B4-BE49-F238E27FC236}">
              <a16:creationId xmlns:a16="http://schemas.microsoft.com/office/drawing/2014/main" id="{00000000-0008-0000-0200-00000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2" name="Text Box 465">
          <a:extLst>
            <a:ext uri="{FF2B5EF4-FFF2-40B4-BE49-F238E27FC236}">
              <a16:creationId xmlns:a16="http://schemas.microsoft.com/office/drawing/2014/main" id="{00000000-0008-0000-0200-00001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3" name="Text Box 466">
          <a:extLst>
            <a:ext uri="{FF2B5EF4-FFF2-40B4-BE49-F238E27FC236}">
              <a16:creationId xmlns:a16="http://schemas.microsoft.com/office/drawing/2014/main" id="{00000000-0008-0000-0200-00001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4" name="Text Box 467">
          <a:extLst>
            <a:ext uri="{FF2B5EF4-FFF2-40B4-BE49-F238E27FC236}">
              <a16:creationId xmlns:a16="http://schemas.microsoft.com/office/drawing/2014/main" id="{00000000-0008-0000-0200-00001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5" name="Text Box 468">
          <a:extLst>
            <a:ext uri="{FF2B5EF4-FFF2-40B4-BE49-F238E27FC236}">
              <a16:creationId xmlns:a16="http://schemas.microsoft.com/office/drawing/2014/main" id="{00000000-0008-0000-0200-00001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6" name="Text Box 469">
          <a:extLst>
            <a:ext uri="{FF2B5EF4-FFF2-40B4-BE49-F238E27FC236}">
              <a16:creationId xmlns:a16="http://schemas.microsoft.com/office/drawing/2014/main" id="{00000000-0008-0000-0200-00001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7" name="Text Box 470">
          <a:extLst>
            <a:ext uri="{FF2B5EF4-FFF2-40B4-BE49-F238E27FC236}">
              <a16:creationId xmlns:a16="http://schemas.microsoft.com/office/drawing/2014/main" id="{00000000-0008-0000-0200-00001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8" name="Text Box 471">
          <a:extLst>
            <a:ext uri="{FF2B5EF4-FFF2-40B4-BE49-F238E27FC236}">
              <a16:creationId xmlns:a16="http://schemas.microsoft.com/office/drawing/2014/main" id="{00000000-0008-0000-0200-00001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9" name="Text Box 472">
          <a:extLst>
            <a:ext uri="{FF2B5EF4-FFF2-40B4-BE49-F238E27FC236}">
              <a16:creationId xmlns:a16="http://schemas.microsoft.com/office/drawing/2014/main" id="{00000000-0008-0000-0200-00001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0" name="Text Box 473">
          <a:extLst>
            <a:ext uri="{FF2B5EF4-FFF2-40B4-BE49-F238E27FC236}">
              <a16:creationId xmlns:a16="http://schemas.microsoft.com/office/drawing/2014/main" id="{00000000-0008-0000-0200-00001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1" name="Text Box 474">
          <a:extLst>
            <a:ext uri="{FF2B5EF4-FFF2-40B4-BE49-F238E27FC236}">
              <a16:creationId xmlns:a16="http://schemas.microsoft.com/office/drawing/2014/main" id="{00000000-0008-0000-0200-00001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2" name="Text Box 475">
          <a:extLst>
            <a:ext uri="{FF2B5EF4-FFF2-40B4-BE49-F238E27FC236}">
              <a16:creationId xmlns:a16="http://schemas.microsoft.com/office/drawing/2014/main" id="{00000000-0008-0000-0200-00001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3" name="Text Box 476">
          <a:extLst>
            <a:ext uri="{FF2B5EF4-FFF2-40B4-BE49-F238E27FC236}">
              <a16:creationId xmlns:a16="http://schemas.microsoft.com/office/drawing/2014/main" id="{00000000-0008-0000-0200-00001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4" name="Text Box 477">
          <a:extLst>
            <a:ext uri="{FF2B5EF4-FFF2-40B4-BE49-F238E27FC236}">
              <a16:creationId xmlns:a16="http://schemas.microsoft.com/office/drawing/2014/main" id="{00000000-0008-0000-0200-00001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5" name="Text Box 478">
          <a:extLst>
            <a:ext uri="{FF2B5EF4-FFF2-40B4-BE49-F238E27FC236}">
              <a16:creationId xmlns:a16="http://schemas.microsoft.com/office/drawing/2014/main" id="{00000000-0008-0000-0200-00001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6" name="Text Box 479">
          <a:extLst>
            <a:ext uri="{FF2B5EF4-FFF2-40B4-BE49-F238E27FC236}">
              <a16:creationId xmlns:a16="http://schemas.microsoft.com/office/drawing/2014/main" id="{00000000-0008-0000-0200-00001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7" name="Text Box 480">
          <a:extLst>
            <a:ext uri="{FF2B5EF4-FFF2-40B4-BE49-F238E27FC236}">
              <a16:creationId xmlns:a16="http://schemas.microsoft.com/office/drawing/2014/main" id="{00000000-0008-0000-0200-00001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8" name="Text Box 481">
          <a:extLst>
            <a:ext uri="{FF2B5EF4-FFF2-40B4-BE49-F238E27FC236}">
              <a16:creationId xmlns:a16="http://schemas.microsoft.com/office/drawing/2014/main" id="{00000000-0008-0000-0200-00002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9" name="Text Box 482">
          <a:extLst>
            <a:ext uri="{FF2B5EF4-FFF2-40B4-BE49-F238E27FC236}">
              <a16:creationId xmlns:a16="http://schemas.microsoft.com/office/drawing/2014/main" id="{00000000-0008-0000-0200-00002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0" name="Text Box 483">
          <a:extLst>
            <a:ext uri="{FF2B5EF4-FFF2-40B4-BE49-F238E27FC236}">
              <a16:creationId xmlns:a16="http://schemas.microsoft.com/office/drawing/2014/main" id="{00000000-0008-0000-0200-00002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1" name="Text Box 484">
          <a:extLst>
            <a:ext uri="{FF2B5EF4-FFF2-40B4-BE49-F238E27FC236}">
              <a16:creationId xmlns:a16="http://schemas.microsoft.com/office/drawing/2014/main" id="{00000000-0008-0000-0200-00002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2" name="Text Box 485">
          <a:extLst>
            <a:ext uri="{FF2B5EF4-FFF2-40B4-BE49-F238E27FC236}">
              <a16:creationId xmlns:a16="http://schemas.microsoft.com/office/drawing/2014/main" id="{00000000-0008-0000-0200-00002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3" name="Text Box 486">
          <a:extLst>
            <a:ext uri="{FF2B5EF4-FFF2-40B4-BE49-F238E27FC236}">
              <a16:creationId xmlns:a16="http://schemas.microsoft.com/office/drawing/2014/main" id="{00000000-0008-0000-0200-00002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4" name="Text Box 487">
          <a:extLst>
            <a:ext uri="{FF2B5EF4-FFF2-40B4-BE49-F238E27FC236}">
              <a16:creationId xmlns:a16="http://schemas.microsoft.com/office/drawing/2014/main" id="{00000000-0008-0000-0200-00002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5" name="Text Box 488">
          <a:extLst>
            <a:ext uri="{FF2B5EF4-FFF2-40B4-BE49-F238E27FC236}">
              <a16:creationId xmlns:a16="http://schemas.microsoft.com/office/drawing/2014/main" id="{00000000-0008-0000-0200-00002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6" name="Text Box 489">
          <a:extLst>
            <a:ext uri="{FF2B5EF4-FFF2-40B4-BE49-F238E27FC236}">
              <a16:creationId xmlns:a16="http://schemas.microsoft.com/office/drawing/2014/main" id="{00000000-0008-0000-0200-00002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7" name="Text Box 490">
          <a:extLst>
            <a:ext uri="{FF2B5EF4-FFF2-40B4-BE49-F238E27FC236}">
              <a16:creationId xmlns:a16="http://schemas.microsoft.com/office/drawing/2014/main" id="{00000000-0008-0000-0200-00002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8" name="Text Box 491">
          <a:extLst>
            <a:ext uri="{FF2B5EF4-FFF2-40B4-BE49-F238E27FC236}">
              <a16:creationId xmlns:a16="http://schemas.microsoft.com/office/drawing/2014/main" id="{00000000-0008-0000-0200-00002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9" name="Text Box 492">
          <a:extLst>
            <a:ext uri="{FF2B5EF4-FFF2-40B4-BE49-F238E27FC236}">
              <a16:creationId xmlns:a16="http://schemas.microsoft.com/office/drawing/2014/main" id="{00000000-0008-0000-0200-00002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0" name="Text Box 493">
          <a:extLst>
            <a:ext uri="{FF2B5EF4-FFF2-40B4-BE49-F238E27FC236}">
              <a16:creationId xmlns:a16="http://schemas.microsoft.com/office/drawing/2014/main" id="{00000000-0008-0000-0200-00002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1" name="Text Box 494">
          <a:extLst>
            <a:ext uri="{FF2B5EF4-FFF2-40B4-BE49-F238E27FC236}">
              <a16:creationId xmlns:a16="http://schemas.microsoft.com/office/drawing/2014/main" id="{00000000-0008-0000-0200-00002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2" name="Text Box 495">
          <a:extLst>
            <a:ext uri="{FF2B5EF4-FFF2-40B4-BE49-F238E27FC236}">
              <a16:creationId xmlns:a16="http://schemas.microsoft.com/office/drawing/2014/main" id="{00000000-0008-0000-0200-00002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3" name="Text Box 496">
          <a:extLst>
            <a:ext uri="{FF2B5EF4-FFF2-40B4-BE49-F238E27FC236}">
              <a16:creationId xmlns:a16="http://schemas.microsoft.com/office/drawing/2014/main" id="{00000000-0008-0000-0200-00002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4" name="Text Box 497">
          <a:extLst>
            <a:ext uri="{FF2B5EF4-FFF2-40B4-BE49-F238E27FC236}">
              <a16:creationId xmlns:a16="http://schemas.microsoft.com/office/drawing/2014/main" id="{00000000-0008-0000-0200-00003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5" name="Text Box 498">
          <a:extLst>
            <a:ext uri="{FF2B5EF4-FFF2-40B4-BE49-F238E27FC236}">
              <a16:creationId xmlns:a16="http://schemas.microsoft.com/office/drawing/2014/main" id="{00000000-0008-0000-0200-00003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6" name="Text Box 499">
          <a:extLst>
            <a:ext uri="{FF2B5EF4-FFF2-40B4-BE49-F238E27FC236}">
              <a16:creationId xmlns:a16="http://schemas.microsoft.com/office/drawing/2014/main" id="{00000000-0008-0000-0200-00003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7" name="Text Box 500">
          <a:extLst>
            <a:ext uri="{FF2B5EF4-FFF2-40B4-BE49-F238E27FC236}">
              <a16:creationId xmlns:a16="http://schemas.microsoft.com/office/drawing/2014/main" id="{00000000-0008-0000-0200-00003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8" name="Text Box 501">
          <a:extLst>
            <a:ext uri="{FF2B5EF4-FFF2-40B4-BE49-F238E27FC236}">
              <a16:creationId xmlns:a16="http://schemas.microsoft.com/office/drawing/2014/main" id="{00000000-0008-0000-0200-00003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9" name="Text Box 502">
          <a:extLst>
            <a:ext uri="{FF2B5EF4-FFF2-40B4-BE49-F238E27FC236}">
              <a16:creationId xmlns:a16="http://schemas.microsoft.com/office/drawing/2014/main" id="{00000000-0008-0000-0200-00003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0" name="Text Box 503">
          <a:extLst>
            <a:ext uri="{FF2B5EF4-FFF2-40B4-BE49-F238E27FC236}">
              <a16:creationId xmlns:a16="http://schemas.microsoft.com/office/drawing/2014/main" id="{00000000-0008-0000-0200-00003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1" name="Text Box 504">
          <a:extLst>
            <a:ext uri="{FF2B5EF4-FFF2-40B4-BE49-F238E27FC236}">
              <a16:creationId xmlns:a16="http://schemas.microsoft.com/office/drawing/2014/main" id="{00000000-0008-0000-0200-00003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2" name="Text Box 505">
          <a:extLst>
            <a:ext uri="{FF2B5EF4-FFF2-40B4-BE49-F238E27FC236}">
              <a16:creationId xmlns:a16="http://schemas.microsoft.com/office/drawing/2014/main" id="{00000000-0008-0000-0200-00003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3" name="Text Box 506">
          <a:extLst>
            <a:ext uri="{FF2B5EF4-FFF2-40B4-BE49-F238E27FC236}">
              <a16:creationId xmlns:a16="http://schemas.microsoft.com/office/drawing/2014/main" id="{00000000-0008-0000-0200-00003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4" name="Text Box 507">
          <a:extLst>
            <a:ext uri="{FF2B5EF4-FFF2-40B4-BE49-F238E27FC236}">
              <a16:creationId xmlns:a16="http://schemas.microsoft.com/office/drawing/2014/main" id="{00000000-0008-0000-0200-00003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5" name="Text Box 508">
          <a:extLst>
            <a:ext uri="{FF2B5EF4-FFF2-40B4-BE49-F238E27FC236}">
              <a16:creationId xmlns:a16="http://schemas.microsoft.com/office/drawing/2014/main" id="{00000000-0008-0000-0200-00003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6" name="Text Box 509">
          <a:extLst>
            <a:ext uri="{FF2B5EF4-FFF2-40B4-BE49-F238E27FC236}">
              <a16:creationId xmlns:a16="http://schemas.microsoft.com/office/drawing/2014/main" id="{00000000-0008-0000-0200-00003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7" name="Text Box 510">
          <a:extLst>
            <a:ext uri="{FF2B5EF4-FFF2-40B4-BE49-F238E27FC236}">
              <a16:creationId xmlns:a16="http://schemas.microsoft.com/office/drawing/2014/main" id="{00000000-0008-0000-0200-00003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8" name="Text Box 511">
          <a:extLst>
            <a:ext uri="{FF2B5EF4-FFF2-40B4-BE49-F238E27FC236}">
              <a16:creationId xmlns:a16="http://schemas.microsoft.com/office/drawing/2014/main" id="{00000000-0008-0000-0200-00003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9" name="Text Box 512">
          <a:extLst>
            <a:ext uri="{FF2B5EF4-FFF2-40B4-BE49-F238E27FC236}">
              <a16:creationId xmlns:a16="http://schemas.microsoft.com/office/drawing/2014/main" id="{00000000-0008-0000-0200-00003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0" name="Text Box 513">
          <a:extLst>
            <a:ext uri="{FF2B5EF4-FFF2-40B4-BE49-F238E27FC236}">
              <a16:creationId xmlns:a16="http://schemas.microsoft.com/office/drawing/2014/main" id="{00000000-0008-0000-0200-00004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1" name="Text Box 514">
          <a:extLst>
            <a:ext uri="{FF2B5EF4-FFF2-40B4-BE49-F238E27FC236}">
              <a16:creationId xmlns:a16="http://schemas.microsoft.com/office/drawing/2014/main" id="{00000000-0008-0000-0200-00004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2" name="Text Box 515">
          <a:extLst>
            <a:ext uri="{FF2B5EF4-FFF2-40B4-BE49-F238E27FC236}">
              <a16:creationId xmlns:a16="http://schemas.microsoft.com/office/drawing/2014/main" id="{00000000-0008-0000-0200-00004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3" name="Text Box 516">
          <a:extLst>
            <a:ext uri="{FF2B5EF4-FFF2-40B4-BE49-F238E27FC236}">
              <a16:creationId xmlns:a16="http://schemas.microsoft.com/office/drawing/2014/main" id="{00000000-0008-0000-0200-00004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4" name="Text Box 517">
          <a:extLst>
            <a:ext uri="{FF2B5EF4-FFF2-40B4-BE49-F238E27FC236}">
              <a16:creationId xmlns:a16="http://schemas.microsoft.com/office/drawing/2014/main" id="{00000000-0008-0000-0200-00004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5" name="Text Box 518">
          <a:extLst>
            <a:ext uri="{FF2B5EF4-FFF2-40B4-BE49-F238E27FC236}">
              <a16:creationId xmlns:a16="http://schemas.microsoft.com/office/drawing/2014/main" id="{00000000-0008-0000-0200-00004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6" name="Text Box 519">
          <a:extLst>
            <a:ext uri="{FF2B5EF4-FFF2-40B4-BE49-F238E27FC236}">
              <a16:creationId xmlns:a16="http://schemas.microsoft.com/office/drawing/2014/main" id="{00000000-0008-0000-0200-00004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7" name="Text Box 520">
          <a:extLst>
            <a:ext uri="{FF2B5EF4-FFF2-40B4-BE49-F238E27FC236}">
              <a16:creationId xmlns:a16="http://schemas.microsoft.com/office/drawing/2014/main" id="{00000000-0008-0000-0200-00004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8" name="Text Box 521">
          <a:extLst>
            <a:ext uri="{FF2B5EF4-FFF2-40B4-BE49-F238E27FC236}">
              <a16:creationId xmlns:a16="http://schemas.microsoft.com/office/drawing/2014/main" id="{00000000-0008-0000-0200-00004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9" name="Text Box 522">
          <a:extLst>
            <a:ext uri="{FF2B5EF4-FFF2-40B4-BE49-F238E27FC236}">
              <a16:creationId xmlns:a16="http://schemas.microsoft.com/office/drawing/2014/main" id="{00000000-0008-0000-0200-00004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0" name="Text Box 523">
          <a:extLst>
            <a:ext uri="{FF2B5EF4-FFF2-40B4-BE49-F238E27FC236}">
              <a16:creationId xmlns:a16="http://schemas.microsoft.com/office/drawing/2014/main" id="{00000000-0008-0000-0200-00004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1" name="Text Box 524">
          <a:extLst>
            <a:ext uri="{FF2B5EF4-FFF2-40B4-BE49-F238E27FC236}">
              <a16:creationId xmlns:a16="http://schemas.microsoft.com/office/drawing/2014/main" id="{00000000-0008-0000-0200-00004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2" name="Text Box 525">
          <a:extLst>
            <a:ext uri="{FF2B5EF4-FFF2-40B4-BE49-F238E27FC236}">
              <a16:creationId xmlns:a16="http://schemas.microsoft.com/office/drawing/2014/main" id="{00000000-0008-0000-0200-00004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3" name="Text Box 526">
          <a:extLst>
            <a:ext uri="{FF2B5EF4-FFF2-40B4-BE49-F238E27FC236}">
              <a16:creationId xmlns:a16="http://schemas.microsoft.com/office/drawing/2014/main" id="{00000000-0008-0000-0200-00004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4" name="Text Box 527">
          <a:extLst>
            <a:ext uri="{FF2B5EF4-FFF2-40B4-BE49-F238E27FC236}">
              <a16:creationId xmlns:a16="http://schemas.microsoft.com/office/drawing/2014/main" id="{00000000-0008-0000-0200-00004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5" name="Text Box 528">
          <a:extLst>
            <a:ext uri="{FF2B5EF4-FFF2-40B4-BE49-F238E27FC236}">
              <a16:creationId xmlns:a16="http://schemas.microsoft.com/office/drawing/2014/main" id="{00000000-0008-0000-0200-00004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6" name="Text Box 529">
          <a:extLst>
            <a:ext uri="{FF2B5EF4-FFF2-40B4-BE49-F238E27FC236}">
              <a16:creationId xmlns:a16="http://schemas.microsoft.com/office/drawing/2014/main" id="{00000000-0008-0000-0200-00005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7" name="Text Box 530">
          <a:extLst>
            <a:ext uri="{FF2B5EF4-FFF2-40B4-BE49-F238E27FC236}">
              <a16:creationId xmlns:a16="http://schemas.microsoft.com/office/drawing/2014/main" id="{00000000-0008-0000-0200-00005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8" name="Text Box 531">
          <a:extLst>
            <a:ext uri="{FF2B5EF4-FFF2-40B4-BE49-F238E27FC236}">
              <a16:creationId xmlns:a16="http://schemas.microsoft.com/office/drawing/2014/main" id="{00000000-0008-0000-0200-00005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9" name="Text Box 532">
          <a:extLst>
            <a:ext uri="{FF2B5EF4-FFF2-40B4-BE49-F238E27FC236}">
              <a16:creationId xmlns:a16="http://schemas.microsoft.com/office/drawing/2014/main" id="{00000000-0008-0000-0200-00005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0" name="Text Box 533">
          <a:extLst>
            <a:ext uri="{FF2B5EF4-FFF2-40B4-BE49-F238E27FC236}">
              <a16:creationId xmlns:a16="http://schemas.microsoft.com/office/drawing/2014/main" id="{00000000-0008-0000-0200-00005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1" name="Text Box 534">
          <a:extLst>
            <a:ext uri="{FF2B5EF4-FFF2-40B4-BE49-F238E27FC236}">
              <a16:creationId xmlns:a16="http://schemas.microsoft.com/office/drawing/2014/main" id="{00000000-0008-0000-0200-00005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2" name="Text Box 535">
          <a:extLst>
            <a:ext uri="{FF2B5EF4-FFF2-40B4-BE49-F238E27FC236}">
              <a16:creationId xmlns:a16="http://schemas.microsoft.com/office/drawing/2014/main" id="{00000000-0008-0000-0200-00005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3" name="Text Box 536">
          <a:extLst>
            <a:ext uri="{FF2B5EF4-FFF2-40B4-BE49-F238E27FC236}">
              <a16:creationId xmlns:a16="http://schemas.microsoft.com/office/drawing/2014/main" id="{00000000-0008-0000-0200-00005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4" name="Text Box 537">
          <a:extLst>
            <a:ext uri="{FF2B5EF4-FFF2-40B4-BE49-F238E27FC236}">
              <a16:creationId xmlns:a16="http://schemas.microsoft.com/office/drawing/2014/main" id="{00000000-0008-0000-0200-00005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5" name="Text Box 538">
          <a:extLst>
            <a:ext uri="{FF2B5EF4-FFF2-40B4-BE49-F238E27FC236}">
              <a16:creationId xmlns:a16="http://schemas.microsoft.com/office/drawing/2014/main" id="{00000000-0008-0000-0200-00005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6" name="Text Box 539">
          <a:extLst>
            <a:ext uri="{FF2B5EF4-FFF2-40B4-BE49-F238E27FC236}">
              <a16:creationId xmlns:a16="http://schemas.microsoft.com/office/drawing/2014/main" id="{00000000-0008-0000-0200-00005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7" name="Text Box 540">
          <a:extLst>
            <a:ext uri="{FF2B5EF4-FFF2-40B4-BE49-F238E27FC236}">
              <a16:creationId xmlns:a16="http://schemas.microsoft.com/office/drawing/2014/main" id="{00000000-0008-0000-0200-00005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8" name="Text Box 541">
          <a:extLst>
            <a:ext uri="{FF2B5EF4-FFF2-40B4-BE49-F238E27FC236}">
              <a16:creationId xmlns:a16="http://schemas.microsoft.com/office/drawing/2014/main" id="{00000000-0008-0000-0200-00005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9" name="Text Box 542">
          <a:extLst>
            <a:ext uri="{FF2B5EF4-FFF2-40B4-BE49-F238E27FC236}">
              <a16:creationId xmlns:a16="http://schemas.microsoft.com/office/drawing/2014/main" id="{00000000-0008-0000-0200-00005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0" name="Text Box 543">
          <a:extLst>
            <a:ext uri="{FF2B5EF4-FFF2-40B4-BE49-F238E27FC236}">
              <a16:creationId xmlns:a16="http://schemas.microsoft.com/office/drawing/2014/main" id="{00000000-0008-0000-0200-00005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1" name="Text Box 544">
          <a:extLst>
            <a:ext uri="{FF2B5EF4-FFF2-40B4-BE49-F238E27FC236}">
              <a16:creationId xmlns:a16="http://schemas.microsoft.com/office/drawing/2014/main" id="{00000000-0008-0000-0200-00005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2" name="Text Box 545">
          <a:extLst>
            <a:ext uri="{FF2B5EF4-FFF2-40B4-BE49-F238E27FC236}">
              <a16:creationId xmlns:a16="http://schemas.microsoft.com/office/drawing/2014/main" id="{00000000-0008-0000-0200-00006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3" name="Text Box 546">
          <a:extLst>
            <a:ext uri="{FF2B5EF4-FFF2-40B4-BE49-F238E27FC236}">
              <a16:creationId xmlns:a16="http://schemas.microsoft.com/office/drawing/2014/main" id="{00000000-0008-0000-0200-00006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4" name="Text Box 547">
          <a:extLst>
            <a:ext uri="{FF2B5EF4-FFF2-40B4-BE49-F238E27FC236}">
              <a16:creationId xmlns:a16="http://schemas.microsoft.com/office/drawing/2014/main" id="{00000000-0008-0000-0200-00006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5" name="Text Box 548">
          <a:extLst>
            <a:ext uri="{FF2B5EF4-FFF2-40B4-BE49-F238E27FC236}">
              <a16:creationId xmlns:a16="http://schemas.microsoft.com/office/drawing/2014/main" id="{00000000-0008-0000-0200-00006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6" name="Text Box 549">
          <a:extLst>
            <a:ext uri="{FF2B5EF4-FFF2-40B4-BE49-F238E27FC236}">
              <a16:creationId xmlns:a16="http://schemas.microsoft.com/office/drawing/2014/main" id="{00000000-0008-0000-0200-00006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7" name="Text Box 550">
          <a:extLst>
            <a:ext uri="{FF2B5EF4-FFF2-40B4-BE49-F238E27FC236}">
              <a16:creationId xmlns:a16="http://schemas.microsoft.com/office/drawing/2014/main" id="{00000000-0008-0000-0200-00006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8" name="Text Box 551">
          <a:extLst>
            <a:ext uri="{FF2B5EF4-FFF2-40B4-BE49-F238E27FC236}">
              <a16:creationId xmlns:a16="http://schemas.microsoft.com/office/drawing/2014/main" id="{00000000-0008-0000-0200-00006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9" name="Text Box 552">
          <a:extLst>
            <a:ext uri="{FF2B5EF4-FFF2-40B4-BE49-F238E27FC236}">
              <a16:creationId xmlns:a16="http://schemas.microsoft.com/office/drawing/2014/main" id="{00000000-0008-0000-0200-00006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0" name="Text Box 553">
          <a:extLst>
            <a:ext uri="{FF2B5EF4-FFF2-40B4-BE49-F238E27FC236}">
              <a16:creationId xmlns:a16="http://schemas.microsoft.com/office/drawing/2014/main" id="{00000000-0008-0000-0200-00006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1" name="Text Box 554">
          <a:extLst>
            <a:ext uri="{FF2B5EF4-FFF2-40B4-BE49-F238E27FC236}">
              <a16:creationId xmlns:a16="http://schemas.microsoft.com/office/drawing/2014/main" id="{00000000-0008-0000-0200-00006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2" name="Text Box 555">
          <a:extLst>
            <a:ext uri="{FF2B5EF4-FFF2-40B4-BE49-F238E27FC236}">
              <a16:creationId xmlns:a16="http://schemas.microsoft.com/office/drawing/2014/main" id="{00000000-0008-0000-0200-00006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3" name="Text Box 556">
          <a:extLst>
            <a:ext uri="{FF2B5EF4-FFF2-40B4-BE49-F238E27FC236}">
              <a16:creationId xmlns:a16="http://schemas.microsoft.com/office/drawing/2014/main" id="{00000000-0008-0000-0200-00006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4" name="Text Box 557">
          <a:extLst>
            <a:ext uri="{FF2B5EF4-FFF2-40B4-BE49-F238E27FC236}">
              <a16:creationId xmlns:a16="http://schemas.microsoft.com/office/drawing/2014/main" id="{00000000-0008-0000-0200-00006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5" name="Text Box 558">
          <a:extLst>
            <a:ext uri="{FF2B5EF4-FFF2-40B4-BE49-F238E27FC236}">
              <a16:creationId xmlns:a16="http://schemas.microsoft.com/office/drawing/2014/main" id="{00000000-0008-0000-0200-00006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6" name="Text Box 559">
          <a:extLst>
            <a:ext uri="{FF2B5EF4-FFF2-40B4-BE49-F238E27FC236}">
              <a16:creationId xmlns:a16="http://schemas.microsoft.com/office/drawing/2014/main" id="{00000000-0008-0000-0200-00006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7" name="Text Box 560">
          <a:extLst>
            <a:ext uri="{FF2B5EF4-FFF2-40B4-BE49-F238E27FC236}">
              <a16:creationId xmlns:a16="http://schemas.microsoft.com/office/drawing/2014/main" id="{00000000-0008-0000-0200-00006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8" name="Text Box 561">
          <a:extLst>
            <a:ext uri="{FF2B5EF4-FFF2-40B4-BE49-F238E27FC236}">
              <a16:creationId xmlns:a16="http://schemas.microsoft.com/office/drawing/2014/main" id="{00000000-0008-0000-0200-00007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9" name="Text Box 562">
          <a:extLst>
            <a:ext uri="{FF2B5EF4-FFF2-40B4-BE49-F238E27FC236}">
              <a16:creationId xmlns:a16="http://schemas.microsoft.com/office/drawing/2014/main" id="{00000000-0008-0000-0200-00007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0" name="Text Box 563">
          <a:extLst>
            <a:ext uri="{FF2B5EF4-FFF2-40B4-BE49-F238E27FC236}">
              <a16:creationId xmlns:a16="http://schemas.microsoft.com/office/drawing/2014/main" id="{00000000-0008-0000-0200-00007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1" name="Text Box 564">
          <a:extLst>
            <a:ext uri="{FF2B5EF4-FFF2-40B4-BE49-F238E27FC236}">
              <a16:creationId xmlns:a16="http://schemas.microsoft.com/office/drawing/2014/main" id="{00000000-0008-0000-0200-00007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2" name="Text Box 565">
          <a:extLst>
            <a:ext uri="{FF2B5EF4-FFF2-40B4-BE49-F238E27FC236}">
              <a16:creationId xmlns:a16="http://schemas.microsoft.com/office/drawing/2014/main" id="{00000000-0008-0000-0200-00007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3" name="Text Box 566">
          <a:extLst>
            <a:ext uri="{FF2B5EF4-FFF2-40B4-BE49-F238E27FC236}">
              <a16:creationId xmlns:a16="http://schemas.microsoft.com/office/drawing/2014/main" id="{00000000-0008-0000-0200-00007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4" name="Text Box 567">
          <a:extLst>
            <a:ext uri="{FF2B5EF4-FFF2-40B4-BE49-F238E27FC236}">
              <a16:creationId xmlns:a16="http://schemas.microsoft.com/office/drawing/2014/main" id="{00000000-0008-0000-0200-00007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5" name="Text Box 568">
          <a:extLst>
            <a:ext uri="{FF2B5EF4-FFF2-40B4-BE49-F238E27FC236}">
              <a16:creationId xmlns:a16="http://schemas.microsoft.com/office/drawing/2014/main" id="{00000000-0008-0000-0200-00007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6" name="Text Box 569">
          <a:extLst>
            <a:ext uri="{FF2B5EF4-FFF2-40B4-BE49-F238E27FC236}">
              <a16:creationId xmlns:a16="http://schemas.microsoft.com/office/drawing/2014/main" id="{00000000-0008-0000-0200-00007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7" name="Text Box 570">
          <a:extLst>
            <a:ext uri="{FF2B5EF4-FFF2-40B4-BE49-F238E27FC236}">
              <a16:creationId xmlns:a16="http://schemas.microsoft.com/office/drawing/2014/main" id="{00000000-0008-0000-0200-00007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8" name="Text Box 571">
          <a:extLst>
            <a:ext uri="{FF2B5EF4-FFF2-40B4-BE49-F238E27FC236}">
              <a16:creationId xmlns:a16="http://schemas.microsoft.com/office/drawing/2014/main" id="{00000000-0008-0000-0200-00007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9" name="Text Box 572">
          <a:extLst>
            <a:ext uri="{FF2B5EF4-FFF2-40B4-BE49-F238E27FC236}">
              <a16:creationId xmlns:a16="http://schemas.microsoft.com/office/drawing/2014/main" id="{00000000-0008-0000-0200-00007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0" name="Text Box 573">
          <a:extLst>
            <a:ext uri="{FF2B5EF4-FFF2-40B4-BE49-F238E27FC236}">
              <a16:creationId xmlns:a16="http://schemas.microsoft.com/office/drawing/2014/main" id="{00000000-0008-0000-0200-00007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1" name="Text Box 574">
          <a:extLst>
            <a:ext uri="{FF2B5EF4-FFF2-40B4-BE49-F238E27FC236}">
              <a16:creationId xmlns:a16="http://schemas.microsoft.com/office/drawing/2014/main" id="{00000000-0008-0000-0200-00007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2" name="Text Box 575">
          <a:extLst>
            <a:ext uri="{FF2B5EF4-FFF2-40B4-BE49-F238E27FC236}">
              <a16:creationId xmlns:a16="http://schemas.microsoft.com/office/drawing/2014/main" id="{00000000-0008-0000-0200-00007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3" name="Text Box 576">
          <a:extLst>
            <a:ext uri="{FF2B5EF4-FFF2-40B4-BE49-F238E27FC236}">
              <a16:creationId xmlns:a16="http://schemas.microsoft.com/office/drawing/2014/main" id="{00000000-0008-0000-0200-00007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4" name="Text Box 577">
          <a:extLst>
            <a:ext uri="{FF2B5EF4-FFF2-40B4-BE49-F238E27FC236}">
              <a16:creationId xmlns:a16="http://schemas.microsoft.com/office/drawing/2014/main" id="{00000000-0008-0000-0200-00008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5" name="Text Box 578">
          <a:extLst>
            <a:ext uri="{FF2B5EF4-FFF2-40B4-BE49-F238E27FC236}">
              <a16:creationId xmlns:a16="http://schemas.microsoft.com/office/drawing/2014/main" id="{00000000-0008-0000-0200-00008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6" name="Text Box 579">
          <a:extLst>
            <a:ext uri="{FF2B5EF4-FFF2-40B4-BE49-F238E27FC236}">
              <a16:creationId xmlns:a16="http://schemas.microsoft.com/office/drawing/2014/main" id="{00000000-0008-0000-0200-00008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7" name="Text Box 580">
          <a:extLst>
            <a:ext uri="{FF2B5EF4-FFF2-40B4-BE49-F238E27FC236}">
              <a16:creationId xmlns:a16="http://schemas.microsoft.com/office/drawing/2014/main" id="{00000000-0008-0000-0200-00008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8" name="Text Box 581">
          <a:extLst>
            <a:ext uri="{FF2B5EF4-FFF2-40B4-BE49-F238E27FC236}">
              <a16:creationId xmlns:a16="http://schemas.microsoft.com/office/drawing/2014/main" id="{00000000-0008-0000-0200-00008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9" name="Text Box 582">
          <a:extLst>
            <a:ext uri="{FF2B5EF4-FFF2-40B4-BE49-F238E27FC236}">
              <a16:creationId xmlns:a16="http://schemas.microsoft.com/office/drawing/2014/main" id="{00000000-0008-0000-0200-00008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0" name="Text Box 583">
          <a:extLst>
            <a:ext uri="{FF2B5EF4-FFF2-40B4-BE49-F238E27FC236}">
              <a16:creationId xmlns:a16="http://schemas.microsoft.com/office/drawing/2014/main" id="{00000000-0008-0000-0200-00008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1" name="Text Box 584">
          <a:extLst>
            <a:ext uri="{FF2B5EF4-FFF2-40B4-BE49-F238E27FC236}">
              <a16:creationId xmlns:a16="http://schemas.microsoft.com/office/drawing/2014/main" id="{00000000-0008-0000-0200-00008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2" name="Text Box 585">
          <a:extLst>
            <a:ext uri="{FF2B5EF4-FFF2-40B4-BE49-F238E27FC236}">
              <a16:creationId xmlns:a16="http://schemas.microsoft.com/office/drawing/2014/main" id="{00000000-0008-0000-0200-00008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3" name="Text Box 586">
          <a:extLst>
            <a:ext uri="{FF2B5EF4-FFF2-40B4-BE49-F238E27FC236}">
              <a16:creationId xmlns:a16="http://schemas.microsoft.com/office/drawing/2014/main" id="{00000000-0008-0000-0200-00008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4" name="Text Box 587">
          <a:extLst>
            <a:ext uri="{FF2B5EF4-FFF2-40B4-BE49-F238E27FC236}">
              <a16:creationId xmlns:a16="http://schemas.microsoft.com/office/drawing/2014/main" id="{00000000-0008-0000-0200-00008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5" name="Text Box 588">
          <a:extLst>
            <a:ext uri="{FF2B5EF4-FFF2-40B4-BE49-F238E27FC236}">
              <a16:creationId xmlns:a16="http://schemas.microsoft.com/office/drawing/2014/main" id="{00000000-0008-0000-0200-00008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6" name="Text Box 589">
          <a:extLst>
            <a:ext uri="{FF2B5EF4-FFF2-40B4-BE49-F238E27FC236}">
              <a16:creationId xmlns:a16="http://schemas.microsoft.com/office/drawing/2014/main" id="{00000000-0008-0000-0200-00008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7" name="Text Box 590">
          <a:extLst>
            <a:ext uri="{FF2B5EF4-FFF2-40B4-BE49-F238E27FC236}">
              <a16:creationId xmlns:a16="http://schemas.microsoft.com/office/drawing/2014/main" id="{00000000-0008-0000-0200-00008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8" name="Text Box 591">
          <a:extLst>
            <a:ext uri="{FF2B5EF4-FFF2-40B4-BE49-F238E27FC236}">
              <a16:creationId xmlns:a16="http://schemas.microsoft.com/office/drawing/2014/main" id="{00000000-0008-0000-0200-00008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9" name="Text Box 592">
          <a:extLst>
            <a:ext uri="{FF2B5EF4-FFF2-40B4-BE49-F238E27FC236}">
              <a16:creationId xmlns:a16="http://schemas.microsoft.com/office/drawing/2014/main" id="{00000000-0008-0000-0200-00008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0" name="Text Box 593">
          <a:extLst>
            <a:ext uri="{FF2B5EF4-FFF2-40B4-BE49-F238E27FC236}">
              <a16:creationId xmlns:a16="http://schemas.microsoft.com/office/drawing/2014/main" id="{00000000-0008-0000-0200-00009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1" name="Text Box 594">
          <a:extLst>
            <a:ext uri="{FF2B5EF4-FFF2-40B4-BE49-F238E27FC236}">
              <a16:creationId xmlns:a16="http://schemas.microsoft.com/office/drawing/2014/main" id="{00000000-0008-0000-0200-00009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2" name="Text Box 595">
          <a:extLst>
            <a:ext uri="{FF2B5EF4-FFF2-40B4-BE49-F238E27FC236}">
              <a16:creationId xmlns:a16="http://schemas.microsoft.com/office/drawing/2014/main" id="{00000000-0008-0000-0200-00009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3" name="Text Box 596">
          <a:extLst>
            <a:ext uri="{FF2B5EF4-FFF2-40B4-BE49-F238E27FC236}">
              <a16:creationId xmlns:a16="http://schemas.microsoft.com/office/drawing/2014/main" id="{00000000-0008-0000-0200-00009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4" name="Text Box 597">
          <a:extLst>
            <a:ext uri="{FF2B5EF4-FFF2-40B4-BE49-F238E27FC236}">
              <a16:creationId xmlns:a16="http://schemas.microsoft.com/office/drawing/2014/main" id="{00000000-0008-0000-0200-00009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5" name="Text Box 598">
          <a:extLst>
            <a:ext uri="{FF2B5EF4-FFF2-40B4-BE49-F238E27FC236}">
              <a16:creationId xmlns:a16="http://schemas.microsoft.com/office/drawing/2014/main" id="{00000000-0008-0000-0200-00009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6" name="Text Box 599">
          <a:extLst>
            <a:ext uri="{FF2B5EF4-FFF2-40B4-BE49-F238E27FC236}">
              <a16:creationId xmlns:a16="http://schemas.microsoft.com/office/drawing/2014/main" id="{00000000-0008-0000-0200-00009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7" name="Text Box 600">
          <a:extLst>
            <a:ext uri="{FF2B5EF4-FFF2-40B4-BE49-F238E27FC236}">
              <a16:creationId xmlns:a16="http://schemas.microsoft.com/office/drawing/2014/main" id="{00000000-0008-0000-0200-00009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8" name="Text Box 601">
          <a:extLst>
            <a:ext uri="{FF2B5EF4-FFF2-40B4-BE49-F238E27FC236}">
              <a16:creationId xmlns:a16="http://schemas.microsoft.com/office/drawing/2014/main" id="{00000000-0008-0000-0200-00009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9" name="Text Box 602">
          <a:extLst>
            <a:ext uri="{FF2B5EF4-FFF2-40B4-BE49-F238E27FC236}">
              <a16:creationId xmlns:a16="http://schemas.microsoft.com/office/drawing/2014/main" id="{00000000-0008-0000-0200-00009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0" name="Text Box 603">
          <a:extLst>
            <a:ext uri="{FF2B5EF4-FFF2-40B4-BE49-F238E27FC236}">
              <a16:creationId xmlns:a16="http://schemas.microsoft.com/office/drawing/2014/main" id="{00000000-0008-0000-0200-00009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1" name="Text Box 604">
          <a:extLst>
            <a:ext uri="{FF2B5EF4-FFF2-40B4-BE49-F238E27FC236}">
              <a16:creationId xmlns:a16="http://schemas.microsoft.com/office/drawing/2014/main" id="{00000000-0008-0000-0200-00009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2" name="Text Box 605">
          <a:extLst>
            <a:ext uri="{FF2B5EF4-FFF2-40B4-BE49-F238E27FC236}">
              <a16:creationId xmlns:a16="http://schemas.microsoft.com/office/drawing/2014/main" id="{00000000-0008-0000-0200-00009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3" name="Text Box 606">
          <a:extLst>
            <a:ext uri="{FF2B5EF4-FFF2-40B4-BE49-F238E27FC236}">
              <a16:creationId xmlns:a16="http://schemas.microsoft.com/office/drawing/2014/main" id="{00000000-0008-0000-0200-00009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4" name="Text Box 607">
          <a:extLst>
            <a:ext uri="{FF2B5EF4-FFF2-40B4-BE49-F238E27FC236}">
              <a16:creationId xmlns:a16="http://schemas.microsoft.com/office/drawing/2014/main" id="{00000000-0008-0000-0200-00009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5" name="Text Box 608">
          <a:extLst>
            <a:ext uri="{FF2B5EF4-FFF2-40B4-BE49-F238E27FC236}">
              <a16:creationId xmlns:a16="http://schemas.microsoft.com/office/drawing/2014/main" id="{00000000-0008-0000-0200-00009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6" name="Text Box 609">
          <a:extLst>
            <a:ext uri="{FF2B5EF4-FFF2-40B4-BE49-F238E27FC236}">
              <a16:creationId xmlns:a16="http://schemas.microsoft.com/office/drawing/2014/main" id="{00000000-0008-0000-0200-0000A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7" name="Text Box 610">
          <a:extLst>
            <a:ext uri="{FF2B5EF4-FFF2-40B4-BE49-F238E27FC236}">
              <a16:creationId xmlns:a16="http://schemas.microsoft.com/office/drawing/2014/main" id="{00000000-0008-0000-0200-0000A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8" name="Text Box 611">
          <a:extLst>
            <a:ext uri="{FF2B5EF4-FFF2-40B4-BE49-F238E27FC236}">
              <a16:creationId xmlns:a16="http://schemas.microsoft.com/office/drawing/2014/main" id="{00000000-0008-0000-0200-0000A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9" name="Text Box 612">
          <a:extLst>
            <a:ext uri="{FF2B5EF4-FFF2-40B4-BE49-F238E27FC236}">
              <a16:creationId xmlns:a16="http://schemas.microsoft.com/office/drawing/2014/main" id="{00000000-0008-0000-0200-0000A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0" name="Text Box 613">
          <a:extLst>
            <a:ext uri="{FF2B5EF4-FFF2-40B4-BE49-F238E27FC236}">
              <a16:creationId xmlns:a16="http://schemas.microsoft.com/office/drawing/2014/main" id="{00000000-0008-0000-0200-0000A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1" name="Text Box 614">
          <a:extLst>
            <a:ext uri="{FF2B5EF4-FFF2-40B4-BE49-F238E27FC236}">
              <a16:creationId xmlns:a16="http://schemas.microsoft.com/office/drawing/2014/main" id="{00000000-0008-0000-0200-0000A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2" name="Text Box 615">
          <a:extLst>
            <a:ext uri="{FF2B5EF4-FFF2-40B4-BE49-F238E27FC236}">
              <a16:creationId xmlns:a16="http://schemas.microsoft.com/office/drawing/2014/main" id="{00000000-0008-0000-0200-0000A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3" name="Text Box 616">
          <a:extLst>
            <a:ext uri="{FF2B5EF4-FFF2-40B4-BE49-F238E27FC236}">
              <a16:creationId xmlns:a16="http://schemas.microsoft.com/office/drawing/2014/main" id="{00000000-0008-0000-0200-0000A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4" name="Text Box 617">
          <a:extLst>
            <a:ext uri="{FF2B5EF4-FFF2-40B4-BE49-F238E27FC236}">
              <a16:creationId xmlns:a16="http://schemas.microsoft.com/office/drawing/2014/main" id="{00000000-0008-0000-0200-0000A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5" name="Text Box 618">
          <a:extLst>
            <a:ext uri="{FF2B5EF4-FFF2-40B4-BE49-F238E27FC236}">
              <a16:creationId xmlns:a16="http://schemas.microsoft.com/office/drawing/2014/main" id="{00000000-0008-0000-0200-0000A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6" name="Text Box 619">
          <a:extLst>
            <a:ext uri="{FF2B5EF4-FFF2-40B4-BE49-F238E27FC236}">
              <a16:creationId xmlns:a16="http://schemas.microsoft.com/office/drawing/2014/main" id="{00000000-0008-0000-0200-0000A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7" name="Text Box 620">
          <a:extLst>
            <a:ext uri="{FF2B5EF4-FFF2-40B4-BE49-F238E27FC236}">
              <a16:creationId xmlns:a16="http://schemas.microsoft.com/office/drawing/2014/main" id="{00000000-0008-0000-0200-0000A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8" name="Text Box 621">
          <a:extLst>
            <a:ext uri="{FF2B5EF4-FFF2-40B4-BE49-F238E27FC236}">
              <a16:creationId xmlns:a16="http://schemas.microsoft.com/office/drawing/2014/main" id="{00000000-0008-0000-0200-0000A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9" name="Text Box 622">
          <a:extLst>
            <a:ext uri="{FF2B5EF4-FFF2-40B4-BE49-F238E27FC236}">
              <a16:creationId xmlns:a16="http://schemas.microsoft.com/office/drawing/2014/main" id="{00000000-0008-0000-0200-0000A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0" name="Text Box 623">
          <a:extLst>
            <a:ext uri="{FF2B5EF4-FFF2-40B4-BE49-F238E27FC236}">
              <a16:creationId xmlns:a16="http://schemas.microsoft.com/office/drawing/2014/main" id="{00000000-0008-0000-0200-0000A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1" name="Text Box 624">
          <a:extLst>
            <a:ext uri="{FF2B5EF4-FFF2-40B4-BE49-F238E27FC236}">
              <a16:creationId xmlns:a16="http://schemas.microsoft.com/office/drawing/2014/main" id="{00000000-0008-0000-0200-0000A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2" name="Text Box 625">
          <a:extLst>
            <a:ext uri="{FF2B5EF4-FFF2-40B4-BE49-F238E27FC236}">
              <a16:creationId xmlns:a16="http://schemas.microsoft.com/office/drawing/2014/main" id="{00000000-0008-0000-0200-0000B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3" name="Text Box 626">
          <a:extLst>
            <a:ext uri="{FF2B5EF4-FFF2-40B4-BE49-F238E27FC236}">
              <a16:creationId xmlns:a16="http://schemas.microsoft.com/office/drawing/2014/main" id="{00000000-0008-0000-0200-0000B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4" name="Text Box 627">
          <a:extLst>
            <a:ext uri="{FF2B5EF4-FFF2-40B4-BE49-F238E27FC236}">
              <a16:creationId xmlns:a16="http://schemas.microsoft.com/office/drawing/2014/main" id="{00000000-0008-0000-0200-0000B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5" name="Text Box 628">
          <a:extLst>
            <a:ext uri="{FF2B5EF4-FFF2-40B4-BE49-F238E27FC236}">
              <a16:creationId xmlns:a16="http://schemas.microsoft.com/office/drawing/2014/main" id="{00000000-0008-0000-0200-0000B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6" name="Text Box 629">
          <a:extLst>
            <a:ext uri="{FF2B5EF4-FFF2-40B4-BE49-F238E27FC236}">
              <a16:creationId xmlns:a16="http://schemas.microsoft.com/office/drawing/2014/main" id="{00000000-0008-0000-0200-0000B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7" name="Text Box 630">
          <a:extLst>
            <a:ext uri="{FF2B5EF4-FFF2-40B4-BE49-F238E27FC236}">
              <a16:creationId xmlns:a16="http://schemas.microsoft.com/office/drawing/2014/main" id="{00000000-0008-0000-0200-0000B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8" name="Text Box 631">
          <a:extLst>
            <a:ext uri="{FF2B5EF4-FFF2-40B4-BE49-F238E27FC236}">
              <a16:creationId xmlns:a16="http://schemas.microsoft.com/office/drawing/2014/main" id="{00000000-0008-0000-0200-0000B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9" name="Text Box 632">
          <a:extLst>
            <a:ext uri="{FF2B5EF4-FFF2-40B4-BE49-F238E27FC236}">
              <a16:creationId xmlns:a16="http://schemas.microsoft.com/office/drawing/2014/main" id="{00000000-0008-0000-0200-0000B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0" name="Text Box 633">
          <a:extLst>
            <a:ext uri="{FF2B5EF4-FFF2-40B4-BE49-F238E27FC236}">
              <a16:creationId xmlns:a16="http://schemas.microsoft.com/office/drawing/2014/main" id="{00000000-0008-0000-0200-0000B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1" name="Text Box 634">
          <a:extLst>
            <a:ext uri="{FF2B5EF4-FFF2-40B4-BE49-F238E27FC236}">
              <a16:creationId xmlns:a16="http://schemas.microsoft.com/office/drawing/2014/main" id="{00000000-0008-0000-0200-0000B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2" name="Text Box 635">
          <a:extLst>
            <a:ext uri="{FF2B5EF4-FFF2-40B4-BE49-F238E27FC236}">
              <a16:creationId xmlns:a16="http://schemas.microsoft.com/office/drawing/2014/main" id="{00000000-0008-0000-0200-0000B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3" name="Text Box 636">
          <a:extLst>
            <a:ext uri="{FF2B5EF4-FFF2-40B4-BE49-F238E27FC236}">
              <a16:creationId xmlns:a16="http://schemas.microsoft.com/office/drawing/2014/main" id="{00000000-0008-0000-0200-0000B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4" name="Text Box 637">
          <a:extLst>
            <a:ext uri="{FF2B5EF4-FFF2-40B4-BE49-F238E27FC236}">
              <a16:creationId xmlns:a16="http://schemas.microsoft.com/office/drawing/2014/main" id="{00000000-0008-0000-0200-0000B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5" name="Text Box 638">
          <a:extLst>
            <a:ext uri="{FF2B5EF4-FFF2-40B4-BE49-F238E27FC236}">
              <a16:creationId xmlns:a16="http://schemas.microsoft.com/office/drawing/2014/main" id="{00000000-0008-0000-0200-0000B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6" name="Text Box 639">
          <a:extLst>
            <a:ext uri="{FF2B5EF4-FFF2-40B4-BE49-F238E27FC236}">
              <a16:creationId xmlns:a16="http://schemas.microsoft.com/office/drawing/2014/main" id="{00000000-0008-0000-0200-0000B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7" name="Text Box 640">
          <a:extLst>
            <a:ext uri="{FF2B5EF4-FFF2-40B4-BE49-F238E27FC236}">
              <a16:creationId xmlns:a16="http://schemas.microsoft.com/office/drawing/2014/main" id="{00000000-0008-0000-0200-0000B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8" name="Text Box 641">
          <a:extLst>
            <a:ext uri="{FF2B5EF4-FFF2-40B4-BE49-F238E27FC236}">
              <a16:creationId xmlns:a16="http://schemas.microsoft.com/office/drawing/2014/main" id="{00000000-0008-0000-0200-0000C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9" name="Text Box 642">
          <a:extLst>
            <a:ext uri="{FF2B5EF4-FFF2-40B4-BE49-F238E27FC236}">
              <a16:creationId xmlns:a16="http://schemas.microsoft.com/office/drawing/2014/main" id="{00000000-0008-0000-0200-0000C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0" name="Text Box 643">
          <a:extLst>
            <a:ext uri="{FF2B5EF4-FFF2-40B4-BE49-F238E27FC236}">
              <a16:creationId xmlns:a16="http://schemas.microsoft.com/office/drawing/2014/main" id="{00000000-0008-0000-0200-0000C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1" name="Text Box 644">
          <a:extLst>
            <a:ext uri="{FF2B5EF4-FFF2-40B4-BE49-F238E27FC236}">
              <a16:creationId xmlns:a16="http://schemas.microsoft.com/office/drawing/2014/main" id="{00000000-0008-0000-0200-0000C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2" name="Text Box 645">
          <a:extLst>
            <a:ext uri="{FF2B5EF4-FFF2-40B4-BE49-F238E27FC236}">
              <a16:creationId xmlns:a16="http://schemas.microsoft.com/office/drawing/2014/main" id="{00000000-0008-0000-0200-0000C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3" name="Text Box 646">
          <a:extLst>
            <a:ext uri="{FF2B5EF4-FFF2-40B4-BE49-F238E27FC236}">
              <a16:creationId xmlns:a16="http://schemas.microsoft.com/office/drawing/2014/main" id="{00000000-0008-0000-0200-0000C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4" name="Text Box 647">
          <a:extLst>
            <a:ext uri="{FF2B5EF4-FFF2-40B4-BE49-F238E27FC236}">
              <a16:creationId xmlns:a16="http://schemas.microsoft.com/office/drawing/2014/main" id="{00000000-0008-0000-0200-0000C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5" name="Text Box 648">
          <a:extLst>
            <a:ext uri="{FF2B5EF4-FFF2-40B4-BE49-F238E27FC236}">
              <a16:creationId xmlns:a16="http://schemas.microsoft.com/office/drawing/2014/main" id="{00000000-0008-0000-0200-0000C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6" name="Text Box 649">
          <a:extLst>
            <a:ext uri="{FF2B5EF4-FFF2-40B4-BE49-F238E27FC236}">
              <a16:creationId xmlns:a16="http://schemas.microsoft.com/office/drawing/2014/main" id="{00000000-0008-0000-0200-0000C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7" name="Text Box 650">
          <a:extLst>
            <a:ext uri="{FF2B5EF4-FFF2-40B4-BE49-F238E27FC236}">
              <a16:creationId xmlns:a16="http://schemas.microsoft.com/office/drawing/2014/main" id="{00000000-0008-0000-0200-0000C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8" name="Text Box 651">
          <a:extLst>
            <a:ext uri="{FF2B5EF4-FFF2-40B4-BE49-F238E27FC236}">
              <a16:creationId xmlns:a16="http://schemas.microsoft.com/office/drawing/2014/main" id="{00000000-0008-0000-0200-0000C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9" name="Text Box 652">
          <a:extLst>
            <a:ext uri="{FF2B5EF4-FFF2-40B4-BE49-F238E27FC236}">
              <a16:creationId xmlns:a16="http://schemas.microsoft.com/office/drawing/2014/main" id="{00000000-0008-0000-0200-0000C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0" name="Text Box 653">
          <a:extLst>
            <a:ext uri="{FF2B5EF4-FFF2-40B4-BE49-F238E27FC236}">
              <a16:creationId xmlns:a16="http://schemas.microsoft.com/office/drawing/2014/main" id="{00000000-0008-0000-0200-0000C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1" name="Text Box 654">
          <a:extLst>
            <a:ext uri="{FF2B5EF4-FFF2-40B4-BE49-F238E27FC236}">
              <a16:creationId xmlns:a16="http://schemas.microsoft.com/office/drawing/2014/main" id="{00000000-0008-0000-0200-0000C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2" name="Text Box 655">
          <a:extLst>
            <a:ext uri="{FF2B5EF4-FFF2-40B4-BE49-F238E27FC236}">
              <a16:creationId xmlns:a16="http://schemas.microsoft.com/office/drawing/2014/main" id="{00000000-0008-0000-0200-0000C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3" name="Text Box 656">
          <a:extLst>
            <a:ext uri="{FF2B5EF4-FFF2-40B4-BE49-F238E27FC236}">
              <a16:creationId xmlns:a16="http://schemas.microsoft.com/office/drawing/2014/main" id="{00000000-0008-0000-0200-0000C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4" name="Text Box 657">
          <a:extLst>
            <a:ext uri="{FF2B5EF4-FFF2-40B4-BE49-F238E27FC236}">
              <a16:creationId xmlns:a16="http://schemas.microsoft.com/office/drawing/2014/main" id="{00000000-0008-0000-0200-0000D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5" name="Text Box 658">
          <a:extLst>
            <a:ext uri="{FF2B5EF4-FFF2-40B4-BE49-F238E27FC236}">
              <a16:creationId xmlns:a16="http://schemas.microsoft.com/office/drawing/2014/main" id="{00000000-0008-0000-0200-0000D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6" name="Text Box 659">
          <a:extLst>
            <a:ext uri="{FF2B5EF4-FFF2-40B4-BE49-F238E27FC236}">
              <a16:creationId xmlns:a16="http://schemas.microsoft.com/office/drawing/2014/main" id="{00000000-0008-0000-0200-0000D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7" name="Text Box 660">
          <a:extLst>
            <a:ext uri="{FF2B5EF4-FFF2-40B4-BE49-F238E27FC236}">
              <a16:creationId xmlns:a16="http://schemas.microsoft.com/office/drawing/2014/main" id="{00000000-0008-0000-0200-0000D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8" name="Text Box 661">
          <a:extLst>
            <a:ext uri="{FF2B5EF4-FFF2-40B4-BE49-F238E27FC236}">
              <a16:creationId xmlns:a16="http://schemas.microsoft.com/office/drawing/2014/main" id="{00000000-0008-0000-0200-0000D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9" name="Text Box 662">
          <a:extLst>
            <a:ext uri="{FF2B5EF4-FFF2-40B4-BE49-F238E27FC236}">
              <a16:creationId xmlns:a16="http://schemas.microsoft.com/office/drawing/2014/main" id="{00000000-0008-0000-0200-0000D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0" name="Text Box 663">
          <a:extLst>
            <a:ext uri="{FF2B5EF4-FFF2-40B4-BE49-F238E27FC236}">
              <a16:creationId xmlns:a16="http://schemas.microsoft.com/office/drawing/2014/main" id="{00000000-0008-0000-0200-0000D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1" name="Text Box 664">
          <a:extLst>
            <a:ext uri="{FF2B5EF4-FFF2-40B4-BE49-F238E27FC236}">
              <a16:creationId xmlns:a16="http://schemas.microsoft.com/office/drawing/2014/main" id="{00000000-0008-0000-0200-0000D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2" name="Text Box 665">
          <a:extLst>
            <a:ext uri="{FF2B5EF4-FFF2-40B4-BE49-F238E27FC236}">
              <a16:creationId xmlns:a16="http://schemas.microsoft.com/office/drawing/2014/main" id="{00000000-0008-0000-0200-0000D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3" name="Text Box 666">
          <a:extLst>
            <a:ext uri="{FF2B5EF4-FFF2-40B4-BE49-F238E27FC236}">
              <a16:creationId xmlns:a16="http://schemas.microsoft.com/office/drawing/2014/main" id="{00000000-0008-0000-0200-0000D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4" name="Text Box 667">
          <a:extLst>
            <a:ext uri="{FF2B5EF4-FFF2-40B4-BE49-F238E27FC236}">
              <a16:creationId xmlns:a16="http://schemas.microsoft.com/office/drawing/2014/main" id="{00000000-0008-0000-0200-0000D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5" name="Text Box 668">
          <a:extLst>
            <a:ext uri="{FF2B5EF4-FFF2-40B4-BE49-F238E27FC236}">
              <a16:creationId xmlns:a16="http://schemas.microsoft.com/office/drawing/2014/main" id="{00000000-0008-0000-0200-0000D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6" name="Text Box 669">
          <a:extLst>
            <a:ext uri="{FF2B5EF4-FFF2-40B4-BE49-F238E27FC236}">
              <a16:creationId xmlns:a16="http://schemas.microsoft.com/office/drawing/2014/main" id="{00000000-0008-0000-0200-0000D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7" name="Text Box 670">
          <a:extLst>
            <a:ext uri="{FF2B5EF4-FFF2-40B4-BE49-F238E27FC236}">
              <a16:creationId xmlns:a16="http://schemas.microsoft.com/office/drawing/2014/main" id="{00000000-0008-0000-0200-0000D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8" name="Text Box 671">
          <a:extLst>
            <a:ext uri="{FF2B5EF4-FFF2-40B4-BE49-F238E27FC236}">
              <a16:creationId xmlns:a16="http://schemas.microsoft.com/office/drawing/2014/main" id="{00000000-0008-0000-0200-0000D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9" name="Text Box 672">
          <a:extLst>
            <a:ext uri="{FF2B5EF4-FFF2-40B4-BE49-F238E27FC236}">
              <a16:creationId xmlns:a16="http://schemas.microsoft.com/office/drawing/2014/main" id="{00000000-0008-0000-0200-0000D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0" name="Text Box 673">
          <a:extLst>
            <a:ext uri="{FF2B5EF4-FFF2-40B4-BE49-F238E27FC236}">
              <a16:creationId xmlns:a16="http://schemas.microsoft.com/office/drawing/2014/main" id="{00000000-0008-0000-0200-0000E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1" name="Text Box 674">
          <a:extLst>
            <a:ext uri="{FF2B5EF4-FFF2-40B4-BE49-F238E27FC236}">
              <a16:creationId xmlns:a16="http://schemas.microsoft.com/office/drawing/2014/main" id="{00000000-0008-0000-0200-0000E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2" name="Text Box 675">
          <a:extLst>
            <a:ext uri="{FF2B5EF4-FFF2-40B4-BE49-F238E27FC236}">
              <a16:creationId xmlns:a16="http://schemas.microsoft.com/office/drawing/2014/main" id="{00000000-0008-0000-0200-0000E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3" name="Text Box 676">
          <a:extLst>
            <a:ext uri="{FF2B5EF4-FFF2-40B4-BE49-F238E27FC236}">
              <a16:creationId xmlns:a16="http://schemas.microsoft.com/office/drawing/2014/main" id="{00000000-0008-0000-0200-0000E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4" name="Text Box 677">
          <a:extLst>
            <a:ext uri="{FF2B5EF4-FFF2-40B4-BE49-F238E27FC236}">
              <a16:creationId xmlns:a16="http://schemas.microsoft.com/office/drawing/2014/main" id="{00000000-0008-0000-0200-0000E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5" name="Text Box 678">
          <a:extLst>
            <a:ext uri="{FF2B5EF4-FFF2-40B4-BE49-F238E27FC236}">
              <a16:creationId xmlns:a16="http://schemas.microsoft.com/office/drawing/2014/main" id="{00000000-0008-0000-0200-0000E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6" name="Text Box 679">
          <a:extLst>
            <a:ext uri="{FF2B5EF4-FFF2-40B4-BE49-F238E27FC236}">
              <a16:creationId xmlns:a16="http://schemas.microsoft.com/office/drawing/2014/main" id="{00000000-0008-0000-0200-0000E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7" name="Text Box 680">
          <a:extLst>
            <a:ext uri="{FF2B5EF4-FFF2-40B4-BE49-F238E27FC236}">
              <a16:creationId xmlns:a16="http://schemas.microsoft.com/office/drawing/2014/main" id="{00000000-0008-0000-0200-0000E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8" name="Text Box 681">
          <a:extLst>
            <a:ext uri="{FF2B5EF4-FFF2-40B4-BE49-F238E27FC236}">
              <a16:creationId xmlns:a16="http://schemas.microsoft.com/office/drawing/2014/main" id="{00000000-0008-0000-0200-0000E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9" name="Text Box 682">
          <a:extLst>
            <a:ext uri="{FF2B5EF4-FFF2-40B4-BE49-F238E27FC236}">
              <a16:creationId xmlns:a16="http://schemas.microsoft.com/office/drawing/2014/main" id="{00000000-0008-0000-0200-0000E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0" name="Text Box 683">
          <a:extLst>
            <a:ext uri="{FF2B5EF4-FFF2-40B4-BE49-F238E27FC236}">
              <a16:creationId xmlns:a16="http://schemas.microsoft.com/office/drawing/2014/main" id="{00000000-0008-0000-0200-0000E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1" name="Text Box 684">
          <a:extLst>
            <a:ext uri="{FF2B5EF4-FFF2-40B4-BE49-F238E27FC236}">
              <a16:creationId xmlns:a16="http://schemas.microsoft.com/office/drawing/2014/main" id="{00000000-0008-0000-0200-0000E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2" name="Text Box 685">
          <a:extLst>
            <a:ext uri="{FF2B5EF4-FFF2-40B4-BE49-F238E27FC236}">
              <a16:creationId xmlns:a16="http://schemas.microsoft.com/office/drawing/2014/main" id="{00000000-0008-0000-0200-0000E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3" name="Text Box 686">
          <a:extLst>
            <a:ext uri="{FF2B5EF4-FFF2-40B4-BE49-F238E27FC236}">
              <a16:creationId xmlns:a16="http://schemas.microsoft.com/office/drawing/2014/main" id="{00000000-0008-0000-0200-0000E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4" name="Text Box 687">
          <a:extLst>
            <a:ext uri="{FF2B5EF4-FFF2-40B4-BE49-F238E27FC236}">
              <a16:creationId xmlns:a16="http://schemas.microsoft.com/office/drawing/2014/main" id="{00000000-0008-0000-0200-0000E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5" name="Text Box 688">
          <a:extLst>
            <a:ext uri="{FF2B5EF4-FFF2-40B4-BE49-F238E27FC236}">
              <a16:creationId xmlns:a16="http://schemas.microsoft.com/office/drawing/2014/main" id="{00000000-0008-0000-0200-0000E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6" name="Text Box 689">
          <a:extLst>
            <a:ext uri="{FF2B5EF4-FFF2-40B4-BE49-F238E27FC236}">
              <a16:creationId xmlns:a16="http://schemas.microsoft.com/office/drawing/2014/main" id="{00000000-0008-0000-0200-0000F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7" name="Text Box 690">
          <a:extLst>
            <a:ext uri="{FF2B5EF4-FFF2-40B4-BE49-F238E27FC236}">
              <a16:creationId xmlns:a16="http://schemas.microsoft.com/office/drawing/2014/main" id="{00000000-0008-0000-0200-0000F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8" name="Text Box 691">
          <a:extLst>
            <a:ext uri="{FF2B5EF4-FFF2-40B4-BE49-F238E27FC236}">
              <a16:creationId xmlns:a16="http://schemas.microsoft.com/office/drawing/2014/main" id="{00000000-0008-0000-0200-0000F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9" name="Text Box 692">
          <a:extLst>
            <a:ext uri="{FF2B5EF4-FFF2-40B4-BE49-F238E27FC236}">
              <a16:creationId xmlns:a16="http://schemas.microsoft.com/office/drawing/2014/main" id="{00000000-0008-0000-0200-0000F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0" name="Text Box 693">
          <a:extLst>
            <a:ext uri="{FF2B5EF4-FFF2-40B4-BE49-F238E27FC236}">
              <a16:creationId xmlns:a16="http://schemas.microsoft.com/office/drawing/2014/main" id="{00000000-0008-0000-0200-0000F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1" name="Text Box 694">
          <a:extLst>
            <a:ext uri="{FF2B5EF4-FFF2-40B4-BE49-F238E27FC236}">
              <a16:creationId xmlns:a16="http://schemas.microsoft.com/office/drawing/2014/main" id="{00000000-0008-0000-0200-0000F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2" name="Text Box 695">
          <a:extLst>
            <a:ext uri="{FF2B5EF4-FFF2-40B4-BE49-F238E27FC236}">
              <a16:creationId xmlns:a16="http://schemas.microsoft.com/office/drawing/2014/main" id="{00000000-0008-0000-0200-0000F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3" name="Text Box 696">
          <a:extLst>
            <a:ext uri="{FF2B5EF4-FFF2-40B4-BE49-F238E27FC236}">
              <a16:creationId xmlns:a16="http://schemas.microsoft.com/office/drawing/2014/main" id="{00000000-0008-0000-0200-0000F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4" name="Text Box 697">
          <a:extLst>
            <a:ext uri="{FF2B5EF4-FFF2-40B4-BE49-F238E27FC236}">
              <a16:creationId xmlns:a16="http://schemas.microsoft.com/office/drawing/2014/main" id="{00000000-0008-0000-0200-0000F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5" name="Text Box 698">
          <a:extLst>
            <a:ext uri="{FF2B5EF4-FFF2-40B4-BE49-F238E27FC236}">
              <a16:creationId xmlns:a16="http://schemas.microsoft.com/office/drawing/2014/main" id="{00000000-0008-0000-0200-0000F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6" name="Text Box 699">
          <a:extLst>
            <a:ext uri="{FF2B5EF4-FFF2-40B4-BE49-F238E27FC236}">
              <a16:creationId xmlns:a16="http://schemas.microsoft.com/office/drawing/2014/main" id="{00000000-0008-0000-0200-0000F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7" name="Text Box 700">
          <a:extLst>
            <a:ext uri="{FF2B5EF4-FFF2-40B4-BE49-F238E27FC236}">
              <a16:creationId xmlns:a16="http://schemas.microsoft.com/office/drawing/2014/main" id="{00000000-0008-0000-0200-0000F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8" name="Text Box 701">
          <a:extLst>
            <a:ext uri="{FF2B5EF4-FFF2-40B4-BE49-F238E27FC236}">
              <a16:creationId xmlns:a16="http://schemas.microsoft.com/office/drawing/2014/main" id="{00000000-0008-0000-0200-0000F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9" name="Text Box 702">
          <a:extLst>
            <a:ext uri="{FF2B5EF4-FFF2-40B4-BE49-F238E27FC236}">
              <a16:creationId xmlns:a16="http://schemas.microsoft.com/office/drawing/2014/main" id="{00000000-0008-0000-0200-0000F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0" name="Text Box 703">
          <a:extLst>
            <a:ext uri="{FF2B5EF4-FFF2-40B4-BE49-F238E27FC236}">
              <a16:creationId xmlns:a16="http://schemas.microsoft.com/office/drawing/2014/main" id="{00000000-0008-0000-0200-0000F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1" name="Text Box 704">
          <a:extLst>
            <a:ext uri="{FF2B5EF4-FFF2-40B4-BE49-F238E27FC236}">
              <a16:creationId xmlns:a16="http://schemas.microsoft.com/office/drawing/2014/main" id="{00000000-0008-0000-0200-0000F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2" name="Text Box 705">
          <a:extLst>
            <a:ext uri="{FF2B5EF4-FFF2-40B4-BE49-F238E27FC236}">
              <a16:creationId xmlns:a16="http://schemas.microsoft.com/office/drawing/2014/main" id="{00000000-0008-0000-0200-000000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3" name="Text Box 706">
          <a:extLst>
            <a:ext uri="{FF2B5EF4-FFF2-40B4-BE49-F238E27FC236}">
              <a16:creationId xmlns:a16="http://schemas.microsoft.com/office/drawing/2014/main" id="{00000000-0008-0000-0200-000001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4" name="Text Box 707">
          <a:extLst>
            <a:ext uri="{FF2B5EF4-FFF2-40B4-BE49-F238E27FC236}">
              <a16:creationId xmlns:a16="http://schemas.microsoft.com/office/drawing/2014/main" id="{00000000-0008-0000-0200-000002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5" name="Text Box 708">
          <a:extLst>
            <a:ext uri="{FF2B5EF4-FFF2-40B4-BE49-F238E27FC236}">
              <a16:creationId xmlns:a16="http://schemas.microsoft.com/office/drawing/2014/main" id="{00000000-0008-0000-0200-000003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6" name="Text Box 709">
          <a:extLst>
            <a:ext uri="{FF2B5EF4-FFF2-40B4-BE49-F238E27FC236}">
              <a16:creationId xmlns:a16="http://schemas.microsoft.com/office/drawing/2014/main" id="{00000000-0008-0000-0200-000004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7" name="Text Box 710">
          <a:extLst>
            <a:ext uri="{FF2B5EF4-FFF2-40B4-BE49-F238E27FC236}">
              <a16:creationId xmlns:a16="http://schemas.microsoft.com/office/drawing/2014/main" id="{00000000-0008-0000-0200-000005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8" name="Text Box 711">
          <a:extLst>
            <a:ext uri="{FF2B5EF4-FFF2-40B4-BE49-F238E27FC236}">
              <a16:creationId xmlns:a16="http://schemas.microsoft.com/office/drawing/2014/main" id="{00000000-0008-0000-0200-000006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9" name="Text Box 712">
          <a:extLst>
            <a:ext uri="{FF2B5EF4-FFF2-40B4-BE49-F238E27FC236}">
              <a16:creationId xmlns:a16="http://schemas.microsoft.com/office/drawing/2014/main" id="{00000000-0008-0000-0200-000007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0" name="Text Box 713">
          <a:extLst>
            <a:ext uri="{FF2B5EF4-FFF2-40B4-BE49-F238E27FC236}">
              <a16:creationId xmlns:a16="http://schemas.microsoft.com/office/drawing/2014/main" id="{00000000-0008-0000-0200-000008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1" name="Text Box 714">
          <a:extLst>
            <a:ext uri="{FF2B5EF4-FFF2-40B4-BE49-F238E27FC236}">
              <a16:creationId xmlns:a16="http://schemas.microsoft.com/office/drawing/2014/main" id="{00000000-0008-0000-0200-000009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2" name="Text Box 715">
          <a:extLst>
            <a:ext uri="{FF2B5EF4-FFF2-40B4-BE49-F238E27FC236}">
              <a16:creationId xmlns:a16="http://schemas.microsoft.com/office/drawing/2014/main" id="{00000000-0008-0000-0200-00000A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3" name="Text Box 716">
          <a:extLst>
            <a:ext uri="{FF2B5EF4-FFF2-40B4-BE49-F238E27FC236}">
              <a16:creationId xmlns:a16="http://schemas.microsoft.com/office/drawing/2014/main" id="{00000000-0008-0000-0200-00000B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4" name="Text Box 717">
          <a:extLst>
            <a:ext uri="{FF2B5EF4-FFF2-40B4-BE49-F238E27FC236}">
              <a16:creationId xmlns:a16="http://schemas.microsoft.com/office/drawing/2014/main" id="{00000000-0008-0000-0200-00000C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5" name="Text Box 718">
          <a:extLst>
            <a:ext uri="{FF2B5EF4-FFF2-40B4-BE49-F238E27FC236}">
              <a16:creationId xmlns:a16="http://schemas.microsoft.com/office/drawing/2014/main" id="{00000000-0008-0000-0200-00000D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6" name="Text Box 719">
          <a:extLst>
            <a:ext uri="{FF2B5EF4-FFF2-40B4-BE49-F238E27FC236}">
              <a16:creationId xmlns:a16="http://schemas.microsoft.com/office/drawing/2014/main" id="{00000000-0008-0000-0200-00000E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7" name="Text Box 720">
          <a:extLst>
            <a:ext uri="{FF2B5EF4-FFF2-40B4-BE49-F238E27FC236}">
              <a16:creationId xmlns:a16="http://schemas.microsoft.com/office/drawing/2014/main" id="{00000000-0008-0000-0200-00000F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8" name="Text Box 721">
          <a:extLst>
            <a:ext uri="{FF2B5EF4-FFF2-40B4-BE49-F238E27FC236}">
              <a16:creationId xmlns:a16="http://schemas.microsoft.com/office/drawing/2014/main" id="{00000000-0008-0000-0200-000010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9" name="Text Box 722">
          <a:extLst>
            <a:ext uri="{FF2B5EF4-FFF2-40B4-BE49-F238E27FC236}">
              <a16:creationId xmlns:a16="http://schemas.microsoft.com/office/drawing/2014/main" id="{00000000-0008-0000-0200-000011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0" name="Text Box 723">
          <a:extLst>
            <a:ext uri="{FF2B5EF4-FFF2-40B4-BE49-F238E27FC236}">
              <a16:creationId xmlns:a16="http://schemas.microsoft.com/office/drawing/2014/main" id="{00000000-0008-0000-0200-000012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1" name="Text Box 724">
          <a:extLst>
            <a:ext uri="{FF2B5EF4-FFF2-40B4-BE49-F238E27FC236}">
              <a16:creationId xmlns:a16="http://schemas.microsoft.com/office/drawing/2014/main" id="{00000000-0008-0000-0200-000013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2" name="Text Box 725">
          <a:extLst>
            <a:ext uri="{FF2B5EF4-FFF2-40B4-BE49-F238E27FC236}">
              <a16:creationId xmlns:a16="http://schemas.microsoft.com/office/drawing/2014/main" id="{00000000-0008-0000-0200-000014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3" name="Text Box 726">
          <a:extLst>
            <a:ext uri="{FF2B5EF4-FFF2-40B4-BE49-F238E27FC236}">
              <a16:creationId xmlns:a16="http://schemas.microsoft.com/office/drawing/2014/main" id="{00000000-0008-0000-0200-000015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4" name="Text Box 727">
          <a:extLst>
            <a:ext uri="{FF2B5EF4-FFF2-40B4-BE49-F238E27FC236}">
              <a16:creationId xmlns:a16="http://schemas.microsoft.com/office/drawing/2014/main" id="{00000000-0008-0000-0200-000016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5" name="Text Box 728">
          <a:extLst>
            <a:ext uri="{FF2B5EF4-FFF2-40B4-BE49-F238E27FC236}">
              <a16:creationId xmlns:a16="http://schemas.microsoft.com/office/drawing/2014/main" id="{00000000-0008-0000-0200-000017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6" name="Text Box 729">
          <a:extLst>
            <a:ext uri="{FF2B5EF4-FFF2-40B4-BE49-F238E27FC236}">
              <a16:creationId xmlns:a16="http://schemas.microsoft.com/office/drawing/2014/main" id="{00000000-0008-0000-0200-000018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7" name="Text Box 730">
          <a:extLst>
            <a:ext uri="{FF2B5EF4-FFF2-40B4-BE49-F238E27FC236}">
              <a16:creationId xmlns:a16="http://schemas.microsoft.com/office/drawing/2014/main" id="{00000000-0008-0000-0200-000019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8" name="Text Box 731">
          <a:extLst>
            <a:ext uri="{FF2B5EF4-FFF2-40B4-BE49-F238E27FC236}">
              <a16:creationId xmlns:a16="http://schemas.microsoft.com/office/drawing/2014/main" id="{00000000-0008-0000-0200-00001A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9" name="Text Box 732">
          <a:extLst>
            <a:ext uri="{FF2B5EF4-FFF2-40B4-BE49-F238E27FC236}">
              <a16:creationId xmlns:a16="http://schemas.microsoft.com/office/drawing/2014/main" id="{00000000-0008-0000-0200-00001B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0" name="Text Box 733">
          <a:extLst>
            <a:ext uri="{FF2B5EF4-FFF2-40B4-BE49-F238E27FC236}">
              <a16:creationId xmlns:a16="http://schemas.microsoft.com/office/drawing/2014/main" id="{00000000-0008-0000-0200-00001C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1" name="Text Box 734">
          <a:extLst>
            <a:ext uri="{FF2B5EF4-FFF2-40B4-BE49-F238E27FC236}">
              <a16:creationId xmlns:a16="http://schemas.microsoft.com/office/drawing/2014/main" id="{00000000-0008-0000-0200-00001D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2" name="Text Box 735">
          <a:extLst>
            <a:ext uri="{FF2B5EF4-FFF2-40B4-BE49-F238E27FC236}">
              <a16:creationId xmlns:a16="http://schemas.microsoft.com/office/drawing/2014/main" id="{00000000-0008-0000-0200-00001E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3" name="Text Box 736">
          <a:extLst>
            <a:ext uri="{FF2B5EF4-FFF2-40B4-BE49-F238E27FC236}">
              <a16:creationId xmlns:a16="http://schemas.microsoft.com/office/drawing/2014/main" id="{00000000-0008-0000-0200-00001F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4" name="Text Box 737">
          <a:extLst>
            <a:ext uri="{FF2B5EF4-FFF2-40B4-BE49-F238E27FC236}">
              <a16:creationId xmlns:a16="http://schemas.microsoft.com/office/drawing/2014/main" id="{00000000-0008-0000-0200-000020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5" name="Text Box 738">
          <a:extLst>
            <a:ext uri="{FF2B5EF4-FFF2-40B4-BE49-F238E27FC236}">
              <a16:creationId xmlns:a16="http://schemas.microsoft.com/office/drawing/2014/main" id="{00000000-0008-0000-0200-000021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6" name="Text Box 739">
          <a:extLst>
            <a:ext uri="{FF2B5EF4-FFF2-40B4-BE49-F238E27FC236}">
              <a16:creationId xmlns:a16="http://schemas.microsoft.com/office/drawing/2014/main" id="{00000000-0008-0000-0200-000022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7" name="Text Box 740">
          <a:extLst>
            <a:ext uri="{FF2B5EF4-FFF2-40B4-BE49-F238E27FC236}">
              <a16:creationId xmlns:a16="http://schemas.microsoft.com/office/drawing/2014/main" id="{00000000-0008-0000-0200-000023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8" name="Text Box 741">
          <a:extLst>
            <a:ext uri="{FF2B5EF4-FFF2-40B4-BE49-F238E27FC236}">
              <a16:creationId xmlns:a16="http://schemas.microsoft.com/office/drawing/2014/main" id="{00000000-0008-0000-0200-000024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9" name="Text Box 742">
          <a:extLst>
            <a:ext uri="{FF2B5EF4-FFF2-40B4-BE49-F238E27FC236}">
              <a16:creationId xmlns:a16="http://schemas.microsoft.com/office/drawing/2014/main" id="{00000000-0008-0000-0200-000025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0" name="Text Box 743">
          <a:extLst>
            <a:ext uri="{FF2B5EF4-FFF2-40B4-BE49-F238E27FC236}">
              <a16:creationId xmlns:a16="http://schemas.microsoft.com/office/drawing/2014/main" id="{00000000-0008-0000-0200-000026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1" name="Text Box 744">
          <a:extLst>
            <a:ext uri="{FF2B5EF4-FFF2-40B4-BE49-F238E27FC236}">
              <a16:creationId xmlns:a16="http://schemas.microsoft.com/office/drawing/2014/main" id="{00000000-0008-0000-0200-000027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2" name="Text Box 745">
          <a:extLst>
            <a:ext uri="{FF2B5EF4-FFF2-40B4-BE49-F238E27FC236}">
              <a16:creationId xmlns:a16="http://schemas.microsoft.com/office/drawing/2014/main" id="{00000000-0008-0000-0200-000028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3" name="Text Box 746">
          <a:extLst>
            <a:ext uri="{FF2B5EF4-FFF2-40B4-BE49-F238E27FC236}">
              <a16:creationId xmlns:a16="http://schemas.microsoft.com/office/drawing/2014/main" id="{00000000-0008-0000-0200-000029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4" name="Text Box 747">
          <a:extLst>
            <a:ext uri="{FF2B5EF4-FFF2-40B4-BE49-F238E27FC236}">
              <a16:creationId xmlns:a16="http://schemas.microsoft.com/office/drawing/2014/main" id="{00000000-0008-0000-0200-00002A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5" name="Text Box 748">
          <a:extLst>
            <a:ext uri="{FF2B5EF4-FFF2-40B4-BE49-F238E27FC236}">
              <a16:creationId xmlns:a16="http://schemas.microsoft.com/office/drawing/2014/main" id="{00000000-0008-0000-0200-00002B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6" name="Text Box 749">
          <a:extLst>
            <a:ext uri="{FF2B5EF4-FFF2-40B4-BE49-F238E27FC236}">
              <a16:creationId xmlns:a16="http://schemas.microsoft.com/office/drawing/2014/main" id="{00000000-0008-0000-0200-00002C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7" name="Text Box 750">
          <a:extLst>
            <a:ext uri="{FF2B5EF4-FFF2-40B4-BE49-F238E27FC236}">
              <a16:creationId xmlns:a16="http://schemas.microsoft.com/office/drawing/2014/main" id="{00000000-0008-0000-0200-00002D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8" name="Text Box 751">
          <a:extLst>
            <a:ext uri="{FF2B5EF4-FFF2-40B4-BE49-F238E27FC236}">
              <a16:creationId xmlns:a16="http://schemas.microsoft.com/office/drawing/2014/main" id="{00000000-0008-0000-0200-00002E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9" name="Text Box 752">
          <a:extLst>
            <a:ext uri="{FF2B5EF4-FFF2-40B4-BE49-F238E27FC236}">
              <a16:creationId xmlns:a16="http://schemas.microsoft.com/office/drawing/2014/main" id="{00000000-0008-0000-0200-00002F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0" name="Text Box 753">
          <a:extLst>
            <a:ext uri="{FF2B5EF4-FFF2-40B4-BE49-F238E27FC236}">
              <a16:creationId xmlns:a16="http://schemas.microsoft.com/office/drawing/2014/main" id="{00000000-0008-0000-0200-000030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1" name="Text Box 754">
          <a:extLst>
            <a:ext uri="{FF2B5EF4-FFF2-40B4-BE49-F238E27FC236}">
              <a16:creationId xmlns:a16="http://schemas.microsoft.com/office/drawing/2014/main" id="{00000000-0008-0000-0200-000031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2" name="Text Box 755">
          <a:extLst>
            <a:ext uri="{FF2B5EF4-FFF2-40B4-BE49-F238E27FC236}">
              <a16:creationId xmlns:a16="http://schemas.microsoft.com/office/drawing/2014/main" id="{00000000-0008-0000-0200-000032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3" name="Text Box 756">
          <a:extLst>
            <a:ext uri="{FF2B5EF4-FFF2-40B4-BE49-F238E27FC236}">
              <a16:creationId xmlns:a16="http://schemas.microsoft.com/office/drawing/2014/main" id="{00000000-0008-0000-0200-000033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4" name="Text Box 757">
          <a:extLst>
            <a:ext uri="{FF2B5EF4-FFF2-40B4-BE49-F238E27FC236}">
              <a16:creationId xmlns:a16="http://schemas.microsoft.com/office/drawing/2014/main" id="{00000000-0008-0000-0200-000034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5" name="Text Box 758">
          <a:extLst>
            <a:ext uri="{FF2B5EF4-FFF2-40B4-BE49-F238E27FC236}">
              <a16:creationId xmlns:a16="http://schemas.microsoft.com/office/drawing/2014/main" id="{00000000-0008-0000-0200-000035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6" name="Text Box 759">
          <a:extLst>
            <a:ext uri="{FF2B5EF4-FFF2-40B4-BE49-F238E27FC236}">
              <a16:creationId xmlns:a16="http://schemas.microsoft.com/office/drawing/2014/main" id="{00000000-0008-0000-0200-000036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7" name="Text Box 760">
          <a:extLst>
            <a:ext uri="{FF2B5EF4-FFF2-40B4-BE49-F238E27FC236}">
              <a16:creationId xmlns:a16="http://schemas.microsoft.com/office/drawing/2014/main" id="{00000000-0008-0000-0200-000037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8" name="Text Box 761">
          <a:extLst>
            <a:ext uri="{FF2B5EF4-FFF2-40B4-BE49-F238E27FC236}">
              <a16:creationId xmlns:a16="http://schemas.microsoft.com/office/drawing/2014/main" id="{00000000-0008-0000-0200-000038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9" name="Text Box 762">
          <a:extLst>
            <a:ext uri="{FF2B5EF4-FFF2-40B4-BE49-F238E27FC236}">
              <a16:creationId xmlns:a16="http://schemas.microsoft.com/office/drawing/2014/main" id="{00000000-0008-0000-0200-000039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0" name="Text Box 763">
          <a:extLst>
            <a:ext uri="{FF2B5EF4-FFF2-40B4-BE49-F238E27FC236}">
              <a16:creationId xmlns:a16="http://schemas.microsoft.com/office/drawing/2014/main" id="{00000000-0008-0000-0200-00003A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1" name="Text Box 764">
          <a:extLst>
            <a:ext uri="{FF2B5EF4-FFF2-40B4-BE49-F238E27FC236}">
              <a16:creationId xmlns:a16="http://schemas.microsoft.com/office/drawing/2014/main" id="{00000000-0008-0000-0200-00003B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2" name="Text Box 765">
          <a:extLst>
            <a:ext uri="{FF2B5EF4-FFF2-40B4-BE49-F238E27FC236}">
              <a16:creationId xmlns:a16="http://schemas.microsoft.com/office/drawing/2014/main" id="{00000000-0008-0000-0200-00003C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3" name="Text Box 766">
          <a:extLst>
            <a:ext uri="{FF2B5EF4-FFF2-40B4-BE49-F238E27FC236}">
              <a16:creationId xmlns:a16="http://schemas.microsoft.com/office/drawing/2014/main" id="{00000000-0008-0000-0200-00003D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4" name="Text Box 767">
          <a:extLst>
            <a:ext uri="{FF2B5EF4-FFF2-40B4-BE49-F238E27FC236}">
              <a16:creationId xmlns:a16="http://schemas.microsoft.com/office/drawing/2014/main" id="{00000000-0008-0000-0200-00003E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5" name="Text Box 768">
          <a:extLst>
            <a:ext uri="{FF2B5EF4-FFF2-40B4-BE49-F238E27FC236}">
              <a16:creationId xmlns:a16="http://schemas.microsoft.com/office/drawing/2014/main" id="{00000000-0008-0000-0200-00003F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6" name="Text Box 769">
          <a:extLst>
            <a:ext uri="{FF2B5EF4-FFF2-40B4-BE49-F238E27FC236}">
              <a16:creationId xmlns:a16="http://schemas.microsoft.com/office/drawing/2014/main" id="{00000000-0008-0000-0200-000040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7" name="Text Box 770">
          <a:extLst>
            <a:ext uri="{FF2B5EF4-FFF2-40B4-BE49-F238E27FC236}">
              <a16:creationId xmlns:a16="http://schemas.microsoft.com/office/drawing/2014/main" id="{00000000-0008-0000-0200-000041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8" name="Text Box 771">
          <a:extLst>
            <a:ext uri="{FF2B5EF4-FFF2-40B4-BE49-F238E27FC236}">
              <a16:creationId xmlns:a16="http://schemas.microsoft.com/office/drawing/2014/main" id="{00000000-0008-0000-0200-000042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79" name="Text Box 3">
          <a:extLst>
            <a:ext uri="{FF2B5EF4-FFF2-40B4-BE49-F238E27FC236}">
              <a16:creationId xmlns:a16="http://schemas.microsoft.com/office/drawing/2014/main" id="{00000000-0008-0000-0200-00004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0" name="Text Box 3">
          <a:extLst>
            <a:ext uri="{FF2B5EF4-FFF2-40B4-BE49-F238E27FC236}">
              <a16:creationId xmlns:a16="http://schemas.microsoft.com/office/drawing/2014/main" id="{00000000-0008-0000-0200-00004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1" name="Text Box 3">
          <a:extLst>
            <a:ext uri="{FF2B5EF4-FFF2-40B4-BE49-F238E27FC236}">
              <a16:creationId xmlns:a16="http://schemas.microsoft.com/office/drawing/2014/main" id="{00000000-0008-0000-0200-00004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2" name="Text Box 3">
          <a:extLst>
            <a:ext uri="{FF2B5EF4-FFF2-40B4-BE49-F238E27FC236}">
              <a16:creationId xmlns:a16="http://schemas.microsoft.com/office/drawing/2014/main" id="{00000000-0008-0000-0200-00004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3" name="Text Box 3">
          <a:extLst>
            <a:ext uri="{FF2B5EF4-FFF2-40B4-BE49-F238E27FC236}">
              <a16:creationId xmlns:a16="http://schemas.microsoft.com/office/drawing/2014/main" id="{00000000-0008-0000-0200-00004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4" name="Text Box 3">
          <a:extLst>
            <a:ext uri="{FF2B5EF4-FFF2-40B4-BE49-F238E27FC236}">
              <a16:creationId xmlns:a16="http://schemas.microsoft.com/office/drawing/2014/main" id="{00000000-0008-0000-0200-00004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5" name="Text Box 3">
          <a:extLst>
            <a:ext uri="{FF2B5EF4-FFF2-40B4-BE49-F238E27FC236}">
              <a16:creationId xmlns:a16="http://schemas.microsoft.com/office/drawing/2014/main" id="{00000000-0008-0000-0200-00004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6" name="Text Box 3">
          <a:extLst>
            <a:ext uri="{FF2B5EF4-FFF2-40B4-BE49-F238E27FC236}">
              <a16:creationId xmlns:a16="http://schemas.microsoft.com/office/drawing/2014/main" id="{00000000-0008-0000-0200-00004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7" name="Text Box 3">
          <a:extLst>
            <a:ext uri="{FF2B5EF4-FFF2-40B4-BE49-F238E27FC236}">
              <a16:creationId xmlns:a16="http://schemas.microsoft.com/office/drawing/2014/main" id="{00000000-0008-0000-0200-00004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8" name="Text Box 3">
          <a:extLst>
            <a:ext uri="{FF2B5EF4-FFF2-40B4-BE49-F238E27FC236}">
              <a16:creationId xmlns:a16="http://schemas.microsoft.com/office/drawing/2014/main" id="{00000000-0008-0000-0200-00004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9" name="Text Box 3">
          <a:extLst>
            <a:ext uri="{FF2B5EF4-FFF2-40B4-BE49-F238E27FC236}">
              <a16:creationId xmlns:a16="http://schemas.microsoft.com/office/drawing/2014/main" id="{00000000-0008-0000-0200-00004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0" name="Text Box 3">
          <a:extLst>
            <a:ext uri="{FF2B5EF4-FFF2-40B4-BE49-F238E27FC236}">
              <a16:creationId xmlns:a16="http://schemas.microsoft.com/office/drawing/2014/main" id="{00000000-0008-0000-0200-00004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1" name="Text Box 3">
          <a:extLst>
            <a:ext uri="{FF2B5EF4-FFF2-40B4-BE49-F238E27FC236}">
              <a16:creationId xmlns:a16="http://schemas.microsoft.com/office/drawing/2014/main" id="{00000000-0008-0000-0200-00004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2" name="Text Box 3">
          <a:extLst>
            <a:ext uri="{FF2B5EF4-FFF2-40B4-BE49-F238E27FC236}">
              <a16:creationId xmlns:a16="http://schemas.microsoft.com/office/drawing/2014/main" id="{00000000-0008-0000-0200-00005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3" name="Text Box 3">
          <a:extLst>
            <a:ext uri="{FF2B5EF4-FFF2-40B4-BE49-F238E27FC236}">
              <a16:creationId xmlns:a16="http://schemas.microsoft.com/office/drawing/2014/main" id="{00000000-0008-0000-0200-00005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4" name="Text Box 3">
          <a:extLst>
            <a:ext uri="{FF2B5EF4-FFF2-40B4-BE49-F238E27FC236}">
              <a16:creationId xmlns:a16="http://schemas.microsoft.com/office/drawing/2014/main" id="{00000000-0008-0000-0200-00005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5" name="Text Box 3">
          <a:extLst>
            <a:ext uri="{FF2B5EF4-FFF2-40B4-BE49-F238E27FC236}">
              <a16:creationId xmlns:a16="http://schemas.microsoft.com/office/drawing/2014/main" id="{00000000-0008-0000-0200-00005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6" name="Text Box 3">
          <a:extLst>
            <a:ext uri="{FF2B5EF4-FFF2-40B4-BE49-F238E27FC236}">
              <a16:creationId xmlns:a16="http://schemas.microsoft.com/office/drawing/2014/main" id="{00000000-0008-0000-0200-00005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7" name="Text Box 3">
          <a:extLst>
            <a:ext uri="{FF2B5EF4-FFF2-40B4-BE49-F238E27FC236}">
              <a16:creationId xmlns:a16="http://schemas.microsoft.com/office/drawing/2014/main" id="{00000000-0008-0000-0200-00005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8" name="Text Box 3">
          <a:extLst>
            <a:ext uri="{FF2B5EF4-FFF2-40B4-BE49-F238E27FC236}">
              <a16:creationId xmlns:a16="http://schemas.microsoft.com/office/drawing/2014/main" id="{00000000-0008-0000-0200-00005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9" name="Text Box 3">
          <a:extLst>
            <a:ext uri="{FF2B5EF4-FFF2-40B4-BE49-F238E27FC236}">
              <a16:creationId xmlns:a16="http://schemas.microsoft.com/office/drawing/2014/main" id="{00000000-0008-0000-0200-00005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0" name="Text Box 3">
          <a:extLst>
            <a:ext uri="{FF2B5EF4-FFF2-40B4-BE49-F238E27FC236}">
              <a16:creationId xmlns:a16="http://schemas.microsoft.com/office/drawing/2014/main" id="{00000000-0008-0000-0200-00005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1" name="Text Box 3">
          <a:extLst>
            <a:ext uri="{FF2B5EF4-FFF2-40B4-BE49-F238E27FC236}">
              <a16:creationId xmlns:a16="http://schemas.microsoft.com/office/drawing/2014/main" id="{00000000-0008-0000-0200-00005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2" name="Text Box 3">
          <a:extLst>
            <a:ext uri="{FF2B5EF4-FFF2-40B4-BE49-F238E27FC236}">
              <a16:creationId xmlns:a16="http://schemas.microsoft.com/office/drawing/2014/main" id="{00000000-0008-0000-0200-00005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3" name="Text Box 3">
          <a:extLst>
            <a:ext uri="{FF2B5EF4-FFF2-40B4-BE49-F238E27FC236}">
              <a16:creationId xmlns:a16="http://schemas.microsoft.com/office/drawing/2014/main" id="{00000000-0008-0000-0200-00005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4" name="Text Box 3">
          <a:extLst>
            <a:ext uri="{FF2B5EF4-FFF2-40B4-BE49-F238E27FC236}">
              <a16:creationId xmlns:a16="http://schemas.microsoft.com/office/drawing/2014/main" id="{00000000-0008-0000-0200-00005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5" name="Text Box 3">
          <a:extLst>
            <a:ext uri="{FF2B5EF4-FFF2-40B4-BE49-F238E27FC236}">
              <a16:creationId xmlns:a16="http://schemas.microsoft.com/office/drawing/2014/main" id="{00000000-0008-0000-0200-00005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6" name="Text Box 3">
          <a:extLst>
            <a:ext uri="{FF2B5EF4-FFF2-40B4-BE49-F238E27FC236}">
              <a16:creationId xmlns:a16="http://schemas.microsoft.com/office/drawing/2014/main" id="{00000000-0008-0000-0200-00005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7" name="Text Box 3">
          <a:extLst>
            <a:ext uri="{FF2B5EF4-FFF2-40B4-BE49-F238E27FC236}">
              <a16:creationId xmlns:a16="http://schemas.microsoft.com/office/drawing/2014/main" id="{00000000-0008-0000-0200-00005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8" name="Text Box 3">
          <a:extLst>
            <a:ext uri="{FF2B5EF4-FFF2-40B4-BE49-F238E27FC236}">
              <a16:creationId xmlns:a16="http://schemas.microsoft.com/office/drawing/2014/main" id="{00000000-0008-0000-0200-00006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9" name="Text Box 3">
          <a:extLst>
            <a:ext uri="{FF2B5EF4-FFF2-40B4-BE49-F238E27FC236}">
              <a16:creationId xmlns:a16="http://schemas.microsoft.com/office/drawing/2014/main" id="{00000000-0008-0000-0200-00006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0" name="Text Box 3">
          <a:extLst>
            <a:ext uri="{FF2B5EF4-FFF2-40B4-BE49-F238E27FC236}">
              <a16:creationId xmlns:a16="http://schemas.microsoft.com/office/drawing/2014/main" id="{00000000-0008-0000-0200-00006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1" name="Text Box 3">
          <a:extLst>
            <a:ext uri="{FF2B5EF4-FFF2-40B4-BE49-F238E27FC236}">
              <a16:creationId xmlns:a16="http://schemas.microsoft.com/office/drawing/2014/main" id="{00000000-0008-0000-0200-00006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2" name="Text Box 3">
          <a:extLst>
            <a:ext uri="{FF2B5EF4-FFF2-40B4-BE49-F238E27FC236}">
              <a16:creationId xmlns:a16="http://schemas.microsoft.com/office/drawing/2014/main" id="{00000000-0008-0000-0200-00006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3" name="Text Box 3">
          <a:extLst>
            <a:ext uri="{FF2B5EF4-FFF2-40B4-BE49-F238E27FC236}">
              <a16:creationId xmlns:a16="http://schemas.microsoft.com/office/drawing/2014/main" id="{00000000-0008-0000-0200-00006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4" name="Text Box 3">
          <a:extLst>
            <a:ext uri="{FF2B5EF4-FFF2-40B4-BE49-F238E27FC236}">
              <a16:creationId xmlns:a16="http://schemas.microsoft.com/office/drawing/2014/main" id="{00000000-0008-0000-0200-00006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5" name="Text Box 3">
          <a:extLst>
            <a:ext uri="{FF2B5EF4-FFF2-40B4-BE49-F238E27FC236}">
              <a16:creationId xmlns:a16="http://schemas.microsoft.com/office/drawing/2014/main" id="{00000000-0008-0000-0200-00006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6" name="Text Box 3">
          <a:extLst>
            <a:ext uri="{FF2B5EF4-FFF2-40B4-BE49-F238E27FC236}">
              <a16:creationId xmlns:a16="http://schemas.microsoft.com/office/drawing/2014/main" id="{00000000-0008-0000-0200-00006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7" name="Text Box 3">
          <a:extLst>
            <a:ext uri="{FF2B5EF4-FFF2-40B4-BE49-F238E27FC236}">
              <a16:creationId xmlns:a16="http://schemas.microsoft.com/office/drawing/2014/main" id="{00000000-0008-0000-0200-00006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8" name="Text Box 3">
          <a:extLst>
            <a:ext uri="{FF2B5EF4-FFF2-40B4-BE49-F238E27FC236}">
              <a16:creationId xmlns:a16="http://schemas.microsoft.com/office/drawing/2014/main" id="{00000000-0008-0000-0200-00006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9" name="Text Box 3">
          <a:extLst>
            <a:ext uri="{FF2B5EF4-FFF2-40B4-BE49-F238E27FC236}">
              <a16:creationId xmlns:a16="http://schemas.microsoft.com/office/drawing/2014/main" id="{00000000-0008-0000-0200-00006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0" name="Text Box 3">
          <a:extLst>
            <a:ext uri="{FF2B5EF4-FFF2-40B4-BE49-F238E27FC236}">
              <a16:creationId xmlns:a16="http://schemas.microsoft.com/office/drawing/2014/main" id="{00000000-0008-0000-0200-00006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1" name="Text Box 3">
          <a:extLst>
            <a:ext uri="{FF2B5EF4-FFF2-40B4-BE49-F238E27FC236}">
              <a16:creationId xmlns:a16="http://schemas.microsoft.com/office/drawing/2014/main" id="{00000000-0008-0000-0200-00006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2" name="Text Box 3">
          <a:extLst>
            <a:ext uri="{FF2B5EF4-FFF2-40B4-BE49-F238E27FC236}">
              <a16:creationId xmlns:a16="http://schemas.microsoft.com/office/drawing/2014/main" id="{00000000-0008-0000-0200-00006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3" name="Text Box 3">
          <a:extLst>
            <a:ext uri="{FF2B5EF4-FFF2-40B4-BE49-F238E27FC236}">
              <a16:creationId xmlns:a16="http://schemas.microsoft.com/office/drawing/2014/main" id="{00000000-0008-0000-0200-00006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4" name="Text Box 3">
          <a:extLst>
            <a:ext uri="{FF2B5EF4-FFF2-40B4-BE49-F238E27FC236}">
              <a16:creationId xmlns:a16="http://schemas.microsoft.com/office/drawing/2014/main" id="{00000000-0008-0000-0200-00007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5" name="Text Box 3">
          <a:extLst>
            <a:ext uri="{FF2B5EF4-FFF2-40B4-BE49-F238E27FC236}">
              <a16:creationId xmlns:a16="http://schemas.microsoft.com/office/drawing/2014/main" id="{00000000-0008-0000-0200-00007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6" name="Text Box 3">
          <a:extLst>
            <a:ext uri="{FF2B5EF4-FFF2-40B4-BE49-F238E27FC236}">
              <a16:creationId xmlns:a16="http://schemas.microsoft.com/office/drawing/2014/main" id="{00000000-0008-0000-0200-00007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7" name="Text Box 3">
          <a:extLst>
            <a:ext uri="{FF2B5EF4-FFF2-40B4-BE49-F238E27FC236}">
              <a16:creationId xmlns:a16="http://schemas.microsoft.com/office/drawing/2014/main" id="{00000000-0008-0000-0200-00007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8" name="Text Box 3">
          <a:extLst>
            <a:ext uri="{FF2B5EF4-FFF2-40B4-BE49-F238E27FC236}">
              <a16:creationId xmlns:a16="http://schemas.microsoft.com/office/drawing/2014/main" id="{00000000-0008-0000-0200-00007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9" name="Text Box 3">
          <a:extLst>
            <a:ext uri="{FF2B5EF4-FFF2-40B4-BE49-F238E27FC236}">
              <a16:creationId xmlns:a16="http://schemas.microsoft.com/office/drawing/2014/main" id="{00000000-0008-0000-0200-00007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0" name="Text Box 3">
          <a:extLst>
            <a:ext uri="{FF2B5EF4-FFF2-40B4-BE49-F238E27FC236}">
              <a16:creationId xmlns:a16="http://schemas.microsoft.com/office/drawing/2014/main" id="{00000000-0008-0000-0200-00007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1" name="Text Box 3">
          <a:extLst>
            <a:ext uri="{FF2B5EF4-FFF2-40B4-BE49-F238E27FC236}">
              <a16:creationId xmlns:a16="http://schemas.microsoft.com/office/drawing/2014/main" id="{00000000-0008-0000-0200-00007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2" name="Text Box 3">
          <a:extLst>
            <a:ext uri="{FF2B5EF4-FFF2-40B4-BE49-F238E27FC236}">
              <a16:creationId xmlns:a16="http://schemas.microsoft.com/office/drawing/2014/main" id="{00000000-0008-0000-0200-00007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3" name="Text Box 3">
          <a:extLst>
            <a:ext uri="{FF2B5EF4-FFF2-40B4-BE49-F238E27FC236}">
              <a16:creationId xmlns:a16="http://schemas.microsoft.com/office/drawing/2014/main" id="{00000000-0008-0000-0200-00007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4" name="Text Box 3">
          <a:extLst>
            <a:ext uri="{FF2B5EF4-FFF2-40B4-BE49-F238E27FC236}">
              <a16:creationId xmlns:a16="http://schemas.microsoft.com/office/drawing/2014/main" id="{00000000-0008-0000-0200-00007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5" name="Text Box 3">
          <a:extLst>
            <a:ext uri="{FF2B5EF4-FFF2-40B4-BE49-F238E27FC236}">
              <a16:creationId xmlns:a16="http://schemas.microsoft.com/office/drawing/2014/main" id="{00000000-0008-0000-0200-00007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6" name="Text Box 3">
          <a:extLst>
            <a:ext uri="{FF2B5EF4-FFF2-40B4-BE49-F238E27FC236}">
              <a16:creationId xmlns:a16="http://schemas.microsoft.com/office/drawing/2014/main" id="{00000000-0008-0000-0200-00007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7" name="Text Box 3">
          <a:extLst>
            <a:ext uri="{FF2B5EF4-FFF2-40B4-BE49-F238E27FC236}">
              <a16:creationId xmlns:a16="http://schemas.microsoft.com/office/drawing/2014/main" id="{00000000-0008-0000-0200-00007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8" name="Text Box 3">
          <a:extLst>
            <a:ext uri="{FF2B5EF4-FFF2-40B4-BE49-F238E27FC236}">
              <a16:creationId xmlns:a16="http://schemas.microsoft.com/office/drawing/2014/main" id="{00000000-0008-0000-0200-00007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9" name="Text Box 3">
          <a:extLst>
            <a:ext uri="{FF2B5EF4-FFF2-40B4-BE49-F238E27FC236}">
              <a16:creationId xmlns:a16="http://schemas.microsoft.com/office/drawing/2014/main" id="{00000000-0008-0000-0200-00007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0" name="Text Box 3">
          <a:extLst>
            <a:ext uri="{FF2B5EF4-FFF2-40B4-BE49-F238E27FC236}">
              <a16:creationId xmlns:a16="http://schemas.microsoft.com/office/drawing/2014/main" id="{00000000-0008-0000-0200-00008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1" name="Text Box 3">
          <a:extLst>
            <a:ext uri="{FF2B5EF4-FFF2-40B4-BE49-F238E27FC236}">
              <a16:creationId xmlns:a16="http://schemas.microsoft.com/office/drawing/2014/main" id="{00000000-0008-0000-0200-00008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2" name="Text Box 3">
          <a:extLst>
            <a:ext uri="{FF2B5EF4-FFF2-40B4-BE49-F238E27FC236}">
              <a16:creationId xmlns:a16="http://schemas.microsoft.com/office/drawing/2014/main" id="{00000000-0008-0000-0200-00008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3" name="Text Box 3">
          <a:extLst>
            <a:ext uri="{FF2B5EF4-FFF2-40B4-BE49-F238E27FC236}">
              <a16:creationId xmlns:a16="http://schemas.microsoft.com/office/drawing/2014/main" id="{00000000-0008-0000-0200-00008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4" name="Text Box 3">
          <a:extLst>
            <a:ext uri="{FF2B5EF4-FFF2-40B4-BE49-F238E27FC236}">
              <a16:creationId xmlns:a16="http://schemas.microsoft.com/office/drawing/2014/main" id="{00000000-0008-0000-0200-00008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5" name="Text Box 3">
          <a:extLst>
            <a:ext uri="{FF2B5EF4-FFF2-40B4-BE49-F238E27FC236}">
              <a16:creationId xmlns:a16="http://schemas.microsoft.com/office/drawing/2014/main" id="{00000000-0008-0000-0200-00008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6" name="Text Box 3">
          <a:extLst>
            <a:ext uri="{FF2B5EF4-FFF2-40B4-BE49-F238E27FC236}">
              <a16:creationId xmlns:a16="http://schemas.microsoft.com/office/drawing/2014/main" id="{00000000-0008-0000-0200-00008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7" name="Text Box 3">
          <a:extLst>
            <a:ext uri="{FF2B5EF4-FFF2-40B4-BE49-F238E27FC236}">
              <a16:creationId xmlns:a16="http://schemas.microsoft.com/office/drawing/2014/main" id="{00000000-0008-0000-0200-00008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8" name="Text Box 3">
          <a:extLst>
            <a:ext uri="{FF2B5EF4-FFF2-40B4-BE49-F238E27FC236}">
              <a16:creationId xmlns:a16="http://schemas.microsoft.com/office/drawing/2014/main" id="{00000000-0008-0000-0200-00008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9" name="Text Box 3">
          <a:extLst>
            <a:ext uri="{FF2B5EF4-FFF2-40B4-BE49-F238E27FC236}">
              <a16:creationId xmlns:a16="http://schemas.microsoft.com/office/drawing/2014/main" id="{00000000-0008-0000-0200-00008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0" name="Text Box 3">
          <a:extLst>
            <a:ext uri="{FF2B5EF4-FFF2-40B4-BE49-F238E27FC236}">
              <a16:creationId xmlns:a16="http://schemas.microsoft.com/office/drawing/2014/main" id="{00000000-0008-0000-0200-00008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1" name="Text Box 3">
          <a:extLst>
            <a:ext uri="{FF2B5EF4-FFF2-40B4-BE49-F238E27FC236}">
              <a16:creationId xmlns:a16="http://schemas.microsoft.com/office/drawing/2014/main" id="{00000000-0008-0000-0200-00008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2" name="Text Box 3">
          <a:extLst>
            <a:ext uri="{FF2B5EF4-FFF2-40B4-BE49-F238E27FC236}">
              <a16:creationId xmlns:a16="http://schemas.microsoft.com/office/drawing/2014/main" id="{00000000-0008-0000-0200-00008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3" name="Text Box 3">
          <a:extLst>
            <a:ext uri="{FF2B5EF4-FFF2-40B4-BE49-F238E27FC236}">
              <a16:creationId xmlns:a16="http://schemas.microsoft.com/office/drawing/2014/main" id="{00000000-0008-0000-0200-00008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4" name="Text Box 3">
          <a:extLst>
            <a:ext uri="{FF2B5EF4-FFF2-40B4-BE49-F238E27FC236}">
              <a16:creationId xmlns:a16="http://schemas.microsoft.com/office/drawing/2014/main" id="{00000000-0008-0000-0200-00008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5" name="Text Box 3">
          <a:extLst>
            <a:ext uri="{FF2B5EF4-FFF2-40B4-BE49-F238E27FC236}">
              <a16:creationId xmlns:a16="http://schemas.microsoft.com/office/drawing/2014/main" id="{00000000-0008-0000-0200-00008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6" name="Text Box 3">
          <a:extLst>
            <a:ext uri="{FF2B5EF4-FFF2-40B4-BE49-F238E27FC236}">
              <a16:creationId xmlns:a16="http://schemas.microsoft.com/office/drawing/2014/main" id="{00000000-0008-0000-0200-00009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7" name="Text Box 3">
          <a:extLst>
            <a:ext uri="{FF2B5EF4-FFF2-40B4-BE49-F238E27FC236}">
              <a16:creationId xmlns:a16="http://schemas.microsoft.com/office/drawing/2014/main" id="{00000000-0008-0000-0200-00009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8" name="Text Box 3">
          <a:extLst>
            <a:ext uri="{FF2B5EF4-FFF2-40B4-BE49-F238E27FC236}">
              <a16:creationId xmlns:a16="http://schemas.microsoft.com/office/drawing/2014/main" id="{00000000-0008-0000-0200-00009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9" name="Text Box 3">
          <a:extLst>
            <a:ext uri="{FF2B5EF4-FFF2-40B4-BE49-F238E27FC236}">
              <a16:creationId xmlns:a16="http://schemas.microsoft.com/office/drawing/2014/main" id="{00000000-0008-0000-0200-00009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0" name="Text Box 3">
          <a:extLst>
            <a:ext uri="{FF2B5EF4-FFF2-40B4-BE49-F238E27FC236}">
              <a16:creationId xmlns:a16="http://schemas.microsoft.com/office/drawing/2014/main" id="{00000000-0008-0000-0200-00009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1" name="Text Box 3">
          <a:extLst>
            <a:ext uri="{FF2B5EF4-FFF2-40B4-BE49-F238E27FC236}">
              <a16:creationId xmlns:a16="http://schemas.microsoft.com/office/drawing/2014/main" id="{00000000-0008-0000-0200-00009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2" name="Text Box 3">
          <a:extLst>
            <a:ext uri="{FF2B5EF4-FFF2-40B4-BE49-F238E27FC236}">
              <a16:creationId xmlns:a16="http://schemas.microsoft.com/office/drawing/2014/main" id="{00000000-0008-0000-0200-00009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3" name="Text Box 3">
          <a:extLst>
            <a:ext uri="{FF2B5EF4-FFF2-40B4-BE49-F238E27FC236}">
              <a16:creationId xmlns:a16="http://schemas.microsoft.com/office/drawing/2014/main" id="{00000000-0008-0000-0200-00009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4" name="Text Box 3">
          <a:extLst>
            <a:ext uri="{FF2B5EF4-FFF2-40B4-BE49-F238E27FC236}">
              <a16:creationId xmlns:a16="http://schemas.microsoft.com/office/drawing/2014/main" id="{00000000-0008-0000-0200-00009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5" name="Text Box 3">
          <a:extLst>
            <a:ext uri="{FF2B5EF4-FFF2-40B4-BE49-F238E27FC236}">
              <a16:creationId xmlns:a16="http://schemas.microsoft.com/office/drawing/2014/main" id="{00000000-0008-0000-0200-00009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6" name="Text Box 3">
          <a:extLst>
            <a:ext uri="{FF2B5EF4-FFF2-40B4-BE49-F238E27FC236}">
              <a16:creationId xmlns:a16="http://schemas.microsoft.com/office/drawing/2014/main" id="{00000000-0008-0000-0200-00009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7" name="Text Box 3">
          <a:extLst>
            <a:ext uri="{FF2B5EF4-FFF2-40B4-BE49-F238E27FC236}">
              <a16:creationId xmlns:a16="http://schemas.microsoft.com/office/drawing/2014/main" id="{00000000-0008-0000-0200-00009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8" name="Text Box 3">
          <a:extLst>
            <a:ext uri="{FF2B5EF4-FFF2-40B4-BE49-F238E27FC236}">
              <a16:creationId xmlns:a16="http://schemas.microsoft.com/office/drawing/2014/main" id="{00000000-0008-0000-0200-00009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9" name="Text Box 3">
          <a:extLst>
            <a:ext uri="{FF2B5EF4-FFF2-40B4-BE49-F238E27FC236}">
              <a16:creationId xmlns:a16="http://schemas.microsoft.com/office/drawing/2014/main" id="{00000000-0008-0000-0200-00009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0" name="Text Box 3">
          <a:extLst>
            <a:ext uri="{FF2B5EF4-FFF2-40B4-BE49-F238E27FC236}">
              <a16:creationId xmlns:a16="http://schemas.microsoft.com/office/drawing/2014/main" id="{00000000-0008-0000-0200-00009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1" name="Text Box 3">
          <a:extLst>
            <a:ext uri="{FF2B5EF4-FFF2-40B4-BE49-F238E27FC236}">
              <a16:creationId xmlns:a16="http://schemas.microsoft.com/office/drawing/2014/main" id="{00000000-0008-0000-0200-00009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2" name="Text Box 3">
          <a:extLst>
            <a:ext uri="{FF2B5EF4-FFF2-40B4-BE49-F238E27FC236}">
              <a16:creationId xmlns:a16="http://schemas.microsoft.com/office/drawing/2014/main" id="{00000000-0008-0000-0200-0000A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3" name="Text Box 3">
          <a:extLst>
            <a:ext uri="{FF2B5EF4-FFF2-40B4-BE49-F238E27FC236}">
              <a16:creationId xmlns:a16="http://schemas.microsoft.com/office/drawing/2014/main" id="{00000000-0008-0000-0200-0000A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4" name="Text Box 3">
          <a:extLst>
            <a:ext uri="{FF2B5EF4-FFF2-40B4-BE49-F238E27FC236}">
              <a16:creationId xmlns:a16="http://schemas.microsoft.com/office/drawing/2014/main" id="{00000000-0008-0000-0200-0000A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5" name="Text Box 3">
          <a:extLst>
            <a:ext uri="{FF2B5EF4-FFF2-40B4-BE49-F238E27FC236}">
              <a16:creationId xmlns:a16="http://schemas.microsoft.com/office/drawing/2014/main" id="{00000000-0008-0000-0200-0000A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6" name="Text Box 3">
          <a:extLst>
            <a:ext uri="{FF2B5EF4-FFF2-40B4-BE49-F238E27FC236}">
              <a16:creationId xmlns:a16="http://schemas.microsoft.com/office/drawing/2014/main" id="{00000000-0008-0000-0200-0000A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7" name="Text Box 3">
          <a:extLst>
            <a:ext uri="{FF2B5EF4-FFF2-40B4-BE49-F238E27FC236}">
              <a16:creationId xmlns:a16="http://schemas.microsoft.com/office/drawing/2014/main" id="{00000000-0008-0000-0200-0000A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8" name="Text Box 3">
          <a:extLst>
            <a:ext uri="{FF2B5EF4-FFF2-40B4-BE49-F238E27FC236}">
              <a16:creationId xmlns:a16="http://schemas.microsoft.com/office/drawing/2014/main" id="{00000000-0008-0000-0200-0000A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9" name="Text Box 3">
          <a:extLst>
            <a:ext uri="{FF2B5EF4-FFF2-40B4-BE49-F238E27FC236}">
              <a16:creationId xmlns:a16="http://schemas.microsoft.com/office/drawing/2014/main" id="{00000000-0008-0000-0200-0000A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0" name="Text Box 3">
          <a:extLst>
            <a:ext uri="{FF2B5EF4-FFF2-40B4-BE49-F238E27FC236}">
              <a16:creationId xmlns:a16="http://schemas.microsoft.com/office/drawing/2014/main" id="{00000000-0008-0000-0200-0000A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1" name="Text Box 3">
          <a:extLst>
            <a:ext uri="{FF2B5EF4-FFF2-40B4-BE49-F238E27FC236}">
              <a16:creationId xmlns:a16="http://schemas.microsoft.com/office/drawing/2014/main" id="{00000000-0008-0000-0200-0000A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2" name="Text Box 3">
          <a:extLst>
            <a:ext uri="{FF2B5EF4-FFF2-40B4-BE49-F238E27FC236}">
              <a16:creationId xmlns:a16="http://schemas.microsoft.com/office/drawing/2014/main" id="{00000000-0008-0000-0200-0000A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3" name="Text Box 3">
          <a:extLst>
            <a:ext uri="{FF2B5EF4-FFF2-40B4-BE49-F238E27FC236}">
              <a16:creationId xmlns:a16="http://schemas.microsoft.com/office/drawing/2014/main" id="{00000000-0008-0000-0200-0000A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4" name="Text Box 3">
          <a:extLst>
            <a:ext uri="{FF2B5EF4-FFF2-40B4-BE49-F238E27FC236}">
              <a16:creationId xmlns:a16="http://schemas.microsoft.com/office/drawing/2014/main" id="{00000000-0008-0000-0200-0000A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5" name="Text Box 3">
          <a:extLst>
            <a:ext uri="{FF2B5EF4-FFF2-40B4-BE49-F238E27FC236}">
              <a16:creationId xmlns:a16="http://schemas.microsoft.com/office/drawing/2014/main" id="{00000000-0008-0000-0200-0000A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6" name="Text Box 3">
          <a:extLst>
            <a:ext uri="{FF2B5EF4-FFF2-40B4-BE49-F238E27FC236}">
              <a16:creationId xmlns:a16="http://schemas.microsoft.com/office/drawing/2014/main" id="{00000000-0008-0000-0200-0000A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7" name="Text Box 3">
          <a:extLst>
            <a:ext uri="{FF2B5EF4-FFF2-40B4-BE49-F238E27FC236}">
              <a16:creationId xmlns:a16="http://schemas.microsoft.com/office/drawing/2014/main" id="{00000000-0008-0000-0200-0000A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8" name="Text Box 3">
          <a:extLst>
            <a:ext uri="{FF2B5EF4-FFF2-40B4-BE49-F238E27FC236}">
              <a16:creationId xmlns:a16="http://schemas.microsoft.com/office/drawing/2014/main" id="{00000000-0008-0000-0200-0000B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9" name="Text Box 3">
          <a:extLst>
            <a:ext uri="{FF2B5EF4-FFF2-40B4-BE49-F238E27FC236}">
              <a16:creationId xmlns:a16="http://schemas.microsoft.com/office/drawing/2014/main" id="{00000000-0008-0000-0200-0000B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0" name="Text Box 3">
          <a:extLst>
            <a:ext uri="{FF2B5EF4-FFF2-40B4-BE49-F238E27FC236}">
              <a16:creationId xmlns:a16="http://schemas.microsoft.com/office/drawing/2014/main" id="{00000000-0008-0000-0200-0000B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1" name="Text Box 3">
          <a:extLst>
            <a:ext uri="{FF2B5EF4-FFF2-40B4-BE49-F238E27FC236}">
              <a16:creationId xmlns:a16="http://schemas.microsoft.com/office/drawing/2014/main" id="{00000000-0008-0000-0200-0000B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2" name="Text Box 3">
          <a:extLst>
            <a:ext uri="{FF2B5EF4-FFF2-40B4-BE49-F238E27FC236}">
              <a16:creationId xmlns:a16="http://schemas.microsoft.com/office/drawing/2014/main" id="{00000000-0008-0000-0200-0000B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3" name="Text Box 3">
          <a:extLst>
            <a:ext uri="{FF2B5EF4-FFF2-40B4-BE49-F238E27FC236}">
              <a16:creationId xmlns:a16="http://schemas.microsoft.com/office/drawing/2014/main" id="{00000000-0008-0000-0200-0000B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4" name="Text Box 3">
          <a:extLst>
            <a:ext uri="{FF2B5EF4-FFF2-40B4-BE49-F238E27FC236}">
              <a16:creationId xmlns:a16="http://schemas.microsoft.com/office/drawing/2014/main" id="{00000000-0008-0000-0200-0000B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5" name="Text Box 3">
          <a:extLst>
            <a:ext uri="{FF2B5EF4-FFF2-40B4-BE49-F238E27FC236}">
              <a16:creationId xmlns:a16="http://schemas.microsoft.com/office/drawing/2014/main" id="{00000000-0008-0000-0200-0000B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6" name="Text Box 3">
          <a:extLst>
            <a:ext uri="{FF2B5EF4-FFF2-40B4-BE49-F238E27FC236}">
              <a16:creationId xmlns:a16="http://schemas.microsoft.com/office/drawing/2014/main" id="{00000000-0008-0000-0200-0000B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7" name="Text Box 3">
          <a:extLst>
            <a:ext uri="{FF2B5EF4-FFF2-40B4-BE49-F238E27FC236}">
              <a16:creationId xmlns:a16="http://schemas.microsoft.com/office/drawing/2014/main" id="{00000000-0008-0000-0200-0000B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8" name="Text Box 3">
          <a:extLst>
            <a:ext uri="{FF2B5EF4-FFF2-40B4-BE49-F238E27FC236}">
              <a16:creationId xmlns:a16="http://schemas.microsoft.com/office/drawing/2014/main" id="{00000000-0008-0000-0200-0000B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9" name="Text Box 3">
          <a:extLst>
            <a:ext uri="{FF2B5EF4-FFF2-40B4-BE49-F238E27FC236}">
              <a16:creationId xmlns:a16="http://schemas.microsoft.com/office/drawing/2014/main" id="{00000000-0008-0000-0200-0000B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0" name="Text Box 3">
          <a:extLst>
            <a:ext uri="{FF2B5EF4-FFF2-40B4-BE49-F238E27FC236}">
              <a16:creationId xmlns:a16="http://schemas.microsoft.com/office/drawing/2014/main" id="{00000000-0008-0000-0200-0000B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1" name="Text Box 3">
          <a:extLst>
            <a:ext uri="{FF2B5EF4-FFF2-40B4-BE49-F238E27FC236}">
              <a16:creationId xmlns:a16="http://schemas.microsoft.com/office/drawing/2014/main" id="{00000000-0008-0000-0200-0000B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2" name="Text Box 3">
          <a:extLst>
            <a:ext uri="{FF2B5EF4-FFF2-40B4-BE49-F238E27FC236}">
              <a16:creationId xmlns:a16="http://schemas.microsoft.com/office/drawing/2014/main" id="{00000000-0008-0000-0200-0000B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3" name="Text Box 3">
          <a:extLst>
            <a:ext uri="{FF2B5EF4-FFF2-40B4-BE49-F238E27FC236}">
              <a16:creationId xmlns:a16="http://schemas.microsoft.com/office/drawing/2014/main" id="{00000000-0008-0000-0200-0000B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4" name="Text Box 3">
          <a:extLst>
            <a:ext uri="{FF2B5EF4-FFF2-40B4-BE49-F238E27FC236}">
              <a16:creationId xmlns:a16="http://schemas.microsoft.com/office/drawing/2014/main" id="{00000000-0008-0000-0200-0000C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5" name="Text Box 3">
          <a:extLst>
            <a:ext uri="{FF2B5EF4-FFF2-40B4-BE49-F238E27FC236}">
              <a16:creationId xmlns:a16="http://schemas.microsoft.com/office/drawing/2014/main" id="{00000000-0008-0000-0200-0000C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6" name="Text Box 3">
          <a:extLst>
            <a:ext uri="{FF2B5EF4-FFF2-40B4-BE49-F238E27FC236}">
              <a16:creationId xmlns:a16="http://schemas.microsoft.com/office/drawing/2014/main" id="{00000000-0008-0000-0200-0000C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7" name="Text Box 3">
          <a:extLst>
            <a:ext uri="{FF2B5EF4-FFF2-40B4-BE49-F238E27FC236}">
              <a16:creationId xmlns:a16="http://schemas.microsoft.com/office/drawing/2014/main" id="{00000000-0008-0000-0200-0000C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8" name="Text Box 3">
          <a:extLst>
            <a:ext uri="{FF2B5EF4-FFF2-40B4-BE49-F238E27FC236}">
              <a16:creationId xmlns:a16="http://schemas.microsoft.com/office/drawing/2014/main" id="{00000000-0008-0000-0200-0000C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9" name="Text Box 3">
          <a:extLst>
            <a:ext uri="{FF2B5EF4-FFF2-40B4-BE49-F238E27FC236}">
              <a16:creationId xmlns:a16="http://schemas.microsoft.com/office/drawing/2014/main" id="{00000000-0008-0000-0200-0000C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0" name="Text Box 3">
          <a:extLst>
            <a:ext uri="{FF2B5EF4-FFF2-40B4-BE49-F238E27FC236}">
              <a16:creationId xmlns:a16="http://schemas.microsoft.com/office/drawing/2014/main" id="{00000000-0008-0000-0200-0000C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1" name="Text Box 3">
          <a:extLst>
            <a:ext uri="{FF2B5EF4-FFF2-40B4-BE49-F238E27FC236}">
              <a16:creationId xmlns:a16="http://schemas.microsoft.com/office/drawing/2014/main" id="{00000000-0008-0000-0200-0000C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2" name="Text Box 3">
          <a:extLst>
            <a:ext uri="{FF2B5EF4-FFF2-40B4-BE49-F238E27FC236}">
              <a16:creationId xmlns:a16="http://schemas.microsoft.com/office/drawing/2014/main" id="{00000000-0008-0000-0200-0000C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3" name="Text Box 3">
          <a:extLst>
            <a:ext uri="{FF2B5EF4-FFF2-40B4-BE49-F238E27FC236}">
              <a16:creationId xmlns:a16="http://schemas.microsoft.com/office/drawing/2014/main" id="{00000000-0008-0000-0200-0000C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4" name="Text Box 3">
          <a:extLst>
            <a:ext uri="{FF2B5EF4-FFF2-40B4-BE49-F238E27FC236}">
              <a16:creationId xmlns:a16="http://schemas.microsoft.com/office/drawing/2014/main" id="{00000000-0008-0000-0200-0000C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5" name="Text Box 3">
          <a:extLst>
            <a:ext uri="{FF2B5EF4-FFF2-40B4-BE49-F238E27FC236}">
              <a16:creationId xmlns:a16="http://schemas.microsoft.com/office/drawing/2014/main" id="{00000000-0008-0000-0200-0000C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6" name="Text Box 3">
          <a:extLst>
            <a:ext uri="{FF2B5EF4-FFF2-40B4-BE49-F238E27FC236}">
              <a16:creationId xmlns:a16="http://schemas.microsoft.com/office/drawing/2014/main" id="{00000000-0008-0000-0200-0000C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7" name="Text Box 3">
          <a:extLst>
            <a:ext uri="{FF2B5EF4-FFF2-40B4-BE49-F238E27FC236}">
              <a16:creationId xmlns:a16="http://schemas.microsoft.com/office/drawing/2014/main" id="{00000000-0008-0000-0200-0000C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8" name="Text Box 3">
          <a:extLst>
            <a:ext uri="{FF2B5EF4-FFF2-40B4-BE49-F238E27FC236}">
              <a16:creationId xmlns:a16="http://schemas.microsoft.com/office/drawing/2014/main" id="{00000000-0008-0000-0200-0000C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9" name="Text Box 3">
          <a:extLst>
            <a:ext uri="{FF2B5EF4-FFF2-40B4-BE49-F238E27FC236}">
              <a16:creationId xmlns:a16="http://schemas.microsoft.com/office/drawing/2014/main" id="{00000000-0008-0000-0200-0000C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0" name="Text Box 3">
          <a:extLst>
            <a:ext uri="{FF2B5EF4-FFF2-40B4-BE49-F238E27FC236}">
              <a16:creationId xmlns:a16="http://schemas.microsoft.com/office/drawing/2014/main" id="{00000000-0008-0000-0200-0000D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1" name="Text Box 3">
          <a:extLst>
            <a:ext uri="{FF2B5EF4-FFF2-40B4-BE49-F238E27FC236}">
              <a16:creationId xmlns:a16="http://schemas.microsoft.com/office/drawing/2014/main" id="{00000000-0008-0000-0200-0000D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2" name="Text Box 3">
          <a:extLst>
            <a:ext uri="{FF2B5EF4-FFF2-40B4-BE49-F238E27FC236}">
              <a16:creationId xmlns:a16="http://schemas.microsoft.com/office/drawing/2014/main" id="{00000000-0008-0000-0200-0000D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3" name="Text Box 3">
          <a:extLst>
            <a:ext uri="{FF2B5EF4-FFF2-40B4-BE49-F238E27FC236}">
              <a16:creationId xmlns:a16="http://schemas.microsoft.com/office/drawing/2014/main" id="{00000000-0008-0000-0200-0000D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4" name="Text Box 3">
          <a:extLst>
            <a:ext uri="{FF2B5EF4-FFF2-40B4-BE49-F238E27FC236}">
              <a16:creationId xmlns:a16="http://schemas.microsoft.com/office/drawing/2014/main" id="{00000000-0008-0000-0200-0000D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5" name="Text Box 3">
          <a:extLst>
            <a:ext uri="{FF2B5EF4-FFF2-40B4-BE49-F238E27FC236}">
              <a16:creationId xmlns:a16="http://schemas.microsoft.com/office/drawing/2014/main" id="{00000000-0008-0000-0200-0000D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6" name="Text Box 3">
          <a:extLst>
            <a:ext uri="{FF2B5EF4-FFF2-40B4-BE49-F238E27FC236}">
              <a16:creationId xmlns:a16="http://schemas.microsoft.com/office/drawing/2014/main" id="{00000000-0008-0000-0200-0000D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7" name="Text Box 3">
          <a:extLst>
            <a:ext uri="{FF2B5EF4-FFF2-40B4-BE49-F238E27FC236}">
              <a16:creationId xmlns:a16="http://schemas.microsoft.com/office/drawing/2014/main" id="{00000000-0008-0000-0200-0000D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8" name="Text Box 3">
          <a:extLst>
            <a:ext uri="{FF2B5EF4-FFF2-40B4-BE49-F238E27FC236}">
              <a16:creationId xmlns:a16="http://schemas.microsoft.com/office/drawing/2014/main" id="{00000000-0008-0000-0200-0000D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9" name="Text Box 3">
          <a:extLst>
            <a:ext uri="{FF2B5EF4-FFF2-40B4-BE49-F238E27FC236}">
              <a16:creationId xmlns:a16="http://schemas.microsoft.com/office/drawing/2014/main" id="{00000000-0008-0000-0200-0000D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0" name="Text Box 3">
          <a:extLst>
            <a:ext uri="{FF2B5EF4-FFF2-40B4-BE49-F238E27FC236}">
              <a16:creationId xmlns:a16="http://schemas.microsoft.com/office/drawing/2014/main" id="{00000000-0008-0000-0200-0000D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1" name="Text Box 3">
          <a:extLst>
            <a:ext uri="{FF2B5EF4-FFF2-40B4-BE49-F238E27FC236}">
              <a16:creationId xmlns:a16="http://schemas.microsoft.com/office/drawing/2014/main" id="{00000000-0008-0000-0200-0000D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2" name="Text Box 3">
          <a:extLst>
            <a:ext uri="{FF2B5EF4-FFF2-40B4-BE49-F238E27FC236}">
              <a16:creationId xmlns:a16="http://schemas.microsoft.com/office/drawing/2014/main" id="{00000000-0008-0000-0200-0000D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3" name="Text Box 3">
          <a:extLst>
            <a:ext uri="{FF2B5EF4-FFF2-40B4-BE49-F238E27FC236}">
              <a16:creationId xmlns:a16="http://schemas.microsoft.com/office/drawing/2014/main" id="{00000000-0008-0000-0200-0000D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4" name="Text Box 3">
          <a:extLst>
            <a:ext uri="{FF2B5EF4-FFF2-40B4-BE49-F238E27FC236}">
              <a16:creationId xmlns:a16="http://schemas.microsoft.com/office/drawing/2014/main" id="{00000000-0008-0000-0200-0000D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5" name="Text Box 3">
          <a:extLst>
            <a:ext uri="{FF2B5EF4-FFF2-40B4-BE49-F238E27FC236}">
              <a16:creationId xmlns:a16="http://schemas.microsoft.com/office/drawing/2014/main" id="{00000000-0008-0000-0200-0000D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6" name="Text Box 3">
          <a:extLst>
            <a:ext uri="{FF2B5EF4-FFF2-40B4-BE49-F238E27FC236}">
              <a16:creationId xmlns:a16="http://schemas.microsoft.com/office/drawing/2014/main" id="{00000000-0008-0000-0200-0000E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7" name="Text Box 3">
          <a:extLst>
            <a:ext uri="{FF2B5EF4-FFF2-40B4-BE49-F238E27FC236}">
              <a16:creationId xmlns:a16="http://schemas.microsoft.com/office/drawing/2014/main" id="{00000000-0008-0000-0200-0000E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8" name="Text Box 3">
          <a:extLst>
            <a:ext uri="{FF2B5EF4-FFF2-40B4-BE49-F238E27FC236}">
              <a16:creationId xmlns:a16="http://schemas.microsoft.com/office/drawing/2014/main" id="{00000000-0008-0000-0200-0000E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9" name="Text Box 3">
          <a:extLst>
            <a:ext uri="{FF2B5EF4-FFF2-40B4-BE49-F238E27FC236}">
              <a16:creationId xmlns:a16="http://schemas.microsoft.com/office/drawing/2014/main" id="{00000000-0008-0000-0200-0000E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0" name="Text Box 3">
          <a:extLst>
            <a:ext uri="{FF2B5EF4-FFF2-40B4-BE49-F238E27FC236}">
              <a16:creationId xmlns:a16="http://schemas.microsoft.com/office/drawing/2014/main" id="{00000000-0008-0000-0200-0000E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1" name="Text Box 3">
          <a:extLst>
            <a:ext uri="{FF2B5EF4-FFF2-40B4-BE49-F238E27FC236}">
              <a16:creationId xmlns:a16="http://schemas.microsoft.com/office/drawing/2014/main" id="{00000000-0008-0000-0200-0000E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2" name="Text Box 3">
          <a:extLst>
            <a:ext uri="{FF2B5EF4-FFF2-40B4-BE49-F238E27FC236}">
              <a16:creationId xmlns:a16="http://schemas.microsoft.com/office/drawing/2014/main" id="{00000000-0008-0000-0200-0000E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3" name="Text Box 3">
          <a:extLst>
            <a:ext uri="{FF2B5EF4-FFF2-40B4-BE49-F238E27FC236}">
              <a16:creationId xmlns:a16="http://schemas.microsoft.com/office/drawing/2014/main" id="{00000000-0008-0000-0200-0000E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4" name="Text Box 3">
          <a:extLst>
            <a:ext uri="{FF2B5EF4-FFF2-40B4-BE49-F238E27FC236}">
              <a16:creationId xmlns:a16="http://schemas.microsoft.com/office/drawing/2014/main" id="{00000000-0008-0000-0200-0000E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5" name="Text Box 3">
          <a:extLst>
            <a:ext uri="{FF2B5EF4-FFF2-40B4-BE49-F238E27FC236}">
              <a16:creationId xmlns:a16="http://schemas.microsoft.com/office/drawing/2014/main" id="{00000000-0008-0000-0200-0000E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6" name="Text Box 3">
          <a:extLst>
            <a:ext uri="{FF2B5EF4-FFF2-40B4-BE49-F238E27FC236}">
              <a16:creationId xmlns:a16="http://schemas.microsoft.com/office/drawing/2014/main" id="{00000000-0008-0000-0200-0000E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7" name="Text Box 3">
          <a:extLst>
            <a:ext uri="{FF2B5EF4-FFF2-40B4-BE49-F238E27FC236}">
              <a16:creationId xmlns:a16="http://schemas.microsoft.com/office/drawing/2014/main" id="{00000000-0008-0000-0200-0000E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8" name="Text Box 3">
          <a:extLst>
            <a:ext uri="{FF2B5EF4-FFF2-40B4-BE49-F238E27FC236}">
              <a16:creationId xmlns:a16="http://schemas.microsoft.com/office/drawing/2014/main" id="{00000000-0008-0000-0200-0000E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9" name="Text Box 3">
          <a:extLst>
            <a:ext uri="{FF2B5EF4-FFF2-40B4-BE49-F238E27FC236}">
              <a16:creationId xmlns:a16="http://schemas.microsoft.com/office/drawing/2014/main" id="{00000000-0008-0000-0200-0000E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0" name="Text Box 3">
          <a:extLst>
            <a:ext uri="{FF2B5EF4-FFF2-40B4-BE49-F238E27FC236}">
              <a16:creationId xmlns:a16="http://schemas.microsoft.com/office/drawing/2014/main" id="{00000000-0008-0000-0200-0000E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1" name="Text Box 3">
          <a:extLst>
            <a:ext uri="{FF2B5EF4-FFF2-40B4-BE49-F238E27FC236}">
              <a16:creationId xmlns:a16="http://schemas.microsoft.com/office/drawing/2014/main" id="{00000000-0008-0000-0200-0000E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2" name="Text Box 3">
          <a:extLst>
            <a:ext uri="{FF2B5EF4-FFF2-40B4-BE49-F238E27FC236}">
              <a16:creationId xmlns:a16="http://schemas.microsoft.com/office/drawing/2014/main" id="{00000000-0008-0000-0200-0000F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3" name="Text Box 3">
          <a:extLst>
            <a:ext uri="{FF2B5EF4-FFF2-40B4-BE49-F238E27FC236}">
              <a16:creationId xmlns:a16="http://schemas.microsoft.com/office/drawing/2014/main" id="{00000000-0008-0000-0200-0000F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4" name="Text Box 3">
          <a:extLst>
            <a:ext uri="{FF2B5EF4-FFF2-40B4-BE49-F238E27FC236}">
              <a16:creationId xmlns:a16="http://schemas.microsoft.com/office/drawing/2014/main" id="{00000000-0008-0000-0200-0000F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5" name="Text Box 3">
          <a:extLst>
            <a:ext uri="{FF2B5EF4-FFF2-40B4-BE49-F238E27FC236}">
              <a16:creationId xmlns:a16="http://schemas.microsoft.com/office/drawing/2014/main" id="{00000000-0008-0000-0200-0000F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6" name="Text Box 3">
          <a:extLst>
            <a:ext uri="{FF2B5EF4-FFF2-40B4-BE49-F238E27FC236}">
              <a16:creationId xmlns:a16="http://schemas.microsoft.com/office/drawing/2014/main" id="{00000000-0008-0000-0200-0000F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7" name="Text Box 3">
          <a:extLst>
            <a:ext uri="{FF2B5EF4-FFF2-40B4-BE49-F238E27FC236}">
              <a16:creationId xmlns:a16="http://schemas.microsoft.com/office/drawing/2014/main" id="{00000000-0008-0000-0200-0000F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8" name="Text Box 3">
          <a:extLst>
            <a:ext uri="{FF2B5EF4-FFF2-40B4-BE49-F238E27FC236}">
              <a16:creationId xmlns:a16="http://schemas.microsoft.com/office/drawing/2014/main" id="{00000000-0008-0000-0200-0000F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9" name="Text Box 3">
          <a:extLst>
            <a:ext uri="{FF2B5EF4-FFF2-40B4-BE49-F238E27FC236}">
              <a16:creationId xmlns:a16="http://schemas.microsoft.com/office/drawing/2014/main" id="{00000000-0008-0000-0200-0000F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0" name="Text Box 3">
          <a:extLst>
            <a:ext uri="{FF2B5EF4-FFF2-40B4-BE49-F238E27FC236}">
              <a16:creationId xmlns:a16="http://schemas.microsoft.com/office/drawing/2014/main" id="{00000000-0008-0000-0200-0000F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1" name="Text Box 3">
          <a:extLst>
            <a:ext uri="{FF2B5EF4-FFF2-40B4-BE49-F238E27FC236}">
              <a16:creationId xmlns:a16="http://schemas.microsoft.com/office/drawing/2014/main" id="{00000000-0008-0000-0200-0000F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2" name="Text Box 3">
          <a:extLst>
            <a:ext uri="{FF2B5EF4-FFF2-40B4-BE49-F238E27FC236}">
              <a16:creationId xmlns:a16="http://schemas.microsoft.com/office/drawing/2014/main" id="{00000000-0008-0000-0200-0000F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3" name="Text Box 3">
          <a:extLst>
            <a:ext uri="{FF2B5EF4-FFF2-40B4-BE49-F238E27FC236}">
              <a16:creationId xmlns:a16="http://schemas.microsoft.com/office/drawing/2014/main" id="{00000000-0008-0000-0200-0000F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4" name="Text Box 3">
          <a:extLst>
            <a:ext uri="{FF2B5EF4-FFF2-40B4-BE49-F238E27FC236}">
              <a16:creationId xmlns:a16="http://schemas.microsoft.com/office/drawing/2014/main" id="{00000000-0008-0000-0200-0000F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5" name="Text Box 3">
          <a:extLst>
            <a:ext uri="{FF2B5EF4-FFF2-40B4-BE49-F238E27FC236}">
              <a16:creationId xmlns:a16="http://schemas.microsoft.com/office/drawing/2014/main" id="{00000000-0008-0000-0200-0000F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6" name="Text Box 3">
          <a:extLst>
            <a:ext uri="{FF2B5EF4-FFF2-40B4-BE49-F238E27FC236}">
              <a16:creationId xmlns:a16="http://schemas.microsoft.com/office/drawing/2014/main" id="{00000000-0008-0000-0200-0000F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7" name="Text Box 3">
          <a:extLst>
            <a:ext uri="{FF2B5EF4-FFF2-40B4-BE49-F238E27FC236}">
              <a16:creationId xmlns:a16="http://schemas.microsoft.com/office/drawing/2014/main" id="{00000000-0008-0000-0200-0000F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8" name="Text Box 3">
          <a:extLst>
            <a:ext uri="{FF2B5EF4-FFF2-40B4-BE49-F238E27FC236}">
              <a16:creationId xmlns:a16="http://schemas.microsoft.com/office/drawing/2014/main" id="{00000000-0008-0000-0200-00000003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9" name="Text Box 3">
          <a:extLst>
            <a:ext uri="{FF2B5EF4-FFF2-40B4-BE49-F238E27FC236}">
              <a16:creationId xmlns:a16="http://schemas.microsoft.com/office/drawing/2014/main" id="{00000000-0008-0000-0200-00000103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70" name="Text Box 3">
          <a:extLst>
            <a:ext uri="{FF2B5EF4-FFF2-40B4-BE49-F238E27FC236}">
              <a16:creationId xmlns:a16="http://schemas.microsoft.com/office/drawing/2014/main" id="{00000000-0008-0000-0200-00000203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1" name="Text Box 3">
          <a:extLst>
            <a:ext uri="{FF2B5EF4-FFF2-40B4-BE49-F238E27FC236}">
              <a16:creationId xmlns:a16="http://schemas.microsoft.com/office/drawing/2014/main" id="{00000000-0008-0000-0200-00000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2" name="Text Box 3">
          <a:extLst>
            <a:ext uri="{FF2B5EF4-FFF2-40B4-BE49-F238E27FC236}">
              <a16:creationId xmlns:a16="http://schemas.microsoft.com/office/drawing/2014/main" id="{00000000-0008-0000-0200-00000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3" name="Text Box 3">
          <a:extLst>
            <a:ext uri="{FF2B5EF4-FFF2-40B4-BE49-F238E27FC236}">
              <a16:creationId xmlns:a16="http://schemas.microsoft.com/office/drawing/2014/main" id="{00000000-0008-0000-0200-00000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4" name="Text Box 3">
          <a:extLst>
            <a:ext uri="{FF2B5EF4-FFF2-40B4-BE49-F238E27FC236}">
              <a16:creationId xmlns:a16="http://schemas.microsoft.com/office/drawing/2014/main" id="{00000000-0008-0000-0200-00000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5" name="Text Box 3">
          <a:extLst>
            <a:ext uri="{FF2B5EF4-FFF2-40B4-BE49-F238E27FC236}">
              <a16:creationId xmlns:a16="http://schemas.microsoft.com/office/drawing/2014/main" id="{00000000-0008-0000-0200-00000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6" name="Text Box 3">
          <a:extLst>
            <a:ext uri="{FF2B5EF4-FFF2-40B4-BE49-F238E27FC236}">
              <a16:creationId xmlns:a16="http://schemas.microsoft.com/office/drawing/2014/main" id="{00000000-0008-0000-0200-00000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7" name="Text Box 3">
          <a:extLst>
            <a:ext uri="{FF2B5EF4-FFF2-40B4-BE49-F238E27FC236}">
              <a16:creationId xmlns:a16="http://schemas.microsoft.com/office/drawing/2014/main" id="{00000000-0008-0000-0200-00000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8" name="Text Box 3">
          <a:extLst>
            <a:ext uri="{FF2B5EF4-FFF2-40B4-BE49-F238E27FC236}">
              <a16:creationId xmlns:a16="http://schemas.microsoft.com/office/drawing/2014/main" id="{00000000-0008-0000-0200-00000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9" name="Text Box 3">
          <a:extLst>
            <a:ext uri="{FF2B5EF4-FFF2-40B4-BE49-F238E27FC236}">
              <a16:creationId xmlns:a16="http://schemas.microsoft.com/office/drawing/2014/main" id="{00000000-0008-0000-0200-00000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0" name="Text Box 3">
          <a:extLst>
            <a:ext uri="{FF2B5EF4-FFF2-40B4-BE49-F238E27FC236}">
              <a16:creationId xmlns:a16="http://schemas.microsoft.com/office/drawing/2014/main" id="{00000000-0008-0000-0200-00000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1" name="Text Box 3">
          <a:extLst>
            <a:ext uri="{FF2B5EF4-FFF2-40B4-BE49-F238E27FC236}">
              <a16:creationId xmlns:a16="http://schemas.microsoft.com/office/drawing/2014/main" id="{00000000-0008-0000-0200-00000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2" name="Text Box 3">
          <a:extLst>
            <a:ext uri="{FF2B5EF4-FFF2-40B4-BE49-F238E27FC236}">
              <a16:creationId xmlns:a16="http://schemas.microsoft.com/office/drawing/2014/main" id="{00000000-0008-0000-0200-00000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3" name="Text Box 3">
          <a:extLst>
            <a:ext uri="{FF2B5EF4-FFF2-40B4-BE49-F238E27FC236}">
              <a16:creationId xmlns:a16="http://schemas.microsoft.com/office/drawing/2014/main" id="{00000000-0008-0000-0200-00000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4" name="Text Box 3">
          <a:extLst>
            <a:ext uri="{FF2B5EF4-FFF2-40B4-BE49-F238E27FC236}">
              <a16:creationId xmlns:a16="http://schemas.microsoft.com/office/drawing/2014/main" id="{00000000-0008-0000-0200-00001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5" name="Text Box 3">
          <a:extLst>
            <a:ext uri="{FF2B5EF4-FFF2-40B4-BE49-F238E27FC236}">
              <a16:creationId xmlns:a16="http://schemas.microsoft.com/office/drawing/2014/main" id="{00000000-0008-0000-0200-00001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6" name="Text Box 3">
          <a:extLst>
            <a:ext uri="{FF2B5EF4-FFF2-40B4-BE49-F238E27FC236}">
              <a16:creationId xmlns:a16="http://schemas.microsoft.com/office/drawing/2014/main" id="{00000000-0008-0000-0200-00001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7" name="Text Box 3">
          <a:extLst>
            <a:ext uri="{FF2B5EF4-FFF2-40B4-BE49-F238E27FC236}">
              <a16:creationId xmlns:a16="http://schemas.microsoft.com/office/drawing/2014/main" id="{00000000-0008-0000-0200-00001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8" name="Text Box 3">
          <a:extLst>
            <a:ext uri="{FF2B5EF4-FFF2-40B4-BE49-F238E27FC236}">
              <a16:creationId xmlns:a16="http://schemas.microsoft.com/office/drawing/2014/main" id="{00000000-0008-0000-0200-00001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9" name="Text Box 3">
          <a:extLst>
            <a:ext uri="{FF2B5EF4-FFF2-40B4-BE49-F238E27FC236}">
              <a16:creationId xmlns:a16="http://schemas.microsoft.com/office/drawing/2014/main" id="{00000000-0008-0000-0200-00001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0" name="Text Box 3">
          <a:extLst>
            <a:ext uri="{FF2B5EF4-FFF2-40B4-BE49-F238E27FC236}">
              <a16:creationId xmlns:a16="http://schemas.microsoft.com/office/drawing/2014/main" id="{00000000-0008-0000-0200-00001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1" name="Text Box 3">
          <a:extLst>
            <a:ext uri="{FF2B5EF4-FFF2-40B4-BE49-F238E27FC236}">
              <a16:creationId xmlns:a16="http://schemas.microsoft.com/office/drawing/2014/main" id="{00000000-0008-0000-0200-00001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2" name="Text Box 3">
          <a:extLst>
            <a:ext uri="{FF2B5EF4-FFF2-40B4-BE49-F238E27FC236}">
              <a16:creationId xmlns:a16="http://schemas.microsoft.com/office/drawing/2014/main" id="{00000000-0008-0000-0200-00001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3" name="Text Box 3">
          <a:extLst>
            <a:ext uri="{FF2B5EF4-FFF2-40B4-BE49-F238E27FC236}">
              <a16:creationId xmlns:a16="http://schemas.microsoft.com/office/drawing/2014/main" id="{00000000-0008-0000-0200-00001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4" name="Text Box 3">
          <a:extLst>
            <a:ext uri="{FF2B5EF4-FFF2-40B4-BE49-F238E27FC236}">
              <a16:creationId xmlns:a16="http://schemas.microsoft.com/office/drawing/2014/main" id="{00000000-0008-0000-0200-00001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5" name="Text Box 3">
          <a:extLst>
            <a:ext uri="{FF2B5EF4-FFF2-40B4-BE49-F238E27FC236}">
              <a16:creationId xmlns:a16="http://schemas.microsoft.com/office/drawing/2014/main" id="{00000000-0008-0000-0200-00001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6" name="Text Box 3">
          <a:extLst>
            <a:ext uri="{FF2B5EF4-FFF2-40B4-BE49-F238E27FC236}">
              <a16:creationId xmlns:a16="http://schemas.microsoft.com/office/drawing/2014/main" id="{00000000-0008-0000-0200-00001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7" name="Text Box 3">
          <a:extLst>
            <a:ext uri="{FF2B5EF4-FFF2-40B4-BE49-F238E27FC236}">
              <a16:creationId xmlns:a16="http://schemas.microsoft.com/office/drawing/2014/main" id="{00000000-0008-0000-0200-00001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8" name="Text Box 3">
          <a:extLst>
            <a:ext uri="{FF2B5EF4-FFF2-40B4-BE49-F238E27FC236}">
              <a16:creationId xmlns:a16="http://schemas.microsoft.com/office/drawing/2014/main" id="{00000000-0008-0000-0200-00001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9" name="Text Box 3">
          <a:extLst>
            <a:ext uri="{FF2B5EF4-FFF2-40B4-BE49-F238E27FC236}">
              <a16:creationId xmlns:a16="http://schemas.microsoft.com/office/drawing/2014/main" id="{00000000-0008-0000-0200-00001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0" name="Text Box 3">
          <a:extLst>
            <a:ext uri="{FF2B5EF4-FFF2-40B4-BE49-F238E27FC236}">
              <a16:creationId xmlns:a16="http://schemas.microsoft.com/office/drawing/2014/main" id="{00000000-0008-0000-0200-00002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1" name="Text Box 3">
          <a:extLst>
            <a:ext uri="{FF2B5EF4-FFF2-40B4-BE49-F238E27FC236}">
              <a16:creationId xmlns:a16="http://schemas.microsoft.com/office/drawing/2014/main" id="{00000000-0008-0000-0200-00002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2" name="Text Box 3">
          <a:extLst>
            <a:ext uri="{FF2B5EF4-FFF2-40B4-BE49-F238E27FC236}">
              <a16:creationId xmlns:a16="http://schemas.microsoft.com/office/drawing/2014/main" id="{00000000-0008-0000-0200-00002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3" name="Text Box 3">
          <a:extLst>
            <a:ext uri="{FF2B5EF4-FFF2-40B4-BE49-F238E27FC236}">
              <a16:creationId xmlns:a16="http://schemas.microsoft.com/office/drawing/2014/main" id="{00000000-0008-0000-0200-00002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4" name="Text Box 3">
          <a:extLst>
            <a:ext uri="{FF2B5EF4-FFF2-40B4-BE49-F238E27FC236}">
              <a16:creationId xmlns:a16="http://schemas.microsoft.com/office/drawing/2014/main" id="{00000000-0008-0000-0200-00002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5" name="Text Box 3">
          <a:extLst>
            <a:ext uri="{FF2B5EF4-FFF2-40B4-BE49-F238E27FC236}">
              <a16:creationId xmlns:a16="http://schemas.microsoft.com/office/drawing/2014/main" id="{00000000-0008-0000-0200-00002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6" name="Text Box 3">
          <a:extLst>
            <a:ext uri="{FF2B5EF4-FFF2-40B4-BE49-F238E27FC236}">
              <a16:creationId xmlns:a16="http://schemas.microsoft.com/office/drawing/2014/main" id="{00000000-0008-0000-0200-00002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7" name="Text Box 3">
          <a:extLst>
            <a:ext uri="{FF2B5EF4-FFF2-40B4-BE49-F238E27FC236}">
              <a16:creationId xmlns:a16="http://schemas.microsoft.com/office/drawing/2014/main" id="{00000000-0008-0000-0200-00002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8" name="Text Box 3">
          <a:extLst>
            <a:ext uri="{FF2B5EF4-FFF2-40B4-BE49-F238E27FC236}">
              <a16:creationId xmlns:a16="http://schemas.microsoft.com/office/drawing/2014/main" id="{00000000-0008-0000-0200-00002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9" name="Text Box 3">
          <a:extLst>
            <a:ext uri="{FF2B5EF4-FFF2-40B4-BE49-F238E27FC236}">
              <a16:creationId xmlns:a16="http://schemas.microsoft.com/office/drawing/2014/main" id="{00000000-0008-0000-0200-00002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0" name="Text Box 3">
          <a:extLst>
            <a:ext uri="{FF2B5EF4-FFF2-40B4-BE49-F238E27FC236}">
              <a16:creationId xmlns:a16="http://schemas.microsoft.com/office/drawing/2014/main" id="{00000000-0008-0000-0200-00002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1" name="Text Box 3">
          <a:extLst>
            <a:ext uri="{FF2B5EF4-FFF2-40B4-BE49-F238E27FC236}">
              <a16:creationId xmlns:a16="http://schemas.microsoft.com/office/drawing/2014/main" id="{00000000-0008-0000-0200-00002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2" name="Text Box 3">
          <a:extLst>
            <a:ext uri="{FF2B5EF4-FFF2-40B4-BE49-F238E27FC236}">
              <a16:creationId xmlns:a16="http://schemas.microsoft.com/office/drawing/2014/main" id="{00000000-0008-0000-0200-00002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3" name="Text Box 3">
          <a:extLst>
            <a:ext uri="{FF2B5EF4-FFF2-40B4-BE49-F238E27FC236}">
              <a16:creationId xmlns:a16="http://schemas.microsoft.com/office/drawing/2014/main" id="{00000000-0008-0000-0200-00002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4" name="Text Box 3">
          <a:extLst>
            <a:ext uri="{FF2B5EF4-FFF2-40B4-BE49-F238E27FC236}">
              <a16:creationId xmlns:a16="http://schemas.microsoft.com/office/drawing/2014/main" id="{00000000-0008-0000-0200-00002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5" name="Text Box 3">
          <a:extLst>
            <a:ext uri="{FF2B5EF4-FFF2-40B4-BE49-F238E27FC236}">
              <a16:creationId xmlns:a16="http://schemas.microsoft.com/office/drawing/2014/main" id="{00000000-0008-0000-0200-00002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6" name="Text Box 3">
          <a:extLst>
            <a:ext uri="{FF2B5EF4-FFF2-40B4-BE49-F238E27FC236}">
              <a16:creationId xmlns:a16="http://schemas.microsoft.com/office/drawing/2014/main" id="{00000000-0008-0000-0200-00003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7" name="Text Box 3">
          <a:extLst>
            <a:ext uri="{FF2B5EF4-FFF2-40B4-BE49-F238E27FC236}">
              <a16:creationId xmlns:a16="http://schemas.microsoft.com/office/drawing/2014/main" id="{00000000-0008-0000-0200-00003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8" name="Text Box 3">
          <a:extLst>
            <a:ext uri="{FF2B5EF4-FFF2-40B4-BE49-F238E27FC236}">
              <a16:creationId xmlns:a16="http://schemas.microsoft.com/office/drawing/2014/main" id="{00000000-0008-0000-0200-00003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9" name="Text Box 3">
          <a:extLst>
            <a:ext uri="{FF2B5EF4-FFF2-40B4-BE49-F238E27FC236}">
              <a16:creationId xmlns:a16="http://schemas.microsoft.com/office/drawing/2014/main" id="{00000000-0008-0000-0200-00003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0" name="Text Box 3">
          <a:extLst>
            <a:ext uri="{FF2B5EF4-FFF2-40B4-BE49-F238E27FC236}">
              <a16:creationId xmlns:a16="http://schemas.microsoft.com/office/drawing/2014/main" id="{00000000-0008-0000-0200-00003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1" name="Text Box 3">
          <a:extLst>
            <a:ext uri="{FF2B5EF4-FFF2-40B4-BE49-F238E27FC236}">
              <a16:creationId xmlns:a16="http://schemas.microsoft.com/office/drawing/2014/main" id="{00000000-0008-0000-0200-00003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2" name="Text Box 3">
          <a:extLst>
            <a:ext uri="{FF2B5EF4-FFF2-40B4-BE49-F238E27FC236}">
              <a16:creationId xmlns:a16="http://schemas.microsoft.com/office/drawing/2014/main" id="{00000000-0008-0000-0200-00003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3" name="Text Box 3">
          <a:extLst>
            <a:ext uri="{FF2B5EF4-FFF2-40B4-BE49-F238E27FC236}">
              <a16:creationId xmlns:a16="http://schemas.microsoft.com/office/drawing/2014/main" id="{00000000-0008-0000-0200-00003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4" name="Text Box 3">
          <a:extLst>
            <a:ext uri="{FF2B5EF4-FFF2-40B4-BE49-F238E27FC236}">
              <a16:creationId xmlns:a16="http://schemas.microsoft.com/office/drawing/2014/main" id="{00000000-0008-0000-0200-00003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5" name="Text Box 3">
          <a:extLst>
            <a:ext uri="{FF2B5EF4-FFF2-40B4-BE49-F238E27FC236}">
              <a16:creationId xmlns:a16="http://schemas.microsoft.com/office/drawing/2014/main" id="{00000000-0008-0000-0200-00003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6" name="Text Box 3">
          <a:extLst>
            <a:ext uri="{FF2B5EF4-FFF2-40B4-BE49-F238E27FC236}">
              <a16:creationId xmlns:a16="http://schemas.microsoft.com/office/drawing/2014/main" id="{00000000-0008-0000-0200-00003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7" name="Text Box 3">
          <a:extLst>
            <a:ext uri="{FF2B5EF4-FFF2-40B4-BE49-F238E27FC236}">
              <a16:creationId xmlns:a16="http://schemas.microsoft.com/office/drawing/2014/main" id="{00000000-0008-0000-0200-00003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8" name="Text Box 3">
          <a:extLst>
            <a:ext uri="{FF2B5EF4-FFF2-40B4-BE49-F238E27FC236}">
              <a16:creationId xmlns:a16="http://schemas.microsoft.com/office/drawing/2014/main" id="{00000000-0008-0000-0200-00003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9" name="Text Box 3">
          <a:extLst>
            <a:ext uri="{FF2B5EF4-FFF2-40B4-BE49-F238E27FC236}">
              <a16:creationId xmlns:a16="http://schemas.microsoft.com/office/drawing/2014/main" id="{00000000-0008-0000-0200-00003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0" name="Text Box 3">
          <a:extLst>
            <a:ext uri="{FF2B5EF4-FFF2-40B4-BE49-F238E27FC236}">
              <a16:creationId xmlns:a16="http://schemas.microsoft.com/office/drawing/2014/main" id="{00000000-0008-0000-0200-00003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1" name="Text Box 3">
          <a:extLst>
            <a:ext uri="{FF2B5EF4-FFF2-40B4-BE49-F238E27FC236}">
              <a16:creationId xmlns:a16="http://schemas.microsoft.com/office/drawing/2014/main" id="{00000000-0008-0000-0200-00003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2" name="Text Box 3">
          <a:extLst>
            <a:ext uri="{FF2B5EF4-FFF2-40B4-BE49-F238E27FC236}">
              <a16:creationId xmlns:a16="http://schemas.microsoft.com/office/drawing/2014/main" id="{00000000-0008-0000-0200-00004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3" name="Text Box 3">
          <a:extLst>
            <a:ext uri="{FF2B5EF4-FFF2-40B4-BE49-F238E27FC236}">
              <a16:creationId xmlns:a16="http://schemas.microsoft.com/office/drawing/2014/main" id="{00000000-0008-0000-0200-00004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4" name="Text Box 3">
          <a:extLst>
            <a:ext uri="{FF2B5EF4-FFF2-40B4-BE49-F238E27FC236}">
              <a16:creationId xmlns:a16="http://schemas.microsoft.com/office/drawing/2014/main" id="{00000000-0008-0000-0200-00004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5" name="Text Box 3">
          <a:extLst>
            <a:ext uri="{FF2B5EF4-FFF2-40B4-BE49-F238E27FC236}">
              <a16:creationId xmlns:a16="http://schemas.microsoft.com/office/drawing/2014/main" id="{00000000-0008-0000-0200-00004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6" name="Text Box 3">
          <a:extLst>
            <a:ext uri="{FF2B5EF4-FFF2-40B4-BE49-F238E27FC236}">
              <a16:creationId xmlns:a16="http://schemas.microsoft.com/office/drawing/2014/main" id="{00000000-0008-0000-0200-00004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7" name="Text Box 3">
          <a:extLst>
            <a:ext uri="{FF2B5EF4-FFF2-40B4-BE49-F238E27FC236}">
              <a16:creationId xmlns:a16="http://schemas.microsoft.com/office/drawing/2014/main" id="{00000000-0008-0000-0200-00004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8" name="Text Box 3">
          <a:extLst>
            <a:ext uri="{FF2B5EF4-FFF2-40B4-BE49-F238E27FC236}">
              <a16:creationId xmlns:a16="http://schemas.microsoft.com/office/drawing/2014/main" id="{00000000-0008-0000-0200-00004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9" name="Text Box 3">
          <a:extLst>
            <a:ext uri="{FF2B5EF4-FFF2-40B4-BE49-F238E27FC236}">
              <a16:creationId xmlns:a16="http://schemas.microsoft.com/office/drawing/2014/main" id="{00000000-0008-0000-0200-00004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0" name="Text Box 3">
          <a:extLst>
            <a:ext uri="{FF2B5EF4-FFF2-40B4-BE49-F238E27FC236}">
              <a16:creationId xmlns:a16="http://schemas.microsoft.com/office/drawing/2014/main" id="{00000000-0008-0000-0200-00004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1" name="Text Box 3">
          <a:extLst>
            <a:ext uri="{FF2B5EF4-FFF2-40B4-BE49-F238E27FC236}">
              <a16:creationId xmlns:a16="http://schemas.microsoft.com/office/drawing/2014/main" id="{00000000-0008-0000-0200-00004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2" name="Text Box 3">
          <a:extLst>
            <a:ext uri="{FF2B5EF4-FFF2-40B4-BE49-F238E27FC236}">
              <a16:creationId xmlns:a16="http://schemas.microsoft.com/office/drawing/2014/main" id="{00000000-0008-0000-0200-00004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3" name="Text Box 3">
          <a:extLst>
            <a:ext uri="{FF2B5EF4-FFF2-40B4-BE49-F238E27FC236}">
              <a16:creationId xmlns:a16="http://schemas.microsoft.com/office/drawing/2014/main" id="{00000000-0008-0000-0200-00004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4" name="Text Box 3">
          <a:extLst>
            <a:ext uri="{FF2B5EF4-FFF2-40B4-BE49-F238E27FC236}">
              <a16:creationId xmlns:a16="http://schemas.microsoft.com/office/drawing/2014/main" id="{00000000-0008-0000-0200-00004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5" name="Text Box 3">
          <a:extLst>
            <a:ext uri="{FF2B5EF4-FFF2-40B4-BE49-F238E27FC236}">
              <a16:creationId xmlns:a16="http://schemas.microsoft.com/office/drawing/2014/main" id="{00000000-0008-0000-0200-00004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6" name="Text Box 3">
          <a:extLst>
            <a:ext uri="{FF2B5EF4-FFF2-40B4-BE49-F238E27FC236}">
              <a16:creationId xmlns:a16="http://schemas.microsoft.com/office/drawing/2014/main" id="{00000000-0008-0000-0200-00004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7" name="Text Box 3">
          <a:extLst>
            <a:ext uri="{FF2B5EF4-FFF2-40B4-BE49-F238E27FC236}">
              <a16:creationId xmlns:a16="http://schemas.microsoft.com/office/drawing/2014/main" id="{00000000-0008-0000-0200-00004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8" name="Text Box 3">
          <a:extLst>
            <a:ext uri="{FF2B5EF4-FFF2-40B4-BE49-F238E27FC236}">
              <a16:creationId xmlns:a16="http://schemas.microsoft.com/office/drawing/2014/main" id="{00000000-0008-0000-0200-00005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9" name="Text Box 3">
          <a:extLst>
            <a:ext uri="{FF2B5EF4-FFF2-40B4-BE49-F238E27FC236}">
              <a16:creationId xmlns:a16="http://schemas.microsoft.com/office/drawing/2014/main" id="{00000000-0008-0000-0200-00005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0" name="Text Box 3">
          <a:extLst>
            <a:ext uri="{FF2B5EF4-FFF2-40B4-BE49-F238E27FC236}">
              <a16:creationId xmlns:a16="http://schemas.microsoft.com/office/drawing/2014/main" id="{00000000-0008-0000-0200-00005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1" name="Text Box 3">
          <a:extLst>
            <a:ext uri="{FF2B5EF4-FFF2-40B4-BE49-F238E27FC236}">
              <a16:creationId xmlns:a16="http://schemas.microsoft.com/office/drawing/2014/main" id="{00000000-0008-0000-0200-00005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2" name="Text Box 3">
          <a:extLst>
            <a:ext uri="{FF2B5EF4-FFF2-40B4-BE49-F238E27FC236}">
              <a16:creationId xmlns:a16="http://schemas.microsoft.com/office/drawing/2014/main" id="{00000000-0008-0000-0200-00005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3" name="Text Box 3">
          <a:extLst>
            <a:ext uri="{FF2B5EF4-FFF2-40B4-BE49-F238E27FC236}">
              <a16:creationId xmlns:a16="http://schemas.microsoft.com/office/drawing/2014/main" id="{00000000-0008-0000-0200-00005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4" name="Text Box 3">
          <a:extLst>
            <a:ext uri="{FF2B5EF4-FFF2-40B4-BE49-F238E27FC236}">
              <a16:creationId xmlns:a16="http://schemas.microsoft.com/office/drawing/2014/main" id="{00000000-0008-0000-0200-00005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5" name="Text Box 3">
          <a:extLst>
            <a:ext uri="{FF2B5EF4-FFF2-40B4-BE49-F238E27FC236}">
              <a16:creationId xmlns:a16="http://schemas.microsoft.com/office/drawing/2014/main" id="{00000000-0008-0000-0200-00005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6" name="Text Box 3">
          <a:extLst>
            <a:ext uri="{FF2B5EF4-FFF2-40B4-BE49-F238E27FC236}">
              <a16:creationId xmlns:a16="http://schemas.microsoft.com/office/drawing/2014/main" id="{00000000-0008-0000-0200-00005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7" name="Text Box 3">
          <a:extLst>
            <a:ext uri="{FF2B5EF4-FFF2-40B4-BE49-F238E27FC236}">
              <a16:creationId xmlns:a16="http://schemas.microsoft.com/office/drawing/2014/main" id="{00000000-0008-0000-0200-00005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8" name="Text Box 3">
          <a:extLst>
            <a:ext uri="{FF2B5EF4-FFF2-40B4-BE49-F238E27FC236}">
              <a16:creationId xmlns:a16="http://schemas.microsoft.com/office/drawing/2014/main" id="{00000000-0008-0000-0200-00005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9" name="Text Box 3">
          <a:extLst>
            <a:ext uri="{FF2B5EF4-FFF2-40B4-BE49-F238E27FC236}">
              <a16:creationId xmlns:a16="http://schemas.microsoft.com/office/drawing/2014/main" id="{00000000-0008-0000-0200-00005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0" name="Text Box 3">
          <a:extLst>
            <a:ext uri="{FF2B5EF4-FFF2-40B4-BE49-F238E27FC236}">
              <a16:creationId xmlns:a16="http://schemas.microsoft.com/office/drawing/2014/main" id="{00000000-0008-0000-0200-00005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1" name="Text Box 3">
          <a:extLst>
            <a:ext uri="{FF2B5EF4-FFF2-40B4-BE49-F238E27FC236}">
              <a16:creationId xmlns:a16="http://schemas.microsoft.com/office/drawing/2014/main" id="{00000000-0008-0000-0200-00005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2" name="Text Box 3">
          <a:extLst>
            <a:ext uri="{FF2B5EF4-FFF2-40B4-BE49-F238E27FC236}">
              <a16:creationId xmlns:a16="http://schemas.microsoft.com/office/drawing/2014/main" id="{00000000-0008-0000-0200-00005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3" name="Text Box 3">
          <a:extLst>
            <a:ext uri="{FF2B5EF4-FFF2-40B4-BE49-F238E27FC236}">
              <a16:creationId xmlns:a16="http://schemas.microsoft.com/office/drawing/2014/main" id="{00000000-0008-0000-0200-00005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4" name="Text Box 3">
          <a:extLst>
            <a:ext uri="{FF2B5EF4-FFF2-40B4-BE49-F238E27FC236}">
              <a16:creationId xmlns:a16="http://schemas.microsoft.com/office/drawing/2014/main" id="{00000000-0008-0000-0200-00006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5" name="Text Box 3">
          <a:extLst>
            <a:ext uri="{FF2B5EF4-FFF2-40B4-BE49-F238E27FC236}">
              <a16:creationId xmlns:a16="http://schemas.microsoft.com/office/drawing/2014/main" id="{00000000-0008-0000-0200-00006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6" name="Text Box 3">
          <a:extLst>
            <a:ext uri="{FF2B5EF4-FFF2-40B4-BE49-F238E27FC236}">
              <a16:creationId xmlns:a16="http://schemas.microsoft.com/office/drawing/2014/main" id="{00000000-0008-0000-0200-00006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7" name="Text Box 3">
          <a:extLst>
            <a:ext uri="{FF2B5EF4-FFF2-40B4-BE49-F238E27FC236}">
              <a16:creationId xmlns:a16="http://schemas.microsoft.com/office/drawing/2014/main" id="{00000000-0008-0000-0200-00006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8" name="Text Box 3">
          <a:extLst>
            <a:ext uri="{FF2B5EF4-FFF2-40B4-BE49-F238E27FC236}">
              <a16:creationId xmlns:a16="http://schemas.microsoft.com/office/drawing/2014/main" id="{00000000-0008-0000-0200-00006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9" name="Text Box 3">
          <a:extLst>
            <a:ext uri="{FF2B5EF4-FFF2-40B4-BE49-F238E27FC236}">
              <a16:creationId xmlns:a16="http://schemas.microsoft.com/office/drawing/2014/main" id="{00000000-0008-0000-0200-00006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0" name="Text Box 3">
          <a:extLst>
            <a:ext uri="{FF2B5EF4-FFF2-40B4-BE49-F238E27FC236}">
              <a16:creationId xmlns:a16="http://schemas.microsoft.com/office/drawing/2014/main" id="{00000000-0008-0000-0200-00006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1" name="Text Box 3">
          <a:extLst>
            <a:ext uri="{FF2B5EF4-FFF2-40B4-BE49-F238E27FC236}">
              <a16:creationId xmlns:a16="http://schemas.microsoft.com/office/drawing/2014/main" id="{00000000-0008-0000-0200-00006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2" name="Text Box 3">
          <a:extLst>
            <a:ext uri="{FF2B5EF4-FFF2-40B4-BE49-F238E27FC236}">
              <a16:creationId xmlns:a16="http://schemas.microsoft.com/office/drawing/2014/main" id="{00000000-0008-0000-0200-00006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3" name="Text Box 3">
          <a:extLst>
            <a:ext uri="{FF2B5EF4-FFF2-40B4-BE49-F238E27FC236}">
              <a16:creationId xmlns:a16="http://schemas.microsoft.com/office/drawing/2014/main" id="{00000000-0008-0000-0200-00006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4" name="Text Box 3">
          <a:extLst>
            <a:ext uri="{FF2B5EF4-FFF2-40B4-BE49-F238E27FC236}">
              <a16:creationId xmlns:a16="http://schemas.microsoft.com/office/drawing/2014/main" id="{00000000-0008-0000-0200-00006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5" name="Text Box 3">
          <a:extLst>
            <a:ext uri="{FF2B5EF4-FFF2-40B4-BE49-F238E27FC236}">
              <a16:creationId xmlns:a16="http://schemas.microsoft.com/office/drawing/2014/main" id="{00000000-0008-0000-0200-00006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6" name="Text Box 3">
          <a:extLst>
            <a:ext uri="{FF2B5EF4-FFF2-40B4-BE49-F238E27FC236}">
              <a16:creationId xmlns:a16="http://schemas.microsoft.com/office/drawing/2014/main" id="{00000000-0008-0000-0200-00006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7" name="Text Box 3">
          <a:extLst>
            <a:ext uri="{FF2B5EF4-FFF2-40B4-BE49-F238E27FC236}">
              <a16:creationId xmlns:a16="http://schemas.microsoft.com/office/drawing/2014/main" id="{00000000-0008-0000-0200-00006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8" name="Text Box 3">
          <a:extLst>
            <a:ext uri="{FF2B5EF4-FFF2-40B4-BE49-F238E27FC236}">
              <a16:creationId xmlns:a16="http://schemas.microsoft.com/office/drawing/2014/main" id="{00000000-0008-0000-0200-00006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9" name="Text Box 3">
          <a:extLst>
            <a:ext uri="{FF2B5EF4-FFF2-40B4-BE49-F238E27FC236}">
              <a16:creationId xmlns:a16="http://schemas.microsoft.com/office/drawing/2014/main" id="{00000000-0008-0000-0200-00006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0" name="Text Box 3">
          <a:extLst>
            <a:ext uri="{FF2B5EF4-FFF2-40B4-BE49-F238E27FC236}">
              <a16:creationId xmlns:a16="http://schemas.microsoft.com/office/drawing/2014/main" id="{00000000-0008-0000-0200-00007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1" name="Text Box 3">
          <a:extLst>
            <a:ext uri="{FF2B5EF4-FFF2-40B4-BE49-F238E27FC236}">
              <a16:creationId xmlns:a16="http://schemas.microsoft.com/office/drawing/2014/main" id="{00000000-0008-0000-0200-00007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2" name="Text Box 3">
          <a:extLst>
            <a:ext uri="{FF2B5EF4-FFF2-40B4-BE49-F238E27FC236}">
              <a16:creationId xmlns:a16="http://schemas.microsoft.com/office/drawing/2014/main" id="{00000000-0008-0000-0200-00007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3" name="Text Box 3">
          <a:extLst>
            <a:ext uri="{FF2B5EF4-FFF2-40B4-BE49-F238E27FC236}">
              <a16:creationId xmlns:a16="http://schemas.microsoft.com/office/drawing/2014/main" id="{00000000-0008-0000-0200-00007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4" name="Text Box 3">
          <a:extLst>
            <a:ext uri="{FF2B5EF4-FFF2-40B4-BE49-F238E27FC236}">
              <a16:creationId xmlns:a16="http://schemas.microsoft.com/office/drawing/2014/main" id="{00000000-0008-0000-0200-00007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5" name="Text Box 3">
          <a:extLst>
            <a:ext uri="{FF2B5EF4-FFF2-40B4-BE49-F238E27FC236}">
              <a16:creationId xmlns:a16="http://schemas.microsoft.com/office/drawing/2014/main" id="{00000000-0008-0000-0200-00007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6" name="Text Box 3">
          <a:extLst>
            <a:ext uri="{FF2B5EF4-FFF2-40B4-BE49-F238E27FC236}">
              <a16:creationId xmlns:a16="http://schemas.microsoft.com/office/drawing/2014/main" id="{00000000-0008-0000-0200-00007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7" name="Text Box 3">
          <a:extLst>
            <a:ext uri="{FF2B5EF4-FFF2-40B4-BE49-F238E27FC236}">
              <a16:creationId xmlns:a16="http://schemas.microsoft.com/office/drawing/2014/main" id="{00000000-0008-0000-0200-00007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8" name="Text Box 3">
          <a:extLst>
            <a:ext uri="{FF2B5EF4-FFF2-40B4-BE49-F238E27FC236}">
              <a16:creationId xmlns:a16="http://schemas.microsoft.com/office/drawing/2014/main" id="{00000000-0008-0000-0200-00007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9" name="Text Box 3">
          <a:extLst>
            <a:ext uri="{FF2B5EF4-FFF2-40B4-BE49-F238E27FC236}">
              <a16:creationId xmlns:a16="http://schemas.microsoft.com/office/drawing/2014/main" id="{00000000-0008-0000-0200-00007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0" name="Text Box 3">
          <a:extLst>
            <a:ext uri="{FF2B5EF4-FFF2-40B4-BE49-F238E27FC236}">
              <a16:creationId xmlns:a16="http://schemas.microsoft.com/office/drawing/2014/main" id="{00000000-0008-0000-0200-00007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1" name="Text Box 3">
          <a:extLst>
            <a:ext uri="{FF2B5EF4-FFF2-40B4-BE49-F238E27FC236}">
              <a16:creationId xmlns:a16="http://schemas.microsoft.com/office/drawing/2014/main" id="{00000000-0008-0000-0200-00007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2" name="Text Box 3">
          <a:extLst>
            <a:ext uri="{FF2B5EF4-FFF2-40B4-BE49-F238E27FC236}">
              <a16:creationId xmlns:a16="http://schemas.microsoft.com/office/drawing/2014/main" id="{00000000-0008-0000-0200-00007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3" name="Text Box 3">
          <a:extLst>
            <a:ext uri="{FF2B5EF4-FFF2-40B4-BE49-F238E27FC236}">
              <a16:creationId xmlns:a16="http://schemas.microsoft.com/office/drawing/2014/main" id="{00000000-0008-0000-0200-00007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4" name="Text Box 3">
          <a:extLst>
            <a:ext uri="{FF2B5EF4-FFF2-40B4-BE49-F238E27FC236}">
              <a16:creationId xmlns:a16="http://schemas.microsoft.com/office/drawing/2014/main" id="{00000000-0008-0000-0200-00007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5" name="Text Box 3">
          <a:extLst>
            <a:ext uri="{FF2B5EF4-FFF2-40B4-BE49-F238E27FC236}">
              <a16:creationId xmlns:a16="http://schemas.microsoft.com/office/drawing/2014/main" id="{00000000-0008-0000-0200-00007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6" name="Text Box 3">
          <a:extLst>
            <a:ext uri="{FF2B5EF4-FFF2-40B4-BE49-F238E27FC236}">
              <a16:creationId xmlns:a16="http://schemas.microsoft.com/office/drawing/2014/main" id="{00000000-0008-0000-0200-00008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7" name="Text Box 3">
          <a:extLst>
            <a:ext uri="{FF2B5EF4-FFF2-40B4-BE49-F238E27FC236}">
              <a16:creationId xmlns:a16="http://schemas.microsoft.com/office/drawing/2014/main" id="{00000000-0008-0000-0200-00008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8" name="Text Box 3">
          <a:extLst>
            <a:ext uri="{FF2B5EF4-FFF2-40B4-BE49-F238E27FC236}">
              <a16:creationId xmlns:a16="http://schemas.microsoft.com/office/drawing/2014/main" id="{00000000-0008-0000-0200-00008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9" name="Text Box 3">
          <a:extLst>
            <a:ext uri="{FF2B5EF4-FFF2-40B4-BE49-F238E27FC236}">
              <a16:creationId xmlns:a16="http://schemas.microsoft.com/office/drawing/2014/main" id="{00000000-0008-0000-0200-00008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0" name="Text Box 3">
          <a:extLst>
            <a:ext uri="{FF2B5EF4-FFF2-40B4-BE49-F238E27FC236}">
              <a16:creationId xmlns:a16="http://schemas.microsoft.com/office/drawing/2014/main" id="{00000000-0008-0000-0200-00008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1" name="Text Box 3">
          <a:extLst>
            <a:ext uri="{FF2B5EF4-FFF2-40B4-BE49-F238E27FC236}">
              <a16:creationId xmlns:a16="http://schemas.microsoft.com/office/drawing/2014/main" id="{00000000-0008-0000-0200-00008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2" name="Text Box 3">
          <a:extLst>
            <a:ext uri="{FF2B5EF4-FFF2-40B4-BE49-F238E27FC236}">
              <a16:creationId xmlns:a16="http://schemas.microsoft.com/office/drawing/2014/main" id="{00000000-0008-0000-0200-00008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3" name="Text Box 3">
          <a:extLst>
            <a:ext uri="{FF2B5EF4-FFF2-40B4-BE49-F238E27FC236}">
              <a16:creationId xmlns:a16="http://schemas.microsoft.com/office/drawing/2014/main" id="{00000000-0008-0000-0200-00008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4" name="Text Box 3">
          <a:extLst>
            <a:ext uri="{FF2B5EF4-FFF2-40B4-BE49-F238E27FC236}">
              <a16:creationId xmlns:a16="http://schemas.microsoft.com/office/drawing/2014/main" id="{00000000-0008-0000-0200-00008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5" name="Text Box 3">
          <a:extLst>
            <a:ext uri="{FF2B5EF4-FFF2-40B4-BE49-F238E27FC236}">
              <a16:creationId xmlns:a16="http://schemas.microsoft.com/office/drawing/2014/main" id="{00000000-0008-0000-0200-00008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6" name="Text Box 3">
          <a:extLst>
            <a:ext uri="{FF2B5EF4-FFF2-40B4-BE49-F238E27FC236}">
              <a16:creationId xmlns:a16="http://schemas.microsoft.com/office/drawing/2014/main" id="{00000000-0008-0000-0200-00008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7" name="Text Box 3">
          <a:extLst>
            <a:ext uri="{FF2B5EF4-FFF2-40B4-BE49-F238E27FC236}">
              <a16:creationId xmlns:a16="http://schemas.microsoft.com/office/drawing/2014/main" id="{00000000-0008-0000-0200-00008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8" name="Text Box 3">
          <a:extLst>
            <a:ext uri="{FF2B5EF4-FFF2-40B4-BE49-F238E27FC236}">
              <a16:creationId xmlns:a16="http://schemas.microsoft.com/office/drawing/2014/main" id="{00000000-0008-0000-0200-00008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9" name="Text Box 3">
          <a:extLst>
            <a:ext uri="{FF2B5EF4-FFF2-40B4-BE49-F238E27FC236}">
              <a16:creationId xmlns:a16="http://schemas.microsoft.com/office/drawing/2014/main" id="{00000000-0008-0000-0200-00008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0" name="Text Box 3">
          <a:extLst>
            <a:ext uri="{FF2B5EF4-FFF2-40B4-BE49-F238E27FC236}">
              <a16:creationId xmlns:a16="http://schemas.microsoft.com/office/drawing/2014/main" id="{00000000-0008-0000-0200-00008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1" name="Text Box 3">
          <a:extLst>
            <a:ext uri="{FF2B5EF4-FFF2-40B4-BE49-F238E27FC236}">
              <a16:creationId xmlns:a16="http://schemas.microsoft.com/office/drawing/2014/main" id="{00000000-0008-0000-0200-00008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2" name="Text Box 3">
          <a:extLst>
            <a:ext uri="{FF2B5EF4-FFF2-40B4-BE49-F238E27FC236}">
              <a16:creationId xmlns:a16="http://schemas.microsoft.com/office/drawing/2014/main" id="{00000000-0008-0000-0200-00009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3" name="Text Box 3">
          <a:extLst>
            <a:ext uri="{FF2B5EF4-FFF2-40B4-BE49-F238E27FC236}">
              <a16:creationId xmlns:a16="http://schemas.microsoft.com/office/drawing/2014/main" id="{00000000-0008-0000-0200-00009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4" name="Text Box 3">
          <a:extLst>
            <a:ext uri="{FF2B5EF4-FFF2-40B4-BE49-F238E27FC236}">
              <a16:creationId xmlns:a16="http://schemas.microsoft.com/office/drawing/2014/main" id="{00000000-0008-0000-0200-00009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5" name="Text Box 3">
          <a:extLst>
            <a:ext uri="{FF2B5EF4-FFF2-40B4-BE49-F238E27FC236}">
              <a16:creationId xmlns:a16="http://schemas.microsoft.com/office/drawing/2014/main" id="{00000000-0008-0000-0200-00009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6" name="Text Box 3">
          <a:extLst>
            <a:ext uri="{FF2B5EF4-FFF2-40B4-BE49-F238E27FC236}">
              <a16:creationId xmlns:a16="http://schemas.microsoft.com/office/drawing/2014/main" id="{00000000-0008-0000-0200-00009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7" name="Text Box 3">
          <a:extLst>
            <a:ext uri="{FF2B5EF4-FFF2-40B4-BE49-F238E27FC236}">
              <a16:creationId xmlns:a16="http://schemas.microsoft.com/office/drawing/2014/main" id="{00000000-0008-0000-0200-00009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8" name="Text Box 3">
          <a:extLst>
            <a:ext uri="{FF2B5EF4-FFF2-40B4-BE49-F238E27FC236}">
              <a16:creationId xmlns:a16="http://schemas.microsoft.com/office/drawing/2014/main" id="{00000000-0008-0000-0200-00009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9" name="Text Box 3">
          <a:extLst>
            <a:ext uri="{FF2B5EF4-FFF2-40B4-BE49-F238E27FC236}">
              <a16:creationId xmlns:a16="http://schemas.microsoft.com/office/drawing/2014/main" id="{00000000-0008-0000-0200-00009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0" name="Text Box 3">
          <a:extLst>
            <a:ext uri="{FF2B5EF4-FFF2-40B4-BE49-F238E27FC236}">
              <a16:creationId xmlns:a16="http://schemas.microsoft.com/office/drawing/2014/main" id="{00000000-0008-0000-0200-00009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1" name="Text Box 3">
          <a:extLst>
            <a:ext uri="{FF2B5EF4-FFF2-40B4-BE49-F238E27FC236}">
              <a16:creationId xmlns:a16="http://schemas.microsoft.com/office/drawing/2014/main" id="{00000000-0008-0000-0200-00009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2" name="Text Box 3">
          <a:extLst>
            <a:ext uri="{FF2B5EF4-FFF2-40B4-BE49-F238E27FC236}">
              <a16:creationId xmlns:a16="http://schemas.microsoft.com/office/drawing/2014/main" id="{00000000-0008-0000-0200-00009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3" name="Text Box 3">
          <a:extLst>
            <a:ext uri="{FF2B5EF4-FFF2-40B4-BE49-F238E27FC236}">
              <a16:creationId xmlns:a16="http://schemas.microsoft.com/office/drawing/2014/main" id="{00000000-0008-0000-0200-00009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4" name="Text Box 3">
          <a:extLst>
            <a:ext uri="{FF2B5EF4-FFF2-40B4-BE49-F238E27FC236}">
              <a16:creationId xmlns:a16="http://schemas.microsoft.com/office/drawing/2014/main" id="{00000000-0008-0000-0200-00009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5" name="Text Box 3">
          <a:extLst>
            <a:ext uri="{FF2B5EF4-FFF2-40B4-BE49-F238E27FC236}">
              <a16:creationId xmlns:a16="http://schemas.microsoft.com/office/drawing/2014/main" id="{00000000-0008-0000-0200-00009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6" name="Text Box 3">
          <a:extLst>
            <a:ext uri="{FF2B5EF4-FFF2-40B4-BE49-F238E27FC236}">
              <a16:creationId xmlns:a16="http://schemas.microsoft.com/office/drawing/2014/main" id="{00000000-0008-0000-0200-00009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7" name="Text Box 3">
          <a:extLst>
            <a:ext uri="{FF2B5EF4-FFF2-40B4-BE49-F238E27FC236}">
              <a16:creationId xmlns:a16="http://schemas.microsoft.com/office/drawing/2014/main" id="{00000000-0008-0000-0200-00009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8" name="Text Box 3">
          <a:extLst>
            <a:ext uri="{FF2B5EF4-FFF2-40B4-BE49-F238E27FC236}">
              <a16:creationId xmlns:a16="http://schemas.microsoft.com/office/drawing/2014/main" id="{00000000-0008-0000-0200-0000A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9" name="Text Box 3">
          <a:extLst>
            <a:ext uri="{FF2B5EF4-FFF2-40B4-BE49-F238E27FC236}">
              <a16:creationId xmlns:a16="http://schemas.microsoft.com/office/drawing/2014/main" id="{00000000-0008-0000-0200-0000A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0" name="Text Box 3">
          <a:extLst>
            <a:ext uri="{FF2B5EF4-FFF2-40B4-BE49-F238E27FC236}">
              <a16:creationId xmlns:a16="http://schemas.microsoft.com/office/drawing/2014/main" id="{00000000-0008-0000-0200-0000A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1" name="Text Box 3">
          <a:extLst>
            <a:ext uri="{FF2B5EF4-FFF2-40B4-BE49-F238E27FC236}">
              <a16:creationId xmlns:a16="http://schemas.microsoft.com/office/drawing/2014/main" id="{00000000-0008-0000-0200-0000A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2" name="Text Box 3">
          <a:extLst>
            <a:ext uri="{FF2B5EF4-FFF2-40B4-BE49-F238E27FC236}">
              <a16:creationId xmlns:a16="http://schemas.microsoft.com/office/drawing/2014/main" id="{00000000-0008-0000-0200-0000A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3" name="Text Box 3">
          <a:extLst>
            <a:ext uri="{FF2B5EF4-FFF2-40B4-BE49-F238E27FC236}">
              <a16:creationId xmlns:a16="http://schemas.microsoft.com/office/drawing/2014/main" id="{00000000-0008-0000-0200-0000A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4" name="Text Box 3">
          <a:extLst>
            <a:ext uri="{FF2B5EF4-FFF2-40B4-BE49-F238E27FC236}">
              <a16:creationId xmlns:a16="http://schemas.microsoft.com/office/drawing/2014/main" id="{00000000-0008-0000-0200-0000A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5" name="Text Box 3">
          <a:extLst>
            <a:ext uri="{FF2B5EF4-FFF2-40B4-BE49-F238E27FC236}">
              <a16:creationId xmlns:a16="http://schemas.microsoft.com/office/drawing/2014/main" id="{00000000-0008-0000-0200-0000A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6" name="Text Box 3">
          <a:extLst>
            <a:ext uri="{FF2B5EF4-FFF2-40B4-BE49-F238E27FC236}">
              <a16:creationId xmlns:a16="http://schemas.microsoft.com/office/drawing/2014/main" id="{00000000-0008-0000-0200-0000A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7" name="Text Box 3">
          <a:extLst>
            <a:ext uri="{FF2B5EF4-FFF2-40B4-BE49-F238E27FC236}">
              <a16:creationId xmlns:a16="http://schemas.microsoft.com/office/drawing/2014/main" id="{00000000-0008-0000-0200-0000A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8" name="Text Box 3">
          <a:extLst>
            <a:ext uri="{FF2B5EF4-FFF2-40B4-BE49-F238E27FC236}">
              <a16:creationId xmlns:a16="http://schemas.microsoft.com/office/drawing/2014/main" id="{00000000-0008-0000-0200-0000A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9" name="Text Box 3">
          <a:extLst>
            <a:ext uri="{FF2B5EF4-FFF2-40B4-BE49-F238E27FC236}">
              <a16:creationId xmlns:a16="http://schemas.microsoft.com/office/drawing/2014/main" id="{00000000-0008-0000-0200-0000A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0" name="Text Box 3">
          <a:extLst>
            <a:ext uri="{FF2B5EF4-FFF2-40B4-BE49-F238E27FC236}">
              <a16:creationId xmlns:a16="http://schemas.microsoft.com/office/drawing/2014/main" id="{00000000-0008-0000-0200-0000A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1" name="Text Box 3">
          <a:extLst>
            <a:ext uri="{FF2B5EF4-FFF2-40B4-BE49-F238E27FC236}">
              <a16:creationId xmlns:a16="http://schemas.microsoft.com/office/drawing/2014/main" id="{00000000-0008-0000-0200-0000A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2" name="Text Box 3">
          <a:extLst>
            <a:ext uri="{FF2B5EF4-FFF2-40B4-BE49-F238E27FC236}">
              <a16:creationId xmlns:a16="http://schemas.microsoft.com/office/drawing/2014/main" id="{00000000-0008-0000-0200-0000A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3" name="Text Box 3">
          <a:extLst>
            <a:ext uri="{FF2B5EF4-FFF2-40B4-BE49-F238E27FC236}">
              <a16:creationId xmlns:a16="http://schemas.microsoft.com/office/drawing/2014/main" id="{00000000-0008-0000-0200-0000A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4" name="Text Box 3">
          <a:extLst>
            <a:ext uri="{FF2B5EF4-FFF2-40B4-BE49-F238E27FC236}">
              <a16:creationId xmlns:a16="http://schemas.microsoft.com/office/drawing/2014/main" id="{00000000-0008-0000-0200-0000B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5" name="Text Box 3">
          <a:extLst>
            <a:ext uri="{FF2B5EF4-FFF2-40B4-BE49-F238E27FC236}">
              <a16:creationId xmlns:a16="http://schemas.microsoft.com/office/drawing/2014/main" id="{00000000-0008-0000-0200-0000B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6" name="Text Box 3">
          <a:extLst>
            <a:ext uri="{FF2B5EF4-FFF2-40B4-BE49-F238E27FC236}">
              <a16:creationId xmlns:a16="http://schemas.microsoft.com/office/drawing/2014/main" id="{00000000-0008-0000-0200-0000B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7" name="Text Box 3">
          <a:extLst>
            <a:ext uri="{FF2B5EF4-FFF2-40B4-BE49-F238E27FC236}">
              <a16:creationId xmlns:a16="http://schemas.microsoft.com/office/drawing/2014/main" id="{00000000-0008-0000-0200-0000B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8" name="Text Box 3">
          <a:extLst>
            <a:ext uri="{FF2B5EF4-FFF2-40B4-BE49-F238E27FC236}">
              <a16:creationId xmlns:a16="http://schemas.microsoft.com/office/drawing/2014/main" id="{00000000-0008-0000-0200-0000B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9" name="Text Box 3">
          <a:extLst>
            <a:ext uri="{FF2B5EF4-FFF2-40B4-BE49-F238E27FC236}">
              <a16:creationId xmlns:a16="http://schemas.microsoft.com/office/drawing/2014/main" id="{00000000-0008-0000-0200-0000B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0" name="Text Box 3">
          <a:extLst>
            <a:ext uri="{FF2B5EF4-FFF2-40B4-BE49-F238E27FC236}">
              <a16:creationId xmlns:a16="http://schemas.microsoft.com/office/drawing/2014/main" id="{00000000-0008-0000-0200-0000B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1" name="Text Box 3">
          <a:extLst>
            <a:ext uri="{FF2B5EF4-FFF2-40B4-BE49-F238E27FC236}">
              <a16:creationId xmlns:a16="http://schemas.microsoft.com/office/drawing/2014/main" id="{00000000-0008-0000-0200-0000B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2" name="Text Box 3">
          <a:extLst>
            <a:ext uri="{FF2B5EF4-FFF2-40B4-BE49-F238E27FC236}">
              <a16:creationId xmlns:a16="http://schemas.microsoft.com/office/drawing/2014/main" id="{00000000-0008-0000-0200-0000B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3" name="Text Box 3">
          <a:extLst>
            <a:ext uri="{FF2B5EF4-FFF2-40B4-BE49-F238E27FC236}">
              <a16:creationId xmlns:a16="http://schemas.microsoft.com/office/drawing/2014/main" id="{00000000-0008-0000-0200-0000B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4" name="Text Box 3">
          <a:extLst>
            <a:ext uri="{FF2B5EF4-FFF2-40B4-BE49-F238E27FC236}">
              <a16:creationId xmlns:a16="http://schemas.microsoft.com/office/drawing/2014/main" id="{00000000-0008-0000-0200-0000B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5" name="Text Box 3">
          <a:extLst>
            <a:ext uri="{FF2B5EF4-FFF2-40B4-BE49-F238E27FC236}">
              <a16:creationId xmlns:a16="http://schemas.microsoft.com/office/drawing/2014/main" id="{00000000-0008-0000-0200-0000B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6" name="Text Box 3">
          <a:extLst>
            <a:ext uri="{FF2B5EF4-FFF2-40B4-BE49-F238E27FC236}">
              <a16:creationId xmlns:a16="http://schemas.microsoft.com/office/drawing/2014/main" id="{00000000-0008-0000-0200-0000B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7" name="Text Box 3">
          <a:extLst>
            <a:ext uri="{FF2B5EF4-FFF2-40B4-BE49-F238E27FC236}">
              <a16:creationId xmlns:a16="http://schemas.microsoft.com/office/drawing/2014/main" id="{00000000-0008-0000-0200-0000B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8" name="Text Box 3">
          <a:extLst>
            <a:ext uri="{FF2B5EF4-FFF2-40B4-BE49-F238E27FC236}">
              <a16:creationId xmlns:a16="http://schemas.microsoft.com/office/drawing/2014/main" id="{00000000-0008-0000-0200-0000B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9" name="Text Box 3">
          <a:extLst>
            <a:ext uri="{FF2B5EF4-FFF2-40B4-BE49-F238E27FC236}">
              <a16:creationId xmlns:a16="http://schemas.microsoft.com/office/drawing/2014/main" id="{00000000-0008-0000-0200-0000B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60" name="Text Box 3">
          <a:extLst>
            <a:ext uri="{FF2B5EF4-FFF2-40B4-BE49-F238E27FC236}">
              <a16:creationId xmlns:a16="http://schemas.microsoft.com/office/drawing/2014/main" id="{00000000-0008-0000-0200-0000C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61" name="Text Box 3">
          <a:extLst>
            <a:ext uri="{FF2B5EF4-FFF2-40B4-BE49-F238E27FC236}">
              <a16:creationId xmlns:a16="http://schemas.microsoft.com/office/drawing/2014/main" id="{00000000-0008-0000-0200-0000C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62" name="Text Box 3">
          <a:extLst>
            <a:ext uri="{FF2B5EF4-FFF2-40B4-BE49-F238E27FC236}">
              <a16:creationId xmlns:a16="http://schemas.microsoft.com/office/drawing/2014/main" id="{00000000-0008-0000-0200-0000C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3" name="Text Box 3">
          <a:extLst>
            <a:ext uri="{FF2B5EF4-FFF2-40B4-BE49-F238E27FC236}">
              <a16:creationId xmlns:a16="http://schemas.microsoft.com/office/drawing/2014/main" id="{00000000-0008-0000-0200-0000C3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4" name="Text Box 3">
          <a:extLst>
            <a:ext uri="{FF2B5EF4-FFF2-40B4-BE49-F238E27FC236}">
              <a16:creationId xmlns:a16="http://schemas.microsoft.com/office/drawing/2014/main" id="{00000000-0008-0000-0200-0000C4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5" name="Text Box 3">
          <a:extLst>
            <a:ext uri="{FF2B5EF4-FFF2-40B4-BE49-F238E27FC236}">
              <a16:creationId xmlns:a16="http://schemas.microsoft.com/office/drawing/2014/main" id="{00000000-0008-0000-0200-0000C5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6" name="Text Box 3">
          <a:extLst>
            <a:ext uri="{FF2B5EF4-FFF2-40B4-BE49-F238E27FC236}">
              <a16:creationId xmlns:a16="http://schemas.microsoft.com/office/drawing/2014/main" id="{00000000-0008-0000-0200-0000C6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7" name="Text Box 3">
          <a:extLst>
            <a:ext uri="{FF2B5EF4-FFF2-40B4-BE49-F238E27FC236}">
              <a16:creationId xmlns:a16="http://schemas.microsoft.com/office/drawing/2014/main" id="{00000000-0008-0000-0200-0000C7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8" name="Text Box 3">
          <a:extLst>
            <a:ext uri="{FF2B5EF4-FFF2-40B4-BE49-F238E27FC236}">
              <a16:creationId xmlns:a16="http://schemas.microsoft.com/office/drawing/2014/main" id="{00000000-0008-0000-0200-0000C8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9" name="Text Box 3">
          <a:extLst>
            <a:ext uri="{FF2B5EF4-FFF2-40B4-BE49-F238E27FC236}">
              <a16:creationId xmlns:a16="http://schemas.microsoft.com/office/drawing/2014/main" id="{00000000-0008-0000-0200-0000C9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0" name="Text Box 3">
          <a:extLst>
            <a:ext uri="{FF2B5EF4-FFF2-40B4-BE49-F238E27FC236}">
              <a16:creationId xmlns:a16="http://schemas.microsoft.com/office/drawing/2014/main" id="{00000000-0008-0000-0200-0000CA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1" name="Text Box 3">
          <a:extLst>
            <a:ext uri="{FF2B5EF4-FFF2-40B4-BE49-F238E27FC236}">
              <a16:creationId xmlns:a16="http://schemas.microsoft.com/office/drawing/2014/main" id="{00000000-0008-0000-0200-0000CB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2" name="Text Box 3">
          <a:extLst>
            <a:ext uri="{FF2B5EF4-FFF2-40B4-BE49-F238E27FC236}">
              <a16:creationId xmlns:a16="http://schemas.microsoft.com/office/drawing/2014/main" id="{00000000-0008-0000-0200-0000CC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3" name="Text Box 3">
          <a:extLst>
            <a:ext uri="{FF2B5EF4-FFF2-40B4-BE49-F238E27FC236}">
              <a16:creationId xmlns:a16="http://schemas.microsoft.com/office/drawing/2014/main" id="{00000000-0008-0000-0200-0000CD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4" name="Text Box 3">
          <a:extLst>
            <a:ext uri="{FF2B5EF4-FFF2-40B4-BE49-F238E27FC236}">
              <a16:creationId xmlns:a16="http://schemas.microsoft.com/office/drawing/2014/main" id="{00000000-0008-0000-0200-0000CE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5" name="Text Box 3">
          <a:extLst>
            <a:ext uri="{FF2B5EF4-FFF2-40B4-BE49-F238E27FC236}">
              <a16:creationId xmlns:a16="http://schemas.microsoft.com/office/drawing/2014/main" id="{00000000-0008-0000-0200-0000CF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6" name="Text Box 3">
          <a:extLst>
            <a:ext uri="{FF2B5EF4-FFF2-40B4-BE49-F238E27FC236}">
              <a16:creationId xmlns:a16="http://schemas.microsoft.com/office/drawing/2014/main" id="{00000000-0008-0000-0200-0000D0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7" name="Text Box 3">
          <a:extLst>
            <a:ext uri="{FF2B5EF4-FFF2-40B4-BE49-F238E27FC236}">
              <a16:creationId xmlns:a16="http://schemas.microsoft.com/office/drawing/2014/main" id="{00000000-0008-0000-0200-0000D1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8" name="Text Box 3">
          <a:extLst>
            <a:ext uri="{FF2B5EF4-FFF2-40B4-BE49-F238E27FC236}">
              <a16:creationId xmlns:a16="http://schemas.microsoft.com/office/drawing/2014/main" id="{00000000-0008-0000-0200-0000D2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9" name="Text Box 3">
          <a:extLst>
            <a:ext uri="{FF2B5EF4-FFF2-40B4-BE49-F238E27FC236}">
              <a16:creationId xmlns:a16="http://schemas.microsoft.com/office/drawing/2014/main" id="{00000000-0008-0000-0200-0000D3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0" name="Text Box 3">
          <a:extLst>
            <a:ext uri="{FF2B5EF4-FFF2-40B4-BE49-F238E27FC236}">
              <a16:creationId xmlns:a16="http://schemas.microsoft.com/office/drawing/2014/main" id="{00000000-0008-0000-0200-0000D4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1" name="Text Box 3">
          <a:extLst>
            <a:ext uri="{FF2B5EF4-FFF2-40B4-BE49-F238E27FC236}">
              <a16:creationId xmlns:a16="http://schemas.microsoft.com/office/drawing/2014/main" id="{00000000-0008-0000-0200-0000D5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2" name="Text Box 3">
          <a:extLst>
            <a:ext uri="{FF2B5EF4-FFF2-40B4-BE49-F238E27FC236}">
              <a16:creationId xmlns:a16="http://schemas.microsoft.com/office/drawing/2014/main" id="{00000000-0008-0000-0200-0000D6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3" name="Text Box 3">
          <a:extLst>
            <a:ext uri="{FF2B5EF4-FFF2-40B4-BE49-F238E27FC236}">
              <a16:creationId xmlns:a16="http://schemas.microsoft.com/office/drawing/2014/main" id="{00000000-0008-0000-0200-0000D7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4" name="Text Box 3">
          <a:extLst>
            <a:ext uri="{FF2B5EF4-FFF2-40B4-BE49-F238E27FC236}">
              <a16:creationId xmlns:a16="http://schemas.microsoft.com/office/drawing/2014/main" id="{00000000-0008-0000-0200-0000D8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5" name="Text Box 3">
          <a:extLst>
            <a:ext uri="{FF2B5EF4-FFF2-40B4-BE49-F238E27FC236}">
              <a16:creationId xmlns:a16="http://schemas.microsoft.com/office/drawing/2014/main" id="{00000000-0008-0000-0200-0000D9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6" name="Text Box 3">
          <a:extLst>
            <a:ext uri="{FF2B5EF4-FFF2-40B4-BE49-F238E27FC236}">
              <a16:creationId xmlns:a16="http://schemas.microsoft.com/office/drawing/2014/main" id="{00000000-0008-0000-0200-0000DA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7" name="Text Box 3">
          <a:extLst>
            <a:ext uri="{FF2B5EF4-FFF2-40B4-BE49-F238E27FC236}">
              <a16:creationId xmlns:a16="http://schemas.microsoft.com/office/drawing/2014/main" id="{00000000-0008-0000-0200-0000DB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8" name="Text Box 3">
          <a:extLst>
            <a:ext uri="{FF2B5EF4-FFF2-40B4-BE49-F238E27FC236}">
              <a16:creationId xmlns:a16="http://schemas.microsoft.com/office/drawing/2014/main" id="{00000000-0008-0000-0200-0000DC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9" name="Text Box 3">
          <a:extLst>
            <a:ext uri="{FF2B5EF4-FFF2-40B4-BE49-F238E27FC236}">
              <a16:creationId xmlns:a16="http://schemas.microsoft.com/office/drawing/2014/main" id="{00000000-0008-0000-0200-0000DD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0" name="Text Box 3">
          <a:extLst>
            <a:ext uri="{FF2B5EF4-FFF2-40B4-BE49-F238E27FC236}">
              <a16:creationId xmlns:a16="http://schemas.microsoft.com/office/drawing/2014/main" id="{00000000-0008-0000-0200-0000DE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1" name="Text Box 3">
          <a:extLst>
            <a:ext uri="{FF2B5EF4-FFF2-40B4-BE49-F238E27FC236}">
              <a16:creationId xmlns:a16="http://schemas.microsoft.com/office/drawing/2014/main" id="{00000000-0008-0000-0200-0000DF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2" name="Text Box 3">
          <a:extLst>
            <a:ext uri="{FF2B5EF4-FFF2-40B4-BE49-F238E27FC236}">
              <a16:creationId xmlns:a16="http://schemas.microsoft.com/office/drawing/2014/main" id="{00000000-0008-0000-0200-0000E0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3" name="Text Box 3">
          <a:extLst>
            <a:ext uri="{FF2B5EF4-FFF2-40B4-BE49-F238E27FC236}">
              <a16:creationId xmlns:a16="http://schemas.microsoft.com/office/drawing/2014/main" id="{00000000-0008-0000-0200-0000E1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4" name="Text Box 3">
          <a:extLst>
            <a:ext uri="{FF2B5EF4-FFF2-40B4-BE49-F238E27FC236}">
              <a16:creationId xmlns:a16="http://schemas.microsoft.com/office/drawing/2014/main" id="{00000000-0008-0000-0200-0000E2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5" name="Text Box 3">
          <a:extLst>
            <a:ext uri="{FF2B5EF4-FFF2-40B4-BE49-F238E27FC236}">
              <a16:creationId xmlns:a16="http://schemas.microsoft.com/office/drawing/2014/main" id="{00000000-0008-0000-0200-0000E3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6" name="Text Box 3">
          <a:extLst>
            <a:ext uri="{FF2B5EF4-FFF2-40B4-BE49-F238E27FC236}">
              <a16:creationId xmlns:a16="http://schemas.microsoft.com/office/drawing/2014/main" id="{00000000-0008-0000-0200-0000E4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7" name="Text Box 3">
          <a:extLst>
            <a:ext uri="{FF2B5EF4-FFF2-40B4-BE49-F238E27FC236}">
              <a16:creationId xmlns:a16="http://schemas.microsoft.com/office/drawing/2014/main" id="{00000000-0008-0000-0200-0000E5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8" name="Text Box 3">
          <a:extLst>
            <a:ext uri="{FF2B5EF4-FFF2-40B4-BE49-F238E27FC236}">
              <a16:creationId xmlns:a16="http://schemas.microsoft.com/office/drawing/2014/main" id="{00000000-0008-0000-0200-0000E6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9" name="Text Box 3">
          <a:extLst>
            <a:ext uri="{FF2B5EF4-FFF2-40B4-BE49-F238E27FC236}">
              <a16:creationId xmlns:a16="http://schemas.microsoft.com/office/drawing/2014/main" id="{00000000-0008-0000-0200-0000E7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0" name="Text Box 3">
          <a:extLst>
            <a:ext uri="{FF2B5EF4-FFF2-40B4-BE49-F238E27FC236}">
              <a16:creationId xmlns:a16="http://schemas.microsoft.com/office/drawing/2014/main" id="{00000000-0008-0000-0200-0000E8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1" name="Text Box 3">
          <a:extLst>
            <a:ext uri="{FF2B5EF4-FFF2-40B4-BE49-F238E27FC236}">
              <a16:creationId xmlns:a16="http://schemas.microsoft.com/office/drawing/2014/main" id="{00000000-0008-0000-0200-0000E9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2" name="Text Box 3">
          <a:extLst>
            <a:ext uri="{FF2B5EF4-FFF2-40B4-BE49-F238E27FC236}">
              <a16:creationId xmlns:a16="http://schemas.microsoft.com/office/drawing/2014/main" id="{00000000-0008-0000-0200-0000EA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3" name="Text Box 3">
          <a:extLst>
            <a:ext uri="{FF2B5EF4-FFF2-40B4-BE49-F238E27FC236}">
              <a16:creationId xmlns:a16="http://schemas.microsoft.com/office/drawing/2014/main" id="{00000000-0008-0000-0200-0000EB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4" name="Text Box 3">
          <a:extLst>
            <a:ext uri="{FF2B5EF4-FFF2-40B4-BE49-F238E27FC236}">
              <a16:creationId xmlns:a16="http://schemas.microsoft.com/office/drawing/2014/main" id="{00000000-0008-0000-0200-0000EC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5" name="Text Box 3">
          <a:extLst>
            <a:ext uri="{FF2B5EF4-FFF2-40B4-BE49-F238E27FC236}">
              <a16:creationId xmlns:a16="http://schemas.microsoft.com/office/drawing/2014/main" id="{00000000-0008-0000-0200-0000ED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6" name="Text Box 3">
          <a:extLst>
            <a:ext uri="{FF2B5EF4-FFF2-40B4-BE49-F238E27FC236}">
              <a16:creationId xmlns:a16="http://schemas.microsoft.com/office/drawing/2014/main" id="{00000000-0008-0000-0200-0000EE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7" name="Text Box 3">
          <a:extLst>
            <a:ext uri="{FF2B5EF4-FFF2-40B4-BE49-F238E27FC236}">
              <a16:creationId xmlns:a16="http://schemas.microsoft.com/office/drawing/2014/main" id="{00000000-0008-0000-0200-0000EF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8" name="Text Box 3">
          <a:extLst>
            <a:ext uri="{FF2B5EF4-FFF2-40B4-BE49-F238E27FC236}">
              <a16:creationId xmlns:a16="http://schemas.microsoft.com/office/drawing/2014/main" id="{00000000-0008-0000-0200-0000F0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9" name="Text Box 3">
          <a:extLst>
            <a:ext uri="{FF2B5EF4-FFF2-40B4-BE49-F238E27FC236}">
              <a16:creationId xmlns:a16="http://schemas.microsoft.com/office/drawing/2014/main" id="{00000000-0008-0000-0200-0000F1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0" name="Text Box 3">
          <a:extLst>
            <a:ext uri="{FF2B5EF4-FFF2-40B4-BE49-F238E27FC236}">
              <a16:creationId xmlns:a16="http://schemas.microsoft.com/office/drawing/2014/main" id="{00000000-0008-0000-0200-0000F2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1" name="Text Box 3">
          <a:extLst>
            <a:ext uri="{FF2B5EF4-FFF2-40B4-BE49-F238E27FC236}">
              <a16:creationId xmlns:a16="http://schemas.microsoft.com/office/drawing/2014/main" id="{00000000-0008-0000-0200-0000F3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2" name="Text Box 3">
          <a:extLst>
            <a:ext uri="{FF2B5EF4-FFF2-40B4-BE49-F238E27FC236}">
              <a16:creationId xmlns:a16="http://schemas.microsoft.com/office/drawing/2014/main" id="{00000000-0008-0000-0200-0000F4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3" name="Text Box 3">
          <a:extLst>
            <a:ext uri="{FF2B5EF4-FFF2-40B4-BE49-F238E27FC236}">
              <a16:creationId xmlns:a16="http://schemas.microsoft.com/office/drawing/2014/main" id="{00000000-0008-0000-0200-0000F5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4" name="Text Box 3">
          <a:extLst>
            <a:ext uri="{FF2B5EF4-FFF2-40B4-BE49-F238E27FC236}">
              <a16:creationId xmlns:a16="http://schemas.microsoft.com/office/drawing/2014/main" id="{00000000-0008-0000-0200-0000F6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5" name="Text Box 3">
          <a:extLst>
            <a:ext uri="{FF2B5EF4-FFF2-40B4-BE49-F238E27FC236}">
              <a16:creationId xmlns:a16="http://schemas.microsoft.com/office/drawing/2014/main" id="{00000000-0008-0000-0200-0000F7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6" name="Text Box 3">
          <a:extLst>
            <a:ext uri="{FF2B5EF4-FFF2-40B4-BE49-F238E27FC236}">
              <a16:creationId xmlns:a16="http://schemas.microsoft.com/office/drawing/2014/main" id="{00000000-0008-0000-0200-0000F8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7" name="Text Box 3">
          <a:extLst>
            <a:ext uri="{FF2B5EF4-FFF2-40B4-BE49-F238E27FC236}">
              <a16:creationId xmlns:a16="http://schemas.microsoft.com/office/drawing/2014/main" id="{00000000-0008-0000-0200-0000F9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8" name="Text Box 3">
          <a:extLst>
            <a:ext uri="{FF2B5EF4-FFF2-40B4-BE49-F238E27FC236}">
              <a16:creationId xmlns:a16="http://schemas.microsoft.com/office/drawing/2014/main" id="{00000000-0008-0000-0200-0000FA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9" name="Text Box 3">
          <a:extLst>
            <a:ext uri="{FF2B5EF4-FFF2-40B4-BE49-F238E27FC236}">
              <a16:creationId xmlns:a16="http://schemas.microsoft.com/office/drawing/2014/main" id="{00000000-0008-0000-0200-0000FB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0" name="Text Box 3">
          <a:extLst>
            <a:ext uri="{FF2B5EF4-FFF2-40B4-BE49-F238E27FC236}">
              <a16:creationId xmlns:a16="http://schemas.microsoft.com/office/drawing/2014/main" id="{00000000-0008-0000-0200-0000FC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1" name="Text Box 3">
          <a:extLst>
            <a:ext uri="{FF2B5EF4-FFF2-40B4-BE49-F238E27FC236}">
              <a16:creationId xmlns:a16="http://schemas.microsoft.com/office/drawing/2014/main" id="{00000000-0008-0000-0200-0000FD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2" name="Text Box 3">
          <a:extLst>
            <a:ext uri="{FF2B5EF4-FFF2-40B4-BE49-F238E27FC236}">
              <a16:creationId xmlns:a16="http://schemas.microsoft.com/office/drawing/2014/main" id="{00000000-0008-0000-0200-0000FE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3" name="Text Box 3">
          <a:extLst>
            <a:ext uri="{FF2B5EF4-FFF2-40B4-BE49-F238E27FC236}">
              <a16:creationId xmlns:a16="http://schemas.microsoft.com/office/drawing/2014/main" id="{00000000-0008-0000-0200-0000FF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4" name="Text Box 3">
          <a:extLst>
            <a:ext uri="{FF2B5EF4-FFF2-40B4-BE49-F238E27FC236}">
              <a16:creationId xmlns:a16="http://schemas.microsoft.com/office/drawing/2014/main" id="{00000000-0008-0000-0200-00000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5" name="Text Box 3">
          <a:extLst>
            <a:ext uri="{FF2B5EF4-FFF2-40B4-BE49-F238E27FC236}">
              <a16:creationId xmlns:a16="http://schemas.microsoft.com/office/drawing/2014/main" id="{00000000-0008-0000-0200-00000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6" name="Text Box 3">
          <a:extLst>
            <a:ext uri="{FF2B5EF4-FFF2-40B4-BE49-F238E27FC236}">
              <a16:creationId xmlns:a16="http://schemas.microsoft.com/office/drawing/2014/main" id="{00000000-0008-0000-0200-00000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7" name="Text Box 3">
          <a:extLst>
            <a:ext uri="{FF2B5EF4-FFF2-40B4-BE49-F238E27FC236}">
              <a16:creationId xmlns:a16="http://schemas.microsoft.com/office/drawing/2014/main" id="{00000000-0008-0000-0200-00000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8" name="Text Box 3">
          <a:extLst>
            <a:ext uri="{FF2B5EF4-FFF2-40B4-BE49-F238E27FC236}">
              <a16:creationId xmlns:a16="http://schemas.microsoft.com/office/drawing/2014/main" id="{00000000-0008-0000-0200-00000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9" name="Text Box 3">
          <a:extLst>
            <a:ext uri="{FF2B5EF4-FFF2-40B4-BE49-F238E27FC236}">
              <a16:creationId xmlns:a16="http://schemas.microsoft.com/office/drawing/2014/main" id="{00000000-0008-0000-0200-00000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0" name="Text Box 3">
          <a:extLst>
            <a:ext uri="{FF2B5EF4-FFF2-40B4-BE49-F238E27FC236}">
              <a16:creationId xmlns:a16="http://schemas.microsoft.com/office/drawing/2014/main" id="{00000000-0008-0000-0200-00000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1" name="Text Box 3">
          <a:extLst>
            <a:ext uri="{FF2B5EF4-FFF2-40B4-BE49-F238E27FC236}">
              <a16:creationId xmlns:a16="http://schemas.microsoft.com/office/drawing/2014/main" id="{00000000-0008-0000-0200-00000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2" name="Text Box 3">
          <a:extLst>
            <a:ext uri="{FF2B5EF4-FFF2-40B4-BE49-F238E27FC236}">
              <a16:creationId xmlns:a16="http://schemas.microsoft.com/office/drawing/2014/main" id="{00000000-0008-0000-0200-00000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3" name="Text Box 3">
          <a:extLst>
            <a:ext uri="{FF2B5EF4-FFF2-40B4-BE49-F238E27FC236}">
              <a16:creationId xmlns:a16="http://schemas.microsoft.com/office/drawing/2014/main" id="{00000000-0008-0000-0200-00000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4" name="Text Box 3">
          <a:extLst>
            <a:ext uri="{FF2B5EF4-FFF2-40B4-BE49-F238E27FC236}">
              <a16:creationId xmlns:a16="http://schemas.microsoft.com/office/drawing/2014/main" id="{00000000-0008-0000-0200-00000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5" name="Text Box 3">
          <a:extLst>
            <a:ext uri="{FF2B5EF4-FFF2-40B4-BE49-F238E27FC236}">
              <a16:creationId xmlns:a16="http://schemas.microsoft.com/office/drawing/2014/main" id="{00000000-0008-0000-0200-00000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6" name="Text Box 3">
          <a:extLst>
            <a:ext uri="{FF2B5EF4-FFF2-40B4-BE49-F238E27FC236}">
              <a16:creationId xmlns:a16="http://schemas.microsoft.com/office/drawing/2014/main" id="{00000000-0008-0000-0200-00000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7" name="Text Box 3">
          <a:extLst>
            <a:ext uri="{FF2B5EF4-FFF2-40B4-BE49-F238E27FC236}">
              <a16:creationId xmlns:a16="http://schemas.microsoft.com/office/drawing/2014/main" id="{00000000-0008-0000-0200-00000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8" name="Text Box 3">
          <a:extLst>
            <a:ext uri="{FF2B5EF4-FFF2-40B4-BE49-F238E27FC236}">
              <a16:creationId xmlns:a16="http://schemas.microsoft.com/office/drawing/2014/main" id="{00000000-0008-0000-0200-00000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9" name="Text Box 3">
          <a:extLst>
            <a:ext uri="{FF2B5EF4-FFF2-40B4-BE49-F238E27FC236}">
              <a16:creationId xmlns:a16="http://schemas.microsoft.com/office/drawing/2014/main" id="{00000000-0008-0000-0200-00000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0" name="Text Box 3">
          <a:extLst>
            <a:ext uri="{FF2B5EF4-FFF2-40B4-BE49-F238E27FC236}">
              <a16:creationId xmlns:a16="http://schemas.microsoft.com/office/drawing/2014/main" id="{00000000-0008-0000-0200-00001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1" name="Text Box 3">
          <a:extLst>
            <a:ext uri="{FF2B5EF4-FFF2-40B4-BE49-F238E27FC236}">
              <a16:creationId xmlns:a16="http://schemas.microsoft.com/office/drawing/2014/main" id="{00000000-0008-0000-0200-00001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2" name="Text Box 3">
          <a:extLst>
            <a:ext uri="{FF2B5EF4-FFF2-40B4-BE49-F238E27FC236}">
              <a16:creationId xmlns:a16="http://schemas.microsoft.com/office/drawing/2014/main" id="{00000000-0008-0000-0200-00001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3" name="Text Box 3">
          <a:extLst>
            <a:ext uri="{FF2B5EF4-FFF2-40B4-BE49-F238E27FC236}">
              <a16:creationId xmlns:a16="http://schemas.microsoft.com/office/drawing/2014/main" id="{00000000-0008-0000-0200-00001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4" name="Text Box 3">
          <a:extLst>
            <a:ext uri="{FF2B5EF4-FFF2-40B4-BE49-F238E27FC236}">
              <a16:creationId xmlns:a16="http://schemas.microsoft.com/office/drawing/2014/main" id="{00000000-0008-0000-0200-00001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5" name="Text Box 3">
          <a:extLst>
            <a:ext uri="{FF2B5EF4-FFF2-40B4-BE49-F238E27FC236}">
              <a16:creationId xmlns:a16="http://schemas.microsoft.com/office/drawing/2014/main" id="{00000000-0008-0000-0200-00001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6" name="Text Box 3">
          <a:extLst>
            <a:ext uri="{FF2B5EF4-FFF2-40B4-BE49-F238E27FC236}">
              <a16:creationId xmlns:a16="http://schemas.microsoft.com/office/drawing/2014/main" id="{00000000-0008-0000-0200-00001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7" name="Text Box 3">
          <a:extLst>
            <a:ext uri="{FF2B5EF4-FFF2-40B4-BE49-F238E27FC236}">
              <a16:creationId xmlns:a16="http://schemas.microsoft.com/office/drawing/2014/main" id="{00000000-0008-0000-0200-00001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8" name="Text Box 3">
          <a:extLst>
            <a:ext uri="{FF2B5EF4-FFF2-40B4-BE49-F238E27FC236}">
              <a16:creationId xmlns:a16="http://schemas.microsoft.com/office/drawing/2014/main" id="{00000000-0008-0000-0200-00001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9" name="Text Box 3">
          <a:extLst>
            <a:ext uri="{FF2B5EF4-FFF2-40B4-BE49-F238E27FC236}">
              <a16:creationId xmlns:a16="http://schemas.microsoft.com/office/drawing/2014/main" id="{00000000-0008-0000-0200-00001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0" name="Text Box 3">
          <a:extLst>
            <a:ext uri="{FF2B5EF4-FFF2-40B4-BE49-F238E27FC236}">
              <a16:creationId xmlns:a16="http://schemas.microsoft.com/office/drawing/2014/main" id="{00000000-0008-0000-0200-00001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1" name="Text Box 3">
          <a:extLst>
            <a:ext uri="{FF2B5EF4-FFF2-40B4-BE49-F238E27FC236}">
              <a16:creationId xmlns:a16="http://schemas.microsoft.com/office/drawing/2014/main" id="{00000000-0008-0000-0200-00001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2" name="Text Box 3">
          <a:extLst>
            <a:ext uri="{FF2B5EF4-FFF2-40B4-BE49-F238E27FC236}">
              <a16:creationId xmlns:a16="http://schemas.microsoft.com/office/drawing/2014/main" id="{00000000-0008-0000-0200-00001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3" name="Text Box 3">
          <a:extLst>
            <a:ext uri="{FF2B5EF4-FFF2-40B4-BE49-F238E27FC236}">
              <a16:creationId xmlns:a16="http://schemas.microsoft.com/office/drawing/2014/main" id="{00000000-0008-0000-0200-00001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4" name="Text Box 3">
          <a:extLst>
            <a:ext uri="{FF2B5EF4-FFF2-40B4-BE49-F238E27FC236}">
              <a16:creationId xmlns:a16="http://schemas.microsoft.com/office/drawing/2014/main" id="{00000000-0008-0000-0200-00001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5" name="Text Box 3">
          <a:extLst>
            <a:ext uri="{FF2B5EF4-FFF2-40B4-BE49-F238E27FC236}">
              <a16:creationId xmlns:a16="http://schemas.microsoft.com/office/drawing/2014/main" id="{00000000-0008-0000-0200-00001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6" name="Text Box 3">
          <a:extLst>
            <a:ext uri="{FF2B5EF4-FFF2-40B4-BE49-F238E27FC236}">
              <a16:creationId xmlns:a16="http://schemas.microsoft.com/office/drawing/2014/main" id="{00000000-0008-0000-0200-00002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7" name="Text Box 3">
          <a:extLst>
            <a:ext uri="{FF2B5EF4-FFF2-40B4-BE49-F238E27FC236}">
              <a16:creationId xmlns:a16="http://schemas.microsoft.com/office/drawing/2014/main" id="{00000000-0008-0000-0200-00002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8" name="Text Box 3">
          <a:extLst>
            <a:ext uri="{FF2B5EF4-FFF2-40B4-BE49-F238E27FC236}">
              <a16:creationId xmlns:a16="http://schemas.microsoft.com/office/drawing/2014/main" id="{00000000-0008-0000-0200-00002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9" name="Text Box 3">
          <a:extLst>
            <a:ext uri="{FF2B5EF4-FFF2-40B4-BE49-F238E27FC236}">
              <a16:creationId xmlns:a16="http://schemas.microsoft.com/office/drawing/2014/main" id="{00000000-0008-0000-0200-00002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0" name="Text Box 3">
          <a:extLst>
            <a:ext uri="{FF2B5EF4-FFF2-40B4-BE49-F238E27FC236}">
              <a16:creationId xmlns:a16="http://schemas.microsoft.com/office/drawing/2014/main" id="{00000000-0008-0000-0200-00002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1" name="Text Box 3">
          <a:extLst>
            <a:ext uri="{FF2B5EF4-FFF2-40B4-BE49-F238E27FC236}">
              <a16:creationId xmlns:a16="http://schemas.microsoft.com/office/drawing/2014/main" id="{00000000-0008-0000-0200-00002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2" name="Text Box 3">
          <a:extLst>
            <a:ext uri="{FF2B5EF4-FFF2-40B4-BE49-F238E27FC236}">
              <a16:creationId xmlns:a16="http://schemas.microsoft.com/office/drawing/2014/main" id="{00000000-0008-0000-0200-00002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3" name="Text Box 3">
          <a:extLst>
            <a:ext uri="{FF2B5EF4-FFF2-40B4-BE49-F238E27FC236}">
              <a16:creationId xmlns:a16="http://schemas.microsoft.com/office/drawing/2014/main" id="{00000000-0008-0000-0200-00002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4" name="Text Box 3">
          <a:extLst>
            <a:ext uri="{FF2B5EF4-FFF2-40B4-BE49-F238E27FC236}">
              <a16:creationId xmlns:a16="http://schemas.microsoft.com/office/drawing/2014/main" id="{00000000-0008-0000-0200-00002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5" name="Text Box 3">
          <a:extLst>
            <a:ext uri="{FF2B5EF4-FFF2-40B4-BE49-F238E27FC236}">
              <a16:creationId xmlns:a16="http://schemas.microsoft.com/office/drawing/2014/main" id="{00000000-0008-0000-0200-00002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6" name="Text Box 3">
          <a:extLst>
            <a:ext uri="{FF2B5EF4-FFF2-40B4-BE49-F238E27FC236}">
              <a16:creationId xmlns:a16="http://schemas.microsoft.com/office/drawing/2014/main" id="{00000000-0008-0000-0200-00002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7" name="Text Box 3">
          <a:extLst>
            <a:ext uri="{FF2B5EF4-FFF2-40B4-BE49-F238E27FC236}">
              <a16:creationId xmlns:a16="http://schemas.microsoft.com/office/drawing/2014/main" id="{00000000-0008-0000-0200-00002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8" name="Text Box 3">
          <a:extLst>
            <a:ext uri="{FF2B5EF4-FFF2-40B4-BE49-F238E27FC236}">
              <a16:creationId xmlns:a16="http://schemas.microsoft.com/office/drawing/2014/main" id="{00000000-0008-0000-0200-00002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9" name="Text Box 3">
          <a:extLst>
            <a:ext uri="{FF2B5EF4-FFF2-40B4-BE49-F238E27FC236}">
              <a16:creationId xmlns:a16="http://schemas.microsoft.com/office/drawing/2014/main" id="{00000000-0008-0000-0200-00002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0" name="Text Box 3">
          <a:extLst>
            <a:ext uri="{FF2B5EF4-FFF2-40B4-BE49-F238E27FC236}">
              <a16:creationId xmlns:a16="http://schemas.microsoft.com/office/drawing/2014/main" id="{00000000-0008-0000-0200-00002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1" name="Text Box 3">
          <a:extLst>
            <a:ext uri="{FF2B5EF4-FFF2-40B4-BE49-F238E27FC236}">
              <a16:creationId xmlns:a16="http://schemas.microsoft.com/office/drawing/2014/main" id="{00000000-0008-0000-0200-00002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2" name="Text Box 3">
          <a:extLst>
            <a:ext uri="{FF2B5EF4-FFF2-40B4-BE49-F238E27FC236}">
              <a16:creationId xmlns:a16="http://schemas.microsoft.com/office/drawing/2014/main" id="{00000000-0008-0000-0200-00003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3" name="Text Box 3">
          <a:extLst>
            <a:ext uri="{FF2B5EF4-FFF2-40B4-BE49-F238E27FC236}">
              <a16:creationId xmlns:a16="http://schemas.microsoft.com/office/drawing/2014/main" id="{00000000-0008-0000-0200-00003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4" name="Text Box 3">
          <a:extLst>
            <a:ext uri="{FF2B5EF4-FFF2-40B4-BE49-F238E27FC236}">
              <a16:creationId xmlns:a16="http://schemas.microsoft.com/office/drawing/2014/main" id="{00000000-0008-0000-0200-00003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5" name="Text Box 3">
          <a:extLst>
            <a:ext uri="{FF2B5EF4-FFF2-40B4-BE49-F238E27FC236}">
              <a16:creationId xmlns:a16="http://schemas.microsoft.com/office/drawing/2014/main" id="{00000000-0008-0000-0200-00003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6" name="Text Box 3">
          <a:extLst>
            <a:ext uri="{FF2B5EF4-FFF2-40B4-BE49-F238E27FC236}">
              <a16:creationId xmlns:a16="http://schemas.microsoft.com/office/drawing/2014/main" id="{00000000-0008-0000-0200-00003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7" name="Text Box 3">
          <a:extLst>
            <a:ext uri="{FF2B5EF4-FFF2-40B4-BE49-F238E27FC236}">
              <a16:creationId xmlns:a16="http://schemas.microsoft.com/office/drawing/2014/main" id="{00000000-0008-0000-0200-00003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8" name="Text Box 3">
          <a:extLst>
            <a:ext uri="{FF2B5EF4-FFF2-40B4-BE49-F238E27FC236}">
              <a16:creationId xmlns:a16="http://schemas.microsoft.com/office/drawing/2014/main" id="{00000000-0008-0000-0200-00003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9" name="Text Box 3">
          <a:extLst>
            <a:ext uri="{FF2B5EF4-FFF2-40B4-BE49-F238E27FC236}">
              <a16:creationId xmlns:a16="http://schemas.microsoft.com/office/drawing/2014/main" id="{00000000-0008-0000-0200-00003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0" name="Text Box 3">
          <a:extLst>
            <a:ext uri="{FF2B5EF4-FFF2-40B4-BE49-F238E27FC236}">
              <a16:creationId xmlns:a16="http://schemas.microsoft.com/office/drawing/2014/main" id="{00000000-0008-0000-0200-00003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1" name="Text Box 3">
          <a:extLst>
            <a:ext uri="{FF2B5EF4-FFF2-40B4-BE49-F238E27FC236}">
              <a16:creationId xmlns:a16="http://schemas.microsoft.com/office/drawing/2014/main" id="{00000000-0008-0000-0200-00003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2" name="Text Box 3">
          <a:extLst>
            <a:ext uri="{FF2B5EF4-FFF2-40B4-BE49-F238E27FC236}">
              <a16:creationId xmlns:a16="http://schemas.microsoft.com/office/drawing/2014/main" id="{00000000-0008-0000-0200-00003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3" name="Text Box 3">
          <a:extLst>
            <a:ext uri="{FF2B5EF4-FFF2-40B4-BE49-F238E27FC236}">
              <a16:creationId xmlns:a16="http://schemas.microsoft.com/office/drawing/2014/main" id="{00000000-0008-0000-0200-00003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4" name="Text Box 3">
          <a:extLst>
            <a:ext uri="{FF2B5EF4-FFF2-40B4-BE49-F238E27FC236}">
              <a16:creationId xmlns:a16="http://schemas.microsoft.com/office/drawing/2014/main" id="{00000000-0008-0000-0200-00003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5" name="Text Box 3">
          <a:extLst>
            <a:ext uri="{FF2B5EF4-FFF2-40B4-BE49-F238E27FC236}">
              <a16:creationId xmlns:a16="http://schemas.microsoft.com/office/drawing/2014/main" id="{00000000-0008-0000-0200-00003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6" name="Text Box 3">
          <a:extLst>
            <a:ext uri="{FF2B5EF4-FFF2-40B4-BE49-F238E27FC236}">
              <a16:creationId xmlns:a16="http://schemas.microsoft.com/office/drawing/2014/main" id="{00000000-0008-0000-0200-00003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7" name="Text Box 3">
          <a:extLst>
            <a:ext uri="{FF2B5EF4-FFF2-40B4-BE49-F238E27FC236}">
              <a16:creationId xmlns:a16="http://schemas.microsoft.com/office/drawing/2014/main" id="{00000000-0008-0000-0200-00003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8" name="Text Box 3">
          <a:extLst>
            <a:ext uri="{FF2B5EF4-FFF2-40B4-BE49-F238E27FC236}">
              <a16:creationId xmlns:a16="http://schemas.microsoft.com/office/drawing/2014/main" id="{00000000-0008-0000-0200-00004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9" name="Text Box 3">
          <a:extLst>
            <a:ext uri="{FF2B5EF4-FFF2-40B4-BE49-F238E27FC236}">
              <a16:creationId xmlns:a16="http://schemas.microsoft.com/office/drawing/2014/main" id="{00000000-0008-0000-0200-00004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0" name="Text Box 3">
          <a:extLst>
            <a:ext uri="{FF2B5EF4-FFF2-40B4-BE49-F238E27FC236}">
              <a16:creationId xmlns:a16="http://schemas.microsoft.com/office/drawing/2014/main" id="{00000000-0008-0000-0200-00004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1" name="Text Box 3">
          <a:extLst>
            <a:ext uri="{FF2B5EF4-FFF2-40B4-BE49-F238E27FC236}">
              <a16:creationId xmlns:a16="http://schemas.microsoft.com/office/drawing/2014/main" id="{00000000-0008-0000-0200-00004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2" name="Text Box 3">
          <a:extLst>
            <a:ext uri="{FF2B5EF4-FFF2-40B4-BE49-F238E27FC236}">
              <a16:creationId xmlns:a16="http://schemas.microsoft.com/office/drawing/2014/main" id="{00000000-0008-0000-0200-00004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3" name="Text Box 3">
          <a:extLst>
            <a:ext uri="{FF2B5EF4-FFF2-40B4-BE49-F238E27FC236}">
              <a16:creationId xmlns:a16="http://schemas.microsoft.com/office/drawing/2014/main" id="{00000000-0008-0000-0200-00004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4" name="Text Box 3">
          <a:extLst>
            <a:ext uri="{FF2B5EF4-FFF2-40B4-BE49-F238E27FC236}">
              <a16:creationId xmlns:a16="http://schemas.microsoft.com/office/drawing/2014/main" id="{00000000-0008-0000-0200-00004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5" name="Text Box 3">
          <a:extLst>
            <a:ext uri="{FF2B5EF4-FFF2-40B4-BE49-F238E27FC236}">
              <a16:creationId xmlns:a16="http://schemas.microsoft.com/office/drawing/2014/main" id="{00000000-0008-0000-0200-00004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6" name="Text Box 3">
          <a:extLst>
            <a:ext uri="{FF2B5EF4-FFF2-40B4-BE49-F238E27FC236}">
              <a16:creationId xmlns:a16="http://schemas.microsoft.com/office/drawing/2014/main" id="{00000000-0008-0000-0200-00004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7" name="Text Box 3">
          <a:extLst>
            <a:ext uri="{FF2B5EF4-FFF2-40B4-BE49-F238E27FC236}">
              <a16:creationId xmlns:a16="http://schemas.microsoft.com/office/drawing/2014/main" id="{00000000-0008-0000-0200-00004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8" name="Text Box 3">
          <a:extLst>
            <a:ext uri="{FF2B5EF4-FFF2-40B4-BE49-F238E27FC236}">
              <a16:creationId xmlns:a16="http://schemas.microsoft.com/office/drawing/2014/main" id="{00000000-0008-0000-0200-00004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9" name="Text Box 3">
          <a:extLst>
            <a:ext uri="{FF2B5EF4-FFF2-40B4-BE49-F238E27FC236}">
              <a16:creationId xmlns:a16="http://schemas.microsoft.com/office/drawing/2014/main" id="{00000000-0008-0000-0200-00004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0" name="Text Box 3">
          <a:extLst>
            <a:ext uri="{FF2B5EF4-FFF2-40B4-BE49-F238E27FC236}">
              <a16:creationId xmlns:a16="http://schemas.microsoft.com/office/drawing/2014/main" id="{00000000-0008-0000-0200-00004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1" name="Text Box 3">
          <a:extLst>
            <a:ext uri="{FF2B5EF4-FFF2-40B4-BE49-F238E27FC236}">
              <a16:creationId xmlns:a16="http://schemas.microsoft.com/office/drawing/2014/main" id="{00000000-0008-0000-0200-00004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2" name="Text Box 3">
          <a:extLst>
            <a:ext uri="{FF2B5EF4-FFF2-40B4-BE49-F238E27FC236}">
              <a16:creationId xmlns:a16="http://schemas.microsoft.com/office/drawing/2014/main" id="{00000000-0008-0000-0200-00004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3" name="Text Box 3">
          <a:extLst>
            <a:ext uri="{FF2B5EF4-FFF2-40B4-BE49-F238E27FC236}">
              <a16:creationId xmlns:a16="http://schemas.microsoft.com/office/drawing/2014/main" id="{00000000-0008-0000-0200-00004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4" name="Text Box 3">
          <a:extLst>
            <a:ext uri="{FF2B5EF4-FFF2-40B4-BE49-F238E27FC236}">
              <a16:creationId xmlns:a16="http://schemas.microsoft.com/office/drawing/2014/main" id="{00000000-0008-0000-0200-00005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5" name="Text Box 3">
          <a:extLst>
            <a:ext uri="{FF2B5EF4-FFF2-40B4-BE49-F238E27FC236}">
              <a16:creationId xmlns:a16="http://schemas.microsoft.com/office/drawing/2014/main" id="{00000000-0008-0000-0200-00005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6" name="Text Box 3">
          <a:extLst>
            <a:ext uri="{FF2B5EF4-FFF2-40B4-BE49-F238E27FC236}">
              <a16:creationId xmlns:a16="http://schemas.microsoft.com/office/drawing/2014/main" id="{00000000-0008-0000-0200-00005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7" name="Text Box 3">
          <a:extLst>
            <a:ext uri="{FF2B5EF4-FFF2-40B4-BE49-F238E27FC236}">
              <a16:creationId xmlns:a16="http://schemas.microsoft.com/office/drawing/2014/main" id="{00000000-0008-0000-0200-00005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8" name="Text Box 3">
          <a:extLst>
            <a:ext uri="{FF2B5EF4-FFF2-40B4-BE49-F238E27FC236}">
              <a16:creationId xmlns:a16="http://schemas.microsoft.com/office/drawing/2014/main" id="{00000000-0008-0000-0200-00005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9" name="Text Box 3">
          <a:extLst>
            <a:ext uri="{FF2B5EF4-FFF2-40B4-BE49-F238E27FC236}">
              <a16:creationId xmlns:a16="http://schemas.microsoft.com/office/drawing/2014/main" id="{00000000-0008-0000-0200-00005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0" name="Text Box 3">
          <a:extLst>
            <a:ext uri="{FF2B5EF4-FFF2-40B4-BE49-F238E27FC236}">
              <a16:creationId xmlns:a16="http://schemas.microsoft.com/office/drawing/2014/main" id="{00000000-0008-0000-0200-00005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1" name="Text Box 3">
          <a:extLst>
            <a:ext uri="{FF2B5EF4-FFF2-40B4-BE49-F238E27FC236}">
              <a16:creationId xmlns:a16="http://schemas.microsoft.com/office/drawing/2014/main" id="{00000000-0008-0000-0200-00005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2" name="Text Box 3">
          <a:extLst>
            <a:ext uri="{FF2B5EF4-FFF2-40B4-BE49-F238E27FC236}">
              <a16:creationId xmlns:a16="http://schemas.microsoft.com/office/drawing/2014/main" id="{00000000-0008-0000-0200-00005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3" name="Text Box 3">
          <a:extLst>
            <a:ext uri="{FF2B5EF4-FFF2-40B4-BE49-F238E27FC236}">
              <a16:creationId xmlns:a16="http://schemas.microsoft.com/office/drawing/2014/main" id="{00000000-0008-0000-0200-00005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4" name="Text Box 3">
          <a:extLst>
            <a:ext uri="{FF2B5EF4-FFF2-40B4-BE49-F238E27FC236}">
              <a16:creationId xmlns:a16="http://schemas.microsoft.com/office/drawing/2014/main" id="{00000000-0008-0000-0200-00005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5" name="Text Box 3">
          <a:extLst>
            <a:ext uri="{FF2B5EF4-FFF2-40B4-BE49-F238E27FC236}">
              <a16:creationId xmlns:a16="http://schemas.microsoft.com/office/drawing/2014/main" id="{00000000-0008-0000-0200-00005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6" name="Text Box 3">
          <a:extLst>
            <a:ext uri="{FF2B5EF4-FFF2-40B4-BE49-F238E27FC236}">
              <a16:creationId xmlns:a16="http://schemas.microsoft.com/office/drawing/2014/main" id="{00000000-0008-0000-0200-00005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7" name="Text Box 3">
          <a:extLst>
            <a:ext uri="{FF2B5EF4-FFF2-40B4-BE49-F238E27FC236}">
              <a16:creationId xmlns:a16="http://schemas.microsoft.com/office/drawing/2014/main" id="{00000000-0008-0000-0200-00005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8" name="Text Box 3">
          <a:extLst>
            <a:ext uri="{FF2B5EF4-FFF2-40B4-BE49-F238E27FC236}">
              <a16:creationId xmlns:a16="http://schemas.microsoft.com/office/drawing/2014/main" id="{00000000-0008-0000-0200-00005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9" name="Text Box 3">
          <a:extLst>
            <a:ext uri="{FF2B5EF4-FFF2-40B4-BE49-F238E27FC236}">
              <a16:creationId xmlns:a16="http://schemas.microsoft.com/office/drawing/2014/main" id="{00000000-0008-0000-0200-00005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0" name="Text Box 3">
          <a:extLst>
            <a:ext uri="{FF2B5EF4-FFF2-40B4-BE49-F238E27FC236}">
              <a16:creationId xmlns:a16="http://schemas.microsoft.com/office/drawing/2014/main" id="{00000000-0008-0000-0200-00006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1" name="Text Box 3">
          <a:extLst>
            <a:ext uri="{FF2B5EF4-FFF2-40B4-BE49-F238E27FC236}">
              <a16:creationId xmlns:a16="http://schemas.microsoft.com/office/drawing/2014/main" id="{00000000-0008-0000-0200-00006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2" name="Text Box 3">
          <a:extLst>
            <a:ext uri="{FF2B5EF4-FFF2-40B4-BE49-F238E27FC236}">
              <a16:creationId xmlns:a16="http://schemas.microsoft.com/office/drawing/2014/main" id="{00000000-0008-0000-0200-00006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3" name="Text Box 3">
          <a:extLst>
            <a:ext uri="{FF2B5EF4-FFF2-40B4-BE49-F238E27FC236}">
              <a16:creationId xmlns:a16="http://schemas.microsoft.com/office/drawing/2014/main" id="{00000000-0008-0000-0200-00006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4" name="Text Box 3">
          <a:extLst>
            <a:ext uri="{FF2B5EF4-FFF2-40B4-BE49-F238E27FC236}">
              <a16:creationId xmlns:a16="http://schemas.microsoft.com/office/drawing/2014/main" id="{00000000-0008-0000-0200-00006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5" name="Text Box 3">
          <a:extLst>
            <a:ext uri="{FF2B5EF4-FFF2-40B4-BE49-F238E27FC236}">
              <a16:creationId xmlns:a16="http://schemas.microsoft.com/office/drawing/2014/main" id="{00000000-0008-0000-0200-00006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6" name="Text Box 3">
          <a:extLst>
            <a:ext uri="{FF2B5EF4-FFF2-40B4-BE49-F238E27FC236}">
              <a16:creationId xmlns:a16="http://schemas.microsoft.com/office/drawing/2014/main" id="{00000000-0008-0000-0200-00006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7" name="Text Box 3">
          <a:extLst>
            <a:ext uri="{FF2B5EF4-FFF2-40B4-BE49-F238E27FC236}">
              <a16:creationId xmlns:a16="http://schemas.microsoft.com/office/drawing/2014/main" id="{00000000-0008-0000-0200-00006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8" name="Text Box 3">
          <a:extLst>
            <a:ext uri="{FF2B5EF4-FFF2-40B4-BE49-F238E27FC236}">
              <a16:creationId xmlns:a16="http://schemas.microsoft.com/office/drawing/2014/main" id="{00000000-0008-0000-0200-00006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9" name="Text Box 3">
          <a:extLst>
            <a:ext uri="{FF2B5EF4-FFF2-40B4-BE49-F238E27FC236}">
              <a16:creationId xmlns:a16="http://schemas.microsoft.com/office/drawing/2014/main" id="{00000000-0008-0000-0200-00006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0" name="Text Box 3">
          <a:extLst>
            <a:ext uri="{FF2B5EF4-FFF2-40B4-BE49-F238E27FC236}">
              <a16:creationId xmlns:a16="http://schemas.microsoft.com/office/drawing/2014/main" id="{00000000-0008-0000-0200-00006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1" name="Text Box 3">
          <a:extLst>
            <a:ext uri="{FF2B5EF4-FFF2-40B4-BE49-F238E27FC236}">
              <a16:creationId xmlns:a16="http://schemas.microsoft.com/office/drawing/2014/main" id="{00000000-0008-0000-0200-00006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2" name="Text Box 3">
          <a:extLst>
            <a:ext uri="{FF2B5EF4-FFF2-40B4-BE49-F238E27FC236}">
              <a16:creationId xmlns:a16="http://schemas.microsoft.com/office/drawing/2014/main" id="{00000000-0008-0000-0200-00006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3" name="Text Box 3">
          <a:extLst>
            <a:ext uri="{FF2B5EF4-FFF2-40B4-BE49-F238E27FC236}">
              <a16:creationId xmlns:a16="http://schemas.microsoft.com/office/drawing/2014/main" id="{00000000-0008-0000-0200-00006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4" name="Text Box 3">
          <a:extLst>
            <a:ext uri="{FF2B5EF4-FFF2-40B4-BE49-F238E27FC236}">
              <a16:creationId xmlns:a16="http://schemas.microsoft.com/office/drawing/2014/main" id="{00000000-0008-0000-0200-00006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5" name="Text Box 3">
          <a:extLst>
            <a:ext uri="{FF2B5EF4-FFF2-40B4-BE49-F238E27FC236}">
              <a16:creationId xmlns:a16="http://schemas.microsoft.com/office/drawing/2014/main" id="{00000000-0008-0000-0200-00006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6" name="Text Box 3">
          <a:extLst>
            <a:ext uri="{FF2B5EF4-FFF2-40B4-BE49-F238E27FC236}">
              <a16:creationId xmlns:a16="http://schemas.microsoft.com/office/drawing/2014/main" id="{00000000-0008-0000-0200-00007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7" name="Text Box 3">
          <a:extLst>
            <a:ext uri="{FF2B5EF4-FFF2-40B4-BE49-F238E27FC236}">
              <a16:creationId xmlns:a16="http://schemas.microsoft.com/office/drawing/2014/main" id="{00000000-0008-0000-0200-00007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8" name="Text Box 3">
          <a:extLst>
            <a:ext uri="{FF2B5EF4-FFF2-40B4-BE49-F238E27FC236}">
              <a16:creationId xmlns:a16="http://schemas.microsoft.com/office/drawing/2014/main" id="{00000000-0008-0000-0200-00007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9" name="Text Box 3">
          <a:extLst>
            <a:ext uri="{FF2B5EF4-FFF2-40B4-BE49-F238E27FC236}">
              <a16:creationId xmlns:a16="http://schemas.microsoft.com/office/drawing/2014/main" id="{00000000-0008-0000-0200-00007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0" name="Text Box 3">
          <a:extLst>
            <a:ext uri="{FF2B5EF4-FFF2-40B4-BE49-F238E27FC236}">
              <a16:creationId xmlns:a16="http://schemas.microsoft.com/office/drawing/2014/main" id="{00000000-0008-0000-0200-00007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1" name="Text Box 3">
          <a:extLst>
            <a:ext uri="{FF2B5EF4-FFF2-40B4-BE49-F238E27FC236}">
              <a16:creationId xmlns:a16="http://schemas.microsoft.com/office/drawing/2014/main" id="{00000000-0008-0000-0200-00007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2" name="Text Box 3">
          <a:extLst>
            <a:ext uri="{FF2B5EF4-FFF2-40B4-BE49-F238E27FC236}">
              <a16:creationId xmlns:a16="http://schemas.microsoft.com/office/drawing/2014/main" id="{00000000-0008-0000-0200-00007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3" name="Text Box 3">
          <a:extLst>
            <a:ext uri="{FF2B5EF4-FFF2-40B4-BE49-F238E27FC236}">
              <a16:creationId xmlns:a16="http://schemas.microsoft.com/office/drawing/2014/main" id="{00000000-0008-0000-0200-00007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4" name="Text Box 3">
          <a:extLst>
            <a:ext uri="{FF2B5EF4-FFF2-40B4-BE49-F238E27FC236}">
              <a16:creationId xmlns:a16="http://schemas.microsoft.com/office/drawing/2014/main" id="{00000000-0008-0000-0200-00007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5" name="Text Box 3">
          <a:extLst>
            <a:ext uri="{FF2B5EF4-FFF2-40B4-BE49-F238E27FC236}">
              <a16:creationId xmlns:a16="http://schemas.microsoft.com/office/drawing/2014/main" id="{00000000-0008-0000-0200-00007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6" name="Text Box 3">
          <a:extLst>
            <a:ext uri="{FF2B5EF4-FFF2-40B4-BE49-F238E27FC236}">
              <a16:creationId xmlns:a16="http://schemas.microsoft.com/office/drawing/2014/main" id="{00000000-0008-0000-0200-00007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7" name="Text Box 3">
          <a:extLst>
            <a:ext uri="{FF2B5EF4-FFF2-40B4-BE49-F238E27FC236}">
              <a16:creationId xmlns:a16="http://schemas.microsoft.com/office/drawing/2014/main" id="{00000000-0008-0000-0200-00007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8" name="Text Box 3">
          <a:extLst>
            <a:ext uri="{FF2B5EF4-FFF2-40B4-BE49-F238E27FC236}">
              <a16:creationId xmlns:a16="http://schemas.microsoft.com/office/drawing/2014/main" id="{00000000-0008-0000-0200-00007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9" name="Text Box 3">
          <a:extLst>
            <a:ext uri="{FF2B5EF4-FFF2-40B4-BE49-F238E27FC236}">
              <a16:creationId xmlns:a16="http://schemas.microsoft.com/office/drawing/2014/main" id="{00000000-0008-0000-0200-00007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50" name="Text Box 3">
          <a:extLst>
            <a:ext uri="{FF2B5EF4-FFF2-40B4-BE49-F238E27FC236}">
              <a16:creationId xmlns:a16="http://schemas.microsoft.com/office/drawing/2014/main" id="{00000000-0008-0000-0200-00007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51" name="Text Box 3">
          <a:extLst>
            <a:ext uri="{FF2B5EF4-FFF2-40B4-BE49-F238E27FC236}">
              <a16:creationId xmlns:a16="http://schemas.microsoft.com/office/drawing/2014/main" id="{00000000-0008-0000-0200-00007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52" name="Text Box 3">
          <a:extLst>
            <a:ext uri="{FF2B5EF4-FFF2-40B4-BE49-F238E27FC236}">
              <a16:creationId xmlns:a16="http://schemas.microsoft.com/office/drawing/2014/main" id="{00000000-0008-0000-0200-00008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53" name="Text Box 3">
          <a:extLst>
            <a:ext uri="{FF2B5EF4-FFF2-40B4-BE49-F238E27FC236}">
              <a16:creationId xmlns:a16="http://schemas.microsoft.com/office/drawing/2014/main" id="{00000000-0008-0000-0200-00008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54" name="Text Box 3">
          <a:extLst>
            <a:ext uri="{FF2B5EF4-FFF2-40B4-BE49-F238E27FC236}">
              <a16:creationId xmlns:a16="http://schemas.microsoft.com/office/drawing/2014/main" id="{00000000-0008-0000-0200-000082040000}"/>
            </a:ext>
          </a:extLst>
        </xdr:cNvPr>
        <xdr:cNvSpPr>
          <a:spLocks noGrp="1"/>
        </xdr:cNvSpPr>
      </xdr:nvSpPr>
      <xdr:spPr>
        <a:xfrm>
          <a:off x="2524125" y="424929300"/>
          <a:ext cx="0" cy="209306"/>
        </a:xfrm>
        <a:prstGeom prst="rect">
          <a:avLst/>
        </a:prstGeom>
        <a:noFill/>
        <a:ln>
          <a:noFill/>
        </a:ln>
      </xdr:spPr>
    </xdr:sp>
    <xdr:clientData/>
  </xdr:twoCellAnchor>
  <xdr:twoCellAnchor>
    <xdr:from>
      <xdr:col>0</xdr:col>
      <xdr:colOff>0</xdr:colOff>
      <xdr:row>0</xdr:row>
      <xdr:rowOff>0</xdr:rowOff>
    </xdr:from>
    <xdr:to>
      <xdr:col>4</xdr:col>
      <xdr:colOff>1114425</xdr:colOff>
      <xdr:row>17</xdr:row>
      <xdr:rowOff>266700</xdr:rowOff>
    </xdr:to>
    <xdr:sp macro="" textlink="">
      <xdr:nvSpPr>
        <xdr:cNvPr id="2050" name="Text Box 2" hidden="1">
          <a:extLst>
            <a:ext uri="{FF2B5EF4-FFF2-40B4-BE49-F238E27FC236}">
              <a16:creationId xmlns:a16="http://schemas.microsoft.com/office/drawing/2014/main" id="{00000000-0008-0000-0200-0000020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1447800</xdr:colOff>
      <xdr:row>32</xdr:row>
      <xdr:rowOff>0</xdr:rowOff>
    </xdr:from>
    <xdr:to>
      <xdr:col>1</xdr:col>
      <xdr:colOff>1447800</xdr:colOff>
      <xdr:row>32</xdr:row>
      <xdr:rowOff>209306</xdr:rowOff>
    </xdr:to>
    <xdr:sp macro="" textlink="">
      <xdr:nvSpPr>
        <xdr:cNvPr id="2" name="Text Box 3">
          <a:extLst>
            <a:ext uri="{FF2B5EF4-FFF2-40B4-BE49-F238E27FC236}">
              <a16:creationId xmlns:a16="http://schemas.microsoft.com/office/drawing/2014/main" id="{00000000-0008-0000-0300-00000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 name="Text Box 3">
          <a:extLst>
            <a:ext uri="{FF2B5EF4-FFF2-40B4-BE49-F238E27FC236}">
              <a16:creationId xmlns:a16="http://schemas.microsoft.com/office/drawing/2014/main" id="{00000000-0008-0000-0300-00000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 name="Text Box 3">
          <a:extLst>
            <a:ext uri="{FF2B5EF4-FFF2-40B4-BE49-F238E27FC236}">
              <a16:creationId xmlns:a16="http://schemas.microsoft.com/office/drawing/2014/main" id="{00000000-0008-0000-0300-00000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 name="Text Box 3">
          <a:extLst>
            <a:ext uri="{FF2B5EF4-FFF2-40B4-BE49-F238E27FC236}">
              <a16:creationId xmlns:a16="http://schemas.microsoft.com/office/drawing/2014/main" id="{00000000-0008-0000-0300-00000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 name="Text Box 3">
          <a:extLst>
            <a:ext uri="{FF2B5EF4-FFF2-40B4-BE49-F238E27FC236}">
              <a16:creationId xmlns:a16="http://schemas.microsoft.com/office/drawing/2014/main" id="{00000000-0008-0000-0300-00000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 name="Text Box 3">
          <a:extLst>
            <a:ext uri="{FF2B5EF4-FFF2-40B4-BE49-F238E27FC236}">
              <a16:creationId xmlns:a16="http://schemas.microsoft.com/office/drawing/2014/main" id="{00000000-0008-0000-0300-00000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 name="Text Box 3">
          <a:extLst>
            <a:ext uri="{FF2B5EF4-FFF2-40B4-BE49-F238E27FC236}">
              <a16:creationId xmlns:a16="http://schemas.microsoft.com/office/drawing/2014/main" id="{00000000-0008-0000-0300-00000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 name="Text Box 3">
          <a:extLst>
            <a:ext uri="{FF2B5EF4-FFF2-40B4-BE49-F238E27FC236}">
              <a16:creationId xmlns:a16="http://schemas.microsoft.com/office/drawing/2014/main" id="{00000000-0008-0000-0300-00000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 name="Text Box 3">
          <a:extLst>
            <a:ext uri="{FF2B5EF4-FFF2-40B4-BE49-F238E27FC236}">
              <a16:creationId xmlns:a16="http://schemas.microsoft.com/office/drawing/2014/main" id="{00000000-0008-0000-0300-00000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 name="Text Box 3">
          <a:extLst>
            <a:ext uri="{FF2B5EF4-FFF2-40B4-BE49-F238E27FC236}">
              <a16:creationId xmlns:a16="http://schemas.microsoft.com/office/drawing/2014/main" id="{00000000-0008-0000-0300-00000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 name="Text Box 3">
          <a:extLst>
            <a:ext uri="{FF2B5EF4-FFF2-40B4-BE49-F238E27FC236}">
              <a16:creationId xmlns:a16="http://schemas.microsoft.com/office/drawing/2014/main" id="{00000000-0008-0000-0300-00000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 name="Text Box 3">
          <a:extLst>
            <a:ext uri="{FF2B5EF4-FFF2-40B4-BE49-F238E27FC236}">
              <a16:creationId xmlns:a16="http://schemas.microsoft.com/office/drawing/2014/main" id="{00000000-0008-0000-0300-00000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 name="Text Box 3">
          <a:extLst>
            <a:ext uri="{FF2B5EF4-FFF2-40B4-BE49-F238E27FC236}">
              <a16:creationId xmlns:a16="http://schemas.microsoft.com/office/drawing/2014/main" id="{00000000-0008-0000-0300-00000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 name="Text Box 3">
          <a:extLst>
            <a:ext uri="{FF2B5EF4-FFF2-40B4-BE49-F238E27FC236}">
              <a16:creationId xmlns:a16="http://schemas.microsoft.com/office/drawing/2014/main" id="{00000000-0008-0000-0300-00000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 name="Text Box 3">
          <a:extLst>
            <a:ext uri="{FF2B5EF4-FFF2-40B4-BE49-F238E27FC236}">
              <a16:creationId xmlns:a16="http://schemas.microsoft.com/office/drawing/2014/main" id="{00000000-0008-0000-0300-00001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 name="Text Box 3">
          <a:extLst>
            <a:ext uri="{FF2B5EF4-FFF2-40B4-BE49-F238E27FC236}">
              <a16:creationId xmlns:a16="http://schemas.microsoft.com/office/drawing/2014/main" id="{00000000-0008-0000-0300-00001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 name="Text Box 3">
          <a:extLst>
            <a:ext uri="{FF2B5EF4-FFF2-40B4-BE49-F238E27FC236}">
              <a16:creationId xmlns:a16="http://schemas.microsoft.com/office/drawing/2014/main" id="{00000000-0008-0000-0300-00001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9" name="Text Box 3">
          <a:extLst>
            <a:ext uri="{FF2B5EF4-FFF2-40B4-BE49-F238E27FC236}">
              <a16:creationId xmlns:a16="http://schemas.microsoft.com/office/drawing/2014/main" id="{00000000-0008-0000-0300-00001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0" name="Text Box 3">
          <a:extLst>
            <a:ext uri="{FF2B5EF4-FFF2-40B4-BE49-F238E27FC236}">
              <a16:creationId xmlns:a16="http://schemas.microsoft.com/office/drawing/2014/main" id="{00000000-0008-0000-0300-00001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1" name="Text Box 3">
          <a:extLst>
            <a:ext uri="{FF2B5EF4-FFF2-40B4-BE49-F238E27FC236}">
              <a16:creationId xmlns:a16="http://schemas.microsoft.com/office/drawing/2014/main" id="{00000000-0008-0000-0300-00001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2" name="Text Box 3">
          <a:extLst>
            <a:ext uri="{FF2B5EF4-FFF2-40B4-BE49-F238E27FC236}">
              <a16:creationId xmlns:a16="http://schemas.microsoft.com/office/drawing/2014/main" id="{00000000-0008-0000-0300-00001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3" name="Text Box 3">
          <a:extLst>
            <a:ext uri="{FF2B5EF4-FFF2-40B4-BE49-F238E27FC236}">
              <a16:creationId xmlns:a16="http://schemas.microsoft.com/office/drawing/2014/main" id="{00000000-0008-0000-0300-00001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4" name="Text Box 3">
          <a:extLst>
            <a:ext uri="{FF2B5EF4-FFF2-40B4-BE49-F238E27FC236}">
              <a16:creationId xmlns:a16="http://schemas.microsoft.com/office/drawing/2014/main" id="{00000000-0008-0000-0300-00001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5" name="Text Box 3">
          <a:extLst>
            <a:ext uri="{FF2B5EF4-FFF2-40B4-BE49-F238E27FC236}">
              <a16:creationId xmlns:a16="http://schemas.microsoft.com/office/drawing/2014/main" id="{00000000-0008-0000-0300-00001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6" name="Text Box 3">
          <a:extLst>
            <a:ext uri="{FF2B5EF4-FFF2-40B4-BE49-F238E27FC236}">
              <a16:creationId xmlns:a16="http://schemas.microsoft.com/office/drawing/2014/main" id="{00000000-0008-0000-0300-00001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7" name="Text Box 3">
          <a:extLst>
            <a:ext uri="{FF2B5EF4-FFF2-40B4-BE49-F238E27FC236}">
              <a16:creationId xmlns:a16="http://schemas.microsoft.com/office/drawing/2014/main" id="{00000000-0008-0000-0300-00001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8" name="Text Box 3">
          <a:extLst>
            <a:ext uri="{FF2B5EF4-FFF2-40B4-BE49-F238E27FC236}">
              <a16:creationId xmlns:a16="http://schemas.microsoft.com/office/drawing/2014/main" id="{00000000-0008-0000-0300-00001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9" name="Text Box 3">
          <a:extLst>
            <a:ext uri="{FF2B5EF4-FFF2-40B4-BE49-F238E27FC236}">
              <a16:creationId xmlns:a16="http://schemas.microsoft.com/office/drawing/2014/main" id="{00000000-0008-0000-0300-00001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0" name="Text Box 3">
          <a:extLst>
            <a:ext uri="{FF2B5EF4-FFF2-40B4-BE49-F238E27FC236}">
              <a16:creationId xmlns:a16="http://schemas.microsoft.com/office/drawing/2014/main" id="{00000000-0008-0000-0300-00001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1" name="Text Box 3">
          <a:extLst>
            <a:ext uri="{FF2B5EF4-FFF2-40B4-BE49-F238E27FC236}">
              <a16:creationId xmlns:a16="http://schemas.microsoft.com/office/drawing/2014/main" id="{00000000-0008-0000-0300-00001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2" name="Text Box 3">
          <a:extLst>
            <a:ext uri="{FF2B5EF4-FFF2-40B4-BE49-F238E27FC236}">
              <a16:creationId xmlns:a16="http://schemas.microsoft.com/office/drawing/2014/main" id="{00000000-0008-0000-0300-00002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3" name="Text Box 3">
          <a:extLst>
            <a:ext uri="{FF2B5EF4-FFF2-40B4-BE49-F238E27FC236}">
              <a16:creationId xmlns:a16="http://schemas.microsoft.com/office/drawing/2014/main" id="{00000000-0008-0000-0300-00002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4" name="Text Box 3">
          <a:extLst>
            <a:ext uri="{FF2B5EF4-FFF2-40B4-BE49-F238E27FC236}">
              <a16:creationId xmlns:a16="http://schemas.microsoft.com/office/drawing/2014/main" id="{00000000-0008-0000-0300-00002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5" name="Text Box 3">
          <a:extLst>
            <a:ext uri="{FF2B5EF4-FFF2-40B4-BE49-F238E27FC236}">
              <a16:creationId xmlns:a16="http://schemas.microsoft.com/office/drawing/2014/main" id="{00000000-0008-0000-0300-00002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6" name="Text Box 3">
          <a:extLst>
            <a:ext uri="{FF2B5EF4-FFF2-40B4-BE49-F238E27FC236}">
              <a16:creationId xmlns:a16="http://schemas.microsoft.com/office/drawing/2014/main" id="{00000000-0008-0000-0300-00002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7" name="Text Box 3">
          <a:extLst>
            <a:ext uri="{FF2B5EF4-FFF2-40B4-BE49-F238E27FC236}">
              <a16:creationId xmlns:a16="http://schemas.microsoft.com/office/drawing/2014/main" id="{00000000-0008-0000-0300-00002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8" name="Text Box 3">
          <a:extLst>
            <a:ext uri="{FF2B5EF4-FFF2-40B4-BE49-F238E27FC236}">
              <a16:creationId xmlns:a16="http://schemas.microsoft.com/office/drawing/2014/main" id="{00000000-0008-0000-0300-00002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9" name="Text Box 3">
          <a:extLst>
            <a:ext uri="{FF2B5EF4-FFF2-40B4-BE49-F238E27FC236}">
              <a16:creationId xmlns:a16="http://schemas.microsoft.com/office/drawing/2014/main" id="{00000000-0008-0000-0300-00002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0" name="Text Box 3">
          <a:extLst>
            <a:ext uri="{FF2B5EF4-FFF2-40B4-BE49-F238E27FC236}">
              <a16:creationId xmlns:a16="http://schemas.microsoft.com/office/drawing/2014/main" id="{00000000-0008-0000-0300-00002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1" name="Text Box 3">
          <a:extLst>
            <a:ext uri="{FF2B5EF4-FFF2-40B4-BE49-F238E27FC236}">
              <a16:creationId xmlns:a16="http://schemas.microsoft.com/office/drawing/2014/main" id="{00000000-0008-0000-0300-00002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2" name="Text Box 3">
          <a:extLst>
            <a:ext uri="{FF2B5EF4-FFF2-40B4-BE49-F238E27FC236}">
              <a16:creationId xmlns:a16="http://schemas.microsoft.com/office/drawing/2014/main" id="{00000000-0008-0000-0300-00002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3" name="Text Box 3">
          <a:extLst>
            <a:ext uri="{FF2B5EF4-FFF2-40B4-BE49-F238E27FC236}">
              <a16:creationId xmlns:a16="http://schemas.microsoft.com/office/drawing/2014/main" id="{00000000-0008-0000-0300-00002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4" name="Text Box 3">
          <a:extLst>
            <a:ext uri="{FF2B5EF4-FFF2-40B4-BE49-F238E27FC236}">
              <a16:creationId xmlns:a16="http://schemas.microsoft.com/office/drawing/2014/main" id="{00000000-0008-0000-0300-00002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5" name="Text Box 3">
          <a:extLst>
            <a:ext uri="{FF2B5EF4-FFF2-40B4-BE49-F238E27FC236}">
              <a16:creationId xmlns:a16="http://schemas.microsoft.com/office/drawing/2014/main" id="{00000000-0008-0000-0300-00002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6" name="Text Box 3">
          <a:extLst>
            <a:ext uri="{FF2B5EF4-FFF2-40B4-BE49-F238E27FC236}">
              <a16:creationId xmlns:a16="http://schemas.microsoft.com/office/drawing/2014/main" id="{00000000-0008-0000-0300-00002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7" name="Text Box 3">
          <a:extLst>
            <a:ext uri="{FF2B5EF4-FFF2-40B4-BE49-F238E27FC236}">
              <a16:creationId xmlns:a16="http://schemas.microsoft.com/office/drawing/2014/main" id="{00000000-0008-0000-0300-00002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8" name="Text Box 3">
          <a:extLst>
            <a:ext uri="{FF2B5EF4-FFF2-40B4-BE49-F238E27FC236}">
              <a16:creationId xmlns:a16="http://schemas.microsoft.com/office/drawing/2014/main" id="{00000000-0008-0000-0300-00003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9" name="Text Box 3">
          <a:extLst>
            <a:ext uri="{FF2B5EF4-FFF2-40B4-BE49-F238E27FC236}">
              <a16:creationId xmlns:a16="http://schemas.microsoft.com/office/drawing/2014/main" id="{00000000-0008-0000-0300-00003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0" name="Text Box 3">
          <a:extLst>
            <a:ext uri="{FF2B5EF4-FFF2-40B4-BE49-F238E27FC236}">
              <a16:creationId xmlns:a16="http://schemas.microsoft.com/office/drawing/2014/main" id="{00000000-0008-0000-0300-00003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1" name="Text Box 3">
          <a:extLst>
            <a:ext uri="{FF2B5EF4-FFF2-40B4-BE49-F238E27FC236}">
              <a16:creationId xmlns:a16="http://schemas.microsoft.com/office/drawing/2014/main" id="{00000000-0008-0000-0300-00003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2" name="Text Box 3">
          <a:extLst>
            <a:ext uri="{FF2B5EF4-FFF2-40B4-BE49-F238E27FC236}">
              <a16:creationId xmlns:a16="http://schemas.microsoft.com/office/drawing/2014/main" id="{00000000-0008-0000-0300-00003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3" name="Text Box 3">
          <a:extLst>
            <a:ext uri="{FF2B5EF4-FFF2-40B4-BE49-F238E27FC236}">
              <a16:creationId xmlns:a16="http://schemas.microsoft.com/office/drawing/2014/main" id="{00000000-0008-0000-0300-00003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4" name="Text Box 3">
          <a:extLst>
            <a:ext uri="{FF2B5EF4-FFF2-40B4-BE49-F238E27FC236}">
              <a16:creationId xmlns:a16="http://schemas.microsoft.com/office/drawing/2014/main" id="{00000000-0008-0000-0300-00003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5" name="Text Box 3">
          <a:extLst>
            <a:ext uri="{FF2B5EF4-FFF2-40B4-BE49-F238E27FC236}">
              <a16:creationId xmlns:a16="http://schemas.microsoft.com/office/drawing/2014/main" id="{00000000-0008-0000-0300-00003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6" name="Text Box 3">
          <a:extLst>
            <a:ext uri="{FF2B5EF4-FFF2-40B4-BE49-F238E27FC236}">
              <a16:creationId xmlns:a16="http://schemas.microsoft.com/office/drawing/2014/main" id="{00000000-0008-0000-0300-00003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7" name="Text Box 3">
          <a:extLst>
            <a:ext uri="{FF2B5EF4-FFF2-40B4-BE49-F238E27FC236}">
              <a16:creationId xmlns:a16="http://schemas.microsoft.com/office/drawing/2014/main" id="{00000000-0008-0000-0300-00003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8" name="Text Box 3">
          <a:extLst>
            <a:ext uri="{FF2B5EF4-FFF2-40B4-BE49-F238E27FC236}">
              <a16:creationId xmlns:a16="http://schemas.microsoft.com/office/drawing/2014/main" id="{00000000-0008-0000-0300-00003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9" name="Text Box 3">
          <a:extLst>
            <a:ext uri="{FF2B5EF4-FFF2-40B4-BE49-F238E27FC236}">
              <a16:creationId xmlns:a16="http://schemas.microsoft.com/office/drawing/2014/main" id="{00000000-0008-0000-0300-00003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0" name="Text Box 3">
          <a:extLst>
            <a:ext uri="{FF2B5EF4-FFF2-40B4-BE49-F238E27FC236}">
              <a16:creationId xmlns:a16="http://schemas.microsoft.com/office/drawing/2014/main" id="{00000000-0008-0000-0300-00003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1" name="Text Box 3">
          <a:extLst>
            <a:ext uri="{FF2B5EF4-FFF2-40B4-BE49-F238E27FC236}">
              <a16:creationId xmlns:a16="http://schemas.microsoft.com/office/drawing/2014/main" id="{00000000-0008-0000-0300-00003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2" name="Text Box 3">
          <a:extLst>
            <a:ext uri="{FF2B5EF4-FFF2-40B4-BE49-F238E27FC236}">
              <a16:creationId xmlns:a16="http://schemas.microsoft.com/office/drawing/2014/main" id="{00000000-0008-0000-0300-00003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3" name="Text Box 3">
          <a:extLst>
            <a:ext uri="{FF2B5EF4-FFF2-40B4-BE49-F238E27FC236}">
              <a16:creationId xmlns:a16="http://schemas.microsoft.com/office/drawing/2014/main" id="{00000000-0008-0000-0300-00003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4" name="Text Box 3">
          <a:extLst>
            <a:ext uri="{FF2B5EF4-FFF2-40B4-BE49-F238E27FC236}">
              <a16:creationId xmlns:a16="http://schemas.microsoft.com/office/drawing/2014/main" id="{00000000-0008-0000-0300-00004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5" name="Text Box 3">
          <a:extLst>
            <a:ext uri="{FF2B5EF4-FFF2-40B4-BE49-F238E27FC236}">
              <a16:creationId xmlns:a16="http://schemas.microsoft.com/office/drawing/2014/main" id="{00000000-0008-0000-0300-00004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6" name="Text Box 3">
          <a:extLst>
            <a:ext uri="{FF2B5EF4-FFF2-40B4-BE49-F238E27FC236}">
              <a16:creationId xmlns:a16="http://schemas.microsoft.com/office/drawing/2014/main" id="{00000000-0008-0000-0300-00004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7" name="Text Box 3">
          <a:extLst>
            <a:ext uri="{FF2B5EF4-FFF2-40B4-BE49-F238E27FC236}">
              <a16:creationId xmlns:a16="http://schemas.microsoft.com/office/drawing/2014/main" id="{00000000-0008-0000-0300-00004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8" name="Text Box 3">
          <a:extLst>
            <a:ext uri="{FF2B5EF4-FFF2-40B4-BE49-F238E27FC236}">
              <a16:creationId xmlns:a16="http://schemas.microsoft.com/office/drawing/2014/main" id="{00000000-0008-0000-0300-00004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9" name="Text Box 3">
          <a:extLst>
            <a:ext uri="{FF2B5EF4-FFF2-40B4-BE49-F238E27FC236}">
              <a16:creationId xmlns:a16="http://schemas.microsoft.com/office/drawing/2014/main" id="{00000000-0008-0000-0300-00004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0" name="Text Box 3">
          <a:extLst>
            <a:ext uri="{FF2B5EF4-FFF2-40B4-BE49-F238E27FC236}">
              <a16:creationId xmlns:a16="http://schemas.microsoft.com/office/drawing/2014/main" id="{00000000-0008-0000-0300-00004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1" name="Text Box 3">
          <a:extLst>
            <a:ext uri="{FF2B5EF4-FFF2-40B4-BE49-F238E27FC236}">
              <a16:creationId xmlns:a16="http://schemas.microsoft.com/office/drawing/2014/main" id="{00000000-0008-0000-0300-00004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2" name="Text Box 3">
          <a:extLst>
            <a:ext uri="{FF2B5EF4-FFF2-40B4-BE49-F238E27FC236}">
              <a16:creationId xmlns:a16="http://schemas.microsoft.com/office/drawing/2014/main" id="{00000000-0008-0000-0300-00004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3" name="Text Box 3">
          <a:extLst>
            <a:ext uri="{FF2B5EF4-FFF2-40B4-BE49-F238E27FC236}">
              <a16:creationId xmlns:a16="http://schemas.microsoft.com/office/drawing/2014/main" id="{00000000-0008-0000-0300-00004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4" name="Text Box 3">
          <a:extLst>
            <a:ext uri="{FF2B5EF4-FFF2-40B4-BE49-F238E27FC236}">
              <a16:creationId xmlns:a16="http://schemas.microsoft.com/office/drawing/2014/main" id="{00000000-0008-0000-0300-00004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5" name="Text Box 3">
          <a:extLst>
            <a:ext uri="{FF2B5EF4-FFF2-40B4-BE49-F238E27FC236}">
              <a16:creationId xmlns:a16="http://schemas.microsoft.com/office/drawing/2014/main" id="{00000000-0008-0000-0300-00004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6" name="Text Box 3">
          <a:extLst>
            <a:ext uri="{FF2B5EF4-FFF2-40B4-BE49-F238E27FC236}">
              <a16:creationId xmlns:a16="http://schemas.microsoft.com/office/drawing/2014/main" id="{00000000-0008-0000-0300-00004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7" name="Text Box 3">
          <a:extLst>
            <a:ext uri="{FF2B5EF4-FFF2-40B4-BE49-F238E27FC236}">
              <a16:creationId xmlns:a16="http://schemas.microsoft.com/office/drawing/2014/main" id="{00000000-0008-0000-0300-00004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8" name="Text Box 3">
          <a:extLst>
            <a:ext uri="{FF2B5EF4-FFF2-40B4-BE49-F238E27FC236}">
              <a16:creationId xmlns:a16="http://schemas.microsoft.com/office/drawing/2014/main" id="{00000000-0008-0000-0300-00004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9" name="Text Box 3">
          <a:extLst>
            <a:ext uri="{FF2B5EF4-FFF2-40B4-BE49-F238E27FC236}">
              <a16:creationId xmlns:a16="http://schemas.microsoft.com/office/drawing/2014/main" id="{00000000-0008-0000-0300-00004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0" name="Text Box 3">
          <a:extLst>
            <a:ext uri="{FF2B5EF4-FFF2-40B4-BE49-F238E27FC236}">
              <a16:creationId xmlns:a16="http://schemas.microsoft.com/office/drawing/2014/main" id="{00000000-0008-0000-0300-00005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1" name="Text Box 3">
          <a:extLst>
            <a:ext uri="{FF2B5EF4-FFF2-40B4-BE49-F238E27FC236}">
              <a16:creationId xmlns:a16="http://schemas.microsoft.com/office/drawing/2014/main" id="{00000000-0008-0000-0300-00005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2" name="Text Box 3">
          <a:extLst>
            <a:ext uri="{FF2B5EF4-FFF2-40B4-BE49-F238E27FC236}">
              <a16:creationId xmlns:a16="http://schemas.microsoft.com/office/drawing/2014/main" id="{00000000-0008-0000-0300-00005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3" name="Text Box 3">
          <a:extLst>
            <a:ext uri="{FF2B5EF4-FFF2-40B4-BE49-F238E27FC236}">
              <a16:creationId xmlns:a16="http://schemas.microsoft.com/office/drawing/2014/main" id="{00000000-0008-0000-0300-00005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4" name="Text Box 3">
          <a:extLst>
            <a:ext uri="{FF2B5EF4-FFF2-40B4-BE49-F238E27FC236}">
              <a16:creationId xmlns:a16="http://schemas.microsoft.com/office/drawing/2014/main" id="{00000000-0008-0000-0300-00005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5" name="Text Box 3">
          <a:extLst>
            <a:ext uri="{FF2B5EF4-FFF2-40B4-BE49-F238E27FC236}">
              <a16:creationId xmlns:a16="http://schemas.microsoft.com/office/drawing/2014/main" id="{00000000-0008-0000-0300-00005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6" name="Text Box 3">
          <a:extLst>
            <a:ext uri="{FF2B5EF4-FFF2-40B4-BE49-F238E27FC236}">
              <a16:creationId xmlns:a16="http://schemas.microsoft.com/office/drawing/2014/main" id="{00000000-0008-0000-0300-00005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7" name="Text Box 3">
          <a:extLst>
            <a:ext uri="{FF2B5EF4-FFF2-40B4-BE49-F238E27FC236}">
              <a16:creationId xmlns:a16="http://schemas.microsoft.com/office/drawing/2014/main" id="{00000000-0008-0000-0300-00005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8" name="Text Box 3">
          <a:extLst>
            <a:ext uri="{FF2B5EF4-FFF2-40B4-BE49-F238E27FC236}">
              <a16:creationId xmlns:a16="http://schemas.microsoft.com/office/drawing/2014/main" id="{00000000-0008-0000-0300-00005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9" name="Text Box 3">
          <a:extLst>
            <a:ext uri="{FF2B5EF4-FFF2-40B4-BE49-F238E27FC236}">
              <a16:creationId xmlns:a16="http://schemas.microsoft.com/office/drawing/2014/main" id="{00000000-0008-0000-0300-00005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0" name="Text Box 3">
          <a:extLst>
            <a:ext uri="{FF2B5EF4-FFF2-40B4-BE49-F238E27FC236}">
              <a16:creationId xmlns:a16="http://schemas.microsoft.com/office/drawing/2014/main" id="{00000000-0008-0000-0300-00005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1" name="Text Box 3">
          <a:extLst>
            <a:ext uri="{FF2B5EF4-FFF2-40B4-BE49-F238E27FC236}">
              <a16:creationId xmlns:a16="http://schemas.microsoft.com/office/drawing/2014/main" id="{00000000-0008-0000-0300-00005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2" name="Text Box 3">
          <a:extLst>
            <a:ext uri="{FF2B5EF4-FFF2-40B4-BE49-F238E27FC236}">
              <a16:creationId xmlns:a16="http://schemas.microsoft.com/office/drawing/2014/main" id="{00000000-0008-0000-0300-00005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3" name="Text Box 3">
          <a:extLst>
            <a:ext uri="{FF2B5EF4-FFF2-40B4-BE49-F238E27FC236}">
              <a16:creationId xmlns:a16="http://schemas.microsoft.com/office/drawing/2014/main" id="{00000000-0008-0000-0300-00005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4" name="Text Box 3">
          <a:extLst>
            <a:ext uri="{FF2B5EF4-FFF2-40B4-BE49-F238E27FC236}">
              <a16:creationId xmlns:a16="http://schemas.microsoft.com/office/drawing/2014/main" id="{00000000-0008-0000-0300-00005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5" name="Text Box 3">
          <a:extLst>
            <a:ext uri="{FF2B5EF4-FFF2-40B4-BE49-F238E27FC236}">
              <a16:creationId xmlns:a16="http://schemas.microsoft.com/office/drawing/2014/main" id="{00000000-0008-0000-0300-00005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6" name="Text Box 3">
          <a:extLst>
            <a:ext uri="{FF2B5EF4-FFF2-40B4-BE49-F238E27FC236}">
              <a16:creationId xmlns:a16="http://schemas.microsoft.com/office/drawing/2014/main" id="{00000000-0008-0000-0300-00006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7" name="Text Box 3">
          <a:extLst>
            <a:ext uri="{FF2B5EF4-FFF2-40B4-BE49-F238E27FC236}">
              <a16:creationId xmlns:a16="http://schemas.microsoft.com/office/drawing/2014/main" id="{00000000-0008-0000-0300-00006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8" name="Text Box 3">
          <a:extLst>
            <a:ext uri="{FF2B5EF4-FFF2-40B4-BE49-F238E27FC236}">
              <a16:creationId xmlns:a16="http://schemas.microsoft.com/office/drawing/2014/main" id="{00000000-0008-0000-0300-00006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9" name="Text Box 3">
          <a:extLst>
            <a:ext uri="{FF2B5EF4-FFF2-40B4-BE49-F238E27FC236}">
              <a16:creationId xmlns:a16="http://schemas.microsoft.com/office/drawing/2014/main" id="{00000000-0008-0000-0300-00006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0" name="Text Box 3">
          <a:extLst>
            <a:ext uri="{FF2B5EF4-FFF2-40B4-BE49-F238E27FC236}">
              <a16:creationId xmlns:a16="http://schemas.microsoft.com/office/drawing/2014/main" id="{00000000-0008-0000-0300-00006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1" name="Text Box 3">
          <a:extLst>
            <a:ext uri="{FF2B5EF4-FFF2-40B4-BE49-F238E27FC236}">
              <a16:creationId xmlns:a16="http://schemas.microsoft.com/office/drawing/2014/main" id="{00000000-0008-0000-0300-00006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2" name="Text Box 3">
          <a:extLst>
            <a:ext uri="{FF2B5EF4-FFF2-40B4-BE49-F238E27FC236}">
              <a16:creationId xmlns:a16="http://schemas.microsoft.com/office/drawing/2014/main" id="{00000000-0008-0000-0300-00006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3" name="Text Box 3">
          <a:extLst>
            <a:ext uri="{FF2B5EF4-FFF2-40B4-BE49-F238E27FC236}">
              <a16:creationId xmlns:a16="http://schemas.microsoft.com/office/drawing/2014/main" id="{00000000-0008-0000-0300-00006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4" name="Text Box 3">
          <a:extLst>
            <a:ext uri="{FF2B5EF4-FFF2-40B4-BE49-F238E27FC236}">
              <a16:creationId xmlns:a16="http://schemas.microsoft.com/office/drawing/2014/main" id="{00000000-0008-0000-0300-00006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5" name="Text Box 3">
          <a:extLst>
            <a:ext uri="{FF2B5EF4-FFF2-40B4-BE49-F238E27FC236}">
              <a16:creationId xmlns:a16="http://schemas.microsoft.com/office/drawing/2014/main" id="{00000000-0008-0000-0300-00006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6" name="Text Box 3">
          <a:extLst>
            <a:ext uri="{FF2B5EF4-FFF2-40B4-BE49-F238E27FC236}">
              <a16:creationId xmlns:a16="http://schemas.microsoft.com/office/drawing/2014/main" id="{00000000-0008-0000-0300-00006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7" name="Text Box 3">
          <a:extLst>
            <a:ext uri="{FF2B5EF4-FFF2-40B4-BE49-F238E27FC236}">
              <a16:creationId xmlns:a16="http://schemas.microsoft.com/office/drawing/2014/main" id="{00000000-0008-0000-0300-00006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8" name="Text Box 3">
          <a:extLst>
            <a:ext uri="{FF2B5EF4-FFF2-40B4-BE49-F238E27FC236}">
              <a16:creationId xmlns:a16="http://schemas.microsoft.com/office/drawing/2014/main" id="{00000000-0008-0000-0300-00006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9" name="Text Box 3">
          <a:extLst>
            <a:ext uri="{FF2B5EF4-FFF2-40B4-BE49-F238E27FC236}">
              <a16:creationId xmlns:a16="http://schemas.microsoft.com/office/drawing/2014/main" id="{00000000-0008-0000-0300-00006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0" name="Text Box 3">
          <a:extLst>
            <a:ext uri="{FF2B5EF4-FFF2-40B4-BE49-F238E27FC236}">
              <a16:creationId xmlns:a16="http://schemas.microsoft.com/office/drawing/2014/main" id="{00000000-0008-0000-0300-00006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1" name="Text Box 3">
          <a:extLst>
            <a:ext uri="{FF2B5EF4-FFF2-40B4-BE49-F238E27FC236}">
              <a16:creationId xmlns:a16="http://schemas.microsoft.com/office/drawing/2014/main" id="{00000000-0008-0000-0300-00006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2" name="Text Box 3">
          <a:extLst>
            <a:ext uri="{FF2B5EF4-FFF2-40B4-BE49-F238E27FC236}">
              <a16:creationId xmlns:a16="http://schemas.microsoft.com/office/drawing/2014/main" id="{00000000-0008-0000-0300-00007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3" name="Text Box 3">
          <a:extLst>
            <a:ext uri="{FF2B5EF4-FFF2-40B4-BE49-F238E27FC236}">
              <a16:creationId xmlns:a16="http://schemas.microsoft.com/office/drawing/2014/main" id="{00000000-0008-0000-0300-00007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4" name="Text Box 3">
          <a:extLst>
            <a:ext uri="{FF2B5EF4-FFF2-40B4-BE49-F238E27FC236}">
              <a16:creationId xmlns:a16="http://schemas.microsoft.com/office/drawing/2014/main" id="{00000000-0008-0000-0300-00007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5" name="Text Box 3">
          <a:extLst>
            <a:ext uri="{FF2B5EF4-FFF2-40B4-BE49-F238E27FC236}">
              <a16:creationId xmlns:a16="http://schemas.microsoft.com/office/drawing/2014/main" id="{00000000-0008-0000-0300-00007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6" name="Text Box 3">
          <a:extLst>
            <a:ext uri="{FF2B5EF4-FFF2-40B4-BE49-F238E27FC236}">
              <a16:creationId xmlns:a16="http://schemas.microsoft.com/office/drawing/2014/main" id="{00000000-0008-0000-0300-00007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7" name="Text Box 3">
          <a:extLst>
            <a:ext uri="{FF2B5EF4-FFF2-40B4-BE49-F238E27FC236}">
              <a16:creationId xmlns:a16="http://schemas.microsoft.com/office/drawing/2014/main" id="{00000000-0008-0000-0300-00007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8" name="Text Box 3">
          <a:extLst>
            <a:ext uri="{FF2B5EF4-FFF2-40B4-BE49-F238E27FC236}">
              <a16:creationId xmlns:a16="http://schemas.microsoft.com/office/drawing/2014/main" id="{00000000-0008-0000-0300-00007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9" name="Text Box 3">
          <a:extLst>
            <a:ext uri="{FF2B5EF4-FFF2-40B4-BE49-F238E27FC236}">
              <a16:creationId xmlns:a16="http://schemas.microsoft.com/office/drawing/2014/main" id="{00000000-0008-0000-0300-00007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0" name="Text Box 3">
          <a:extLst>
            <a:ext uri="{FF2B5EF4-FFF2-40B4-BE49-F238E27FC236}">
              <a16:creationId xmlns:a16="http://schemas.microsoft.com/office/drawing/2014/main" id="{00000000-0008-0000-0300-00007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1" name="Text Box 3">
          <a:extLst>
            <a:ext uri="{FF2B5EF4-FFF2-40B4-BE49-F238E27FC236}">
              <a16:creationId xmlns:a16="http://schemas.microsoft.com/office/drawing/2014/main" id="{00000000-0008-0000-0300-00007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2" name="Text Box 3">
          <a:extLst>
            <a:ext uri="{FF2B5EF4-FFF2-40B4-BE49-F238E27FC236}">
              <a16:creationId xmlns:a16="http://schemas.microsoft.com/office/drawing/2014/main" id="{00000000-0008-0000-0300-00007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3" name="Text Box 3">
          <a:extLst>
            <a:ext uri="{FF2B5EF4-FFF2-40B4-BE49-F238E27FC236}">
              <a16:creationId xmlns:a16="http://schemas.microsoft.com/office/drawing/2014/main" id="{00000000-0008-0000-0300-00007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4" name="Text Box 3">
          <a:extLst>
            <a:ext uri="{FF2B5EF4-FFF2-40B4-BE49-F238E27FC236}">
              <a16:creationId xmlns:a16="http://schemas.microsoft.com/office/drawing/2014/main" id="{00000000-0008-0000-0300-00007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5" name="Text Box 3">
          <a:extLst>
            <a:ext uri="{FF2B5EF4-FFF2-40B4-BE49-F238E27FC236}">
              <a16:creationId xmlns:a16="http://schemas.microsoft.com/office/drawing/2014/main" id="{00000000-0008-0000-0300-00007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6" name="Text Box 3">
          <a:extLst>
            <a:ext uri="{FF2B5EF4-FFF2-40B4-BE49-F238E27FC236}">
              <a16:creationId xmlns:a16="http://schemas.microsoft.com/office/drawing/2014/main" id="{00000000-0008-0000-0300-00007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7" name="Text Box 3">
          <a:extLst>
            <a:ext uri="{FF2B5EF4-FFF2-40B4-BE49-F238E27FC236}">
              <a16:creationId xmlns:a16="http://schemas.microsoft.com/office/drawing/2014/main" id="{00000000-0008-0000-0300-00007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8" name="Text Box 3">
          <a:extLst>
            <a:ext uri="{FF2B5EF4-FFF2-40B4-BE49-F238E27FC236}">
              <a16:creationId xmlns:a16="http://schemas.microsoft.com/office/drawing/2014/main" id="{00000000-0008-0000-0300-00008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9" name="Text Box 3">
          <a:extLst>
            <a:ext uri="{FF2B5EF4-FFF2-40B4-BE49-F238E27FC236}">
              <a16:creationId xmlns:a16="http://schemas.microsoft.com/office/drawing/2014/main" id="{00000000-0008-0000-0300-00008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0" name="Text Box 3">
          <a:extLst>
            <a:ext uri="{FF2B5EF4-FFF2-40B4-BE49-F238E27FC236}">
              <a16:creationId xmlns:a16="http://schemas.microsoft.com/office/drawing/2014/main" id="{00000000-0008-0000-0300-00008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1" name="Text Box 3">
          <a:extLst>
            <a:ext uri="{FF2B5EF4-FFF2-40B4-BE49-F238E27FC236}">
              <a16:creationId xmlns:a16="http://schemas.microsoft.com/office/drawing/2014/main" id="{00000000-0008-0000-0300-00008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2" name="Text Box 3">
          <a:extLst>
            <a:ext uri="{FF2B5EF4-FFF2-40B4-BE49-F238E27FC236}">
              <a16:creationId xmlns:a16="http://schemas.microsoft.com/office/drawing/2014/main" id="{00000000-0008-0000-0300-00008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3" name="Text Box 3">
          <a:extLst>
            <a:ext uri="{FF2B5EF4-FFF2-40B4-BE49-F238E27FC236}">
              <a16:creationId xmlns:a16="http://schemas.microsoft.com/office/drawing/2014/main" id="{00000000-0008-0000-0300-00008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4" name="Text Box 3">
          <a:extLst>
            <a:ext uri="{FF2B5EF4-FFF2-40B4-BE49-F238E27FC236}">
              <a16:creationId xmlns:a16="http://schemas.microsoft.com/office/drawing/2014/main" id="{00000000-0008-0000-0300-00008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5" name="Text Box 3">
          <a:extLst>
            <a:ext uri="{FF2B5EF4-FFF2-40B4-BE49-F238E27FC236}">
              <a16:creationId xmlns:a16="http://schemas.microsoft.com/office/drawing/2014/main" id="{00000000-0008-0000-0300-00008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6" name="Text Box 3">
          <a:extLst>
            <a:ext uri="{FF2B5EF4-FFF2-40B4-BE49-F238E27FC236}">
              <a16:creationId xmlns:a16="http://schemas.microsoft.com/office/drawing/2014/main" id="{00000000-0008-0000-0300-00008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7" name="Text Box 3">
          <a:extLst>
            <a:ext uri="{FF2B5EF4-FFF2-40B4-BE49-F238E27FC236}">
              <a16:creationId xmlns:a16="http://schemas.microsoft.com/office/drawing/2014/main" id="{00000000-0008-0000-0300-00008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8" name="Text Box 3">
          <a:extLst>
            <a:ext uri="{FF2B5EF4-FFF2-40B4-BE49-F238E27FC236}">
              <a16:creationId xmlns:a16="http://schemas.microsoft.com/office/drawing/2014/main" id="{00000000-0008-0000-0300-00008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9" name="Text Box 3">
          <a:extLst>
            <a:ext uri="{FF2B5EF4-FFF2-40B4-BE49-F238E27FC236}">
              <a16:creationId xmlns:a16="http://schemas.microsoft.com/office/drawing/2014/main" id="{00000000-0008-0000-0300-00008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0" name="Text Box 3">
          <a:extLst>
            <a:ext uri="{FF2B5EF4-FFF2-40B4-BE49-F238E27FC236}">
              <a16:creationId xmlns:a16="http://schemas.microsoft.com/office/drawing/2014/main" id="{00000000-0008-0000-0300-00008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1" name="Text Box 3">
          <a:extLst>
            <a:ext uri="{FF2B5EF4-FFF2-40B4-BE49-F238E27FC236}">
              <a16:creationId xmlns:a16="http://schemas.microsoft.com/office/drawing/2014/main" id="{00000000-0008-0000-0300-00008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2" name="Text Box 3">
          <a:extLst>
            <a:ext uri="{FF2B5EF4-FFF2-40B4-BE49-F238E27FC236}">
              <a16:creationId xmlns:a16="http://schemas.microsoft.com/office/drawing/2014/main" id="{00000000-0008-0000-0300-00008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3" name="Text Box 3">
          <a:extLst>
            <a:ext uri="{FF2B5EF4-FFF2-40B4-BE49-F238E27FC236}">
              <a16:creationId xmlns:a16="http://schemas.microsoft.com/office/drawing/2014/main" id="{00000000-0008-0000-0300-00008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4" name="Text Box 3">
          <a:extLst>
            <a:ext uri="{FF2B5EF4-FFF2-40B4-BE49-F238E27FC236}">
              <a16:creationId xmlns:a16="http://schemas.microsoft.com/office/drawing/2014/main" id="{00000000-0008-0000-0300-00009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5" name="Text Box 3">
          <a:extLst>
            <a:ext uri="{FF2B5EF4-FFF2-40B4-BE49-F238E27FC236}">
              <a16:creationId xmlns:a16="http://schemas.microsoft.com/office/drawing/2014/main" id="{00000000-0008-0000-0300-00009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6" name="Text Box 3">
          <a:extLst>
            <a:ext uri="{FF2B5EF4-FFF2-40B4-BE49-F238E27FC236}">
              <a16:creationId xmlns:a16="http://schemas.microsoft.com/office/drawing/2014/main" id="{00000000-0008-0000-0300-00009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7" name="Text Box 3">
          <a:extLst>
            <a:ext uri="{FF2B5EF4-FFF2-40B4-BE49-F238E27FC236}">
              <a16:creationId xmlns:a16="http://schemas.microsoft.com/office/drawing/2014/main" id="{00000000-0008-0000-0300-00009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8" name="Text Box 3">
          <a:extLst>
            <a:ext uri="{FF2B5EF4-FFF2-40B4-BE49-F238E27FC236}">
              <a16:creationId xmlns:a16="http://schemas.microsoft.com/office/drawing/2014/main" id="{00000000-0008-0000-0300-00009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9" name="Text Box 3">
          <a:extLst>
            <a:ext uri="{FF2B5EF4-FFF2-40B4-BE49-F238E27FC236}">
              <a16:creationId xmlns:a16="http://schemas.microsoft.com/office/drawing/2014/main" id="{00000000-0008-0000-0300-00009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0" name="Text Box 3">
          <a:extLst>
            <a:ext uri="{FF2B5EF4-FFF2-40B4-BE49-F238E27FC236}">
              <a16:creationId xmlns:a16="http://schemas.microsoft.com/office/drawing/2014/main" id="{00000000-0008-0000-0300-00009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1" name="Text Box 3">
          <a:extLst>
            <a:ext uri="{FF2B5EF4-FFF2-40B4-BE49-F238E27FC236}">
              <a16:creationId xmlns:a16="http://schemas.microsoft.com/office/drawing/2014/main" id="{00000000-0008-0000-0300-00009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2" name="Text Box 3">
          <a:extLst>
            <a:ext uri="{FF2B5EF4-FFF2-40B4-BE49-F238E27FC236}">
              <a16:creationId xmlns:a16="http://schemas.microsoft.com/office/drawing/2014/main" id="{00000000-0008-0000-0300-00009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3" name="Text Box 3">
          <a:extLst>
            <a:ext uri="{FF2B5EF4-FFF2-40B4-BE49-F238E27FC236}">
              <a16:creationId xmlns:a16="http://schemas.microsoft.com/office/drawing/2014/main" id="{00000000-0008-0000-0300-00009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4" name="Text Box 3">
          <a:extLst>
            <a:ext uri="{FF2B5EF4-FFF2-40B4-BE49-F238E27FC236}">
              <a16:creationId xmlns:a16="http://schemas.microsoft.com/office/drawing/2014/main" id="{00000000-0008-0000-0300-00009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5" name="Text Box 3">
          <a:extLst>
            <a:ext uri="{FF2B5EF4-FFF2-40B4-BE49-F238E27FC236}">
              <a16:creationId xmlns:a16="http://schemas.microsoft.com/office/drawing/2014/main" id="{00000000-0008-0000-0300-00009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6" name="Text Box 3">
          <a:extLst>
            <a:ext uri="{FF2B5EF4-FFF2-40B4-BE49-F238E27FC236}">
              <a16:creationId xmlns:a16="http://schemas.microsoft.com/office/drawing/2014/main" id="{00000000-0008-0000-0300-00009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7" name="Text Box 3">
          <a:extLst>
            <a:ext uri="{FF2B5EF4-FFF2-40B4-BE49-F238E27FC236}">
              <a16:creationId xmlns:a16="http://schemas.microsoft.com/office/drawing/2014/main" id="{00000000-0008-0000-0300-00009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8" name="Text Box 3">
          <a:extLst>
            <a:ext uri="{FF2B5EF4-FFF2-40B4-BE49-F238E27FC236}">
              <a16:creationId xmlns:a16="http://schemas.microsoft.com/office/drawing/2014/main" id="{00000000-0008-0000-0300-00009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9" name="Text Box 3">
          <a:extLst>
            <a:ext uri="{FF2B5EF4-FFF2-40B4-BE49-F238E27FC236}">
              <a16:creationId xmlns:a16="http://schemas.microsoft.com/office/drawing/2014/main" id="{00000000-0008-0000-0300-00009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0" name="Text Box 3">
          <a:extLst>
            <a:ext uri="{FF2B5EF4-FFF2-40B4-BE49-F238E27FC236}">
              <a16:creationId xmlns:a16="http://schemas.microsoft.com/office/drawing/2014/main" id="{00000000-0008-0000-0300-0000A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1" name="Text Box 3">
          <a:extLst>
            <a:ext uri="{FF2B5EF4-FFF2-40B4-BE49-F238E27FC236}">
              <a16:creationId xmlns:a16="http://schemas.microsoft.com/office/drawing/2014/main" id="{00000000-0008-0000-0300-0000A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2" name="Text Box 3">
          <a:extLst>
            <a:ext uri="{FF2B5EF4-FFF2-40B4-BE49-F238E27FC236}">
              <a16:creationId xmlns:a16="http://schemas.microsoft.com/office/drawing/2014/main" id="{00000000-0008-0000-0300-0000A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3" name="Text Box 3">
          <a:extLst>
            <a:ext uri="{FF2B5EF4-FFF2-40B4-BE49-F238E27FC236}">
              <a16:creationId xmlns:a16="http://schemas.microsoft.com/office/drawing/2014/main" id="{00000000-0008-0000-0300-0000A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4" name="Text Box 3">
          <a:extLst>
            <a:ext uri="{FF2B5EF4-FFF2-40B4-BE49-F238E27FC236}">
              <a16:creationId xmlns:a16="http://schemas.microsoft.com/office/drawing/2014/main" id="{00000000-0008-0000-0300-0000A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5" name="Text Box 3">
          <a:extLst>
            <a:ext uri="{FF2B5EF4-FFF2-40B4-BE49-F238E27FC236}">
              <a16:creationId xmlns:a16="http://schemas.microsoft.com/office/drawing/2014/main" id="{00000000-0008-0000-0300-0000A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6" name="Text Box 3">
          <a:extLst>
            <a:ext uri="{FF2B5EF4-FFF2-40B4-BE49-F238E27FC236}">
              <a16:creationId xmlns:a16="http://schemas.microsoft.com/office/drawing/2014/main" id="{00000000-0008-0000-0300-0000A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7" name="Text Box 3">
          <a:extLst>
            <a:ext uri="{FF2B5EF4-FFF2-40B4-BE49-F238E27FC236}">
              <a16:creationId xmlns:a16="http://schemas.microsoft.com/office/drawing/2014/main" id="{00000000-0008-0000-0300-0000A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8" name="Text Box 3">
          <a:extLst>
            <a:ext uri="{FF2B5EF4-FFF2-40B4-BE49-F238E27FC236}">
              <a16:creationId xmlns:a16="http://schemas.microsoft.com/office/drawing/2014/main" id="{00000000-0008-0000-0300-0000A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9" name="Text Box 3">
          <a:extLst>
            <a:ext uri="{FF2B5EF4-FFF2-40B4-BE49-F238E27FC236}">
              <a16:creationId xmlns:a16="http://schemas.microsoft.com/office/drawing/2014/main" id="{00000000-0008-0000-0300-0000A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0" name="Text Box 3">
          <a:extLst>
            <a:ext uri="{FF2B5EF4-FFF2-40B4-BE49-F238E27FC236}">
              <a16:creationId xmlns:a16="http://schemas.microsoft.com/office/drawing/2014/main" id="{00000000-0008-0000-0300-0000A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1" name="Text Box 3">
          <a:extLst>
            <a:ext uri="{FF2B5EF4-FFF2-40B4-BE49-F238E27FC236}">
              <a16:creationId xmlns:a16="http://schemas.microsoft.com/office/drawing/2014/main" id="{00000000-0008-0000-0300-0000A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2" name="Text Box 3">
          <a:extLst>
            <a:ext uri="{FF2B5EF4-FFF2-40B4-BE49-F238E27FC236}">
              <a16:creationId xmlns:a16="http://schemas.microsoft.com/office/drawing/2014/main" id="{00000000-0008-0000-0300-0000A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3" name="Text Box 3">
          <a:extLst>
            <a:ext uri="{FF2B5EF4-FFF2-40B4-BE49-F238E27FC236}">
              <a16:creationId xmlns:a16="http://schemas.microsoft.com/office/drawing/2014/main" id="{00000000-0008-0000-0300-0000A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4" name="Text Box 3">
          <a:extLst>
            <a:ext uri="{FF2B5EF4-FFF2-40B4-BE49-F238E27FC236}">
              <a16:creationId xmlns:a16="http://schemas.microsoft.com/office/drawing/2014/main" id="{00000000-0008-0000-0300-0000A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5" name="Text Box 3">
          <a:extLst>
            <a:ext uri="{FF2B5EF4-FFF2-40B4-BE49-F238E27FC236}">
              <a16:creationId xmlns:a16="http://schemas.microsoft.com/office/drawing/2014/main" id="{00000000-0008-0000-0300-0000A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6" name="Text Box 3">
          <a:extLst>
            <a:ext uri="{FF2B5EF4-FFF2-40B4-BE49-F238E27FC236}">
              <a16:creationId xmlns:a16="http://schemas.microsoft.com/office/drawing/2014/main" id="{00000000-0008-0000-0300-0000B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7" name="Text Box 3">
          <a:extLst>
            <a:ext uri="{FF2B5EF4-FFF2-40B4-BE49-F238E27FC236}">
              <a16:creationId xmlns:a16="http://schemas.microsoft.com/office/drawing/2014/main" id="{00000000-0008-0000-0300-0000B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8" name="Text Box 3">
          <a:extLst>
            <a:ext uri="{FF2B5EF4-FFF2-40B4-BE49-F238E27FC236}">
              <a16:creationId xmlns:a16="http://schemas.microsoft.com/office/drawing/2014/main" id="{00000000-0008-0000-0300-0000B2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9" name="Text Box 3">
          <a:extLst>
            <a:ext uri="{FF2B5EF4-FFF2-40B4-BE49-F238E27FC236}">
              <a16:creationId xmlns:a16="http://schemas.microsoft.com/office/drawing/2014/main" id="{00000000-0008-0000-0300-0000B3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0" name="Text Box 3">
          <a:extLst>
            <a:ext uri="{FF2B5EF4-FFF2-40B4-BE49-F238E27FC236}">
              <a16:creationId xmlns:a16="http://schemas.microsoft.com/office/drawing/2014/main" id="{00000000-0008-0000-0300-0000B4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1" name="Text Box 3">
          <a:extLst>
            <a:ext uri="{FF2B5EF4-FFF2-40B4-BE49-F238E27FC236}">
              <a16:creationId xmlns:a16="http://schemas.microsoft.com/office/drawing/2014/main" id="{00000000-0008-0000-0300-0000B5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2" name="Text Box 3">
          <a:extLst>
            <a:ext uri="{FF2B5EF4-FFF2-40B4-BE49-F238E27FC236}">
              <a16:creationId xmlns:a16="http://schemas.microsoft.com/office/drawing/2014/main" id="{00000000-0008-0000-0300-0000B6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3" name="Text Box 3">
          <a:extLst>
            <a:ext uri="{FF2B5EF4-FFF2-40B4-BE49-F238E27FC236}">
              <a16:creationId xmlns:a16="http://schemas.microsoft.com/office/drawing/2014/main" id="{00000000-0008-0000-0300-0000B7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4" name="Text Box 3">
          <a:extLst>
            <a:ext uri="{FF2B5EF4-FFF2-40B4-BE49-F238E27FC236}">
              <a16:creationId xmlns:a16="http://schemas.microsoft.com/office/drawing/2014/main" id="{00000000-0008-0000-0300-0000B8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5" name="Text Box 3">
          <a:extLst>
            <a:ext uri="{FF2B5EF4-FFF2-40B4-BE49-F238E27FC236}">
              <a16:creationId xmlns:a16="http://schemas.microsoft.com/office/drawing/2014/main" id="{00000000-0008-0000-0300-0000B9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6" name="Text Box 3">
          <a:extLst>
            <a:ext uri="{FF2B5EF4-FFF2-40B4-BE49-F238E27FC236}">
              <a16:creationId xmlns:a16="http://schemas.microsoft.com/office/drawing/2014/main" id="{00000000-0008-0000-0300-0000BA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7" name="Text Box 3">
          <a:extLst>
            <a:ext uri="{FF2B5EF4-FFF2-40B4-BE49-F238E27FC236}">
              <a16:creationId xmlns:a16="http://schemas.microsoft.com/office/drawing/2014/main" id="{00000000-0008-0000-0300-0000BB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8" name="Text Box 3">
          <a:extLst>
            <a:ext uri="{FF2B5EF4-FFF2-40B4-BE49-F238E27FC236}">
              <a16:creationId xmlns:a16="http://schemas.microsoft.com/office/drawing/2014/main" id="{00000000-0008-0000-0300-0000BC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9" name="Text Box 3">
          <a:extLst>
            <a:ext uri="{FF2B5EF4-FFF2-40B4-BE49-F238E27FC236}">
              <a16:creationId xmlns:a16="http://schemas.microsoft.com/office/drawing/2014/main" id="{00000000-0008-0000-0300-0000BD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90" name="Text Box 3">
          <a:extLst>
            <a:ext uri="{FF2B5EF4-FFF2-40B4-BE49-F238E27FC236}">
              <a16:creationId xmlns:a16="http://schemas.microsoft.com/office/drawing/2014/main" id="{00000000-0008-0000-0300-0000BE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91" name="Text Box 3">
          <a:extLst>
            <a:ext uri="{FF2B5EF4-FFF2-40B4-BE49-F238E27FC236}">
              <a16:creationId xmlns:a16="http://schemas.microsoft.com/office/drawing/2014/main" id="{00000000-0008-0000-0300-0000BF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92" name="Text Box 3">
          <a:extLst>
            <a:ext uri="{FF2B5EF4-FFF2-40B4-BE49-F238E27FC236}">
              <a16:creationId xmlns:a16="http://schemas.microsoft.com/office/drawing/2014/main" id="{00000000-0008-0000-0300-0000C0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93" name="Text Box 3">
          <a:extLst>
            <a:ext uri="{FF2B5EF4-FFF2-40B4-BE49-F238E27FC236}">
              <a16:creationId xmlns:a16="http://schemas.microsoft.com/office/drawing/2014/main" id="{00000000-0008-0000-0300-0000C1000000}"/>
            </a:ext>
          </a:extLst>
        </xdr:cNvPr>
        <xdr:cNvSpPr>
          <a:spLocks noGrp="1"/>
        </xdr:cNvSpPr>
      </xdr:nvSpPr>
      <xdr:spPr>
        <a:xfrm>
          <a:off x="2524125" y="374675400"/>
          <a:ext cx="0" cy="209306"/>
        </a:xfrm>
        <a:prstGeom prst="rect">
          <a:avLst/>
        </a:prstGeom>
        <a:noFill/>
        <a:ln>
          <a:noFill/>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4" name="Text Box 387">
          <a:extLst>
            <a:ext uri="{FF2B5EF4-FFF2-40B4-BE49-F238E27FC236}">
              <a16:creationId xmlns:a16="http://schemas.microsoft.com/office/drawing/2014/main" id="{00000000-0008-0000-0300-0000C2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5" name="Text Box 388">
          <a:extLst>
            <a:ext uri="{FF2B5EF4-FFF2-40B4-BE49-F238E27FC236}">
              <a16:creationId xmlns:a16="http://schemas.microsoft.com/office/drawing/2014/main" id="{00000000-0008-0000-0300-0000C3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6" name="Text Box 389">
          <a:extLst>
            <a:ext uri="{FF2B5EF4-FFF2-40B4-BE49-F238E27FC236}">
              <a16:creationId xmlns:a16="http://schemas.microsoft.com/office/drawing/2014/main" id="{00000000-0008-0000-0300-0000C4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7" name="Text Box 390">
          <a:extLst>
            <a:ext uri="{FF2B5EF4-FFF2-40B4-BE49-F238E27FC236}">
              <a16:creationId xmlns:a16="http://schemas.microsoft.com/office/drawing/2014/main" id="{00000000-0008-0000-0300-0000C5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8" name="Text Box 391">
          <a:extLst>
            <a:ext uri="{FF2B5EF4-FFF2-40B4-BE49-F238E27FC236}">
              <a16:creationId xmlns:a16="http://schemas.microsoft.com/office/drawing/2014/main" id="{00000000-0008-0000-0300-0000C6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9" name="Text Box 392">
          <a:extLst>
            <a:ext uri="{FF2B5EF4-FFF2-40B4-BE49-F238E27FC236}">
              <a16:creationId xmlns:a16="http://schemas.microsoft.com/office/drawing/2014/main" id="{00000000-0008-0000-0300-0000C7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0" name="Text Box 393">
          <a:extLst>
            <a:ext uri="{FF2B5EF4-FFF2-40B4-BE49-F238E27FC236}">
              <a16:creationId xmlns:a16="http://schemas.microsoft.com/office/drawing/2014/main" id="{00000000-0008-0000-0300-0000C8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1" name="Text Box 394">
          <a:extLst>
            <a:ext uri="{FF2B5EF4-FFF2-40B4-BE49-F238E27FC236}">
              <a16:creationId xmlns:a16="http://schemas.microsoft.com/office/drawing/2014/main" id="{00000000-0008-0000-0300-0000C9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2" name="Text Box 395">
          <a:extLst>
            <a:ext uri="{FF2B5EF4-FFF2-40B4-BE49-F238E27FC236}">
              <a16:creationId xmlns:a16="http://schemas.microsoft.com/office/drawing/2014/main" id="{00000000-0008-0000-0300-0000CA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3" name="Text Box 396">
          <a:extLst>
            <a:ext uri="{FF2B5EF4-FFF2-40B4-BE49-F238E27FC236}">
              <a16:creationId xmlns:a16="http://schemas.microsoft.com/office/drawing/2014/main" id="{00000000-0008-0000-0300-0000CB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4" name="Text Box 397">
          <a:extLst>
            <a:ext uri="{FF2B5EF4-FFF2-40B4-BE49-F238E27FC236}">
              <a16:creationId xmlns:a16="http://schemas.microsoft.com/office/drawing/2014/main" id="{00000000-0008-0000-0300-0000CC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5" name="Text Box 398">
          <a:extLst>
            <a:ext uri="{FF2B5EF4-FFF2-40B4-BE49-F238E27FC236}">
              <a16:creationId xmlns:a16="http://schemas.microsoft.com/office/drawing/2014/main" id="{00000000-0008-0000-0300-0000CD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6" name="Text Box 399">
          <a:extLst>
            <a:ext uri="{FF2B5EF4-FFF2-40B4-BE49-F238E27FC236}">
              <a16:creationId xmlns:a16="http://schemas.microsoft.com/office/drawing/2014/main" id="{00000000-0008-0000-0300-0000CE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7" name="Text Box 400">
          <a:extLst>
            <a:ext uri="{FF2B5EF4-FFF2-40B4-BE49-F238E27FC236}">
              <a16:creationId xmlns:a16="http://schemas.microsoft.com/office/drawing/2014/main" id="{00000000-0008-0000-0300-0000CF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8" name="Text Box 401">
          <a:extLst>
            <a:ext uri="{FF2B5EF4-FFF2-40B4-BE49-F238E27FC236}">
              <a16:creationId xmlns:a16="http://schemas.microsoft.com/office/drawing/2014/main" id="{00000000-0008-0000-0300-0000D0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9" name="Text Box 402">
          <a:extLst>
            <a:ext uri="{FF2B5EF4-FFF2-40B4-BE49-F238E27FC236}">
              <a16:creationId xmlns:a16="http://schemas.microsoft.com/office/drawing/2014/main" id="{00000000-0008-0000-0300-0000D1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0" name="Text Box 403">
          <a:extLst>
            <a:ext uri="{FF2B5EF4-FFF2-40B4-BE49-F238E27FC236}">
              <a16:creationId xmlns:a16="http://schemas.microsoft.com/office/drawing/2014/main" id="{00000000-0008-0000-0300-0000D2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1" name="Text Box 404">
          <a:extLst>
            <a:ext uri="{FF2B5EF4-FFF2-40B4-BE49-F238E27FC236}">
              <a16:creationId xmlns:a16="http://schemas.microsoft.com/office/drawing/2014/main" id="{00000000-0008-0000-0300-0000D3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2" name="Text Box 405">
          <a:extLst>
            <a:ext uri="{FF2B5EF4-FFF2-40B4-BE49-F238E27FC236}">
              <a16:creationId xmlns:a16="http://schemas.microsoft.com/office/drawing/2014/main" id="{00000000-0008-0000-0300-0000D4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3" name="Text Box 406">
          <a:extLst>
            <a:ext uri="{FF2B5EF4-FFF2-40B4-BE49-F238E27FC236}">
              <a16:creationId xmlns:a16="http://schemas.microsoft.com/office/drawing/2014/main" id="{00000000-0008-0000-0300-0000D5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4" name="Text Box 407">
          <a:extLst>
            <a:ext uri="{FF2B5EF4-FFF2-40B4-BE49-F238E27FC236}">
              <a16:creationId xmlns:a16="http://schemas.microsoft.com/office/drawing/2014/main" id="{00000000-0008-0000-0300-0000D6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5" name="Text Box 408">
          <a:extLst>
            <a:ext uri="{FF2B5EF4-FFF2-40B4-BE49-F238E27FC236}">
              <a16:creationId xmlns:a16="http://schemas.microsoft.com/office/drawing/2014/main" id="{00000000-0008-0000-0300-0000D7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6" name="Text Box 409">
          <a:extLst>
            <a:ext uri="{FF2B5EF4-FFF2-40B4-BE49-F238E27FC236}">
              <a16:creationId xmlns:a16="http://schemas.microsoft.com/office/drawing/2014/main" id="{00000000-0008-0000-0300-0000D8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7" name="Text Box 410">
          <a:extLst>
            <a:ext uri="{FF2B5EF4-FFF2-40B4-BE49-F238E27FC236}">
              <a16:creationId xmlns:a16="http://schemas.microsoft.com/office/drawing/2014/main" id="{00000000-0008-0000-0300-0000D9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8" name="Text Box 411">
          <a:extLst>
            <a:ext uri="{FF2B5EF4-FFF2-40B4-BE49-F238E27FC236}">
              <a16:creationId xmlns:a16="http://schemas.microsoft.com/office/drawing/2014/main" id="{00000000-0008-0000-0300-0000DA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9" name="Text Box 412">
          <a:extLst>
            <a:ext uri="{FF2B5EF4-FFF2-40B4-BE49-F238E27FC236}">
              <a16:creationId xmlns:a16="http://schemas.microsoft.com/office/drawing/2014/main" id="{00000000-0008-0000-0300-0000DB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0" name="Text Box 413">
          <a:extLst>
            <a:ext uri="{FF2B5EF4-FFF2-40B4-BE49-F238E27FC236}">
              <a16:creationId xmlns:a16="http://schemas.microsoft.com/office/drawing/2014/main" id="{00000000-0008-0000-0300-0000DC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1" name="Text Box 414">
          <a:extLst>
            <a:ext uri="{FF2B5EF4-FFF2-40B4-BE49-F238E27FC236}">
              <a16:creationId xmlns:a16="http://schemas.microsoft.com/office/drawing/2014/main" id="{00000000-0008-0000-0300-0000DD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2" name="Text Box 415">
          <a:extLst>
            <a:ext uri="{FF2B5EF4-FFF2-40B4-BE49-F238E27FC236}">
              <a16:creationId xmlns:a16="http://schemas.microsoft.com/office/drawing/2014/main" id="{00000000-0008-0000-0300-0000DE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3" name="Text Box 416">
          <a:extLst>
            <a:ext uri="{FF2B5EF4-FFF2-40B4-BE49-F238E27FC236}">
              <a16:creationId xmlns:a16="http://schemas.microsoft.com/office/drawing/2014/main" id="{00000000-0008-0000-0300-0000DF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4" name="Text Box 417">
          <a:extLst>
            <a:ext uri="{FF2B5EF4-FFF2-40B4-BE49-F238E27FC236}">
              <a16:creationId xmlns:a16="http://schemas.microsoft.com/office/drawing/2014/main" id="{00000000-0008-0000-0300-0000E0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5" name="Text Box 418">
          <a:extLst>
            <a:ext uri="{FF2B5EF4-FFF2-40B4-BE49-F238E27FC236}">
              <a16:creationId xmlns:a16="http://schemas.microsoft.com/office/drawing/2014/main" id="{00000000-0008-0000-0300-0000E1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6" name="Text Box 419">
          <a:extLst>
            <a:ext uri="{FF2B5EF4-FFF2-40B4-BE49-F238E27FC236}">
              <a16:creationId xmlns:a16="http://schemas.microsoft.com/office/drawing/2014/main" id="{00000000-0008-0000-0300-0000E2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7" name="Text Box 420">
          <a:extLst>
            <a:ext uri="{FF2B5EF4-FFF2-40B4-BE49-F238E27FC236}">
              <a16:creationId xmlns:a16="http://schemas.microsoft.com/office/drawing/2014/main" id="{00000000-0008-0000-0300-0000E3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8" name="Text Box 421">
          <a:extLst>
            <a:ext uri="{FF2B5EF4-FFF2-40B4-BE49-F238E27FC236}">
              <a16:creationId xmlns:a16="http://schemas.microsoft.com/office/drawing/2014/main" id="{00000000-0008-0000-0300-0000E4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9" name="Text Box 422">
          <a:extLst>
            <a:ext uri="{FF2B5EF4-FFF2-40B4-BE49-F238E27FC236}">
              <a16:creationId xmlns:a16="http://schemas.microsoft.com/office/drawing/2014/main" id="{00000000-0008-0000-0300-0000E5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0" name="Text Box 423">
          <a:extLst>
            <a:ext uri="{FF2B5EF4-FFF2-40B4-BE49-F238E27FC236}">
              <a16:creationId xmlns:a16="http://schemas.microsoft.com/office/drawing/2014/main" id="{00000000-0008-0000-0300-0000E6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1" name="Text Box 424">
          <a:extLst>
            <a:ext uri="{FF2B5EF4-FFF2-40B4-BE49-F238E27FC236}">
              <a16:creationId xmlns:a16="http://schemas.microsoft.com/office/drawing/2014/main" id="{00000000-0008-0000-0300-0000E7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2" name="Text Box 425">
          <a:extLst>
            <a:ext uri="{FF2B5EF4-FFF2-40B4-BE49-F238E27FC236}">
              <a16:creationId xmlns:a16="http://schemas.microsoft.com/office/drawing/2014/main" id="{00000000-0008-0000-0300-0000E8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3" name="Text Box 426">
          <a:extLst>
            <a:ext uri="{FF2B5EF4-FFF2-40B4-BE49-F238E27FC236}">
              <a16:creationId xmlns:a16="http://schemas.microsoft.com/office/drawing/2014/main" id="{00000000-0008-0000-0300-0000E9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4" name="Text Box 427">
          <a:extLst>
            <a:ext uri="{FF2B5EF4-FFF2-40B4-BE49-F238E27FC236}">
              <a16:creationId xmlns:a16="http://schemas.microsoft.com/office/drawing/2014/main" id="{00000000-0008-0000-0300-0000EA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5" name="Text Box 428">
          <a:extLst>
            <a:ext uri="{FF2B5EF4-FFF2-40B4-BE49-F238E27FC236}">
              <a16:creationId xmlns:a16="http://schemas.microsoft.com/office/drawing/2014/main" id="{00000000-0008-0000-0300-0000EB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6" name="Text Box 429">
          <a:extLst>
            <a:ext uri="{FF2B5EF4-FFF2-40B4-BE49-F238E27FC236}">
              <a16:creationId xmlns:a16="http://schemas.microsoft.com/office/drawing/2014/main" id="{00000000-0008-0000-0300-0000EC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7" name="Text Box 430">
          <a:extLst>
            <a:ext uri="{FF2B5EF4-FFF2-40B4-BE49-F238E27FC236}">
              <a16:creationId xmlns:a16="http://schemas.microsoft.com/office/drawing/2014/main" id="{00000000-0008-0000-0300-0000ED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8" name="Text Box 431">
          <a:extLst>
            <a:ext uri="{FF2B5EF4-FFF2-40B4-BE49-F238E27FC236}">
              <a16:creationId xmlns:a16="http://schemas.microsoft.com/office/drawing/2014/main" id="{00000000-0008-0000-0300-0000EE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9" name="Text Box 432">
          <a:extLst>
            <a:ext uri="{FF2B5EF4-FFF2-40B4-BE49-F238E27FC236}">
              <a16:creationId xmlns:a16="http://schemas.microsoft.com/office/drawing/2014/main" id="{00000000-0008-0000-0300-0000EF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0" name="Text Box 433">
          <a:extLst>
            <a:ext uri="{FF2B5EF4-FFF2-40B4-BE49-F238E27FC236}">
              <a16:creationId xmlns:a16="http://schemas.microsoft.com/office/drawing/2014/main" id="{00000000-0008-0000-0300-0000F0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1" name="Text Box 434">
          <a:extLst>
            <a:ext uri="{FF2B5EF4-FFF2-40B4-BE49-F238E27FC236}">
              <a16:creationId xmlns:a16="http://schemas.microsoft.com/office/drawing/2014/main" id="{00000000-0008-0000-0300-0000F1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2" name="Text Box 435">
          <a:extLst>
            <a:ext uri="{FF2B5EF4-FFF2-40B4-BE49-F238E27FC236}">
              <a16:creationId xmlns:a16="http://schemas.microsoft.com/office/drawing/2014/main" id="{00000000-0008-0000-0300-0000F2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3" name="Text Box 436">
          <a:extLst>
            <a:ext uri="{FF2B5EF4-FFF2-40B4-BE49-F238E27FC236}">
              <a16:creationId xmlns:a16="http://schemas.microsoft.com/office/drawing/2014/main" id="{00000000-0008-0000-0300-0000F3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4" name="Text Box 437">
          <a:extLst>
            <a:ext uri="{FF2B5EF4-FFF2-40B4-BE49-F238E27FC236}">
              <a16:creationId xmlns:a16="http://schemas.microsoft.com/office/drawing/2014/main" id="{00000000-0008-0000-0300-0000F4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5" name="Text Box 438">
          <a:extLst>
            <a:ext uri="{FF2B5EF4-FFF2-40B4-BE49-F238E27FC236}">
              <a16:creationId xmlns:a16="http://schemas.microsoft.com/office/drawing/2014/main" id="{00000000-0008-0000-0300-0000F5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6" name="Text Box 439">
          <a:extLst>
            <a:ext uri="{FF2B5EF4-FFF2-40B4-BE49-F238E27FC236}">
              <a16:creationId xmlns:a16="http://schemas.microsoft.com/office/drawing/2014/main" id="{00000000-0008-0000-0300-0000F6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7" name="Text Box 440">
          <a:extLst>
            <a:ext uri="{FF2B5EF4-FFF2-40B4-BE49-F238E27FC236}">
              <a16:creationId xmlns:a16="http://schemas.microsoft.com/office/drawing/2014/main" id="{00000000-0008-0000-0300-0000F7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8" name="Text Box 441">
          <a:extLst>
            <a:ext uri="{FF2B5EF4-FFF2-40B4-BE49-F238E27FC236}">
              <a16:creationId xmlns:a16="http://schemas.microsoft.com/office/drawing/2014/main" id="{00000000-0008-0000-0300-0000F8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9" name="Text Box 442">
          <a:extLst>
            <a:ext uri="{FF2B5EF4-FFF2-40B4-BE49-F238E27FC236}">
              <a16:creationId xmlns:a16="http://schemas.microsoft.com/office/drawing/2014/main" id="{00000000-0008-0000-0300-0000F9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0" name="Text Box 443">
          <a:extLst>
            <a:ext uri="{FF2B5EF4-FFF2-40B4-BE49-F238E27FC236}">
              <a16:creationId xmlns:a16="http://schemas.microsoft.com/office/drawing/2014/main" id="{00000000-0008-0000-0300-0000FA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1" name="Text Box 444">
          <a:extLst>
            <a:ext uri="{FF2B5EF4-FFF2-40B4-BE49-F238E27FC236}">
              <a16:creationId xmlns:a16="http://schemas.microsoft.com/office/drawing/2014/main" id="{00000000-0008-0000-0300-0000FB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2" name="Text Box 445">
          <a:extLst>
            <a:ext uri="{FF2B5EF4-FFF2-40B4-BE49-F238E27FC236}">
              <a16:creationId xmlns:a16="http://schemas.microsoft.com/office/drawing/2014/main" id="{00000000-0008-0000-0300-0000FC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3" name="Text Box 446">
          <a:extLst>
            <a:ext uri="{FF2B5EF4-FFF2-40B4-BE49-F238E27FC236}">
              <a16:creationId xmlns:a16="http://schemas.microsoft.com/office/drawing/2014/main" id="{00000000-0008-0000-0300-0000FD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4" name="Text Box 447">
          <a:extLst>
            <a:ext uri="{FF2B5EF4-FFF2-40B4-BE49-F238E27FC236}">
              <a16:creationId xmlns:a16="http://schemas.microsoft.com/office/drawing/2014/main" id="{00000000-0008-0000-0300-0000FE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5" name="Text Box 448">
          <a:extLst>
            <a:ext uri="{FF2B5EF4-FFF2-40B4-BE49-F238E27FC236}">
              <a16:creationId xmlns:a16="http://schemas.microsoft.com/office/drawing/2014/main" id="{00000000-0008-0000-0300-0000FF00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6" name="Text Box 449">
          <a:extLst>
            <a:ext uri="{FF2B5EF4-FFF2-40B4-BE49-F238E27FC236}">
              <a16:creationId xmlns:a16="http://schemas.microsoft.com/office/drawing/2014/main" id="{00000000-0008-0000-0300-00000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7" name="Text Box 450">
          <a:extLst>
            <a:ext uri="{FF2B5EF4-FFF2-40B4-BE49-F238E27FC236}">
              <a16:creationId xmlns:a16="http://schemas.microsoft.com/office/drawing/2014/main" id="{00000000-0008-0000-0300-00000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8" name="Text Box 451">
          <a:extLst>
            <a:ext uri="{FF2B5EF4-FFF2-40B4-BE49-F238E27FC236}">
              <a16:creationId xmlns:a16="http://schemas.microsoft.com/office/drawing/2014/main" id="{00000000-0008-0000-0300-00000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9" name="Text Box 452">
          <a:extLst>
            <a:ext uri="{FF2B5EF4-FFF2-40B4-BE49-F238E27FC236}">
              <a16:creationId xmlns:a16="http://schemas.microsoft.com/office/drawing/2014/main" id="{00000000-0008-0000-0300-00000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0" name="Text Box 453">
          <a:extLst>
            <a:ext uri="{FF2B5EF4-FFF2-40B4-BE49-F238E27FC236}">
              <a16:creationId xmlns:a16="http://schemas.microsoft.com/office/drawing/2014/main" id="{00000000-0008-0000-0300-00000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1" name="Text Box 454">
          <a:extLst>
            <a:ext uri="{FF2B5EF4-FFF2-40B4-BE49-F238E27FC236}">
              <a16:creationId xmlns:a16="http://schemas.microsoft.com/office/drawing/2014/main" id="{00000000-0008-0000-0300-00000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2" name="Text Box 455">
          <a:extLst>
            <a:ext uri="{FF2B5EF4-FFF2-40B4-BE49-F238E27FC236}">
              <a16:creationId xmlns:a16="http://schemas.microsoft.com/office/drawing/2014/main" id="{00000000-0008-0000-0300-00000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3" name="Text Box 456">
          <a:extLst>
            <a:ext uri="{FF2B5EF4-FFF2-40B4-BE49-F238E27FC236}">
              <a16:creationId xmlns:a16="http://schemas.microsoft.com/office/drawing/2014/main" id="{00000000-0008-0000-0300-00000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4" name="Text Box 457">
          <a:extLst>
            <a:ext uri="{FF2B5EF4-FFF2-40B4-BE49-F238E27FC236}">
              <a16:creationId xmlns:a16="http://schemas.microsoft.com/office/drawing/2014/main" id="{00000000-0008-0000-0300-00000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5" name="Text Box 458">
          <a:extLst>
            <a:ext uri="{FF2B5EF4-FFF2-40B4-BE49-F238E27FC236}">
              <a16:creationId xmlns:a16="http://schemas.microsoft.com/office/drawing/2014/main" id="{00000000-0008-0000-0300-00000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6" name="Text Box 459">
          <a:extLst>
            <a:ext uri="{FF2B5EF4-FFF2-40B4-BE49-F238E27FC236}">
              <a16:creationId xmlns:a16="http://schemas.microsoft.com/office/drawing/2014/main" id="{00000000-0008-0000-0300-00000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7" name="Text Box 460">
          <a:extLst>
            <a:ext uri="{FF2B5EF4-FFF2-40B4-BE49-F238E27FC236}">
              <a16:creationId xmlns:a16="http://schemas.microsoft.com/office/drawing/2014/main" id="{00000000-0008-0000-0300-00000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8" name="Text Box 461">
          <a:extLst>
            <a:ext uri="{FF2B5EF4-FFF2-40B4-BE49-F238E27FC236}">
              <a16:creationId xmlns:a16="http://schemas.microsoft.com/office/drawing/2014/main" id="{00000000-0008-0000-0300-00000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9" name="Text Box 462">
          <a:extLst>
            <a:ext uri="{FF2B5EF4-FFF2-40B4-BE49-F238E27FC236}">
              <a16:creationId xmlns:a16="http://schemas.microsoft.com/office/drawing/2014/main" id="{00000000-0008-0000-0300-00000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0" name="Text Box 463">
          <a:extLst>
            <a:ext uri="{FF2B5EF4-FFF2-40B4-BE49-F238E27FC236}">
              <a16:creationId xmlns:a16="http://schemas.microsoft.com/office/drawing/2014/main" id="{00000000-0008-0000-0300-00000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1" name="Text Box 464">
          <a:extLst>
            <a:ext uri="{FF2B5EF4-FFF2-40B4-BE49-F238E27FC236}">
              <a16:creationId xmlns:a16="http://schemas.microsoft.com/office/drawing/2014/main" id="{00000000-0008-0000-0300-00000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2" name="Text Box 465">
          <a:extLst>
            <a:ext uri="{FF2B5EF4-FFF2-40B4-BE49-F238E27FC236}">
              <a16:creationId xmlns:a16="http://schemas.microsoft.com/office/drawing/2014/main" id="{00000000-0008-0000-0300-00001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3" name="Text Box 466">
          <a:extLst>
            <a:ext uri="{FF2B5EF4-FFF2-40B4-BE49-F238E27FC236}">
              <a16:creationId xmlns:a16="http://schemas.microsoft.com/office/drawing/2014/main" id="{00000000-0008-0000-0300-00001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4" name="Text Box 467">
          <a:extLst>
            <a:ext uri="{FF2B5EF4-FFF2-40B4-BE49-F238E27FC236}">
              <a16:creationId xmlns:a16="http://schemas.microsoft.com/office/drawing/2014/main" id="{00000000-0008-0000-0300-00001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5" name="Text Box 468">
          <a:extLst>
            <a:ext uri="{FF2B5EF4-FFF2-40B4-BE49-F238E27FC236}">
              <a16:creationId xmlns:a16="http://schemas.microsoft.com/office/drawing/2014/main" id="{00000000-0008-0000-0300-00001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6" name="Text Box 469">
          <a:extLst>
            <a:ext uri="{FF2B5EF4-FFF2-40B4-BE49-F238E27FC236}">
              <a16:creationId xmlns:a16="http://schemas.microsoft.com/office/drawing/2014/main" id="{00000000-0008-0000-0300-00001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7" name="Text Box 470">
          <a:extLst>
            <a:ext uri="{FF2B5EF4-FFF2-40B4-BE49-F238E27FC236}">
              <a16:creationId xmlns:a16="http://schemas.microsoft.com/office/drawing/2014/main" id="{00000000-0008-0000-0300-00001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8" name="Text Box 471">
          <a:extLst>
            <a:ext uri="{FF2B5EF4-FFF2-40B4-BE49-F238E27FC236}">
              <a16:creationId xmlns:a16="http://schemas.microsoft.com/office/drawing/2014/main" id="{00000000-0008-0000-0300-00001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9" name="Text Box 472">
          <a:extLst>
            <a:ext uri="{FF2B5EF4-FFF2-40B4-BE49-F238E27FC236}">
              <a16:creationId xmlns:a16="http://schemas.microsoft.com/office/drawing/2014/main" id="{00000000-0008-0000-0300-00001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0" name="Text Box 473">
          <a:extLst>
            <a:ext uri="{FF2B5EF4-FFF2-40B4-BE49-F238E27FC236}">
              <a16:creationId xmlns:a16="http://schemas.microsoft.com/office/drawing/2014/main" id="{00000000-0008-0000-0300-00001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1" name="Text Box 474">
          <a:extLst>
            <a:ext uri="{FF2B5EF4-FFF2-40B4-BE49-F238E27FC236}">
              <a16:creationId xmlns:a16="http://schemas.microsoft.com/office/drawing/2014/main" id="{00000000-0008-0000-0300-00001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2" name="Text Box 475">
          <a:extLst>
            <a:ext uri="{FF2B5EF4-FFF2-40B4-BE49-F238E27FC236}">
              <a16:creationId xmlns:a16="http://schemas.microsoft.com/office/drawing/2014/main" id="{00000000-0008-0000-0300-00001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3" name="Text Box 476">
          <a:extLst>
            <a:ext uri="{FF2B5EF4-FFF2-40B4-BE49-F238E27FC236}">
              <a16:creationId xmlns:a16="http://schemas.microsoft.com/office/drawing/2014/main" id="{00000000-0008-0000-0300-00001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4" name="Text Box 477">
          <a:extLst>
            <a:ext uri="{FF2B5EF4-FFF2-40B4-BE49-F238E27FC236}">
              <a16:creationId xmlns:a16="http://schemas.microsoft.com/office/drawing/2014/main" id="{00000000-0008-0000-0300-00001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5" name="Text Box 478">
          <a:extLst>
            <a:ext uri="{FF2B5EF4-FFF2-40B4-BE49-F238E27FC236}">
              <a16:creationId xmlns:a16="http://schemas.microsoft.com/office/drawing/2014/main" id="{00000000-0008-0000-0300-00001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6" name="Text Box 479">
          <a:extLst>
            <a:ext uri="{FF2B5EF4-FFF2-40B4-BE49-F238E27FC236}">
              <a16:creationId xmlns:a16="http://schemas.microsoft.com/office/drawing/2014/main" id="{00000000-0008-0000-0300-00001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7" name="Text Box 480">
          <a:extLst>
            <a:ext uri="{FF2B5EF4-FFF2-40B4-BE49-F238E27FC236}">
              <a16:creationId xmlns:a16="http://schemas.microsoft.com/office/drawing/2014/main" id="{00000000-0008-0000-0300-00001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8" name="Text Box 481">
          <a:extLst>
            <a:ext uri="{FF2B5EF4-FFF2-40B4-BE49-F238E27FC236}">
              <a16:creationId xmlns:a16="http://schemas.microsoft.com/office/drawing/2014/main" id="{00000000-0008-0000-0300-00002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9" name="Text Box 482">
          <a:extLst>
            <a:ext uri="{FF2B5EF4-FFF2-40B4-BE49-F238E27FC236}">
              <a16:creationId xmlns:a16="http://schemas.microsoft.com/office/drawing/2014/main" id="{00000000-0008-0000-0300-00002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0" name="Text Box 483">
          <a:extLst>
            <a:ext uri="{FF2B5EF4-FFF2-40B4-BE49-F238E27FC236}">
              <a16:creationId xmlns:a16="http://schemas.microsoft.com/office/drawing/2014/main" id="{00000000-0008-0000-0300-00002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1" name="Text Box 484">
          <a:extLst>
            <a:ext uri="{FF2B5EF4-FFF2-40B4-BE49-F238E27FC236}">
              <a16:creationId xmlns:a16="http://schemas.microsoft.com/office/drawing/2014/main" id="{00000000-0008-0000-0300-00002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2" name="Text Box 485">
          <a:extLst>
            <a:ext uri="{FF2B5EF4-FFF2-40B4-BE49-F238E27FC236}">
              <a16:creationId xmlns:a16="http://schemas.microsoft.com/office/drawing/2014/main" id="{00000000-0008-0000-0300-00002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3" name="Text Box 486">
          <a:extLst>
            <a:ext uri="{FF2B5EF4-FFF2-40B4-BE49-F238E27FC236}">
              <a16:creationId xmlns:a16="http://schemas.microsoft.com/office/drawing/2014/main" id="{00000000-0008-0000-0300-00002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4" name="Text Box 487">
          <a:extLst>
            <a:ext uri="{FF2B5EF4-FFF2-40B4-BE49-F238E27FC236}">
              <a16:creationId xmlns:a16="http://schemas.microsoft.com/office/drawing/2014/main" id="{00000000-0008-0000-0300-00002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5" name="Text Box 488">
          <a:extLst>
            <a:ext uri="{FF2B5EF4-FFF2-40B4-BE49-F238E27FC236}">
              <a16:creationId xmlns:a16="http://schemas.microsoft.com/office/drawing/2014/main" id="{00000000-0008-0000-0300-00002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6" name="Text Box 489">
          <a:extLst>
            <a:ext uri="{FF2B5EF4-FFF2-40B4-BE49-F238E27FC236}">
              <a16:creationId xmlns:a16="http://schemas.microsoft.com/office/drawing/2014/main" id="{00000000-0008-0000-0300-00002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7" name="Text Box 490">
          <a:extLst>
            <a:ext uri="{FF2B5EF4-FFF2-40B4-BE49-F238E27FC236}">
              <a16:creationId xmlns:a16="http://schemas.microsoft.com/office/drawing/2014/main" id="{00000000-0008-0000-0300-00002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8" name="Text Box 491">
          <a:extLst>
            <a:ext uri="{FF2B5EF4-FFF2-40B4-BE49-F238E27FC236}">
              <a16:creationId xmlns:a16="http://schemas.microsoft.com/office/drawing/2014/main" id="{00000000-0008-0000-0300-00002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9" name="Text Box 492">
          <a:extLst>
            <a:ext uri="{FF2B5EF4-FFF2-40B4-BE49-F238E27FC236}">
              <a16:creationId xmlns:a16="http://schemas.microsoft.com/office/drawing/2014/main" id="{00000000-0008-0000-0300-00002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0" name="Text Box 493">
          <a:extLst>
            <a:ext uri="{FF2B5EF4-FFF2-40B4-BE49-F238E27FC236}">
              <a16:creationId xmlns:a16="http://schemas.microsoft.com/office/drawing/2014/main" id="{00000000-0008-0000-0300-00002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1" name="Text Box 494">
          <a:extLst>
            <a:ext uri="{FF2B5EF4-FFF2-40B4-BE49-F238E27FC236}">
              <a16:creationId xmlns:a16="http://schemas.microsoft.com/office/drawing/2014/main" id="{00000000-0008-0000-0300-00002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2" name="Text Box 495">
          <a:extLst>
            <a:ext uri="{FF2B5EF4-FFF2-40B4-BE49-F238E27FC236}">
              <a16:creationId xmlns:a16="http://schemas.microsoft.com/office/drawing/2014/main" id="{00000000-0008-0000-0300-00002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3" name="Text Box 496">
          <a:extLst>
            <a:ext uri="{FF2B5EF4-FFF2-40B4-BE49-F238E27FC236}">
              <a16:creationId xmlns:a16="http://schemas.microsoft.com/office/drawing/2014/main" id="{00000000-0008-0000-0300-00002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4" name="Text Box 497">
          <a:extLst>
            <a:ext uri="{FF2B5EF4-FFF2-40B4-BE49-F238E27FC236}">
              <a16:creationId xmlns:a16="http://schemas.microsoft.com/office/drawing/2014/main" id="{00000000-0008-0000-0300-00003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5" name="Text Box 498">
          <a:extLst>
            <a:ext uri="{FF2B5EF4-FFF2-40B4-BE49-F238E27FC236}">
              <a16:creationId xmlns:a16="http://schemas.microsoft.com/office/drawing/2014/main" id="{00000000-0008-0000-0300-00003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6" name="Text Box 499">
          <a:extLst>
            <a:ext uri="{FF2B5EF4-FFF2-40B4-BE49-F238E27FC236}">
              <a16:creationId xmlns:a16="http://schemas.microsoft.com/office/drawing/2014/main" id="{00000000-0008-0000-0300-00003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7" name="Text Box 500">
          <a:extLst>
            <a:ext uri="{FF2B5EF4-FFF2-40B4-BE49-F238E27FC236}">
              <a16:creationId xmlns:a16="http://schemas.microsoft.com/office/drawing/2014/main" id="{00000000-0008-0000-0300-00003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8" name="Text Box 501">
          <a:extLst>
            <a:ext uri="{FF2B5EF4-FFF2-40B4-BE49-F238E27FC236}">
              <a16:creationId xmlns:a16="http://schemas.microsoft.com/office/drawing/2014/main" id="{00000000-0008-0000-0300-00003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9" name="Text Box 502">
          <a:extLst>
            <a:ext uri="{FF2B5EF4-FFF2-40B4-BE49-F238E27FC236}">
              <a16:creationId xmlns:a16="http://schemas.microsoft.com/office/drawing/2014/main" id="{00000000-0008-0000-0300-00003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0" name="Text Box 503">
          <a:extLst>
            <a:ext uri="{FF2B5EF4-FFF2-40B4-BE49-F238E27FC236}">
              <a16:creationId xmlns:a16="http://schemas.microsoft.com/office/drawing/2014/main" id="{00000000-0008-0000-0300-00003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1" name="Text Box 504">
          <a:extLst>
            <a:ext uri="{FF2B5EF4-FFF2-40B4-BE49-F238E27FC236}">
              <a16:creationId xmlns:a16="http://schemas.microsoft.com/office/drawing/2014/main" id="{00000000-0008-0000-0300-00003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2" name="Text Box 505">
          <a:extLst>
            <a:ext uri="{FF2B5EF4-FFF2-40B4-BE49-F238E27FC236}">
              <a16:creationId xmlns:a16="http://schemas.microsoft.com/office/drawing/2014/main" id="{00000000-0008-0000-0300-00003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3" name="Text Box 506">
          <a:extLst>
            <a:ext uri="{FF2B5EF4-FFF2-40B4-BE49-F238E27FC236}">
              <a16:creationId xmlns:a16="http://schemas.microsoft.com/office/drawing/2014/main" id="{00000000-0008-0000-0300-00003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4" name="Text Box 507">
          <a:extLst>
            <a:ext uri="{FF2B5EF4-FFF2-40B4-BE49-F238E27FC236}">
              <a16:creationId xmlns:a16="http://schemas.microsoft.com/office/drawing/2014/main" id="{00000000-0008-0000-0300-00003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5" name="Text Box 508">
          <a:extLst>
            <a:ext uri="{FF2B5EF4-FFF2-40B4-BE49-F238E27FC236}">
              <a16:creationId xmlns:a16="http://schemas.microsoft.com/office/drawing/2014/main" id="{00000000-0008-0000-0300-00003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6" name="Text Box 509">
          <a:extLst>
            <a:ext uri="{FF2B5EF4-FFF2-40B4-BE49-F238E27FC236}">
              <a16:creationId xmlns:a16="http://schemas.microsoft.com/office/drawing/2014/main" id="{00000000-0008-0000-0300-00003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7" name="Text Box 510">
          <a:extLst>
            <a:ext uri="{FF2B5EF4-FFF2-40B4-BE49-F238E27FC236}">
              <a16:creationId xmlns:a16="http://schemas.microsoft.com/office/drawing/2014/main" id="{00000000-0008-0000-0300-00003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8" name="Text Box 511">
          <a:extLst>
            <a:ext uri="{FF2B5EF4-FFF2-40B4-BE49-F238E27FC236}">
              <a16:creationId xmlns:a16="http://schemas.microsoft.com/office/drawing/2014/main" id="{00000000-0008-0000-0300-00003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9" name="Text Box 512">
          <a:extLst>
            <a:ext uri="{FF2B5EF4-FFF2-40B4-BE49-F238E27FC236}">
              <a16:creationId xmlns:a16="http://schemas.microsoft.com/office/drawing/2014/main" id="{00000000-0008-0000-0300-00003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0" name="Text Box 513">
          <a:extLst>
            <a:ext uri="{FF2B5EF4-FFF2-40B4-BE49-F238E27FC236}">
              <a16:creationId xmlns:a16="http://schemas.microsoft.com/office/drawing/2014/main" id="{00000000-0008-0000-0300-00004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1" name="Text Box 514">
          <a:extLst>
            <a:ext uri="{FF2B5EF4-FFF2-40B4-BE49-F238E27FC236}">
              <a16:creationId xmlns:a16="http://schemas.microsoft.com/office/drawing/2014/main" id="{00000000-0008-0000-0300-00004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2" name="Text Box 515">
          <a:extLst>
            <a:ext uri="{FF2B5EF4-FFF2-40B4-BE49-F238E27FC236}">
              <a16:creationId xmlns:a16="http://schemas.microsoft.com/office/drawing/2014/main" id="{00000000-0008-0000-0300-00004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3" name="Text Box 516">
          <a:extLst>
            <a:ext uri="{FF2B5EF4-FFF2-40B4-BE49-F238E27FC236}">
              <a16:creationId xmlns:a16="http://schemas.microsoft.com/office/drawing/2014/main" id="{00000000-0008-0000-0300-00004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4" name="Text Box 517">
          <a:extLst>
            <a:ext uri="{FF2B5EF4-FFF2-40B4-BE49-F238E27FC236}">
              <a16:creationId xmlns:a16="http://schemas.microsoft.com/office/drawing/2014/main" id="{00000000-0008-0000-0300-00004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5" name="Text Box 518">
          <a:extLst>
            <a:ext uri="{FF2B5EF4-FFF2-40B4-BE49-F238E27FC236}">
              <a16:creationId xmlns:a16="http://schemas.microsoft.com/office/drawing/2014/main" id="{00000000-0008-0000-0300-00004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6" name="Text Box 519">
          <a:extLst>
            <a:ext uri="{FF2B5EF4-FFF2-40B4-BE49-F238E27FC236}">
              <a16:creationId xmlns:a16="http://schemas.microsoft.com/office/drawing/2014/main" id="{00000000-0008-0000-0300-00004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7" name="Text Box 520">
          <a:extLst>
            <a:ext uri="{FF2B5EF4-FFF2-40B4-BE49-F238E27FC236}">
              <a16:creationId xmlns:a16="http://schemas.microsoft.com/office/drawing/2014/main" id="{00000000-0008-0000-0300-00004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8" name="Text Box 521">
          <a:extLst>
            <a:ext uri="{FF2B5EF4-FFF2-40B4-BE49-F238E27FC236}">
              <a16:creationId xmlns:a16="http://schemas.microsoft.com/office/drawing/2014/main" id="{00000000-0008-0000-0300-00004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9" name="Text Box 522">
          <a:extLst>
            <a:ext uri="{FF2B5EF4-FFF2-40B4-BE49-F238E27FC236}">
              <a16:creationId xmlns:a16="http://schemas.microsoft.com/office/drawing/2014/main" id="{00000000-0008-0000-0300-00004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0" name="Text Box 523">
          <a:extLst>
            <a:ext uri="{FF2B5EF4-FFF2-40B4-BE49-F238E27FC236}">
              <a16:creationId xmlns:a16="http://schemas.microsoft.com/office/drawing/2014/main" id="{00000000-0008-0000-0300-00004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1" name="Text Box 524">
          <a:extLst>
            <a:ext uri="{FF2B5EF4-FFF2-40B4-BE49-F238E27FC236}">
              <a16:creationId xmlns:a16="http://schemas.microsoft.com/office/drawing/2014/main" id="{00000000-0008-0000-0300-00004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2" name="Text Box 525">
          <a:extLst>
            <a:ext uri="{FF2B5EF4-FFF2-40B4-BE49-F238E27FC236}">
              <a16:creationId xmlns:a16="http://schemas.microsoft.com/office/drawing/2014/main" id="{00000000-0008-0000-0300-00004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3" name="Text Box 526">
          <a:extLst>
            <a:ext uri="{FF2B5EF4-FFF2-40B4-BE49-F238E27FC236}">
              <a16:creationId xmlns:a16="http://schemas.microsoft.com/office/drawing/2014/main" id="{00000000-0008-0000-0300-00004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4" name="Text Box 527">
          <a:extLst>
            <a:ext uri="{FF2B5EF4-FFF2-40B4-BE49-F238E27FC236}">
              <a16:creationId xmlns:a16="http://schemas.microsoft.com/office/drawing/2014/main" id="{00000000-0008-0000-0300-00004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5" name="Text Box 528">
          <a:extLst>
            <a:ext uri="{FF2B5EF4-FFF2-40B4-BE49-F238E27FC236}">
              <a16:creationId xmlns:a16="http://schemas.microsoft.com/office/drawing/2014/main" id="{00000000-0008-0000-0300-00004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6" name="Text Box 529">
          <a:extLst>
            <a:ext uri="{FF2B5EF4-FFF2-40B4-BE49-F238E27FC236}">
              <a16:creationId xmlns:a16="http://schemas.microsoft.com/office/drawing/2014/main" id="{00000000-0008-0000-0300-00005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7" name="Text Box 530">
          <a:extLst>
            <a:ext uri="{FF2B5EF4-FFF2-40B4-BE49-F238E27FC236}">
              <a16:creationId xmlns:a16="http://schemas.microsoft.com/office/drawing/2014/main" id="{00000000-0008-0000-0300-00005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8" name="Text Box 531">
          <a:extLst>
            <a:ext uri="{FF2B5EF4-FFF2-40B4-BE49-F238E27FC236}">
              <a16:creationId xmlns:a16="http://schemas.microsoft.com/office/drawing/2014/main" id="{00000000-0008-0000-0300-00005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9" name="Text Box 532">
          <a:extLst>
            <a:ext uri="{FF2B5EF4-FFF2-40B4-BE49-F238E27FC236}">
              <a16:creationId xmlns:a16="http://schemas.microsoft.com/office/drawing/2014/main" id="{00000000-0008-0000-0300-00005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0" name="Text Box 533">
          <a:extLst>
            <a:ext uri="{FF2B5EF4-FFF2-40B4-BE49-F238E27FC236}">
              <a16:creationId xmlns:a16="http://schemas.microsoft.com/office/drawing/2014/main" id="{00000000-0008-0000-0300-00005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1" name="Text Box 534">
          <a:extLst>
            <a:ext uri="{FF2B5EF4-FFF2-40B4-BE49-F238E27FC236}">
              <a16:creationId xmlns:a16="http://schemas.microsoft.com/office/drawing/2014/main" id="{00000000-0008-0000-0300-00005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2" name="Text Box 535">
          <a:extLst>
            <a:ext uri="{FF2B5EF4-FFF2-40B4-BE49-F238E27FC236}">
              <a16:creationId xmlns:a16="http://schemas.microsoft.com/office/drawing/2014/main" id="{00000000-0008-0000-0300-00005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3" name="Text Box 536">
          <a:extLst>
            <a:ext uri="{FF2B5EF4-FFF2-40B4-BE49-F238E27FC236}">
              <a16:creationId xmlns:a16="http://schemas.microsoft.com/office/drawing/2014/main" id="{00000000-0008-0000-0300-00005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4" name="Text Box 537">
          <a:extLst>
            <a:ext uri="{FF2B5EF4-FFF2-40B4-BE49-F238E27FC236}">
              <a16:creationId xmlns:a16="http://schemas.microsoft.com/office/drawing/2014/main" id="{00000000-0008-0000-0300-00005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5" name="Text Box 538">
          <a:extLst>
            <a:ext uri="{FF2B5EF4-FFF2-40B4-BE49-F238E27FC236}">
              <a16:creationId xmlns:a16="http://schemas.microsoft.com/office/drawing/2014/main" id="{00000000-0008-0000-0300-00005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6" name="Text Box 539">
          <a:extLst>
            <a:ext uri="{FF2B5EF4-FFF2-40B4-BE49-F238E27FC236}">
              <a16:creationId xmlns:a16="http://schemas.microsoft.com/office/drawing/2014/main" id="{00000000-0008-0000-0300-00005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7" name="Text Box 540">
          <a:extLst>
            <a:ext uri="{FF2B5EF4-FFF2-40B4-BE49-F238E27FC236}">
              <a16:creationId xmlns:a16="http://schemas.microsoft.com/office/drawing/2014/main" id="{00000000-0008-0000-0300-00005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8" name="Text Box 541">
          <a:extLst>
            <a:ext uri="{FF2B5EF4-FFF2-40B4-BE49-F238E27FC236}">
              <a16:creationId xmlns:a16="http://schemas.microsoft.com/office/drawing/2014/main" id="{00000000-0008-0000-0300-00005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9" name="Text Box 542">
          <a:extLst>
            <a:ext uri="{FF2B5EF4-FFF2-40B4-BE49-F238E27FC236}">
              <a16:creationId xmlns:a16="http://schemas.microsoft.com/office/drawing/2014/main" id="{00000000-0008-0000-0300-00005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0" name="Text Box 543">
          <a:extLst>
            <a:ext uri="{FF2B5EF4-FFF2-40B4-BE49-F238E27FC236}">
              <a16:creationId xmlns:a16="http://schemas.microsoft.com/office/drawing/2014/main" id="{00000000-0008-0000-0300-00005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1" name="Text Box 544">
          <a:extLst>
            <a:ext uri="{FF2B5EF4-FFF2-40B4-BE49-F238E27FC236}">
              <a16:creationId xmlns:a16="http://schemas.microsoft.com/office/drawing/2014/main" id="{00000000-0008-0000-0300-00005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2" name="Text Box 545">
          <a:extLst>
            <a:ext uri="{FF2B5EF4-FFF2-40B4-BE49-F238E27FC236}">
              <a16:creationId xmlns:a16="http://schemas.microsoft.com/office/drawing/2014/main" id="{00000000-0008-0000-0300-00006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3" name="Text Box 546">
          <a:extLst>
            <a:ext uri="{FF2B5EF4-FFF2-40B4-BE49-F238E27FC236}">
              <a16:creationId xmlns:a16="http://schemas.microsoft.com/office/drawing/2014/main" id="{00000000-0008-0000-0300-00006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4" name="Text Box 547">
          <a:extLst>
            <a:ext uri="{FF2B5EF4-FFF2-40B4-BE49-F238E27FC236}">
              <a16:creationId xmlns:a16="http://schemas.microsoft.com/office/drawing/2014/main" id="{00000000-0008-0000-0300-00006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5" name="Text Box 548">
          <a:extLst>
            <a:ext uri="{FF2B5EF4-FFF2-40B4-BE49-F238E27FC236}">
              <a16:creationId xmlns:a16="http://schemas.microsoft.com/office/drawing/2014/main" id="{00000000-0008-0000-0300-00006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6" name="Text Box 549">
          <a:extLst>
            <a:ext uri="{FF2B5EF4-FFF2-40B4-BE49-F238E27FC236}">
              <a16:creationId xmlns:a16="http://schemas.microsoft.com/office/drawing/2014/main" id="{00000000-0008-0000-0300-00006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7" name="Text Box 550">
          <a:extLst>
            <a:ext uri="{FF2B5EF4-FFF2-40B4-BE49-F238E27FC236}">
              <a16:creationId xmlns:a16="http://schemas.microsoft.com/office/drawing/2014/main" id="{00000000-0008-0000-0300-00006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8" name="Text Box 551">
          <a:extLst>
            <a:ext uri="{FF2B5EF4-FFF2-40B4-BE49-F238E27FC236}">
              <a16:creationId xmlns:a16="http://schemas.microsoft.com/office/drawing/2014/main" id="{00000000-0008-0000-0300-00006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9" name="Text Box 552">
          <a:extLst>
            <a:ext uri="{FF2B5EF4-FFF2-40B4-BE49-F238E27FC236}">
              <a16:creationId xmlns:a16="http://schemas.microsoft.com/office/drawing/2014/main" id="{00000000-0008-0000-0300-00006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0" name="Text Box 553">
          <a:extLst>
            <a:ext uri="{FF2B5EF4-FFF2-40B4-BE49-F238E27FC236}">
              <a16:creationId xmlns:a16="http://schemas.microsoft.com/office/drawing/2014/main" id="{00000000-0008-0000-0300-00006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1" name="Text Box 554">
          <a:extLst>
            <a:ext uri="{FF2B5EF4-FFF2-40B4-BE49-F238E27FC236}">
              <a16:creationId xmlns:a16="http://schemas.microsoft.com/office/drawing/2014/main" id="{00000000-0008-0000-0300-00006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2" name="Text Box 555">
          <a:extLst>
            <a:ext uri="{FF2B5EF4-FFF2-40B4-BE49-F238E27FC236}">
              <a16:creationId xmlns:a16="http://schemas.microsoft.com/office/drawing/2014/main" id="{00000000-0008-0000-0300-00006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3" name="Text Box 556">
          <a:extLst>
            <a:ext uri="{FF2B5EF4-FFF2-40B4-BE49-F238E27FC236}">
              <a16:creationId xmlns:a16="http://schemas.microsoft.com/office/drawing/2014/main" id="{00000000-0008-0000-0300-00006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4" name="Text Box 557">
          <a:extLst>
            <a:ext uri="{FF2B5EF4-FFF2-40B4-BE49-F238E27FC236}">
              <a16:creationId xmlns:a16="http://schemas.microsoft.com/office/drawing/2014/main" id="{00000000-0008-0000-0300-00006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5" name="Text Box 558">
          <a:extLst>
            <a:ext uri="{FF2B5EF4-FFF2-40B4-BE49-F238E27FC236}">
              <a16:creationId xmlns:a16="http://schemas.microsoft.com/office/drawing/2014/main" id="{00000000-0008-0000-0300-00006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6" name="Text Box 559">
          <a:extLst>
            <a:ext uri="{FF2B5EF4-FFF2-40B4-BE49-F238E27FC236}">
              <a16:creationId xmlns:a16="http://schemas.microsoft.com/office/drawing/2014/main" id="{00000000-0008-0000-0300-00006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7" name="Text Box 560">
          <a:extLst>
            <a:ext uri="{FF2B5EF4-FFF2-40B4-BE49-F238E27FC236}">
              <a16:creationId xmlns:a16="http://schemas.microsoft.com/office/drawing/2014/main" id="{00000000-0008-0000-0300-00006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8" name="Text Box 561">
          <a:extLst>
            <a:ext uri="{FF2B5EF4-FFF2-40B4-BE49-F238E27FC236}">
              <a16:creationId xmlns:a16="http://schemas.microsoft.com/office/drawing/2014/main" id="{00000000-0008-0000-0300-00007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9" name="Text Box 562">
          <a:extLst>
            <a:ext uri="{FF2B5EF4-FFF2-40B4-BE49-F238E27FC236}">
              <a16:creationId xmlns:a16="http://schemas.microsoft.com/office/drawing/2014/main" id="{00000000-0008-0000-0300-00007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0" name="Text Box 563">
          <a:extLst>
            <a:ext uri="{FF2B5EF4-FFF2-40B4-BE49-F238E27FC236}">
              <a16:creationId xmlns:a16="http://schemas.microsoft.com/office/drawing/2014/main" id="{00000000-0008-0000-0300-00007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1" name="Text Box 564">
          <a:extLst>
            <a:ext uri="{FF2B5EF4-FFF2-40B4-BE49-F238E27FC236}">
              <a16:creationId xmlns:a16="http://schemas.microsoft.com/office/drawing/2014/main" id="{00000000-0008-0000-0300-00007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2" name="Text Box 565">
          <a:extLst>
            <a:ext uri="{FF2B5EF4-FFF2-40B4-BE49-F238E27FC236}">
              <a16:creationId xmlns:a16="http://schemas.microsoft.com/office/drawing/2014/main" id="{00000000-0008-0000-0300-00007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3" name="Text Box 566">
          <a:extLst>
            <a:ext uri="{FF2B5EF4-FFF2-40B4-BE49-F238E27FC236}">
              <a16:creationId xmlns:a16="http://schemas.microsoft.com/office/drawing/2014/main" id="{00000000-0008-0000-0300-00007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4" name="Text Box 567">
          <a:extLst>
            <a:ext uri="{FF2B5EF4-FFF2-40B4-BE49-F238E27FC236}">
              <a16:creationId xmlns:a16="http://schemas.microsoft.com/office/drawing/2014/main" id="{00000000-0008-0000-0300-00007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5" name="Text Box 568">
          <a:extLst>
            <a:ext uri="{FF2B5EF4-FFF2-40B4-BE49-F238E27FC236}">
              <a16:creationId xmlns:a16="http://schemas.microsoft.com/office/drawing/2014/main" id="{00000000-0008-0000-0300-00007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6" name="Text Box 569">
          <a:extLst>
            <a:ext uri="{FF2B5EF4-FFF2-40B4-BE49-F238E27FC236}">
              <a16:creationId xmlns:a16="http://schemas.microsoft.com/office/drawing/2014/main" id="{00000000-0008-0000-0300-00007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7" name="Text Box 570">
          <a:extLst>
            <a:ext uri="{FF2B5EF4-FFF2-40B4-BE49-F238E27FC236}">
              <a16:creationId xmlns:a16="http://schemas.microsoft.com/office/drawing/2014/main" id="{00000000-0008-0000-0300-00007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8" name="Text Box 571">
          <a:extLst>
            <a:ext uri="{FF2B5EF4-FFF2-40B4-BE49-F238E27FC236}">
              <a16:creationId xmlns:a16="http://schemas.microsoft.com/office/drawing/2014/main" id="{00000000-0008-0000-0300-00007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9" name="Text Box 572">
          <a:extLst>
            <a:ext uri="{FF2B5EF4-FFF2-40B4-BE49-F238E27FC236}">
              <a16:creationId xmlns:a16="http://schemas.microsoft.com/office/drawing/2014/main" id="{00000000-0008-0000-0300-00007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0" name="Text Box 573">
          <a:extLst>
            <a:ext uri="{FF2B5EF4-FFF2-40B4-BE49-F238E27FC236}">
              <a16:creationId xmlns:a16="http://schemas.microsoft.com/office/drawing/2014/main" id="{00000000-0008-0000-0300-00007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1" name="Text Box 574">
          <a:extLst>
            <a:ext uri="{FF2B5EF4-FFF2-40B4-BE49-F238E27FC236}">
              <a16:creationId xmlns:a16="http://schemas.microsoft.com/office/drawing/2014/main" id="{00000000-0008-0000-0300-00007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2" name="Text Box 575">
          <a:extLst>
            <a:ext uri="{FF2B5EF4-FFF2-40B4-BE49-F238E27FC236}">
              <a16:creationId xmlns:a16="http://schemas.microsoft.com/office/drawing/2014/main" id="{00000000-0008-0000-0300-00007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3" name="Text Box 576">
          <a:extLst>
            <a:ext uri="{FF2B5EF4-FFF2-40B4-BE49-F238E27FC236}">
              <a16:creationId xmlns:a16="http://schemas.microsoft.com/office/drawing/2014/main" id="{00000000-0008-0000-0300-00007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4" name="Text Box 577">
          <a:extLst>
            <a:ext uri="{FF2B5EF4-FFF2-40B4-BE49-F238E27FC236}">
              <a16:creationId xmlns:a16="http://schemas.microsoft.com/office/drawing/2014/main" id="{00000000-0008-0000-0300-00008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5" name="Text Box 578">
          <a:extLst>
            <a:ext uri="{FF2B5EF4-FFF2-40B4-BE49-F238E27FC236}">
              <a16:creationId xmlns:a16="http://schemas.microsoft.com/office/drawing/2014/main" id="{00000000-0008-0000-0300-00008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6" name="Text Box 579">
          <a:extLst>
            <a:ext uri="{FF2B5EF4-FFF2-40B4-BE49-F238E27FC236}">
              <a16:creationId xmlns:a16="http://schemas.microsoft.com/office/drawing/2014/main" id="{00000000-0008-0000-0300-00008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7" name="Text Box 580">
          <a:extLst>
            <a:ext uri="{FF2B5EF4-FFF2-40B4-BE49-F238E27FC236}">
              <a16:creationId xmlns:a16="http://schemas.microsoft.com/office/drawing/2014/main" id="{00000000-0008-0000-0300-00008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8" name="Text Box 581">
          <a:extLst>
            <a:ext uri="{FF2B5EF4-FFF2-40B4-BE49-F238E27FC236}">
              <a16:creationId xmlns:a16="http://schemas.microsoft.com/office/drawing/2014/main" id="{00000000-0008-0000-0300-00008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9" name="Text Box 582">
          <a:extLst>
            <a:ext uri="{FF2B5EF4-FFF2-40B4-BE49-F238E27FC236}">
              <a16:creationId xmlns:a16="http://schemas.microsoft.com/office/drawing/2014/main" id="{00000000-0008-0000-0300-00008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0" name="Text Box 583">
          <a:extLst>
            <a:ext uri="{FF2B5EF4-FFF2-40B4-BE49-F238E27FC236}">
              <a16:creationId xmlns:a16="http://schemas.microsoft.com/office/drawing/2014/main" id="{00000000-0008-0000-0300-00008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1" name="Text Box 584">
          <a:extLst>
            <a:ext uri="{FF2B5EF4-FFF2-40B4-BE49-F238E27FC236}">
              <a16:creationId xmlns:a16="http://schemas.microsoft.com/office/drawing/2014/main" id="{00000000-0008-0000-0300-00008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2" name="Text Box 585">
          <a:extLst>
            <a:ext uri="{FF2B5EF4-FFF2-40B4-BE49-F238E27FC236}">
              <a16:creationId xmlns:a16="http://schemas.microsoft.com/office/drawing/2014/main" id="{00000000-0008-0000-0300-00008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3" name="Text Box 586">
          <a:extLst>
            <a:ext uri="{FF2B5EF4-FFF2-40B4-BE49-F238E27FC236}">
              <a16:creationId xmlns:a16="http://schemas.microsoft.com/office/drawing/2014/main" id="{00000000-0008-0000-0300-00008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4" name="Text Box 587">
          <a:extLst>
            <a:ext uri="{FF2B5EF4-FFF2-40B4-BE49-F238E27FC236}">
              <a16:creationId xmlns:a16="http://schemas.microsoft.com/office/drawing/2014/main" id="{00000000-0008-0000-0300-00008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5" name="Text Box 588">
          <a:extLst>
            <a:ext uri="{FF2B5EF4-FFF2-40B4-BE49-F238E27FC236}">
              <a16:creationId xmlns:a16="http://schemas.microsoft.com/office/drawing/2014/main" id="{00000000-0008-0000-0300-00008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6" name="Text Box 589">
          <a:extLst>
            <a:ext uri="{FF2B5EF4-FFF2-40B4-BE49-F238E27FC236}">
              <a16:creationId xmlns:a16="http://schemas.microsoft.com/office/drawing/2014/main" id="{00000000-0008-0000-0300-00008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7" name="Text Box 590">
          <a:extLst>
            <a:ext uri="{FF2B5EF4-FFF2-40B4-BE49-F238E27FC236}">
              <a16:creationId xmlns:a16="http://schemas.microsoft.com/office/drawing/2014/main" id="{00000000-0008-0000-0300-00008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8" name="Text Box 591">
          <a:extLst>
            <a:ext uri="{FF2B5EF4-FFF2-40B4-BE49-F238E27FC236}">
              <a16:creationId xmlns:a16="http://schemas.microsoft.com/office/drawing/2014/main" id="{00000000-0008-0000-0300-00008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9" name="Text Box 592">
          <a:extLst>
            <a:ext uri="{FF2B5EF4-FFF2-40B4-BE49-F238E27FC236}">
              <a16:creationId xmlns:a16="http://schemas.microsoft.com/office/drawing/2014/main" id="{00000000-0008-0000-0300-00008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0" name="Text Box 593">
          <a:extLst>
            <a:ext uri="{FF2B5EF4-FFF2-40B4-BE49-F238E27FC236}">
              <a16:creationId xmlns:a16="http://schemas.microsoft.com/office/drawing/2014/main" id="{00000000-0008-0000-0300-00009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1" name="Text Box 594">
          <a:extLst>
            <a:ext uri="{FF2B5EF4-FFF2-40B4-BE49-F238E27FC236}">
              <a16:creationId xmlns:a16="http://schemas.microsoft.com/office/drawing/2014/main" id="{00000000-0008-0000-0300-00009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2" name="Text Box 595">
          <a:extLst>
            <a:ext uri="{FF2B5EF4-FFF2-40B4-BE49-F238E27FC236}">
              <a16:creationId xmlns:a16="http://schemas.microsoft.com/office/drawing/2014/main" id="{00000000-0008-0000-0300-00009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3" name="Text Box 596">
          <a:extLst>
            <a:ext uri="{FF2B5EF4-FFF2-40B4-BE49-F238E27FC236}">
              <a16:creationId xmlns:a16="http://schemas.microsoft.com/office/drawing/2014/main" id="{00000000-0008-0000-0300-00009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4" name="Text Box 597">
          <a:extLst>
            <a:ext uri="{FF2B5EF4-FFF2-40B4-BE49-F238E27FC236}">
              <a16:creationId xmlns:a16="http://schemas.microsoft.com/office/drawing/2014/main" id="{00000000-0008-0000-0300-00009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5" name="Text Box 598">
          <a:extLst>
            <a:ext uri="{FF2B5EF4-FFF2-40B4-BE49-F238E27FC236}">
              <a16:creationId xmlns:a16="http://schemas.microsoft.com/office/drawing/2014/main" id="{00000000-0008-0000-0300-00009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6" name="Text Box 599">
          <a:extLst>
            <a:ext uri="{FF2B5EF4-FFF2-40B4-BE49-F238E27FC236}">
              <a16:creationId xmlns:a16="http://schemas.microsoft.com/office/drawing/2014/main" id="{00000000-0008-0000-0300-00009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7" name="Text Box 600">
          <a:extLst>
            <a:ext uri="{FF2B5EF4-FFF2-40B4-BE49-F238E27FC236}">
              <a16:creationId xmlns:a16="http://schemas.microsoft.com/office/drawing/2014/main" id="{00000000-0008-0000-0300-00009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8" name="Text Box 601">
          <a:extLst>
            <a:ext uri="{FF2B5EF4-FFF2-40B4-BE49-F238E27FC236}">
              <a16:creationId xmlns:a16="http://schemas.microsoft.com/office/drawing/2014/main" id="{00000000-0008-0000-0300-00009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9" name="Text Box 602">
          <a:extLst>
            <a:ext uri="{FF2B5EF4-FFF2-40B4-BE49-F238E27FC236}">
              <a16:creationId xmlns:a16="http://schemas.microsoft.com/office/drawing/2014/main" id="{00000000-0008-0000-0300-00009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0" name="Text Box 603">
          <a:extLst>
            <a:ext uri="{FF2B5EF4-FFF2-40B4-BE49-F238E27FC236}">
              <a16:creationId xmlns:a16="http://schemas.microsoft.com/office/drawing/2014/main" id="{00000000-0008-0000-0300-00009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1" name="Text Box 604">
          <a:extLst>
            <a:ext uri="{FF2B5EF4-FFF2-40B4-BE49-F238E27FC236}">
              <a16:creationId xmlns:a16="http://schemas.microsoft.com/office/drawing/2014/main" id="{00000000-0008-0000-0300-00009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2" name="Text Box 605">
          <a:extLst>
            <a:ext uri="{FF2B5EF4-FFF2-40B4-BE49-F238E27FC236}">
              <a16:creationId xmlns:a16="http://schemas.microsoft.com/office/drawing/2014/main" id="{00000000-0008-0000-0300-00009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3" name="Text Box 606">
          <a:extLst>
            <a:ext uri="{FF2B5EF4-FFF2-40B4-BE49-F238E27FC236}">
              <a16:creationId xmlns:a16="http://schemas.microsoft.com/office/drawing/2014/main" id="{00000000-0008-0000-0300-00009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4" name="Text Box 607">
          <a:extLst>
            <a:ext uri="{FF2B5EF4-FFF2-40B4-BE49-F238E27FC236}">
              <a16:creationId xmlns:a16="http://schemas.microsoft.com/office/drawing/2014/main" id="{00000000-0008-0000-0300-00009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5" name="Text Box 608">
          <a:extLst>
            <a:ext uri="{FF2B5EF4-FFF2-40B4-BE49-F238E27FC236}">
              <a16:creationId xmlns:a16="http://schemas.microsoft.com/office/drawing/2014/main" id="{00000000-0008-0000-0300-00009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6" name="Text Box 609">
          <a:extLst>
            <a:ext uri="{FF2B5EF4-FFF2-40B4-BE49-F238E27FC236}">
              <a16:creationId xmlns:a16="http://schemas.microsoft.com/office/drawing/2014/main" id="{00000000-0008-0000-0300-0000A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7" name="Text Box 610">
          <a:extLst>
            <a:ext uri="{FF2B5EF4-FFF2-40B4-BE49-F238E27FC236}">
              <a16:creationId xmlns:a16="http://schemas.microsoft.com/office/drawing/2014/main" id="{00000000-0008-0000-0300-0000A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8" name="Text Box 611">
          <a:extLst>
            <a:ext uri="{FF2B5EF4-FFF2-40B4-BE49-F238E27FC236}">
              <a16:creationId xmlns:a16="http://schemas.microsoft.com/office/drawing/2014/main" id="{00000000-0008-0000-0300-0000A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9" name="Text Box 612">
          <a:extLst>
            <a:ext uri="{FF2B5EF4-FFF2-40B4-BE49-F238E27FC236}">
              <a16:creationId xmlns:a16="http://schemas.microsoft.com/office/drawing/2014/main" id="{00000000-0008-0000-0300-0000A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0" name="Text Box 613">
          <a:extLst>
            <a:ext uri="{FF2B5EF4-FFF2-40B4-BE49-F238E27FC236}">
              <a16:creationId xmlns:a16="http://schemas.microsoft.com/office/drawing/2014/main" id="{00000000-0008-0000-0300-0000A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1" name="Text Box 614">
          <a:extLst>
            <a:ext uri="{FF2B5EF4-FFF2-40B4-BE49-F238E27FC236}">
              <a16:creationId xmlns:a16="http://schemas.microsoft.com/office/drawing/2014/main" id="{00000000-0008-0000-0300-0000A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2" name="Text Box 615">
          <a:extLst>
            <a:ext uri="{FF2B5EF4-FFF2-40B4-BE49-F238E27FC236}">
              <a16:creationId xmlns:a16="http://schemas.microsoft.com/office/drawing/2014/main" id="{00000000-0008-0000-0300-0000A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3" name="Text Box 616">
          <a:extLst>
            <a:ext uri="{FF2B5EF4-FFF2-40B4-BE49-F238E27FC236}">
              <a16:creationId xmlns:a16="http://schemas.microsoft.com/office/drawing/2014/main" id="{00000000-0008-0000-0300-0000A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4" name="Text Box 617">
          <a:extLst>
            <a:ext uri="{FF2B5EF4-FFF2-40B4-BE49-F238E27FC236}">
              <a16:creationId xmlns:a16="http://schemas.microsoft.com/office/drawing/2014/main" id="{00000000-0008-0000-0300-0000A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5" name="Text Box 618">
          <a:extLst>
            <a:ext uri="{FF2B5EF4-FFF2-40B4-BE49-F238E27FC236}">
              <a16:creationId xmlns:a16="http://schemas.microsoft.com/office/drawing/2014/main" id="{00000000-0008-0000-0300-0000A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6" name="Text Box 619">
          <a:extLst>
            <a:ext uri="{FF2B5EF4-FFF2-40B4-BE49-F238E27FC236}">
              <a16:creationId xmlns:a16="http://schemas.microsoft.com/office/drawing/2014/main" id="{00000000-0008-0000-0300-0000A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7" name="Text Box 620">
          <a:extLst>
            <a:ext uri="{FF2B5EF4-FFF2-40B4-BE49-F238E27FC236}">
              <a16:creationId xmlns:a16="http://schemas.microsoft.com/office/drawing/2014/main" id="{00000000-0008-0000-0300-0000A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8" name="Text Box 621">
          <a:extLst>
            <a:ext uri="{FF2B5EF4-FFF2-40B4-BE49-F238E27FC236}">
              <a16:creationId xmlns:a16="http://schemas.microsoft.com/office/drawing/2014/main" id="{00000000-0008-0000-0300-0000A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9" name="Text Box 622">
          <a:extLst>
            <a:ext uri="{FF2B5EF4-FFF2-40B4-BE49-F238E27FC236}">
              <a16:creationId xmlns:a16="http://schemas.microsoft.com/office/drawing/2014/main" id="{00000000-0008-0000-0300-0000A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0" name="Text Box 623">
          <a:extLst>
            <a:ext uri="{FF2B5EF4-FFF2-40B4-BE49-F238E27FC236}">
              <a16:creationId xmlns:a16="http://schemas.microsoft.com/office/drawing/2014/main" id="{00000000-0008-0000-0300-0000A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1" name="Text Box 624">
          <a:extLst>
            <a:ext uri="{FF2B5EF4-FFF2-40B4-BE49-F238E27FC236}">
              <a16:creationId xmlns:a16="http://schemas.microsoft.com/office/drawing/2014/main" id="{00000000-0008-0000-0300-0000A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2" name="Text Box 625">
          <a:extLst>
            <a:ext uri="{FF2B5EF4-FFF2-40B4-BE49-F238E27FC236}">
              <a16:creationId xmlns:a16="http://schemas.microsoft.com/office/drawing/2014/main" id="{00000000-0008-0000-0300-0000B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3" name="Text Box 626">
          <a:extLst>
            <a:ext uri="{FF2B5EF4-FFF2-40B4-BE49-F238E27FC236}">
              <a16:creationId xmlns:a16="http://schemas.microsoft.com/office/drawing/2014/main" id="{00000000-0008-0000-0300-0000B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4" name="Text Box 627">
          <a:extLst>
            <a:ext uri="{FF2B5EF4-FFF2-40B4-BE49-F238E27FC236}">
              <a16:creationId xmlns:a16="http://schemas.microsoft.com/office/drawing/2014/main" id="{00000000-0008-0000-0300-0000B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5" name="Text Box 628">
          <a:extLst>
            <a:ext uri="{FF2B5EF4-FFF2-40B4-BE49-F238E27FC236}">
              <a16:creationId xmlns:a16="http://schemas.microsoft.com/office/drawing/2014/main" id="{00000000-0008-0000-0300-0000B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6" name="Text Box 629">
          <a:extLst>
            <a:ext uri="{FF2B5EF4-FFF2-40B4-BE49-F238E27FC236}">
              <a16:creationId xmlns:a16="http://schemas.microsoft.com/office/drawing/2014/main" id="{00000000-0008-0000-0300-0000B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7" name="Text Box 630">
          <a:extLst>
            <a:ext uri="{FF2B5EF4-FFF2-40B4-BE49-F238E27FC236}">
              <a16:creationId xmlns:a16="http://schemas.microsoft.com/office/drawing/2014/main" id="{00000000-0008-0000-0300-0000B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8" name="Text Box 631">
          <a:extLst>
            <a:ext uri="{FF2B5EF4-FFF2-40B4-BE49-F238E27FC236}">
              <a16:creationId xmlns:a16="http://schemas.microsoft.com/office/drawing/2014/main" id="{00000000-0008-0000-0300-0000B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9" name="Text Box 632">
          <a:extLst>
            <a:ext uri="{FF2B5EF4-FFF2-40B4-BE49-F238E27FC236}">
              <a16:creationId xmlns:a16="http://schemas.microsoft.com/office/drawing/2014/main" id="{00000000-0008-0000-0300-0000B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0" name="Text Box 633">
          <a:extLst>
            <a:ext uri="{FF2B5EF4-FFF2-40B4-BE49-F238E27FC236}">
              <a16:creationId xmlns:a16="http://schemas.microsoft.com/office/drawing/2014/main" id="{00000000-0008-0000-0300-0000B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1" name="Text Box 634">
          <a:extLst>
            <a:ext uri="{FF2B5EF4-FFF2-40B4-BE49-F238E27FC236}">
              <a16:creationId xmlns:a16="http://schemas.microsoft.com/office/drawing/2014/main" id="{00000000-0008-0000-0300-0000B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2" name="Text Box 635">
          <a:extLst>
            <a:ext uri="{FF2B5EF4-FFF2-40B4-BE49-F238E27FC236}">
              <a16:creationId xmlns:a16="http://schemas.microsoft.com/office/drawing/2014/main" id="{00000000-0008-0000-0300-0000B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3" name="Text Box 636">
          <a:extLst>
            <a:ext uri="{FF2B5EF4-FFF2-40B4-BE49-F238E27FC236}">
              <a16:creationId xmlns:a16="http://schemas.microsoft.com/office/drawing/2014/main" id="{00000000-0008-0000-0300-0000B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4" name="Text Box 637">
          <a:extLst>
            <a:ext uri="{FF2B5EF4-FFF2-40B4-BE49-F238E27FC236}">
              <a16:creationId xmlns:a16="http://schemas.microsoft.com/office/drawing/2014/main" id="{00000000-0008-0000-0300-0000B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5" name="Text Box 638">
          <a:extLst>
            <a:ext uri="{FF2B5EF4-FFF2-40B4-BE49-F238E27FC236}">
              <a16:creationId xmlns:a16="http://schemas.microsoft.com/office/drawing/2014/main" id="{00000000-0008-0000-0300-0000B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6" name="Text Box 639">
          <a:extLst>
            <a:ext uri="{FF2B5EF4-FFF2-40B4-BE49-F238E27FC236}">
              <a16:creationId xmlns:a16="http://schemas.microsoft.com/office/drawing/2014/main" id="{00000000-0008-0000-0300-0000B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7" name="Text Box 640">
          <a:extLst>
            <a:ext uri="{FF2B5EF4-FFF2-40B4-BE49-F238E27FC236}">
              <a16:creationId xmlns:a16="http://schemas.microsoft.com/office/drawing/2014/main" id="{00000000-0008-0000-0300-0000B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8" name="Text Box 641">
          <a:extLst>
            <a:ext uri="{FF2B5EF4-FFF2-40B4-BE49-F238E27FC236}">
              <a16:creationId xmlns:a16="http://schemas.microsoft.com/office/drawing/2014/main" id="{00000000-0008-0000-0300-0000C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9" name="Text Box 642">
          <a:extLst>
            <a:ext uri="{FF2B5EF4-FFF2-40B4-BE49-F238E27FC236}">
              <a16:creationId xmlns:a16="http://schemas.microsoft.com/office/drawing/2014/main" id="{00000000-0008-0000-0300-0000C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0" name="Text Box 643">
          <a:extLst>
            <a:ext uri="{FF2B5EF4-FFF2-40B4-BE49-F238E27FC236}">
              <a16:creationId xmlns:a16="http://schemas.microsoft.com/office/drawing/2014/main" id="{00000000-0008-0000-0300-0000C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1" name="Text Box 644">
          <a:extLst>
            <a:ext uri="{FF2B5EF4-FFF2-40B4-BE49-F238E27FC236}">
              <a16:creationId xmlns:a16="http://schemas.microsoft.com/office/drawing/2014/main" id="{00000000-0008-0000-0300-0000C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2" name="Text Box 645">
          <a:extLst>
            <a:ext uri="{FF2B5EF4-FFF2-40B4-BE49-F238E27FC236}">
              <a16:creationId xmlns:a16="http://schemas.microsoft.com/office/drawing/2014/main" id="{00000000-0008-0000-0300-0000C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3" name="Text Box 646">
          <a:extLst>
            <a:ext uri="{FF2B5EF4-FFF2-40B4-BE49-F238E27FC236}">
              <a16:creationId xmlns:a16="http://schemas.microsoft.com/office/drawing/2014/main" id="{00000000-0008-0000-0300-0000C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4" name="Text Box 647">
          <a:extLst>
            <a:ext uri="{FF2B5EF4-FFF2-40B4-BE49-F238E27FC236}">
              <a16:creationId xmlns:a16="http://schemas.microsoft.com/office/drawing/2014/main" id="{00000000-0008-0000-0300-0000C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5" name="Text Box 648">
          <a:extLst>
            <a:ext uri="{FF2B5EF4-FFF2-40B4-BE49-F238E27FC236}">
              <a16:creationId xmlns:a16="http://schemas.microsoft.com/office/drawing/2014/main" id="{00000000-0008-0000-0300-0000C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6" name="Text Box 649">
          <a:extLst>
            <a:ext uri="{FF2B5EF4-FFF2-40B4-BE49-F238E27FC236}">
              <a16:creationId xmlns:a16="http://schemas.microsoft.com/office/drawing/2014/main" id="{00000000-0008-0000-0300-0000C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7" name="Text Box 650">
          <a:extLst>
            <a:ext uri="{FF2B5EF4-FFF2-40B4-BE49-F238E27FC236}">
              <a16:creationId xmlns:a16="http://schemas.microsoft.com/office/drawing/2014/main" id="{00000000-0008-0000-0300-0000C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8" name="Text Box 651">
          <a:extLst>
            <a:ext uri="{FF2B5EF4-FFF2-40B4-BE49-F238E27FC236}">
              <a16:creationId xmlns:a16="http://schemas.microsoft.com/office/drawing/2014/main" id="{00000000-0008-0000-0300-0000C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9" name="Text Box 652">
          <a:extLst>
            <a:ext uri="{FF2B5EF4-FFF2-40B4-BE49-F238E27FC236}">
              <a16:creationId xmlns:a16="http://schemas.microsoft.com/office/drawing/2014/main" id="{00000000-0008-0000-0300-0000C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0" name="Text Box 653">
          <a:extLst>
            <a:ext uri="{FF2B5EF4-FFF2-40B4-BE49-F238E27FC236}">
              <a16:creationId xmlns:a16="http://schemas.microsoft.com/office/drawing/2014/main" id="{00000000-0008-0000-0300-0000C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1" name="Text Box 654">
          <a:extLst>
            <a:ext uri="{FF2B5EF4-FFF2-40B4-BE49-F238E27FC236}">
              <a16:creationId xmlns:a16="http://schemas.microsoft.com/office/drawing/2014/main" id="{00000000-0008-0000-0300-0000C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2" name="Text Box 655">
          <a:extLst>
            <a:ext uri="{FF2B5EF4-FFF2-40B4-BE49-F238E27FC236}">
              <a16:creationId xmlns:a16="http://schemas.microsoft.com/office/drawing/2014/main" id="{00000000-0008-0000-0300-0000C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3" name="Text Box 656">
          <a:extLst>
            <a:ext uri="{FF2B5EF4-FFF2-40B4-BE49-F238E27FC236}">
              <a16:creationId xmlns:a16="http://schemas.microsoft.com/office/drawing/2014/main" id="{00000000-0008-0000-0300-0000C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4" name="Text Box 657">
          <a:extLst>
            <a:ext uri="{FF2B5EF4-FFF2-40B4-BE49-F238E27FC236}">
              <a16:creationId xmlns:a16="http://schemas.microsoft.com/office/drawing/2014/main" id="{00000000-0008-0000-0300-0000D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5" name="Text Box 658">
          <a:extLst>
            <a:ext uri="{FF2B5EF4-FFF2-40B4-BE49-F238E27FC236}">
              <a16:creationId xmlns:a16="http://schemas.microsoft.com/office/drawing/2014/main" id="{00000000-0008-0000-0300-0000D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6" name="Text Box 659">
          <a:extLst>
            <a:ext uri="{FF2B5EF4-FFF2-40B4-BE49-F238E27FC236}">
              <a16:creationId xmlns:a16="http://schemas.microsoft.com/office/drawing/2014/main" id="{00000000-0008-0000-0300-0000D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7" name="Text Box 660">
          <a:extLst>
            <a:ext uri="{FF2B5EF4-FFF2-40B4-BE49-F238E27FC236}">
              <a16:creationId xmlns:a16="http://schemas.microsoft.com/office/drawing/2014/main" id="{00000000-0008-0000-0300-0000D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8" name="Text Box 661">
          <a:extLst>
            <a:ext uri="{FF2B5EF4-FFF2-40B4-BE49-F238E27FC236}">
              <a16:creationId xmlns:a16="http://schemas.microsoft.com/office/drawing/2014/main" id="{00000000-0008-0000-0300-0000D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9" name="Text Box 662">
          <a:extLst>
            <a:ext uri="{FF2B5EF4-FFF2-40B4-BE49-F238E27FC236}">
              <a16:creationId xmlns:a16="http://schemas.microsoft.com/office/drawing/2014/main" id="{00000000-0008-0000-0300-0000D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0" name="Text Box 663">
          <a:extLst>
            <a:ext uri="{FF2B5EF4-FFF2-40B4-BE49-F238E27FC236}">
              <a16:creationId xmlns:a16="http://schemas.microsoft.com/office/drawing/2014/main" id="{00000000-0008-0000-0300-0000D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1" name="Text Box 664">
          <a:extLst>
            <a:ext uri="{FF2B5EF4-FFF2-40B4-BE49-F238E27FC236}">
              <a16:creationId xmlns:a16="http://schemas.microsoft.com/office/drawing/2014/main" id="{00000000-0008-0000-0300-0000D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2" name="Text Box 665">
          <a:extLst>
            <a:ext uri="{FF2B5EF4-FFF2-40B4-BE49-F238E27FC236}">
              <a16:creationId xmlns:a16="http://schemas.microsoft.com/office/drawing/2014/main" id="{00000000-0008-0000-0300-0000D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3" name="Text Box 666">
          <a:extLst>
            <a:ext uri="{FF2B5EF4-FFF2-40B4-BE49-F238E27FC236}">
              <a16:creationId xmlns:a16="http://schemas.microsoft.com/office/drawing/2014/main" id="{00000000-0008-0000-0300-0000D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4" name="Text Box 667">
          <a:extLst>
            <a:ext uri="{FF2B5EF4-FFF2-40B4-BE49-F238E27FC236}">
              <a16:creationId xmlns:a16="http://schemas.microsoft.com/office/drawing/2014/main" id="{00000000-0008-0000-0300-0000D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5" name="Text Box 668">
          <a:extLst>
            <a:ext uri="{FF2B5EF4-FFF2-40B4-BE49-F238E27FC236}">
              <a16:creationId xmlns:a16="http://schemas.microsoft.com/office/drawing/2014/main" id="{00000000-0008-0000-0300-0000D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6" name="Text Box 669">
          <a:extLst>
            <a:ext uri="{FF2B5EF4-FFF2-40B4-BE49-F238E27FC236}">
              <a16:creationId xmlns:a16="http://schemas.microsoft.com/office/drawing/2014/main" id="{00000000-0008-0000-0300-0000D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7" name="Text Box 670">
          <a:extLst>
            <a:ext uri="{FF2B5EF4-FFF2-40B4-BE49-F238E27FC236}">
              <a16:creationId xmlns:a16="http://schemas.microsoft.com/office/drawing/2014/main" id="{00000000-0008-0000-0300-0000D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8" name="Text Box 671">
          <a:extLst>
            <a:ext uri="{FF2B5EF4-FFF2-40B4-BE49-F238E27FC236}">
              <a16:creationId xmlns:a16="http://schemas.microsoft.com/office/drawing/2014/main" id="{00000000-0008-0000-0300-0000D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9" name="Text Box 672">
          <a:extLst>
            <a:ext uri="{FF2B5EF4-FFF2-40B4-BE49-F238E27FC236}">
              <a16:creationId xmlns:a16="http://schemas.microsoft.com/office/drawing/2014/main" id="{00000000-0008-0000-0300-0000D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0" name="Text Box 673">
          <a:extLst>
            <a:ext uri="{FF2B5EF4-FFF2-40B4-BE49-F238E27FC236}">
              <a16:creationId xmlns:a16="http://schemas.microsoft.com/office/drawing/2014/main" id="{00000000-0008-0000-0300-0000E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1" name="Text Box 674">
          <a:extLst>
            <a:ext uri="{FF2B5EF4-FFF2-40B4-BE49-F238E27FC236}">
              <a16:creationId xmlns:a16="http://schemas.microsoft.com/office/drawing/2014/main" id="{00000000-0008-0000-0300-0000E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2" name="Text Box 675">
          <a:extLst>
            <a:ext uri="{FF2B5EF4-FFF2-40B4-BE49-F238E27FC236}">
              <a16:creationId xmlns:a16="http://schemas.microsoft.com/office/drawing/2014/main" id="{00000000-0008-0000-0300-0000E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3" name="Text Box 676">
          <a:extLst>
            <a:ext uri="{FF2B5EF4-FFF2-40B4-BE49-F238E27FC236}">
              <a16:creationId xmlns:a16="http://schemas.microsoft.com/office/drawing/2014/main" id="{00000000-0008-0000-0300-0000E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4" name="Text Box 677">
          <a:extLst>
            <a:ext uri="{FF2B5EF4-FFF2-40B4-BE49-F238E27FC236}">
              <a16:creationId xmlns:a16="http://schemas.microsoft.com/office/drawing/2014/main" id="{00000000-0008-0000-0300-0000E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5" name="Text Box 678">
          <a:extLst>
            <a:ext uri="{FF2B5EF4-FFF2-40B4-BE49-F238E27FC236}">
              <a16:creationId xmlns:a16="http://schemas.microsoft.com/office/drawing/2014/main" id="{00000000-0008-0000-0300-0000E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6" name="Text Box 679">
          <a:extLst>
            <a:ext uri="{FF2B5EF4-FFF2-40B4-BE49-F238E27FC236}">
              <a16:creationId xmlns:a16="http://schemas.microsoft.com/office/drawing/2014/main" id="{00000000-0008-0000-0300-0000E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7" name="Text Box 680">
          <a:extLst>
            <a:ext uri="{FF2B5EF4-FFF2-40B4-BE49-F238E27FC236}">
              <a16:creationId xmlns:a16="http://schemas.microsoft.com/office/drawing/2014/main" id="{00000000-0008-0000-0300-0000E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8" name="Text Box 681">
          <a:extLst>
            <a:ext uri="{FF2B5EF4-FFF2-40B4-BE49-F238E27FC236}">
              <a16:creationId xmlns:a16="http://schemas.microsoft.com/office/drawing/2014/main" id="{00000000-0008-0000-0300-0000E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9" name="Text Box 682">
          <a:extLst>
            <a:ext uri="{FF2B5EF4-FFF2-40B4-BE49-F238E27FC236}">
              <a16:creationId xmlns:a16="http://schemas.microsoft.com/office/drawing/2014/main" id="{00000000-0008-0000-0300-0000E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0" name="Text Box 683">
          <a:extLst>
            <a:ext uri="{FF2B5EF4-FFF2-40B4-BE49-F238E27FC236}">
              <a16:creationId xmlns:a16="http://schemas.microsoft.com/office/drawing/2014/main" id="{00000000-0008-0000-0300-0000E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1" name="Text Box 684">
          <a:extLst>
            <a:ext uri="{FF2B5EF4-FFF2-40B4-BE49-F238E27FC236}">
              <a16:creationId xmlns:a16="http://schemas.microsoft.com/office/drawing/2014/main" id="{00000000-0008-0000-0300-0000E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2" name="Text Box 685">
          <a:extLst>
            <a:ext uri="{FF2B5EF4-FFF2-40B4-BE49-F238E27FC236}">
              <a16:creationId xmlns:a16="http://schemas.microsoft.com/office/drawing/2014/main" id="{00000000-0008-0000-0300-0000E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3" name="Text Box 686">
          <a:extLst>
            <a:ext uri="{FF2B5EF4-FFF2-40B4-BE49-F238E27FC236}">
              <a16:creationId xmlns:a16="http://schemas.microsoft.com/office/drawing/2014/main" id="{00000000-0008-0000-0300-0000E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4" name="Text Box 687">
          <a:extLst>
            <a:ext uri="{FF2B5EF4-FFF2-40B4-BE49-F238E27FC236}">
              <a16:creationId xmlns:a16="http://schemas.microsoft.com/office/drawing/2014/main" id="{00000000-0008-0000-0300-0000E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5" name="Text Box 688">
          <a:extLst>
            <a:ext uri="{FF2B5EF4-FFF2-40B4-BE49-F238E27FC236}">
              <a16:creationId xmlns:a16="http://schemas.microsoft.com/office/drawing/2014/main" id="{00000000-0008-0000-0300-0000E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6" name="Text Box 689">
          <a:extLst>
            <a:ext uri="{FF2B5EF4-FFF2-40B4-BE49-F238E27FC236}">
              <a16:creationId xmlns:a16="http://schemas.microsoft.com/office/drawing/2014/main" id="{00000000-0008-0000-0300-0000F0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7" name="Text Box 690">
          <a:extLst>
            <a:ext uri="{FF2B5EF4-FFF2-40B4-BE49-F238E27FC236}">
              <a16:creationId xmlns:a16="http://schemas.microsoft.com/office/drawing/2014/main" id="{00000000-0008-0000-0300-0000F1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8" name="Text Box 691">
          <a:extLst>
            <a:ext uri="{FF2B5EF4-FFF2-40B4-BE49-F238E27FC236}">
              <a16:creationId xmlns:a16="http://schemas.microsoft.com/office/drawing/2014/main" id="{00000000-0008-0000-0300-0000F2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9" name="Text Box 692">
          <a:extLst>
            <a:ext uri="{FF2B5EF4-FFF2-40B4-BE49-F238E27FC236}">
              <a16:creationId xmlns:a16="http://schemas.microsoft.com/office/drawing/2014/main" id="{00000000-0008-0000-0300-0000F3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0" name="Text Box 693">
          <a:extLst>
            <a:ext uri="{FF2B5EF4-FFF2-40B4-BE49-F238E27FC236}">
              <a16:creationId xmlns:a16="http://schemas.microsoft.com/office/drawing/2014/main" id="{00000000-0008-0000-0300-0000F4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1" name="Text Box 694">
          <a:extLst>
            <a:ext uri="{FF2B5EF4-FFF2-40B4-BE49-F238E27FC236}">
              <a16:creationId xmlns:a16="http://schemas.microsoft.com/office/drawing/2014/main" id="{00000000-0008-0000-0300-0000F5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2" name="Text Box 695">
          <a:extLst>
            <a:ext uri="{FF2B5EF4-FFF2-40B4-BE49-F238E27FC236}">
              <a16:creationId xmlns:a16="http://schemas.microsoft.com/office/drawing/2014/main" id="{00000000-0008-0000-0300-0000F6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3" name="Text Box 696">
          <a:extLst>
            <a:ext uri="{FF2B5EF4-FFF2-40B4-BE49-F238E27FC236}">
              <a16:creationId xmlns:a16="http://schemas.microsoft.com/office/drawing/2014/main" id="{00000000-0008-0000-0300-0000F7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4" name="Text Box 697">
          <a:extLst>
            <a:ext uri="{FF2B5EF4-FFF2-40B4-BE49-F238E27FC236}">
              <a16:creationId xmlns:a16="http://schemas.microsoft.com/office/drawing/2014/main" id="{00000000-0008-0000-0300-0000F8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5" name="Text Box 698">
          <a:extLst>
            <a:ext uri="{FF2B5EF4-FFF2-40B4-BE49-F238E27FC236}">
              <a16:creationId xmlns:a16="http://schemas.microsoft.com/office/drawing/2014/main" id="{00000000-0008-0000-0300-0000F9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6" name="Text Box 699">
          <a:extLst>
            <a:ext uri="{FF2B5EF4-FFF2-40B4-BE49-F238E27FC236}">
              <a16:creationId xmlns:a16="http://schemas.microsoft.com/office/drawing/2014/main" id="{00000000-0008-0000-0300-0000FA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7" name="Text Box 700">
          <a:extLst>
            <a:ext uri="{FF2B5EF4-FFF2-40B4-BE49-F238E27FC236}">
              <a16:creationId xmlns:a16="http://schemas.microsoft.com/office/drawing/2014/main" id="{00000000-0008-0000-0300-0000FB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8" name="Text Box 701">
          <a:extLst>
            <a:ext uri="{FF2B5EF4-FFF2-40B4-BE49-F238E27FC236}">
              <a16:creationId xmlns:a16="http://schemas.microsoft.com/office/drawing/2014/main" id="{00000000-0008-0000-0300-0000FC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9" name="Text Box 702">
          <a:extLst>
            <a:ext uri="{FF2B5EF4-FFF2-40B4-BE49-F238E27FC236}">
              <a16:creationId xmlns:a16="http://schemas.microsoft.com/office/drawing/2014/main" id="{00000000-0008-0000-0300-0000FD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0" name="Text Box 703">
          <a:extLst>
            <a:ext uri="{FF2B5EF4-FFF2-40B4-BE49-F238E27FC236}">
              <a16:creationId xmlns:a16="http://schemas.microsoft.com/office/drawing/2014/main" id="{00000000-0008-0000-0300-0000FE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1" name="Text Box 704">
          <a:extLst>
            <a:ext uri="{FF2B5EF4-FFF2-40B4-BE49-F238E27FC236}">
              <a16:creationId xmlns:a16="http://schemas.microsoft.com/office/drawing/2014/main" id="{00000000-0008-0000-0300-0000FF01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2" name="Text Box 705">
          <a:extLst>
            <a:ext uri="{FF2B5EF4-FFF2-40B4-BE49-F238E27FC236}">
              <a16:creationId xmlns:a16="http://schemas.microsoft.com/office/drawing/2014/main" id="{00000000-0008-0000-0300-000000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3" name="Text Box 706">
          <a:extLst>
            <a:ext uri="{FF2B5EF4-FFF2-40B4-BE49-F238E27FC236}">
              <a16:creationId xmlns:a16="http://schemas.microsoft.com/office/drawing/2014/main" id="{00000000-0008-0000-0300-000001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4" name="Text Box 707">
          <a:extLst>
            <a:ext uri="{FF2B5EF4-FFF2-40B4-BE49-F238E27FC236}">
              <a16:creationId xmlns:a16="http://schemas.microsoft.com/office/drawing/2014/main" id="{00000000-0008-0000-0300-000002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5" name="Text Box 708">
          <a:extLst>
            <a:ext uri="{FF2B5EF4-FFF2-40B4-BE49-F238E27FC236}">
              <a16:creationId xmlns:a16="http://schemas.microsoft.com/office/drawing/2014/main" id="{00000000-0008-0000-0300-000003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6" name="Text Box 709">
          <a:extLst>
            <a:ext uri="{FF2B5EF4-FFF2-40B4-BE49-F238E27FC236}">
              <a16:creationId xmlns:a16="http://schemas.microsoft.com/office/drawing/2014/main" id="{00000000-0008-0000-0300-000004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7" name="Text Box 710">
          <a:extLst>
            <a:ext uri="{FF2B5EF4-FFF2-40B4-BE49-F238E27FC236}">
              <a16:creationId xmlns:a16="http://schemas.microsoft.com/office/drawing/2014/main" id="{00000000-0008-0000-0300-000005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8" name="Text Box 711">
          <a:extLst>
            <a:ext uri="{FF2B5EF4-FFF2-40B4-BE49-F238E27FC236}">
              <a16:creationId xmlns:a16="http://schemas.microsoft.com/office/drawing/2014/main" id="{00000000-0008-0000-0300-000006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9" name="Text Box 712">
          <a:extLst>
            <a:ext uri="{FF2B5EF4-FFF2-40B4-BE49-F238E27FC236}">
              <a16:creationId xmlns:a16="http://schemas.microsoft.com/office/drawing/2014/main" id="{00000000-0008-0000-0300-000007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0" name="Text Box 713">
          <a:extLst>
            <a:ext uri="{FF2B5EF4-FFF2-40B4-BE49-F238E27FC236}">
              <a16:creationId xmlns:a16="http://schemas.microsoft.com/office/drawing/2014/main" id="{00000000-0008-0000-0300-000008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1" name="Text Box 714">
          <a:extLst>
            <a:ext uri="{FF2B5EF4-FFF2-40B4-BE49-F238E27FC236}">
              <a16:creationId xmlns:a16="http://schemas.microsoft.com/office/drawing/2014/main" id="{00000000-0008-0000-0300-000009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2" name="Text Box 715">
          <a:extLst>
            <a:ext uri="{FF2B5EF4-FFF2-40B4-BE49-F238E27FC236}">
              <a16:creationId xmlns:a16="http://schemas.microsoft.com/office/drawing/2014/main" id="{00000000-0008-0000-0300-00000A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3" name="Text Box 716">
          <a:extLst>
            <a:ext uri="{FF2B5EF4-FFF2-40B4-BE49-F238E27FC236}">
              <a16:creationId xmlns:a16="http://schemas.microsoft.com/office/drawing/2014/main" id="{00000000-0008-0000-0300-00000B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4" name="Text Box 717">
          <a:extLst>
            <a:ext uri="{FF2B5EF4-FFF2-40B4-BE49-F238E27FC236}">
              <a16:creationId xmlns:a16="http://schemas.microsoft.com/office/drawing/2014/main" id="{00000000-0008-0000-0300-00000C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5" name="Text Box 718">
          <a:extLst>
            <a:ext uri="{FF2B5EF4-FFF2-40B4-BE49-F238E27FC236}">
              <a16:creationId xmlns:a16="http://schemas.microsoft.com/office/drawing/2014/main" id="{00000000-0008-0000-0300-00000D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6" name="Text Box 719">
          <a:extLst>
            <a:ext uri="{FF2B5EF4-FFF2-40B4-BE49-F238E27FC236}">
              <a16:creationId xmlns:a16="http://schemas.microsoft.com/office/drawing/2014/main" id="{00000000-0008-0000-0300-00000E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7" name="Text Box 720">
          <a:extLst>
            <a:ext uri="{FF2B5EF4-FFF2-40B4-BE49-F238E27FC236}">
              <a16:creationId xmlns:a16="http://schemas.microsoft.com/office/drawing/2014/main" id="{00000000-0008-0000-0300-00000F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8" name="Text Box 721">
          <a:extLst>
            <a:ext uri="{FF2B5EF4-FFF2-40B4-BE49-F238E27FC236}">
              <a16:creationId xmlns:a16="http://schemas.microsoft.com/office/drawing/2014/main" id="{00000000-0008-0000-0300-000010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9" name="Text Box 722">
          <a:extLst>
            <a:ext uri="{FF2B5EF4-FFF2-40B4-BE49-F238E27FC236}">
              <a16:creationId xmlns:a16="http://schemas.microsoft.com/office/drawing/2014/main" id="{00000000-0008-0000-0300-000011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0" name="Text Box 723">
          <a:extLst>
            <a:ext uri="{FF2B5EF4-FFF2-40B4-BE49-F238E27FC236}">
              <a16:creationId xmlns:a16="http://schemas.microsoft.com/office/drawing/2014/main" id="{00000000-0008-0000-0300-000012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1" name="Text Box 724">
          <a:extLst>
            <a:ext uri="{FF2B5EF4-FFF2-40B4-BE49-F238E27FC236}">
              <a16:creationId xmlns:a16="http://schemas.microsoft.com/office/drawing/2014/main" id="{00000000-0008-0000-0300-000013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2" name="Text Box 725">
          <a:extLst>
            <a:ext uri="{FF2B5EF4-FFF2-40B4-BE49-F238E27FC236}">
              <a16:creationId xmlns:a16="http://schemas.microsoft.com/office/drawing/2014/main" id="{00000000-0008-0000-0300-000014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3" name="Text Box 726">
          <a:extLst>
            <a:ext uri="{FF2B5EF4-FFF2-40B4-BE49-F238E27FC236}">
              <a16:creationId xmlns:a16="http://schemas.microsoft.com/office/drawing/2014/main" id="{00000000-0008-0000-0300-000015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4" name="Text Box 727">
          <a:extLst>
            <a:ext uri="{FF2B5EF4-FFF2-40B4-BE49-F238E27FC236}">
              <a16:creationId xmlns:a16="http://schemas.microsoft.com/office/drawing/2014/main" id="{00000000-0008-0000-0300-000016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5" name="Text Box 728">
          <a:extLst>
            <a:ext uri="{FF2B5EF4-FFF2-40B4-BE49-F238E27FC236}">
              <a16:creationId xmlns:a16="http://schemas.microsoft.com/office/drawing/2014/main" id="{00000000-0008-0000-0300-000017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6" name="Text Box 729">
          <a:extLst>
            <a:ext uri="{FF2B5EF4-FFF2-40B4-BE49-F238E27FC236}">
              <a16:creationId xmlns:a16="http://schemas.microsoft.com/office/drawing/2014/main" id="{00000000-0008-0000-0300-000018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7" name="Text Box 730">
          <a:extLst>
            <a:ext uri="{FF2B5EF4-FFF2-40B4-BE49-F238E27FC236}">
              <a16:creationId xmlns:a16="http://schemas.microsoft.com/office/drawing/2014/main" id="{00000000-0008-0000-0300-000019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8" name="Text Box 731">
          <a:extLst>
            <a:ext uri="{FF2B5EF4-FFF2-40B4-BE49-F238E27FC236}">
              <a16:creationId xmlns:a16="http://schemas.microsoft.com/office/drawing/2014/main" id="{00000000-0008-0000-0300-00001A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9" name="Text Box 732">
          <a:extLst>
            <a:ext uri="{FF2B5EF4-FFF2-40B4-BE49-F238E27FC236}">
              <a16:creationId xmlns:a16="http://schemas.microsoft.com/office/drawing/2014/main" id="{00000000-0008-0000-0300-00001B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0" name="Text Box 733">
          <a:extLst>
            <a:ext uri="{FF2B5EF4-FFF2-40B4-BE49-F238E27FC236}">
              <a16:creationId xmlns:a16="http://schemas.microsoft.com/office/drawing/2014/main" id="{00000000-0008-0000-0300-00001C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1" name="Text Box 734">
          <a:extLst>
            <a:ext uri="{FF2B5EF4-FFF2-40B4-BE49-F238E27FC236}">
              <a16:creationId xmlns:a16="http://schemas.microsoft.com/office/drawing/2014/main" id="{00000000-0008-0000-0300-00001D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2" name="Text Box 735">
          <a:extLst>
            <a:ext uri="{FF2B5EF4-FFF2-40B4-BE49-F238E27FC236}">
              <a16:creationId xmlns:a16="http://schemas.microsoft.com/office/drawing/2014/main" id="{00000000-0008-0000-0300-00001E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3" name="Text Box 736">
          <a:extLst>
            <a:ext uri="{FF2B5EF4-FFF2-40B4-BE49-F238E27FC236}">
              <a16:creationId xmlns:a16="http://schemas.microsoft.com/office/drawing/2014/main" id="{00000000-0008-0000-0300-00001F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4" name="Text Box 737">
          <a:extLst>
            <a:ext uri="{FF2B5EF4-FFF2-40B4-BE49-F238E27FC236}">
              <a16:creationId xmlns:a16="http://schemas.microsoft.com/office/drawing/2014/main" id="{00000000-0008-0000-0300-000020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5" name="Text Box 738">
          <a:extLst>
            <a:ext uri="{FF2B5EF4-FFF2-40B4-BE49-F238E27FC236}">
              <a16:creationId xmlns:a16="http://schemas.microsoft.com/office/drawing/2014/main" id="{00000000-0008-0000-0300-000021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6" name="Text Box 739">
          <a:extLst>
            <a:ext uri="{FF2B5EF4-FFF2-40B4-BE49-F238E27FC236}">
              <a16:creationId xmlns:a16="http://schemas.microsoft.com/office/drawing/2014/main" id="{00000000-0008-0000-0300-000022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7" name="Text Box 740">
          <a:extLst>
            <a:ext uri="{FF2B5EF4-FFF2-40B4-BE49-F238E27FC236}">
              <a16:creationId xmlns:a16="http://schemas.microsoft.com/office/drawing/2014/main" id="{00000000-0008-0000-0300-000023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8" name="Text Box 741">
          <a:extLst>
            <a:ext uri="{FF2B5EF4-FFF2-40B4-BE49-F238E27FC236}">
              <a16:creationId xmlns:a16="http://schemas.microsoft.com/office/drawing/2014/main" id="{00000000-0008-0000-0300-000024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9" name="Text Box 742">
          <a:extLst>
            <a:ext uri="{FF2B5EF4-FFF2-40B4-BE49-F238E27FC236}">
              <a16:creationId xmlns:a16="http://schemas.microsoft.com/office/drawing/2014/main" id="{00000000-0008-0000-0300-000025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0" name="Text Box 743">
          <a:extLst>
            <a:ext uri="{FF2B5EF4-FFF2-40B4-BE49-F238E27FC236}">
              <a16:creationId xmlns:a16="http://schemas.microsoft.com/office/drawing/2014/main" id="{00000000-0008-0000-0300-000026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1" name="Text Box 744">
          <a:extLst>
            <a:ext uri="{FF2B5EF4-FFF2-40B4-BE49-F238E27FC236}">
              <a16:creationId xmlns:a16="http://schemas.microsoft.com/office/drawing/2014/main" id="{00000000-0008-0000-0300-000027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2" name="Text Box 745">
          <a:extLst>
            <a:ext uri="{FF2B5EF4-FFF2-40B4-BE49-F238E27FC236}">
              <a16:creationId xmlns:a16="http://schemas.microsoft.com/office/drawing/2014/main" id="{00000000-0008-0000-0300-000028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3" name="Text Box 746">
          <a:extLst>
            <a:ext uri="{FF2B5EF4-FFF2-40B4-BE49-F238E27FC236}">
              <a16:creationId xmlns:a16="http://schemas.microsoft.com/office/drawing/2014/main" id="{00000000-0008-0000-0300-000029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4" name="Text Box 747">
          <a:extLst>
            <a:ext uri="{FF2B5EF4-FFF2-40B4-BE49-F238E27FC236}">
              <a16:creationId xmlns:a16="http://schemas.microsoft.com/office/drawing/2014/main" id="{00000000-0008-0000-0300-00002A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5" name="Text Box 748">
          <a:extLst>
            <a:ext uri="{FF2B5EF4-FFF2-40B4-BE49-F238E27FC236}">
              <a16:creationId xmlns:a16="http://schemas.microsoft.com/office/drawing/2014/main" id="{00000000-0008-0000-0300-00002B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6" name="Text Box 749">
          <a:extLst>
            <a:ext uri="{FF2B5EF4-FFF2-40B4-BE49-F238E27FC236}">
              <a16:creationId xmlns:a16="http://schemas.microsoft.com/office/drawing/2014/main" id="{00000000-0008-0000-0300-00002C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7" name="Text Box 750">
          <a:extLst>
            <a:ext uri="{FF2B5EF4-FFF2-40B4-BE49-F238E27FC236}">
              <a16:creationId xmlns:a16="http://schemas.microsoft.com/office/drawing/2014/main" id="{00000000-0008-0000-0300-00002D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8" name="Text Box 751">
          <a:extLst>
            <a:ext uri="{FF2B5EF4-FFF2-40B4-BE49-F238E27FC236}">
              <a16:creationId xmlns:a16="http://schemas.microsoft.com/office/drawing/2014/main" id="{00000000-0008-0000-0300-00002E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9" name="Text Box 752">
          <a:extLst>
            <a:ext uri="{FF2B5EF4-FFF2-40B4-BE49-F238E27FC236}">
              <a16:creationId xmlns:a16="http://schemas.microsoft.com/office/drawing/2014/main" id="{00000000-0008-0000-0300-00002F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0" name="Text Box 753">
          <a:extLst>
            <a:ext uri="{FF2B5EF4-FFF2-40B4-BE49-F238E27FC236}">
              <a16:creationId xmlns:a16="http://schemas.microsoft.com/office/drawing/2014/main" id="{00000000-0008-0000-0300-000030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1" name="Text Box 754">
          <a:extLst>
            <a:ext uri="{FF2B5EF4-FFF2-40B4-BE49-F238E27FC236}">
              <a16:creationId xmlns:a16="http://schemas.microsoft.com/office/drawing/2014/main" id="{00000000-0008-0000-0300-000031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2" name="Text Box 755">
          <a:extLst>
            <a:ext uri="{FF2B5EF4-FFF2-40B4-BE49-F238E27FC236}">
              <a16:creationId xmlns:a16="http://schemas.microsoft.com/office/drawing/2014/main" id="{00000000-0008-0000-0300-000032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3" name="Text Box 756">
          <a:extLst>
            <a:ext uri="{FF2B5EF4-FFF2-40B4-BE49-F238E27FC236}">
              <a16:creationId xmlns:a16="http://schemas.microsoft.com/office/drawing/2014/main" id="{00000000-0008-0000-0300-000033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4" name="Text Box 757">
          <a:extLst>
            <a:ext uri="{FF2B5EF4-FFF2-40B4-BE49-F238E27FC236}">
              <a16:creationId xmlns:a16="http://schemas.microsoft.com/office/drawing/2014/main" id="{00000000-0008-0000-0300-000034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5" name="Text Box 758">
          <a:extLst>
            <a:ext uri="{FF2B5EF4-FFF2-40B4-BE49-F238E27FC236}">
              <a16:creationId xmlns:a16="http://schemas.microsoft.com/office/drawing/2014/main" id="{00000000-0008-0000-0300-000035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6" name="Text Box 759">
          <a:extLst>
            <a:ext uri="{FF2B5EF4-FFF2-40B4-BE49-F238E27FC236}">
              <a16:creationId xmlns:a16="http://schemas.microsoft.com/office/drawing/2014/main" id="{00000000-0008-0000-0300-000036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7" name="Text Box 760">
          <a:extLst>
            <a:ext uri="{FF2B5EF4-FFF2-40B4-BE49-F238E27FC236}">
              <a16:creationId xmlns:a16="http://schemas.microsoft.com/office/drawing/2014/main" id="{00000000-0008-0000-0300-000037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8" name="Text Box 761">
          <a:extLst>
            <a:ext uri="{FF2B5EF4-FFF2-40B4-BE49-F238E27FC236}">
              <a16:creationId xmlns:a16="http://schemas.microsoft.com/office/drawing/2014/main" id="{00000000-0008-0000-0300-000038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9" name="Text Box 762">
          <a:extLst>
            <a:ext uri="{FF2B5EF4-FFF2-40B4-BE49-F238E27FC236}">
              <a16:creationId xmlns:a16="http://schemas.microsoft.com/office/drawing/2014/main" id="{00000000-0008-0000-0300-000039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0" name="Text Box 763">
          <a:extLst>
            <a:ext uri="{FF2B5EF4-FFF2-40B4-BE49-F238E27FC236}">
              <a16:creationId xmlns:a16="http://schemas.microsoft.com/office/drawing/2014/main" id="{00000000-0008-0000-0300-00003A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1" name="Text Box 764">
          <a:extLst>
            <a:ext uri="{FF2B5EF4-FFF2-40B4-BE49-F238E27FC236}">
              <a16:creationId xmlns:a16="http://schemas.microsoft.com/office/drawing/2014/main" id="{00000000-0008-0000-0300-00003B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2" name="Text Box 765">
          <a:extLst>
            <a:ext uri="{FF2B5EF4-FFF2-40B4-BE49-F238E27FC236}">
              <a16:creationId xmlns:a16="http://schemas.microsoft.com/office/drawing/2014/main" id="{00000000-0008-0000-0300-00003C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3" name="Text Box 766">
          <a:extLst>
            <a:ext uri="{FF2B5EF4-FFF2-40B4-BE49-F238E27FC236}">
              <a16:creationId xmlns:a16="http://schemas.microsoft.com/office/drawing/2014/main" id="{00000000-0008-0000-0300-00003D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4" name="Text Box 767">
          <a:extLst>
            <a:ext uri="{FF2B5EF4-FFF2-40B4-BE49-F238E27FC236}">
              <a16:creationId xmlns:a16="http://schemas.microsoft.com/office/drawing/2014/main" id="{00000000-0008-0000-0300-00003E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5" name="Text Box 768">
          <a:extLst>
            <a:ext uri="{FF2B5EF4-FFF2-40B4-BE49-F238E27FC236}">
              <a16:creationId xmlns:a16="http://schemas.microsoft.com/office/drawing/2014/main" id="{00000000-0008-0000-0300-00003F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6" name="Text Box 769">
          <a:extLst>
            <a:ext uri="{FF2B5EF4-FFF2-40B4-BE49-F238E27FC236}">
              <a16:creationId xmlns:a16="http://schemas.microsoft.com/office/drawing/2014/main" id="{00000000-0008-0000-0300-000040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7" name="Text Box 770">
          <a:extLst>
            <a:ext uri="{FF2B5EF4-FFF2-40B4-BE49-F238E27FC236}">
              <a16:creationId xmlns:a16="http://schemas.microsoft.com/office/drawing/2014/main" id="{00000000-0008-0000-0300-000041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8" name="Text Box 771">
          <a:extLst>
            <a:ext uri="{FF2B5EF4-FFF2-40B4-BE49-F238E27FC236}">
              <a16:creationId xmlns:a16="http://schemas.microsoft.com/office/drawing/2014/main" id="{00000000-0008-0000-0300-000042020000}"/>
            </a:ext>
          </a:extLst>
        </xdr:cNvPr>
        <xdr:cNvSpPr>
          <a:spLocks noGrp="1"/>
        </xdr:cNvSpPr>
      </xdr:nvSpPr>
      <xdr:spPr>
        <a:xfrm>
          <a:off x="1076325" y="374675400"/>
          <a:ext cx="123825" cy="752881"/>
        </a:xfrm>
        <a:prstGeom prst="rect">
          <a:avLst/>
        </a:prstGeom>
        <a:noFill/>
        <a:ln w="9525">
          <a:noFill/>
          <a:miter/>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79" name="Text Box 3">
          <a:extLst>
            <a:ext uri="{FF2B5EF4-FFF2-40B4-BE49-F238E27FC236}">
              <a16:creationId xmlns:a16="http://schemas.microsoft.com/office/drawing/2014/main" id="{00000000-0008-0000-0300-00004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0" name="Text Box 3">
          <a:extLst>
            <a:ext uri="{FF2B5EF4-FFF2-40B4-BE49-F238E27FC236}">
              <a16:creationId xmlns:a16="http://schemas.microsoft.com/office/drawing/2014/main" id="{00000000-0008-0000-0300-00004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1" name="Text Box 3">
          <a:extLst>
            <a:ext uri="{FF2B5EF4-FFF2-40B4-BE49-F238E27FC236}">
              <a16:creationId xmlns:a16="http://schemas.microsoft.com/office/drawing/2014/main" id="{00000000-0008-0000-0300-00004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2" name="Text Box 3">
          <a:extLst>
            <a:ext uri="{FF2B5EF4-FFF2-40B4-BE49-F238E27FC236}">
              <a16:creationId xmlns:a16="http://schemas.microsoft.com/office/drawing/2014/main" id="{00000000-0008-0000-0300-00004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3" name="Text Box 3">
          <a:extLst>
            <a:ext uri="{FF2B5EF4-FFF2-40B4-BE49-F238E27FC236}">
              <a16:creationId xmlns:a16="http://schemas.microsoft.com/office/drawing/2014/main" id="{00000000-0008-0000-0300-00004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4" name="Text Box 3">
          <a:extLst>
            <a:ext uri="{FF2B5EF4-FFF2-40B4-BE49-F238E27FC236}">
              <a16:creationId xmlns:a16="http://schemas.microsoft.com/office/drawing/2014/main" id="{00000000-0008-0000-0300-00004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5" name="Text Box 3">
          <a:extLst>
            <a:ext uri="{FF2B5EF4-FFF2-40B4-BE49-F238E27FC236}">
              <a16:creationId xmlns:a16="http://schemas.microsoft.com/office/drawing/2014/main" id="{00000000-0008-0000-0300-00004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6" name="Text Box 3">
          <a:extLst>
            <a:ext uri="{FF2B5EF4-FFF2-40B4-BE49-F238E27FC236}">
              <a16:creationId xmlns:a16="http://schemas.microsoft.com/office/drawing/2014/main" id="{00000000-0008-0000-0300-00004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7" name="Text Box 3">
          <a:extLst>
            <a:ext uri="{FF2B5EF4-FFF2-40B4-BE49-F238E27FC236}">
              <a16:creationId xmlns:a16="http://schemas.microsoft.com/office/drawing/2014/main" id="{00000000-0008-0000-0300-00004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8" name="Text Box 3">
          <a:extLst>
            <a:ext uri="{FF2B5EF4-FFF2-40B4-BE49-F238E27FC236}">
              <a16:creationId xmlns:a16="http://schemas.microsoft.com/office/drawing/2014/main" id="{00000000-0008-0000-0300-00004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9" name="Text Box 3">
          <a:extLst>
            <a:ext uri="{FF2B5EF4-FFF2-40B4-BE49-F238E27FC236}">
              <a16:creationId xmlns:a16="http://schemas.microsoft.com/office/drawing/2014/main" id="{00000000-0008-0000-0300-00004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0" name="Text Box 3">
          <a:extLst>
            <a:ext uri="{FF2B5EF4-FFF2-40B4-BE49-F238E27FC236}">
              <a16:creationId xmlns:a16="http://schemas.microsoft.com/office/drawing/2014/main" id="{00000000-0008-0000-0300-00004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1" name="Text Box 3">
          <a:extLst>
            <a:ext uri="{FF2B5EF4-FFF2-40B4-BE49-F238E27FC236}">
              <a16:creationId xmlns:a16="http://schemas.microsoft.com/office/drawing/2014/main" id="{00000000-0008-0000-0300-00004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2" name="Text Box 3">
          <a:extLst>
            <a:ext uri="{FF2B5EF4-FFF2-40B4-BE49-F238E27FC236}">
              <a16:creationId xmlns:a16="http://schemas.microsoft.com/office/drawing/2014/main" id="{00000000-0008-0000-0300-00005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3" name="Text Box 3">
          <a:extLst>
            <a:ext uri="{FF2B5EF4-FFF2-40B4-BE49-F238E27FC236}">
              <a16:creationId xmlns:a16="http://schemas.microsoft.com/office/drawing/2014/main" id="{00000000-0008-0000-0300-00005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4" name="Text Box 3">
          <a:extLst>
            <a:ext uri="{FF2B5EF4-FFF2-40B4-BE49-F238E27FC236}">
              <a16:creationId xmlns:a16="http://schemas.microsoft.com/office/drawing/2014/main" id="{00000000-0008-0000-0300-00005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5" name="Text Box 3">
          <a:extLst>
            <a:ext uri="{FF2B5EF4-FFF2-40B4-BE49-F238E27FC236}">
              <a16:creationId xmlns:a16="http://schemas.microsoft.com/office/drawing/2014/main" id="{00000000-0008-0000-0300-00005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6" name="Text Box 3">
          <a:extLst>
            <a:ext uri="{FF2B5EF4-FFF2-40B4-BE49-F238E27FC236}">
              <a16:creationId xmlns:a16="http://schemas.microsoft.com/office/drawing/2014/main" id="{00000000-0008-0000-0300-00005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7" name="Text Box 3">
          <a:extLst>
            <a:ext uri="{FF2B5EF4-FFF2-40B4-BE49-F238E27FC236}">
              <a16:creationId xmlns:a16="http://schemas.microsoft.com/office/drawing/2014/main" id="{00000000-0008-0000-0300-00005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8" name="Text Box 3">
          <a:extLst>
            <a:ext uri="{FF2B5EF4-FFF2-40B4-BE49-F238E27FC236}">
              <a16:creationId xmlns:a16="http://schemas.microsoft.com/office/drawing/2014/main" id="{00000000-0008-0000-0300-00005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9" name="Text Box 3">
          <a:extLst>
            <a:ext uri="{FF2B5EF4-FFF2-40B4-BE49-F238E27FC236}">
              <a16:creationId xmlns:a16="http://schemas.microsoft.com/office/drawing/2014/main" id="{00000000-0008-0000-0300-00005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0" name="Text Box 3">
          <a:extLst>
            <a:ext uri="{FF2B5EF4-FFF2-40B4-BE49-F238E27FC236}">
              <a16:creationId xmlns:a16="http://schemas.microsoft.com/office/drawing/2014/main" id="{00000000-0008-0000-0300-00005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1" name="Text Box 3">
          <a:extLst>
            <a:ext uri="{FF2B5EF4-FFF2-40B4-BE49-F238E27FC236}">
              <a16:creationId xmlns:a16="http://schemas.microsoft.com/office/drawing/2014/main" id="{00000000-0008-0000-0300-00005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2" name="Text Box 3">
          <a:extLst>
            <a:ext uri="{FF2B5EF4-FFF2-40B4-BE49-F238E27FC236}">
              <a16:creationId xmlns:a16="http://schemas.microsoft.com/office/drawing/2014/main" id="{00000000-0008-0000-0300-00005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3" name="Text Box 3">
          <a:extLst>
            <a:ext uri="{FF2B5EF4-FFF2-40B4-BE49-F238E27FC236}">
              <a16:creationId xmlns:a16="http://schemas.microsoft.com/office/drawing/2014/main" id="{00000000-0008-0000-0300-00005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4" name="Text Box 3">
          <a:extLst>
            <a:ext uri="{FF2B5EF4-FFF2-40B4-BE49-F238E27FC236}">
              <a16:creationId xmlns:a16="http://schemas.microsoft.com/office/drawing/2014/main" id="{00000000-0008-0000-0300-00005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5" name="Text Box 3">
          <a:extLst>
            <a:ext uri="{FF2B5EF4-FFF2-40B4-BE49-F238E27FC236}">
              <a16:creationId xmlns:a16="http://schemas.microsoft.com/office/drawing/2014/main" id="{00000000-0008-0000-0300-00005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6" name="Text Box 3">
          <a:extLst>
            <a:ext uri="{FF2B5EF4-FFF2-40B4-BE49-F238E27FC236}">
              <a16:creationId xmlns:a16="http://schemas.microsoft.com/office/drawing/2014/main" id="{00000000-0008-0000-0300-00005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7" name="Text Box 3">
          <a:extLst>
            <a:ext uri="{FF2B5EF4-FFF2-40B4-BE49-F238E27FC236}">
              <a16:creationId xmlns:a16="http://schemas.microsoft.com/office/drawing/2014/main" id="{00000000-0008-0000-0300-00005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8" name="Text Box 3">
          <a:extLst>
            <a:ext uri="{FF2B5EF4-FFF2-40B4-BE49-F238E27FC236}">
              <a16:creationId xmlns:a16="http://schemas.microsoft.com/office/drawing/2014/main" id="{00000000-0008-0000-0300-00006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9" name="Text Box 3">
          <a:extLst>
            <a:ext uri="{FF2B5EF4-FFF2-40B4-BE49-F238E27FC236}">
              <a16:creationId xmlns:a16="http://schemas.microsoft.com/office/drawing/2014/main" id="{00000000-0008-0000-0300-00006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0" name="Text Box 3">
          <a:extLst>
            <a:ext uri="{FF2B5EF4-FFF2-40B4-BE49-F238E27FC236}">
              <a16:creationId xmlns:a16="http://schemas.microsoft.com/office/drawing/2014/main" id="{00000000-0008-0000-0300-00006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1" name="Text Box 3">
          <a:extLst>
            <a:ext uri="{FF2B5EF4-FFF2-40B4-BE49-F238E27FC236}">
              <a16:creationId xmlns:a16="http://schemas.microsoft.com/office/drawing/2014/main" id="{00000000-0008-0000-0300-00006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2" name="Text Box 3">
          <a:extLst>
            <a:ext uri="{FF2B5EF4-FFF2-40B4-BE49-F238E27FC236}">
              <a16:creationId xmlns:a16="http://schemas.microsoft.com/office/drawing/2014/main" id="{00000000-0008-0000-0300-00006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3" name="Text Box 3">
          <a:extLst>
            <a:ext uri="{FF2B5EF4-FFF2-40B4-BE49-F238E27FC236}">
              <a16:creationId xmlns:a16="http://schemas.microsoft.com/office/drawing/2014/main" id="{00000000-0008-0000-0300-00006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4" name="Text Box 3">
          <a:extLst>
            <a:ext uri="{FF2B5EF4-FFF2-40B4-BE49-F238E27FC236}">
              <a16:creationId xmlns:a16="http://schemas.microsoft.com/office/drawing/2014/main" id="{00000000-0008-0000-0300-00006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5" name="Text Box 3">
          <a:extLst>
            <a:ext uri="{FF2B5EF4-FFF2-40B4-BE49-F238E27FC236}">
              <a16:creationId xmlns:a16="http://schemas.microsoft.com/office/drawing/2014/main" id="{00000000-0008-0000-0300-00006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6" name="Text Box 3">
          <a:extLst>
            <a:ext uri="{FF2B5EF4-FFF2-40B4-BE49-F238E27FC236}">
              <a16:creationId xmlns:a16="http://schemas.microsoft.com/office/drawing/2014/main" id="{00000000-0008-0000-0300-00006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7" name="Text Box 3">
          <a:extLst>
            <a:ext uri="{FF2B5EF4-FFF2-40B4-BE49-F238E27FC236}">
              <a16:creationId xmlns:a16="http://schemas.microsoft.com/office/drawing/2014/main" id="{00000000-0008-0000-0300-00006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8" name="Text Box 3">
          <a:extLst>
            <a:ext uri="{FF2B5EF4-FFF2-40B4-BE49-F238E27FC236}">
              <a16:creationId xmlns:a16="http://schemas.microsoft.com/office/drawing/2014/main" id="{00000000-0008-0000-0300-00006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9" name="Text Box 3">
          <a:extLst>
            <a:ext uri="{FF2B5EF4-FFF2-40B4-BE49-F238E27FC236}">
              <a16:creationId xmlns:a16="http://schemas.microsoft.com/office/drawing/2014/main" id="{00000000-0008-0000-0300-00006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0" name="Text Box 3">
          <a:extLst>
            <a:ext uri="{FF2B5EF4-FFF2-40B4-BE49-F238E27FC236}">
              <a16:creationId xmlns:a16="http://schemas.microsoft.com/office/drawing/2014/main" id="{00000000-0008-0000-0300-00006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1" name="Text Box 3">
          <a:extLst>
            <a:ext uri="{FF2B5EF4-FFF2-40B4-BE49-F238E27FC236}">
              <a16:creationId xmlns:a16="http://schemas.microsoft.com/office/drawing/2014/main" id="{00000000-0008-0000-0300-00006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2" name="Text Box 3">
          <a:extLst>
            <a:ext uri="{FF2B5EF4-FFF2-40B4-BE49-F238E27FC236}">
              <a16:creationId xmlns:a16="http://schemas.microsoft.com/office/drawing/2014/main" id="{00000000-0008-0000-0300-00006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3" name="Text Box 3">
          <a:extLst>
            <a:ext uri="{FF2B5EF4-FFF2-40B4-BE49-F238E27FC236}">
              <a16:creationId xmlns:a16="http://schemas.microsoft.com/office/drawing/2014/main" id="{00000000-0008-0000-0300-00006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4" name="Text Box 3">
          <a:extLst>
            <a:ext uri="{FF2B5EF4-FFF2-40B4-BE49-F238E27FC236}">
              <a16:creationId xmlns:a16="http://schemas.microsoft.com/office/drawing/2014/main" id="{00000000-0008-0000-0300-00007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5" name="Text Box 3">
          <a:extLst>
            <a:ext uri="{FF2B5EF4-FFF2-40B4-BE49-F238E27FC236}">
              <a16:creationId xmlns:a16="http://schemas.microsoft.com/office/drawing/2014/main" id="{00000000-0008-0000-0300-00007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6" name="Text Box 3">
          <a:extLst>
            <a:ext uri="{FF2B5EF4-FFF2-40B4-BE49-F238E27FC236}">
              <a16:creationId xmlns:a16="http://schemas.microsoft.com/office/drawing/2014/main" id="{00000000-0008-0000-0300-00007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7" name="Text Box 3">
          <a:extLst>
            <a:ext uri="{FF2B5EF4-FFF2-40B4-BE49-F238E27FC236}">
              <a16:creationId xmlns:a16="http://schemas.microsoft.com/office/drawing/2014/main" id="{00000000-0008-0000-0300-00007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8" name="Text Box 3">
          <a:extLst>
            <a:ext uri="{FF2B5EF4-FFF2-40B4-BE49-F238E27FC236}">
              <a16:creationId xmlns:a16="http://schemas.microsoft.com/office/drawing/2014/main" id="{00000000-0008-0000-0300-00007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9" name="Text Box 3">
          <a:extLst>
            <a:ext uri="{FF2B5EF4-FFF2-40B4-BE49-F238E27FC236}">
              <a16:creationId xmlns:a16="http://schemas.microsoft.com/office/drawing/2014/main" id="{00000000-0008-0000-0300-00007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0" name="Text Box 3">
          <a:extLst>
            <a:ext uri="{FF2B5EF4-FFF2-40B4-BE49-F238E27FC236}">
              <a16:creationId xmlns:a16="http://schemas.microsoft.com/office/drawing/2014/main" id="{00000000-0008-0000-0300-00007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1" name="Text Box 3">
          <a:extLst>
            <a:ext uri="{FF2B5EF4-FFF2-40B4-BE49-F238E27FC236}">
              <a16:creationId xmlns:a16="http://schemas.microsoft.com/office/drawing/2014/main" id="{00000000-0008-0000-0300-00007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2" name="Text Box 3">
          <a:extLst>
            <a:ext uri="{FF2B5EF4-FFF2-40B4-BE49-F238E27FC236}">
              <a16:creationId xmlns:a16="http://schemas.microsoft.com/office/drawing/2014/main" id="{00000000-0008-0000-0300-00007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3" name="Text Box 3">
          <a:extLst>
            <a:ext uri="{FF2B5EF4-FFF2-40B4-BE49-F238E27FC236}">
              <a16:creationId xmlns:a16="http://schemas.microsoft.com/office/drawing/2014/main" id="{00000000-0008-0000-0300-00007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4" name="Text Box 3">
          <a:extLst>
            <a:ext uri="{FF2B5EF4-FFF2-40B4-BE49-F238E27FC236}">
              <a16:creationId xmlns:a16="http://schemas.microsoft.com/office/drawing/2014/main" id="{00000000-0008-0000-0300-00007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5" name="Text Box 3">
          <a:extLst>
            <a:ext uri="{FF2B5EF4-FFF2-40B4-BE49-F238E27FC236}">
              <a16:creationId xmlns:a16="http://schemas.microsoft.com/office/drawing/2014/main" id="{00000000-0008-0000-0300-00007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6" name="Text Box 3">
          <a:extLst>
            <a:ext uri="{FF2B5EF4-FFF2-40B4-BE49-F238E27FC236}">
              <a16:creationId xmlns:a16="http://schemas.microsoft.com/office/drawing/2014/main" id="{00000000-0008-0000-0300-00007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7" name="Text Box 3">
          <a:extLst>
            <a:ext uri="{FF2B5EF4-FFF2-40B4-BE49-F238E27FC236}">
              <a16:creationId xmlns:a16="http://schemas.microsoft.com/office/drawing/2014/main" id="{00000000-0008-0000-0300-00007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8" name="Text Box 3">
          <a:extLst>
            <a:ext uri="{FF2B5EF4-FFF2-40B4-BE49-F238E27FC236}">
              <a16:creationId xmlns:a16="http://schemas.microsoft.com/office/drawing/2014/main" id="{00000000-0008-0000-0300-00007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9" name="Text Box 3">
          <a:extLst>
            <a:ext uri="{FF2B5EF4-FFF2-40B4-BE49-F238E27FC236}">
              <a16:creationId xmlns:a16="http://schemas.microsoft.com/office/drawing/2014/main" id="{00000000-0008-0000-0300-00007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0" name="Text Box 3">
          <a:extLst>
            <a:ext uri="{FF2B5EF4-FFF2-40B4-BE49-F238E27FC236}">
              <a16:creationId xmlns:a16="http://schemas.microsoft.com/office/drawing/2014/main" id="{00000000-0008-0000-0300-00008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1" name="Text Box 3">
          <a:extLst>
            <a:ext uri="{FF2B5EF4-FFF2-40B4-BE49-F238E27FC236}">
              <a16:creationId xmlns:a16="http://schemas.microsoft.com/office/drawing/2014/main" id="{00000000-0008-0000-0300-00008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2" name="Text Box 3">
          <a:extLst>
            <a:ext uri="{FF2B5EF4-FFF2-40B4-BE49-F238E27FC236}">
              <a16:creationId xmlns:a16="http://schemas.microsoft.com/office/drawing/2014/main" id="{00000000-0008-0000-0300-00008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3" name="Text Box 3">
          <a:extLst>
            <a:ext uri="{FF2B5EF4-FFF2-40B4-BE49-F238E27FC236}">
              <a16:creationId xmlns:a16="http://schemas.microsoft.com/office/drawing/2014/main" id="{00000000-0008-0000-0300-00008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4" name="Text Box 3">
          <a:extLst>
            <a:ext uri="{FF2B5EF4-FFF2-40B4-BE49-F238E27FC236}">
              <a16:creationId xmlns:a16="http://schemas.microsoft.com/office/drawing/2014/main" id="{00000000-0008-0000-0300-00008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5" name="Text Box 3">
          <a:extLst>
            <a:ext uri="{FF2B5EF4-FFF2-40B4-BE49-F238E27FC236}">
              <a16:creationId xmlns:a16="http://schemas.microsoft.com/office/drawing/2014/main" id="{00000000-0008-0000-0300-00008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6" name="Text Box 3">
          <a:extLst>
            <a:ext uri="{FF2B5EF4-FFF2-40B4-BE49-F238E27FC236}">
              <a16:creationId xmlns:a16="http://schemas.microsoft.com/office/drawing/2014/main" id="{00000000-0008-0000-0300-00008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7" name="Text Box 3">
          <a:extLst>
            <a:ext uri="{FF2B5EF4-FFF2-40B4-BE49-F238E27FC236}">
              <a16:creationId xmlns:a16="http://schemas.microsoft.com/office/drawing/2014/main" id="{00000000-0008-0000-0300-00008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8" name="Text Box 3">
          <a:extLst>
            <a:ext uri="{FF2B5EF4-FFF2-40B4-BE49-F238E27FC236}">
              <a16:creationId xmlns:a16="http://schemas.microsoft.com/office/drawing/2014/main" id="{00000000-0008-0000-0300-00008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9" name="Text Box 3">
          <a:extLst>
            <a:ext uri="{FF2B5EF4-FFF2-40B4-BE49-F238E27FC236}">
              <a16:creationId xmlns:a16="http://schemas.microsoft.com/office/drawing/2014/main" id="{00000000-0008-0000-0300-00008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0" name="Text Box 3">
          <a:extLst>
            <a:ext uri="{FF2B5EF4-FFF2-40B4-BE49-F238E27FC236}">
              <a16:creationId xmlns:a16="http://schemas.microsoft.com/office/drawing/2014/main" id="{00000000-0008-0000-0300-00008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1" name="Text Box 3">
          <a:extLst>
            <a:ext uri="{FF2B5EF4-FFF2-40B4-BE49-F238E27FC236}">
              <a16:creationId xmlns:a16="http://schemas.microsoft.com/office/drawing/2014/main" id="{00000000-0008-0000-0300-00008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2" name="Text Box 3">
          <a:extLst>
            <a:ext uri="{FF2B5EF4-FFF2-40B4-BE49-F238E27FC236}">
              <a16:creationId xmlns:a16="http://schemas.microsoft.com/office/drawing/2014/main" id="{00000000-0008-0000-0300-00008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3" name="Text Box 3">
          <a:extLst>
            <a:ext uri="{FF2B5EF4-FFF2-40B4-BE49-F238E27FC236}">
              <a16:creationId xmlns:a16="http://schemas.microsoft.com/office/drawing/2014/main" id="{00000000-0008-0000-0300-00008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4" name="Text Box 3">
          <a:extLst>
            <a:ext uri="{FF2B5EF4-FFF2-40B4-BE49-F238E27FC236}">
              <a16:creationId xmlns:a16="http://schemas.microsoft.com/office/drawing/2014/main" id="{00000000-0008-0000-0300-00008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5" name="Text Box 3">
          <a:extLst>
            <a:ext uri="{FF2B5EF4-FFF2-40B4-BE49-F238E27FC236}">
              <a16:creationId xmlns:a16="http://schemas.microsoft.com/office/drawing/2014/main" id="{00000000-0008-0000-0300-00008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6" name="Text Box 3">
          <a:extLst>
            <a:ext uri="{FF2B5EF4-FFF2-40B4-BE49-F238E27FC236}">
              <a16:creationId xmlns:a16="http://schemas.microsoft.com/office/drawing/2014/main" id="{00000000-0008-0000-0300-00009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7" name="Text Box 3">
          <a:extLst>
            <a:ext uri="{FF2B5EF4-FFF2-40B4-BE49-F238E27FC236}">
              <a16:creationId xmlns:a16="http://schemas.microsoft.com/office/drawing/2014/main" id="{00000000-0008-0000-0300-00009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8" name="Text Box 3">
          <a:extLst>
            <a:ext uri="{FF2B5EF4-FFF2-40B4-BE49-F238E27FC236}">
              <a16:creationId xmlns:a16="http://schemas.microsoft.com/office/drawing/2014/main" id="{00000000-0008-0000-0300-00009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9" name="Text Box 3">
          <a:extLst>
            <a:ext uri="{FF2B5EF4-FFF2-40B4-BE49-F238E27FC236}">
              <a16:creationId xmlns:a16="http://schemas.microsoft.com/office/drawing/2014/main" id="{00000000-0008-0000-0300-00009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0" name="Text Box 3">
          <a:extLst>
            <a:ext uri="{FF2B5EF4-FFF2-40B4-BE49-F238E27FC236}">
              <a16:creationId xmlns:a16="http://schemas.microsoft.com/office/drawing/2014/main" id="{00000000-0008-0000-0300-00009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1" name="Text Box 3">
          <a:extLst>
            <a:ext uri="{FF2B5EF4-FFF2-40B4-BE49-F238E27FC236}">
              <a16:creationId xmlns:a16="http://schemas.microsoft.com/office/drawing/2014/main" id="{00000000-0008-0000-0300-00009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2" name="Text Box 3">
          <a:extLst>
            <a:ext uri="{FF2B5EF4-FFF2-40B4-BE49-F238E27FC236}">
              <a16:creationId xmlns:a16="http://schemas.microsoft.com/office/drawing/2014/main" id="{00000000-0008-0000-0300-00009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3" name="Text Box 3">
          <a:extLst>
            <a:ext uri="{FF2B5EF4-FFF2-40B4-BE49-F238E27FC236}">
              <a16:creationId xmlns:a16="http://schemas.microsoft.com/office/drawing/2014/main" id="{00000000-0008-0000-0300-00009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4" name="Text Box 3">
          <a:extLst>
            <a:ext uri="{FF2B5EF4-FFF2-40B4-BE49-F238E27FC236}">
              <a16:creationId xmlns:a16="http://schemas.microsoft.com/office/drawing/2014/main" id="{00000000-0008-0000-0300-00009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5" name="Text Box 3">
          <a:extLst>
            <a:ext uri="{FF2B5EF4-FFF2-40B4-BE49-F238E27FC236}">
              <a16:creationId xmlns:a16="http://schemas.microsoft.com/office/drawing/2014/main" id="{00000000-0008-0000-0300-00009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6" name="Text Box 3">
          <a:extLst>
            <a:ext uri="{FF2B5EF4-FFF2-40B4-BE49-F238E27FC236}">
              <a16:creationId xmlns:a16="http://schemas.microsoft.com/office/drawing/2014/main" id="{00000000-0008-0000-0300-00009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7" name="Text Box 3">
          <a:extLst>
            <a:ext uri="{FF2B5EF4-FFF2-40B4-BE49-F238E27FC236}">
              <a16:creationId xmlns:a16="http://schemas.microsoft.com/office/drawing/2014/main" id="{00000000-0008-0000-0300-00009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8" name="Text Box 3">
          <a:extLst>
            <a:ext uri="{FF2B5EF4-FFF2-40B4-BE49-F238E27FC236}">
              <a16:creationId xmlns:a16="http://schemas.microsoft.com/office/drawing/2014/main" id="{00000000-0008-0000-0300-00009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9" name="Text Box 3">
          <a:extLst>
            <a:ext uri="{FF2B5EF4-FFF2-40B4-BE49-F238E27FC236}">
              <a16:creationId xmlns:a16="http://schemas.microsoft.com/office/drawing/2014/main" id="{00000000-0008-0000-0300-00009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0" name="Text Box 3">
          <a:extLst>
            <a:ext uri="{FF2B5EF4-FFF2-40B4-BE49-F238E27FC236}">
              <a16:creationId xmlns:a16="http://schemas.microsoft.com/office/drawing/2014/main" id="{00000000-0008-0000-0300-00009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1" name="Text Box 3">
          <a:extLst>
            <a:ext uri="{FF2B5EF4-FFF2-40B4-BE49-F238E27FC236}">
              <a16:creationId xmlns:a16="http://schemas.microsoft.com/office/drawing/2014/main" id="{00000000-0008-0000-0300-00009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2" name="Text Box 3">
          <a:extLst>
            <a:ext uri="{FF2B5EF4-FFF2-40B4-BE49-F238E27FC236}">
              <a16:creationId xmlns:a16="http://schemas.microsoft.com/office/drawing/2014/main" id="{00000000-0008-0000-0300-0000A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3" name="Text Box 3">
          <a:extLst>
            <a:ext uri="{FF2B5EF4-FFF2-40B4-BE49-F238E27FC236}">
              <a16:creationId xmlns:a16="http://schemas.microsoft.com/office/drawing/2014/main" id="{00000000-0008-0000-0300-0000A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4" name="Text Box 3">
          <a:extLst>
            <a:ext uri="{FF2B5EF4-FFF2-40B4-BE49-F238E27FC236}">
              <a16:creationId xmlns:a16="http://schemas.microsoft.com/office/drawing/2014/main" id="{00000000-0008-0000-0300-0000A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5" name="Text Box 3">
          <a:extLst>
            <a:ext uri="{FF2B5EF4-FFF2-40B4-BE49-F238E27FC236}">
              <a16:creationId xmlns:a16="http://schemas.microsoft.com/office/drawing/2014/main" id="{00000000-0008-0000-0300-0000A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6" name="Text Box 3">
          <a:extLst>
            <a:ext uri="{FF2B5EF4-FFF2-40B4-BE49-F238E27FC236}">
              <a16:creationId xmlns:a16="http://schemas.microsoft.com/office/drawing/2014/main" id="{00000000-0008-0000-0300-0000A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7" name="Text Box 3">
          <a:extLst>
            <a:ext uri="{FF2B5EF4-FFF2-40B4-BE49-F238E27FC236}">
              <a16:creationId xmlns:a16="http://schemas.microsoft.com/office/drawing/2014/main" id="{00000000-0008-0000-0300-0000A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8" name="Text Box 3">
          <a:extLst>
            <a:ext uri="{FF2B5EF4-FFF2-40B4-BE49-F238E27FC236}">
              <a16:creationId xmlns:a16="http://schemas.microsoft.com/office/drawing/2014/main" id="{00000000-0008-0000-0300-0000A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9" name="Text Box 3">
          <a:extLst>
            <a:ext uri="{FF2B5EF4-FFF2-40B4-BE49-F238E27FC236}">
              <a16:creationId xmlns:a16="http://schemas.microsoft.com/office/drawing/2014/main" id="{00000000-0008-0000-0300-0000A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0" name="Text Box 3">
          <a:extLst>
            <a:ext uri="{FF2B5EF4-FFF2-40B4-BE49-F238E27FC236}">
              <a16:creationId xmlns:a16="http://schemas.microsoft.com/office/drawing/2014/main" id="{00000000-0008-0000-0300-0000A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1" name="Text Box 3">
          <a:extLst>
            <a:ext uri="{FF2B5EF4-FFF2-40B4-BE49-F238E27FC236}">
              <a16:creationId xmlns:a16="http://schemas.microsoft.com/office/drawing/2014/main" id="{00000000-0008-0000-0300-0000A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2" name="Text Box 3">
          <a:extLst>
            <a:ext uri="{FF2B5EF4-FFF2-40B4-BE49-F238E27FC236}">
              <a16:creationId xmlns:a16="http://schemas.microsoft.com/office/drawing/2014/main" id="{00000000-0008-0000-0300-0000A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3" name="Text Box 3">
          <a:extLst>
            <a:ext uri="{FF2B5EF4-FFF2-40B4-BE49-F238E27FC236}">
              <a16:creationId xmlns:a16="http://schemas.microsoft.com/office/drawing/2014/main" id="{00000000-0008-0000-0300-0000A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4" name="Text Box 3">
          <a:extLst>
            <a:ext uri="{FF2B5EF4-FFF2-40B4-BE49-F238E27FC236}">
              <a16:creationId xmlns:a16="http://schemas.microsoft.com/office/drawing/2014/main" id="{00000000-0008-0000-0300-0000A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5" name="Text Box 3">
          <a:extLst>
            <a:ext uri="{FF2B5EF4-FFF2-40B4-BE49-F238E27FC236}">
              <a16:creationId xmlns:a16="http://schemas.microsoft.com/office/drawing/2014/main" id="{00000000-0008-0000-0300-0000A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6" name="Text Box 3">
          <a:extLst>
            <a:ext uri="{FF2B5EF4-FFF2-40B4-BE49-F238E27FC236}">
              <a16:creationId xmlns:a16="http://schemas.microsoft.com/office/drawing/2014/main" id="{00000000-0008-0000-0300-0000A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7" name="Text Box 3">
          <a:extLst>
            <a:ext uri="{FF2B5EF4-FFF2-40B4-BE49-F238E27FC236}">
              <a16:creationId xmlns:a16="http://schemas.microsoft.com/office/drawing/2014/main" id="{00000000-0008-0000-0300-0000A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8" name="Text Box 3">
          <a:extLst>
            <a:ext uri="{FF2B5EF4-FFF2-40B4-BE49-F238E27FC236}">
              <a16:creationId xmlns:a16="http://schemas.microsoft.com/office/drawing/2014/main" id="{00000000-0008-0000-0300-0000B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9" name="Text Box 3">
          <a:extLst>
            <a:ext uri="{FF2B5EF4-FFF2-40B4-BE49-F238E27FC236}">
              <a16:creationId xmlns:a16="http://schemas.microsoft.com/office/drawing/2014/main" id="{00000000-0008-0000-0300-0000B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0" name="Text Box 3">
          <a:extLst>
            <a:ext uri="{FF2B5EF4-FFF2-40B4-BE49-F238E27FC236}">
              <a16:creationId xmlns:a16="http://schemas.microsoft.com/office/drawing/2014/main" id="{00000000-0008-0000-0300-0000B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1" name="Text Box 3">
          <a:extLst>
            <a:ext uri="{FF2B5EF4-FFF2-40B4-BE49-F238E27FC236}">
              <a16:creationId xmlns:a16="http://schemas.microsoft.com/office/drawing/2014/main" id="{00000000-0008-0000-0300-0000B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2" name="Text Box 3">
          <a:extLst>
            <a:ext uri="{FF2B5EF4-FFF2-40B4-BE49-F238E27FC236}">
              <a16:creationId xmlns:a16="http://schemas.microsoft.com/office/drawing/2014/main" id="{00000000-0008-0000-0300-0000B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3" name="Text Box 3">
          <a:extLst>
            <a:ext uri="{FF2B5EF4-FFF2-40B4-BE49-F238E27FC236}">
              <a16:creationId xmlns:a16="http://schemas.microsoft.com/office/drawing/2014/main" id="{00000000-0008-0000-0300-0000B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4" name="Text Box 3">
          <a:extLst>
            <a:ext uri="{FF2B5EF4-FFF2-40B4-BE49-F238E27FC236}">
              <a16:creationId xmlns:a16="http://schemas.microsoft.com/office/drawing/2014/main" id="{00000000-0008-0000-0300-0000B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5" name="Text Box 3">
          <a:extLst>
            <a:ext uri="{FF2B5EF4-FFF2-40B4-BE49-F238E27FC236}">
              <a16:creationId xmlns:a16="http://schemas.microsoft.com/office/drawing/2014/main" id="{00000000-0008-0000-0300-0000B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6" name="Text Box 3">
          <a:extLst>
            <a:ext uri="{FF2B5EF4-FFF2-40B4-BE49-F238E27FC236}">
              <a16:creationId xmlns:a16="http://schemas.microsoft.com/office/drawing/2014/main" id="{00000000-0008-0000-0300-0000B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7" name="Text Box 3">
          <a:extLst>
            <a:ext uri="{FF2B5EF4-FFF2-40B4-BE49-F238E27FC236}">
              <a16:creationId xmlns:a16="http://schemas.microsoft.com/office/drawing/2014/main" id="{00000000-0008-0000-0300-0000B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8" name="Text Box 3">
          <a:extLst>
            <a:ext uri="{FF2B5EF4-FFF2-40B4-BE49-F238E27FC236}">
              <a16:creationId xmlns:a16="http://schemas.microsoft.com/office/drawing/2014/main" id="{00000000-0008-0000-0300-0000B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9" name="Text Box 3">
          <a:extLst>
            <a:ext uri="{FF2B5EF4-FFF2-40B4-BE49-F238E27FC236}">
              <a16:creationId xmlns:a16="http://schemas.microsoft.com/office/drawing/2014/main" id="{00000000-0008-0000-0300-0000B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0" name="Text Box 3">
          <a:extLst>
            <a:ext uri="{FF2B5EF4-FFF2-40B4-BE49-F238E27FC236}">
              <a16:creationId xmlns:a16="http://schemas.microsoft.com/office/drawing/2014/main" id="{00000000-0008-0000-0300-0000B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1" name="Text Box 3">
          <a:extLst>
            <a:ext uri="{FF2B5EF4-FFF2-40B4-BE49-F238E27FC236}">
              <a16:creationId xmlns:a16="http://schemas.microsoft.com/office/drawing/2014/main" id="{00000000-0008-0000-0300-0000B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2" name="Text Box 3">
          <a:extLst>
            <a:ext uri="{FF2B5EF4-FFF2-40B4-BE49-F238E27FC236}">
              <a16:creationId xmlns:a16="http://schemas.microsoft.com/office/drawing/2014/main" id="{00000000-0008-0000-0300-0000B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3" name="Text Box 3">
          <a:extLst>
            <a:ext uri="{FF2B5EF4-FFF2-40B4-BE49-F238E27FC236}">
              <a16:creationId xmlns:a16="http://schemas.microsoft.com/office/drawing/2014/main" id="{00000000-0008-0000-0300-0000B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4" name="Text Box 3">
          <a:extLst>
            <a:ext uri="{FF2B5EF4-FFF2-40B4-BE49-F238E27FC236}">
              <a16:creationId xmlns:a16="http://schemas.microsoft.com/office/drawing/2014/main" id="{00000000-0008-0000-0300-0000C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5" name="Text Box 3">
          <a:extLst>
            <a:ext uri="{FF2B5EF4-FFF2-40B4-BE49-F238E27FC236}">
              <a16:creationId xmlns:a16="http://schemas.microsoft.com/office/drawing/2014/main" id="{00000000-0008-0000-0300-0000C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6" name="Text Box 3">
          <a:extLst>
            <a:ext uri="{FF2B5EF4-FFF2-40B4-BE49-F238E27FC236}">
              <a16:creationId xmlns:a16="http://schemas.microsoft.com/office/drawing/2014/main" id="{00000000-0008-0000-0300-0000C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7" name="Text Box 3">
          <a:extLst>
            <a:ext uri="{FF2B5EF4-FFF2-40B4-BE49-F238E27FC236}">
              <a16:creationId xmlns:a16="http://schemas.microsoft.com/office/drawing/2014/main" id="{00000000-0008-0000-0300-0000C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8" name="Text Box 3">
          <a:extLst>
            <a:ext uri="{FF2B5EF4-FFF2-40B4-BE49-F238E27FC236}">
              <a16:creationId xmlns:a16="http://schemas.microsoft.com/office/drawing/2014/main" id="{00000000-0008-0000-0300-0000C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9" name="Text Box 3">
          <a:extLst>
            <a:ext uri="{FF2B5EF4-FFF2-40B4-BE49-F238E27FC236}">
              <a16:creationId xmlns:a16="http://schemas.microsoft.com/office/drawing/2014/main" id="{00000000-0008-0000-0300-0000C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0" name="Text Box 3">
          <a:extLst>
            <a:ext uri="{FF2B5EF4-FFF2-40B4-BE49-F238E27FC236}">
              <a16:creationId xmlns:a16="http://schemas.microsoft.com/office/drawing/2014/main" id="{00000000-0008-0000-0300-0000C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1" name="Text Box 3">
          <a:extLst>
            <a:ext uri="{FF2B5EF4-FFF2-40B4-BE49-F238E27FC236}">
              <a16:creationId xmlns:a16="http://schemas.microsoft.com/office/drawing/2014/main" id="{00000000-0008-0000-0300-0000C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2" name="Text Box 3">
          <a:extLst>
            <a:ext uri="{FF2B5EF4-FFF2-40B4-BE49-F238E27FC236}">
              <a16:creationId xmlns:a16="http://schemas.microsoft.com/office/drawing/2014/main" id="{00000000-0008-0000-0300-0000C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3" name="Text Box 3">
          <a:extLst>
            <a:ext uri="{FF2B5EF4-FFF2-40B4-BE49-F238E27FC236}">
              <a16:creationId xmlns:a16="http://schemas.microsoft.com/office/drawing/2014/main" id="{00000000-0008-0000-0300-0000C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4" name="Text Box 3">
          <a:extLst>
            <a:ext uri="{FF2B5EF4-FFF2-40B4-BE49-F238E27FC236}">
              <a16:creationId xmlns:a16="http://schemas.microsoft.com/office/drawing/2014/main" id="{00000000-0008-0000-0300-0000C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5" name="Text Box 3">
          <a:extLst>
            <a:ext uri="{FF2B5EF4-FFF2-40B4-BE49-F238E27FC236}">
              <a16:creationId xmlns:a16="http://schemas.microsoft.com/office/drawing/2014/main" id="{00000000-0008-0000-0300-0000C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6" name="Text Box 3">
          <a:extLst>
            <a:ext uri="{FF2B5EF4-FFF2-40B4-BE49-F238E27FC236}">
              <a16:creationId xmlns:a16="http://schemas.microsoft.com/office/drawing/2014/main" id="{00000000-0008-0000-0300-0000C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7" name="Text Box 3">
          <a:extLst>
            <a:ext uri="{FF2B5EF4-FFF2-40B4-BE49-F238E27FC236}">
              <a16:creationId xmlns:a16="http://schemas.microsoft.com/office/drawing/2014/main" id="{00000000-0008-0000-0300-0000C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8" name="Text Box 3">
          <a:extLst>
            <a:ext uri="{FF2B5EF4-FFF2-40B4-BE49-F238E27FC236}">
              <a16:creationId xmlns:a16="http://schemas.microsoft.com/office/drawing/2014/main" id="{00000000-0008-0000-0300-0000C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9" name="Text Box 3">
          <a:extLst>
            <a:ext uri="{FF2B5EF4-FFF2-40B4-BE49-F238E27FC236}">
              <a16:creationId xmlns:a16="http://schemas.microsoft.com/office/drawing/2014/main" id="{00000000-0008-0000-0300-0000C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0" name="Text Box 3">
          <a:extLst>
            <a:ext uri="{FF2B5EF4-FFF2-40B4-BE49-F238E27FC236}">
              <a16:creationId xmlns:a16="http://schemas.microsoft.com/office/drawing/2014/main" id="{00000000-0008-0000-0300-0000D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1" name="Text Box 3">
          <a:extLst>
            <a:ext uri="{FF2B5EF4-FFF2-40B4-BE49-F238E27FC236}">
              <a16:creationId xmlns:a16="http://schemas.microsoft.com/office/drawing/2014/main" id="{00000000-0008-0000-0300-0000D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2" name="Text Box 3">
          <a:extLst>
            <a:ext uri="{FF2B5EF4-FFF2-40B4-BE49-F238E27FC236}">
              <a16:creationId xmlns:a16="http://schemas.microsoft.com/office/drawing/2014/main" id="{00000000-0008-0000-0300-0000D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3" name="Text Box 3">
          <a:extLst>
            <a:ext uri="{FF2B5EF4-FFF2-40B4-BE49-F238E27FC236}">
              <a16:creationId xmlns:a16="http://schemas.microsoft.com/office/drawing/2014/main" id="{00000000-0008-0000-0300-0000D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4" name="Text Box 3">
          <a:extLst>
            <a:ext uri="{FF2B5EF4-FFF2-40B4-BE49-F238E27FC236}">
              <a16:creationId xmlns:a16="http://schemas.microsoft.com/office/drawing/2014/main" id="{00000000-0008-0000-0300-0000D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5" name="Text Box 3">
          <a:extLst>
            <a:ext uri="{FF2B5EF4-FFF2-40B4-BE49-F238E27FC236}">
              <a16:creationId xmlns:a16="http://schemas.microsoft.com/office/drawing/2014/main" id="{00000000-0008-0000-0300-0000D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6" name="Text Box 3">
          <a:extLst>
            <a:ext uri="{FF2B5EF4-FFF2-40B4-BE49-F238E27FC236}">
              <a16:creationId xmlns:a16="http://schemas.microsoft.com/office/drawing/2014/main" id="{00000000-0008-0000-0300-0000D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7" name="Text Box 3">
          <a:extLst>
            <a:ext uri="{FF2B5EF4-FFF2-40B4-BE49-F238E27FC236}">
              <a16:creationId xmlns:a16="http://schemas.microsoft.com/office/drawing/2014/main" id="{00000000-0008-0000-0300-0000D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8" name="Text Box 3">
          <a:extLst>
            <a:ext uri="{FF2B5EF4-FFF2-40B4-BE49-F238E27FC236}">
              <a16:creationId xmlns:a16="http://schemas.microsoft.com/office/drawing/2014/main" id="{00000000-0008-0000-0300-0000D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9" name="Text Box 3">
          <a:extLst>
            <a:ext uri="{FF2B5EF4-FFF2-40B4-BE49-F238E27FC236}">
              <a16:creationId xmlns:a16="http://schemas.microsoft.com/office/drawing/2014/main" id="{00000000-0008-0000-0300-0000D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0" name="Text Box 3">
          <a:extLst>
            <a:ext uri="{FF2B5EF4-FFF2-40B4-BE49-F238E27FC236}">
              <a16:creationId xmlns:a16="http://schemas.microsoft.com/office/drawing/2014/main" id="{00000000-0008-0000-0300-0000D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1" name="Text Box 3">
          <a:extLst>
            <a:ext uri="{FF2B5EF4-FFF2-40B4-BE49-F238E27FC236}">
              <a16:creationId xmlns:a16="http://schemas.microsoft.com/office/drawing/2014/main" id="{00000000-0008-0000-0300-0000D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2" name="Text Box 3">
          <a:extLst>
            <a:ext uri="{FF2B5EF4-FFF2-40B4-BE49-F238E27FC236}">
              <a16:creationId xmlns:a16="http://schemas.microsoft.com/office/drawing/2014/main" id="{00000000-0008-0000-0300-0000D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3" name="Text Box 3">
          <a:extLst>
            <a:ext uri="{FF2B5EF4-FFF2-40B4-BE49-F238E27FC236}">
              <a16:creationId xmlns:a16="http://schemas.microsoft.com/office/drawing/2014/main" id="{00000000-0008-0000-0300-0000D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4" name="Text Box 3">
          <a:extLst>
            <a:ext uri="{FF2B5EF4-FFF2-40B4-BE49-F238E27FC236}">
              <a16:creationId xmlns:a16="http://schemas.microsoft.com/office/drawing/2014/main" id="{00000000-0008-0000-0300-0000D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5" name="Text Box 3">
          <a:extLst>
            <a:ext uri="{FF2B5EF4-FFF2-40B4-BE49-F238E27FC236}">
              <a16:creationId xmlns:a16="http://schemas.microsoft.com/office/drawing/2014/main" id="{00000000-0008-0000-0300-0000D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6" name="Text Box 3">
          <a:extLst>
            <a:ext uri="{FF2B5EF4-FFF2-40B4-BE49-F238E27FC236}">
              <a16:creationId xmlns:a16="http://schemas.microsoft.com/office/drawing/2014/main" id="{00000000-0008-0000-0300-0000E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7" name="Text Box 3">
          <a:extLst>
            <a:ext uri="{FF2B5EF4-FFF2-40B4-BE49-F238E27FC236}">
              <a16:creationId xmlns:a16="http://schemas.microsoft.com/office/drawing/2014/main" id="{00000000-0008-0000-0300-0000E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8" name="Text Box 3">
          <a:extLst>
            <a:ext uri="{FF2B5EF4-FFF2-40B4-BE49-F238E27FC236}">
              <a16:creationId xmlns:a16="http://schemas.microsoft.com/office/drawing/2014/main" id="{00000000-0008-0000-0300-0000E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9" name="Text Box 3">
          <a:extLst>
            <a:ext uri="{FF2B5EF4-FFF2-40B4-BE49-F238E27FC236}">
              <a16:creationId xmlns:a16="http://schemas.microsoft.com/office/drawing/2014/main" id="{00000000-0008-0000-0300-0000E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0" name="Text Box 3">
          <a:extLst>
            <a:ext uri="{FF2B5EF4-FFF2-40B4-BE49-F238E27FC236}">
              <a16:creationId xmlns:a16="http://schemas.microsoft.com/office/drawing/2014/main" id="{00000000-0008-0000-0300-0000E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1" name="Text Box 3">
          <a:extLst>
            <a:ext uri="{FF2B5EF4-FFF2-40B4-BE49-F238E27FC236}">
              <a16:creationId xmlns:a16="http://schemas.microsoft.com/office/drawing/2014/main" id="{00000000-0008-0000-0300-0000E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2" name="Text Box 3">
          <a:extLst>
            <a:ext uri="{FF2B5EF4-FFF2-40B4-BE49-F238E27FC236}">
              <a16:creationId xmlns:a16="http://schemas.microsoft.com/office/drawing/2014/main" id="{00000000-0008-0000-0300-0000E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3" name="Text Box 3">
          <a:extLst>
            <a:ext uri="{FF2B5EF4-FFF2-40B4-BE49-F238E27FC236}">
              <a16:creationId xmlns:a16="http://schemas.microsoft.com/office/drawing/2014/main" id="{00000000-0008-0000-0300-0000E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4" name="Text Box 3">
          <a:extLst>
            <a:ext uri="{FF2B5EF4-FFF2-40B4-BE49-F238E27FC236}">
              <a16:creationId xmlns:a16="http://schemas.microsoft.com/office/drawing/2014/main" id="{00000000-0008-0000-0300-0000E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5" name="Text Box 3">
          <a:extLst>
            <a:ext uri="{FF2B5EF4-FFF2-40B4-BE49-F238E27FC236}">
              <a16:creationId xmlns:a16="http://schemas.microsoft.com/office/drawing/2014/main" id="{00000000-0008-0000-0300-0000E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6" name="Text Box 3">
          <a:extLst>
            <a:ext uri="{FF2B5EF4-FFF2-40B4-BE49-F238E27FC236}">
              <a16:creationId xmlns:a16="http://schemas.microsoft.com/office/drawing/2014/main" id="{00000000-0008-0000-0300-0000E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7" name="Text Box 3">
          <a:extLst>
            <a:ext uri="{FF2B5EF4-FFF2-40B4-BE49-F238E27FC236}">
              <a16:creationId xmlns:a16="http://schemas.microsoft.com/office/drawing/2014/main" id="{00000000-0008-0000-0300-0000E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8" name="Text Box 3">
          <a:extLst>
            <a:ext uri="{FF2B5EF4-FFF2-40B4-BE49-F238E27FC236}">
              <a16:creationId xmlns:a16="http://schemas.microsoft.com/office/drawing/2014/main" id="{00000000-0008-0000-0300-0000E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9" name="Text Box 3">
          <a:extLst>
            <a:ext uri="{FF2B5EF4-FFF2-40B4-BE49-F238E27FC236}">
              <a16:creationId xmlns:a16="http://schemas.microsoft.com/office/drawing/2014/main" id="{00000000-0008-0000-0300-0000E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0" name="Text Box 3">
          <a:extLst>
            <a:ext uri="{FF2B5EF4-FFF2-40B4-BE49-F238E27FC236}">
              <a16:creationId xmlns:a16="http://schemas.microsoft.com/office/drawing/2014/main" id="{00000000-0008-0000-0300-0000E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1" name="Text Box 3">
          <a:extLst>
            <a:ext uri="{FF2B5EF4-FFF2-40B4-BE49-F238E27FC236}">
              <a16:creationId xmlns:a16="http://schemas.microsoft.com/office/drawing/2014/main" id="{00000000-0008-0000-0300-0000E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2" name="Text Box 3">
          <a:extLst>
            <a:ext uri="{FF2B5EF4-FFF2-40B4-BE49-F238E27FC236}">
              <a16:creationId xmlns:a16="http://schemas.microsoft.com/office/drawing/2014/main" id="{00000000-0008-0000-0300-0000F0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3" name="Text Box 3">
          <a:extLst>
            <a:ext uri="{FF2B5EF4-FFF2-40B4-BE49-F238E27FC236}">
              <a16:creationId xmlns:a16="http://schemas.microsoft.com/office/drawing/2014/main" id="{00000000-0008-0000-0300-0000F1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4" name="Text Box 3">
          <a:extLst>
            <a:ext uri="{FF2B5EF4-FFF2-40B4-BE49-F238E27FC236}">
              <a16:creationId xmlns:a16="http://schemas.microsoft.com/office/drawing/2014/main" id="{00000000-0008-0000-0300-0000F2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5" name="Text Box 3">
          <a:extLst>
            <a:ext uri="{FF2B5EF4-FFF2-40B4-BE49-F238E27FC236}">
              <a16:creationId xmlns:a16="http://schemas.microsoft.com/office/drawing/2014/main" id="{00000000-0008-0000-0300-0000F3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6" name="Text Box 3">
          <a:extLst>
            <a:ext uri="{FF2B5EF4-FFF2-40B4-BE49-F238E27FC236}">
              <a16:creationId xmlns:a16="http://schemas.microsoft.com/office/drawing/2014/main" id="{00000000-0008-0000-0300-0000F4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7" name="Text Box 3">
          <a:extLst>
            <a:ext uri="{FF2B5EF4-FFF2-40B4-BE49-F238E27FC236}">
              <a16:creationId xmlns:a16="http://schemas.microsoft.com/office/drawing/2014/main" id="{00000000-0008-0000-0300-0000F5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8" name="Text Box 3">
          <a:extLst>
            <a:ext uri="{FF2B5EF4-FFF2-40B4-BE49-F238E27FC236}">
              <a16:creationId xmlns:a16="http://schemas.microsoft.com/office/drawing/2014/main" id="{00000000-0008-0000-0300-0000F6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9" name="Text Box 3">
          <a:extLst>
            <a:ext uri="{FF2B5EF4-FFF2-40B4-BE49-F238E27FC236}">
              <a16:creationId xmlns:a16="http://schemas.microsoft.com/office/drawing/2014/main" id="{00000000-0008-0000-0300-0000F7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0" name="Text Box 3">
          <a:extLst>
            <a:ext uri="{FF2B5EF4-FFF2-40B4-BE49-F238E27FC236}">
              <a16:creationId xmlns:a16="http://schemas.microsoft.com/office/drawing/2014/main" id="{00000000-0008-0000-0300-0000F8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1" name="Text Box 3">
          <a:extLst>
            <a:ext uri="{FF2B5EF4-FFF2-40B4-BE49-F238E27FC236}">
              <a16:creationId xmlns:a16="http://schemas.microsoft.com/office/drawing/2014/main" id="{00000000-0008-0000-0300-0000F9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2" name="Text Box 3">
          <a:extLst>
            <a:ext uri="{FF2B5EF4-FFF2-40B4-BE49-F238E27FC236}">
              <a16:creationId xmlns:a16="http://schemas.microsoft.com/office/drawing/2014/main" id="{00000000-0008-0000-0300-0000FA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3" name="Text Box 3">
          <a:extLst>
            <a:ext uri="{FF2B5EF4-FFF2-40B4-BE49-F238E27FC236}">
              <a16:creationId xmlns:a16="http://schemas.microsoft.com/office/drawing/2014/main" id="{00000000-0008-0000-0300-0000FB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4" name="Text Box 3">
          <a:extLst>
            <a:ext uri="{FF2B5EF4-FFF2-40B4-BE49-F238E27FC236}">
              <a16:creationId xmlns:a16="http://schemas.microsoft.com/office/drawing/2014/main" id="{00000000-0008-0000-0300-0000FC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5" name="Text Box 3">
          <a:extLst>
            <a:ext uri="{FF2B5EF4-FFF2-40B4-BE49-F238E27FC236}">
              <a16:creationId xmlns:a16="http://schemas.microsoft.com/office/drawing/2014/main" id="{00000000-0008-0000-0300-0000FD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6" name="Text Box 3">
          <a:extLst>
            <a:ext uri="{FF2B5EF4-FFF2-40B4-BE49-F238E27FC236}">
              <a16:creationId xmlns:a16="http://schemas.microsoft.com/office/drawing/2014/main" id="{00000000-0008-0000-0300-0000FE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7" name="Text Box 3">
          <a:extLst>
            <a:ext uri="{FF2B5EF4-FFF2-40B4-BE49-F238E27FC236}">
              <a16:creationId xmlns:a16="http://schemas.microsoft.com/office/drawing/2014/main" id="{00000000-0008-0000-0300-0000FF02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8" name="Text Box 3">
          <a:extLst>
            <a:ext uri="{FF2B5EF4-FFF2-40B4-BE49-F238E27FC236}">
              <a16:creationId xmlns:a16="http://schemas.microsoft.com/office/drawing/2014/main" id="{00000000-0008-0000-0300-00000003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9" name="Text Box 3">
          <a:extLst>
            <a:ext uri="{FF2B5EF4-FFF2-40B4-BE49-F238E27FC236}">
              <a16:creationId xmlns:a16="http://schemas.microsoft.com/office/drawing/2014/main" id="{00000000-0008-0000-0300-00000103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70" name="Text Box 3">
          <a:extLst>
            <a:ext uri="{FF2B5EF4-FFF2-40B4-BE49-F238E27FC236}">
              <a16:creationId xmlns:a16="http://schemas.microsoft.com/office/drawing/2014/main" id="{00000000-0008-0000-0300-000002030000}"/>
            </a:ext>
          </a:extLst>
        </xdr:cNvPr>
        <xdr:cNvSpPr>
          <a:spLocks noGrp="1"/>
        </xdr:cNvSpPr>
      </xdr:nvSpPr>
      <xdr:spPr>
        <a:xfrm>
          <a:off x="2524125" y="40386952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1" name="Text Box 3">
          <a:extLst>
            <a:ext uri="{FF2B5EF4-FFF2-40B4-BE49-F238E27FC236}">
              <a16:creationId xmlns:a16="http://schemas.microsoft.com/office/drawing/2014/main" id="{00000000-0008-0000-0300-00000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2" name="Text Box 3">
          <a:extLst>
            <a:ext uri="{FF2B5EF4-FFF2-40B4-BE49-F238E27FC236}">
              <a16:creationId xmlns:a16="http://schemas.microsoft.com/office/drawing/2014/main" id="{00000000-0008-0000-0300-00000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3" name="Text Box 3">
          <a:extLst>
            <a:ext uri="{FF2B5EF4-FFF2-40B4-BE49-F238E27FC236}">
              <a16:creationId xmlns:a16="http://schemas.microsoft.com/office/drawing/2014/main" id="{00000000-0008-0000-0300-00000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4" name="Text Box 3">
          <a:extLst>
            <a:ext uri="{FF2B5EF4-FFF2-40B4-BE49-F238E27FC236}">
              <a16:creationId xmlns:a16="http://schemas.microsoft.com/office/drawing/2014/main" id="{00000000-0008-0000-0300-00000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5" name="Text Box 3">
          <a:extLst>
            <a:ext uri="{FF2B5EF4-FFF2-40B4-BE49-F238E27FC236}">
              <a16:creationId xmlns:a16="http://schemas.microsoft.com/office/drawing/2014/main" id="{00000000-0008-0000-0300-00000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6" name="Text Box 3">
          <a:extLst>
            <a:ext uri="{FF2B5EF4-FFF2-40B4-BE49-F238E27FC236}">
              <a16:creationId xmlns:a16="http://schemas.microsoft.com/office/drawing/2014/main" id="{00000000-0008-0000-0300-00000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7" name="Text Box 3">
          <a:extLst>
            <a:ext uri="{FF2B5EF4-FFF2-40B4-BE49-F238E27FC236}">
              <a16:creationId xmlns:a16="http://schemas.microsoft.com/office/drawing/2014/main" id="{00000000-0008-0000-0300-00000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8" name="Text Box 3">
          <a:extLst>
            <a:ext uri="{FF2B5EF4-FFF2-40B4-BE49-F238E27FC236}">
              <a16:creationId xmlns:a16="http://schemas.microsoft.com/office/drawing/2014/main" id="{00000000-0008-0000-0300-00000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9" name="Text Box 3">
          <a:extLst>
            <a:ext uri="{FF2B5EF4-FFF2-40B4-BE49-F238E27FC236}">
              <a16:creationId xmlns:a16="http://schemas.microsoft.com/office/drawing/2014/main" id="{00000000-0008-0000-0300-00000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0" name="Text Box 3">
          <a:extLst>
            <a:ext uri="{FF2B5EF4-FFF2-40B4-BE49-F238E27FC236}">
              <a16:creationId xmlns:a16="http://schemas.microsoft.com/office/drawing/2014/main" id="{00000000-0008-0000-0300-00000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1" name="Text Box 3">
          <a:extLst>
            <a:ext uri="{FF2B5EF4-FFF2-40B4-BE49-F238E27FC236}">
              <a16:creationId xmlns:a16="http://schemas.microsoft.com/office/drawing/2014/main" id="{00000000-0008-0000-0300-00000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2" name="Text Box 3">
          <a:extLst>
            <a:ext uri="{FF2B5EF4-FFF2-40B4-BE49-F238E27FC236}">
              <a16:creationId xmlns:a16="http://schemas.microsoft.com/office/drawing/2014/main" id="{00000000-0008-0000-0300-00000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3" name="Text Box 3">
          <a:extLst>
            <a:ext uri="{FF2B5EF4-FFF2-40B4-BE49-F238E27FC236}">
              <a16:creationId xmlns:a16="http://schemas.microsoft.com/office/drawing/2014/main" id="{00000000-0008-0000-0300-00000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4" name="Text Box 3">
          <a:extLst>
            <a:ext uri="{FF2B5EF4-FFF2-40B4-BE49-F238E27FC236}">
              <a16:creationId xmlns:a16="http://schemas.microsoft.com/office/drawing/2014/main" id="{00000000-0008-0000-0300-00001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5" name="Text Box 3">
          <a:extLst>
            <a:ext uri="{FF2B5EF4-FFF2-40B4-BE49-F238E27FC236}">
              <a16:creationId xmlns:a16="http://schemas.microsoft.com/office/drawing/2014/main" id="{00000000-0008-0000-0300-00001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6" name="Text Box 3">
          <a:extLst>
            <a:ext uri="{FF2B5EF4-FFF2-40B4-BE49-F238E27FC236}">
              <a16:creationId xmlns:a16="http://schemas.microsoft.com/office/drawing/2014/main" id="{00000000-0008-0000-0300-00001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7" name="Text Box 3">
          <a:extLst>
            <a:ext uri="{FF2B5EF4-FFF2-40B4-BE49-F238E27FC236}">
              <a16:creationId xmlns:a16="http://schemas.microsoft.com/office/drawing/2014/main" id="{00000000-0008-0000-0300-00001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8" name="Text Box 3">
          <a:extLst>
            <a:ext uri="{FF2B5EF4-FFF2-40B4-BE49-F238E27FC236}">
              <a16:creationId xmlns:a16="http://schemas.microsoft.com/office/drawing/2014/main" id="{00000000-0008-0000-0300-00001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9" name="Text Box 3">
          <a:extLst>
            <a:ext uri="{FF2B5EF4-FFF2-40B4-BE49-F238E27FC236}">
              <a16:creationId xmlns:a16="http://schemas.microsoft.com/office/drawing/2014/main" id="{00000000-0008-0000-0300-00001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0" name="Text Box 3">
          <a:extLst>
            <a:ext uri="{FF2B5EF4-FFF2-40B4-BE49-F238E27FC236}">
              <a16:creationId xmlns:a16="http://schemas.microsoft.com/office/drawing/2014/main" id="{00000000-0008-0000-0300-00001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1" name="Text Box 3">
          <a:extLst>
            <a:ext uri="{FF2B5EF4-FFF2-40B4-BE49-F238E27FC236}">
              <a16:creationId xmlns:a16="http://schemas.microsoft.com/office/drawing/2014/main" id="{00000000-0008-0000-0300-00001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2" name="Text Box 3">
          <a:extLst>
            <a:ext uri="{FF2B5EF4-FFF2-40B4-BE49-F238E27FC236}">
              <a16:creationId xmlns:a16="http://schemas.microsoft.com/office/drawing/2014/main" id="{00000000-0008-0000-0300-00001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3" name="Text Box 3">
          <a:extLst>
            <a:ext uri="{FF2B5EF4-FFF2-40B4-BE49-F238E27FC236}">
              <a16:creationId xmlns:a16="http://schemas.microsoft.com/office/drawing/2014/main" id="{00000000-0008-0000-0300-00001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4" name="Text Box 3">
          <a:extLst>
            <a:ext uri="{FF2B5EF4-FFF2-40B4-BE49-F238E27FC236}">
              <a16:creationId xmlns:a16="http://schemas.microsoft.com/office/drawing/2014/main" id="{00000000-0008-0000-0300-00001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5" name="Text Box 3">
          <a:extLst>
            <a:ext uri="{FF2B5EF4-FFF2-40B4-BE49-F238E27FC236}">
              <a16:creationId xmlns:a16="http://schemas.microsoft.com/office/drawing/2014/main" id="{00000000-0008-0000-0300-00001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6" name="Text Box 3">
          <a:extLst>
            <a:ext uri="{FF2B5EF4-FFF2-40B4-BE49-F238E27FC236}">
              <a16:creationId xmlns:a16="http://schemas.microsoft.com/office/drawing/2014/main" id="{00000000-0008-0000-0300-00001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7" name="Text Box 3">
          <a:extLst>
            <a:ext uri="{FF2B5EF4-FFF2-40B4-BE49-F238E27FC236}">
              <a16:creationId xmlns:a16="http://schemas.microsoft.com/office/drawing/2014/main" id="{00000000-0008-0000-0300-00001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8" name="Text Box 3">
          <a:extLst>
            <a:ext uri="{FF2B5EF4-FFF2-40B4-BE49-F238E27FC236}">
              <a16:creationId xmlns:a16="http://schemas.microsoft.com/office/drawing/2014/main" id="{00000000-0008-0000-0300-00001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9" name="Text Box 3">
          <a:extLst>
            <a:ext uri="{FF2B5EF4-FFF2-40B4-BE49-F238E27FC236}">
              <a16:creationId xmlns:a16="http://schemas.microsoft.com/office/drawing/2014/main" id="{00000000-0008-0000-0300-00001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0" name="Text Box 3">
          <a:extLst>
            <a:ext uri="{FF2B5EF4-FFF2-40B4-BE49-F238E27FC236}">
              <a16:creationId xmlns:a16="http://schemas.microsoft.com/office/drawing/2014/main" id="{00000000-0008-0000-0300-00002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1" name="Text Box 3">
          <a:extLst>
            <a:ext uri="{FF2B5EF4-FFF2-40B4-BE49-F238E27FC236}">
              <a16:creationId xmlns:a16="http://schemas.microsoft.com/office/drawing/2014/main" id="{00000000-0008-0000-0300-00002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2" name="Text Box 3">
          <a:extLst>
            <a:ext uri="{FF2B5EF4-FFF2-40B4-BE49-F238E27FC236}">
              <a16:creationId xmlns:a16="http://schemas.microsoft.com/office/drawing/2014/main" id="{00000000-0008-0000-0300-00002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3" name="Text Box 3">
          <a:extLst>
            <a:ext uri="{FF2B5EF4-FFF2-40B4-BE49-F238E27FC236}">
              <a16:creationId xmlns:a16="http://schemas.microsoft.com/office/drawing/2014/main" id="{00000000-0008-0000-0300-00002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4" name="Text Box 3">
          <a:extLst>
            <a:ext uri="{FF2B5EF4-FFF2-40B4-BE49-F238E27FC236}">
              <a16:creationId xmlns:a16="http://schemas.microsoft.com/office/drawing/2014/main" id="{00000000-0008-0000-0300-00002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5" name="Text Box 3">
          <a:extLst>
            <a:ext uri="{FF2B5EF4-FFF2-40B4-BE49-F238E27FC236}">
              <a16:creationId xmlns:a16="http://schemas.microsoft.com/office/drawing/2014/main" id="{00000000-0008-0000-0300-00002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6" name="Text Box 3">
          <a:extLst>
            <a:ext uri="{FF2B5EF4-FFF2-40B4-BE49-F238E27FC236}">
              <a16:creationId xmlns:a16="http://schemas.microsoft.com/office/drawing/2014/main" id="{00000000-0008-0000-0300-00002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7" name="Text Box 3">
          <a:extLst>
            <a:ext uri="{FF2B5EF4-FFF2-40B4-BE49-F238E27FC236}">
              <a16:creationId xmlns:a16="http://schemas.microsoft.com/office/drawing/2014/main" id="{00000000-0008-0000-0300-00002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8" name="Text Box 3">
          <a:extLst>
            <a:ext uri="{FF2B5EF4-FFF2-40B4-BE49-F238E27FC236}">
              <a16:creationId xmlns:a16="http://schemas.microsoft.com/office/drawing/2014/main" id="{00000000-0008-0000-0300-00002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9" name="Text Box 3">
          <a:extLst>
            <a:ext uri="{FF2B5EF4-FFF2-40B4-BE49-F238E27FC236}">
              <a16:creationId xmlns:a16="http://schemas.microsoft.com/office/drawing/2014/main" id="{00000000-0008-0000-0300-00002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0" name="Text Box 3">
          <a:extLst>
            <a:ext uri="{FF2B5EF4-FFF2-40B4-BE49-F238E27FC236}">
              <a16:creationId xmlns:a16="http://schemas.microsoft.com/office/drawing/2014/main" id="{00000000-0008-0000-0300-00002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1" name="Text Box 3">
          <a:extLst>
            <a:ext uri="{FF2B5EF4-FFF2-40B4-BE49-F238E27FC236}">
              <a16:creationId xmlns:a16="http://schemas.microsoft.com/office/drawing/2014/main" id="{00000000-0008-0000-0300-00002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2" name="Text Box 3">
          <a:extLst>
            <a:ext uri="{FF2B5EF4-FFF2-40B4-BE49-F238E27FC236}">
              <a16:creationId xmlns:a16="http://schemas.microsoft.com/office/drawing/2014/main" id="{00000000-0008-0000-0300-00002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3" name="Text Box 3">
          <a:extLst>
            <a:ext uri="{FF2B5EF4-FFF2-40B4-BE49-F238E27FC236}">
              <a16:creationId xmlns:a16="http://schemas.microsoft.com/office/drawing/2014/main" id="{00000000-0008-0000-0300-00002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4" name="Text Box 3">
          <a:extLst>
            <a:ext uri="{FF2B5EF4-FFF2-40B4-BE49-F238E27FC236}">
              <a16:creationId xmlns:a16="http://schemas.microsoft.com/office/drawing/2014/main" id="{00000000-0008-0000-0300-00002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5" name="Text Box 3">
          <a:extLst>
            <a:ext uri="{FF2B5EF4-FFF2-40B4-BE49-F238E27FC236}">
              <a16:creationId xmlns:a16="http://schemas.microsoft.com/office/drawing/2014/main" id="{00000000-0008-0000-0300-00002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6" name="Text Box 3">
          <a:extLst>
            <a:ext uri="{FF2B5EF4-FFF2-40B4-BE49-F238E27FC236}">
              <a16:creationId xmlns:a16="http://schemas.microsoft.com/office/drawing/2014/main" id="{00000000-0008-0000-0300-00003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7" name="Text Box 3">
          <a:extLst>
            <a:ext uri="{FF2B5EF4-FFF2-40B4-BE49-F238E27FC236}">
              <a16:creationId xmlns:a16="http://schemas.microsoft.com/office/drawing/2014/main" id="{00000000-0008-0000-0300-00003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8" name="Text Box 3">
          <a:extLst>
            <a:ext uri="{FF2B5EF4-FFF2-40B4-BE49-F238E27FC236}">
              <a16:creationId xmlns:a16="http://schemas.microsoft.com/office/drawing/2014/main" id="{00000000-0008-0000-0300-00003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9" name="Text Box 3">
          <a:extLst>
            <a:ext uri="{FF2B5EF4-FFF2-40B4-BE49-F238E27FC236}">
              <a16:creationId xmlns:a16="http://schemas.microsoft.com/office/drawing/2014/main" id="{00000000-0008-0000-0300-00003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0" name="Text Box 3">
          <a:extLst>
            <a:ext uri="{FF2B5EF4-FFF2-40B4-BE49-F238E27FC236}">
              <a16:creationId xmlns:a16="http://schemas.microsoft.com/office/drawing/2014/main" id="{00000000-0008-0000-0300-00003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1" name="Text Box 3">
          <a:extLst>
            <a:ext uri="{FF2B5EF4-FFF2-40B4-BE49-F238E27FC236}">
              <a16:creationId xmlns:a16="http://schemas.microsoft.com/office/drawing/2014/main" id="{00000000-0008-0000-0300-00003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2" name="Text Box 3">
          <a:extLst>
            <a:ext uri="{FF2B5EF4-FFF2-40B4-BE49-F238E27FC236}">
              <a16:creationId xmlns:a16="http://schemas.microsoft.com/office/drawing/2014/main" id="{00000000-0008-0000-0300-00003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3" name="Text Box 3">
          <a:extLst>
            <a:ext uri="{FF2B5EF4-FFF2-40B4-BE49-F238E27FC236}">
              <a16:creationId xmlns:a16="http://schemas.microsoft.com/office/drawing/2014/main" id="{00000000-0008-0000-0300-00003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4" name="Text Box 3">
          <a:extLst>
            <a:ext uri="{FF2B5EF4-FFF2-40B4-BE49-F238E27FC236}">
              <a16:creationId xmlns:a16="http://schemas.microsoft.com/office/drawing/2014/main" id="{00000000-0008-0000-0300-00003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5" name="Text Box 3">
          <a:extLst>
            <a:ext uri="{FF2B5EF4-FFF2-40B4-BE49-F238E27FC236}">
              <a16:creationId xmlns:a16="http://schemas.microsoft.com/office/drawing/2014/main" id="{00000000-0008-0000-0300-00003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6" name="Text Box 3">
          <a:extLst>
            <a:ext uri="{FF2B5EF4-FFF2-40B4-BE49-F238E27FC236}">
              <a16:creationId xmlns:a16="http://schemas.microsoft.com/office/drawing/2014/main" id="{00000000-0008-0000-0300-00003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7" name="Text Box 3">
          <a:extLst>
            <a:ext uri="{FF2B5EF4-FFF2-40B4-BE49-F238E27FC236}">
              <a16:creationId xmlns:a16="http://schemas.microsoft.com/office/drawing/2014/main" id="{00000000-0008-0000-0300-00003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8" name="Text Box 3">
          <a:extLst>
            <a:ext uri="{FF2B5EF4-FFF2-40B4-BE49-F238E27FC236}">
              <a16:creationId xmlns:a16="http://schemas.microsoft.com/office/drawing/2014/main" id="{00000000-0008-0000-0300-00003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9" name="Text Box 3">
          <a:extLst>
            <a:ext uri="{FF2B5EF4-FFF2-40B4-BE49-F238E27FC236}">
              <a16:creationId xmlns:a16="http://schemas.microsoft.com/office/drawing/2014/main" id="{00000000-0008-0000-0300-00003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0" name="Text Box 3">
          <a:extLst>
            <a:ext uri="{FF2B5EF4-FFF2-40B4-BE49-F238E27FC236}">
              <a16:creationId xmlns:a16="http://schemas.microsoft.com/office/drawing/2014/main" id="{00000000-0008-0000-0300-00003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1" name="Text Box 3">
          <a:extLst>
            <a:ext uri="{FF2B5EF4-FFF2-40B4-BE49-F238E27FC236}">
              <a16:creationId xmlns:a16="http://schemas.microsoft.com/office/drawing/2014/main" id="{00000000-0008-0000-0300-00003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2" name="Text Box 3">
          <a:extLst>
            <a:ext uri="{FF2B5EF4-FFF2-40B4-BE49-F238E27FC236}">
              <a16:creationId xmlns:a16="http://schemas.microsoft.com/office/drawing/2014/main" id="{00000000-0008-0000-0300-00004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3" name="Text Box 3">
          <a:extLst>
            <a:ext uri="{FF2B5EF4-FFF2-40B4-BE49-F238E27FC236}">
              <a16:creationId xmlns:a16="http://schemas.microsoft.com/office/drawing/2014/main" id="{00000000-0008-0000-0300-00004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4" name="Text Box 3">
          <a:extLst>
            <a:ext uri="{FF2B5EF4-FFF2-40B4-BE49-F238E27FC236}">
              <a16:creationId xmlns:a16="http://schemas.microsoft.com/office/drawing/2014/main" id="{00000000-0008-0000-0300-00004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5" name="Text Box 3">
          <a:extLst>
            <a:ext uri="{FF2B5EF4-FFF2-40B4-BE49-F238E27FC236}">
              <a16:creationId xmlns:a16="http://schemas.microsoft.com/office/drawing/2014/main" id="{00000000-0008-0000-0300-00004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6" name="Text Box 3">
          <a:extLst>
            <a:ext uri="{FF2B5EF4-FFF2-40B4-BE49-F238E27FC236}">
              <a16:creationId xmlns:a16="http://schemas.microsoft.com/office/drawing/2014/main" id="{00000000-0008-0000-0300-00004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7" name="Text Box 3">
          <a:extLst>
            <a:ext uri="{FF2B5EF4-FFF2-40B4-BE49-F238E27FC236}">
              <a16:creationId xmlns:a16="http://schemas.microsoft.com/office/drawing/2014/main" id="{00000000-0008-0000-0300-00004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8" name="Text Box 3">
          <a:extLst>
            <a:ext uri="{FF2B5EF4-FFF2-40B4-BE49-F238E27FC236}">
              <a16:creationId xmlns:a16="http://schemas.microsoft.com/office/drawing/2014/main" id="{00000000-0008-0000-0300-00004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9" name="Text Box 3">
          <a:extLst>
            <a:ext uri="{FF2B5EF4-FFF2-40B4-BE49-F238E27FC236}">
              <a16:creationId xmlns:a16="http://schemas.microsoft.com/office/drawing/2014/main" id="{00000000-0008-0000-0300-00004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0" name="Text Box 3">
          <a:extLst>
            <a:ext uri="{FF2B5EF4-FFF2-40B4-BE49-F238E27FC236}">
              <a16:creationId xmlns:a16="http://schemas.microsoft.com/office/drawing/2014/main" id="{00000000-0008-0000-0300-00004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1" name="Text Box 3">
          <a:extLst>
            <a:ext uri="{FF2B5EF4-FFF2-40B4-BE49-F238E27FC236}">
              <a16:creationId xmlns:a16="http://schemas.microsoft.com/office/drawing/2014/main" id="{00000000-0008-0000-0300-00004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2" name="Text Box 3">
          <a:extLst>
            <a:ext uri="{FF2B5EF4-FFF2-40B4-BE49-F238E27FC236}">
              <a16:creationId xmlns:a16="http://schemas.microsoft.com/office/drawing/2014/main" id="{00000000-0008-0000-0300-00004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3" name="Text Box 3">
          <a:extLst>
            <a:ext uri="{FF2B5EF4-FFF2-40B4-BE49-F238E27FC236}">
              <a16:creationId xmlns:a16="http://schemas.microsoft.com/office/drawing/2014/main" id="{00000000-0008-0000-0300-00004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4" name="Text Box 3">
          <a:extLst>
            <a:ext uri="{FF2B5EF4-FFF2-40B4-BE49-F238E27FC236}">
              <a16:creationId xmlns:a16="http://schemas.microsoft.com/office/drawing/2014/main" id="{00000000-0008-0000-0300-00004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5" name="Text Box 3">
          <a:extLst>
            <a:ext uri="{FF2B5EF4-FFF2-40B4-BE49-F238E27FC236}">
              <a16:creationId xmlns:a16="http://schemas.microsoft.com/office/drawing/2014/main" id="{00000000-0008-0000-0300-00004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6" name="Text Box 3">
          <a:extLst>
            <a:ext uri="{FF2B5EF4-FFF2-40B4-BE49-F238E27FC236}">
              <a16:creationId xmlns:a16="http://schemas.microsoft.com/office/drawing/2014/main" id="{00000000-0008-0000-0300-00004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7" name="Text Box 3">
          <a:extLst>
            <a:ext uri="{FF2B5EF4-FFF2-40B4-BE49-F238E27FC236}">
              <a16:creationId xmlns:a16="http://schemas.microsoft.com/office/drawing/2014/main" id="{00000000-0008-0000-0300-00004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8" name="Text Box 3">
          <a:extLst>
            <a:ext uri="{FF2B5EF4-FFF2-40B4-BE49-F238E27FC236}">
              <a16:creationId xmlns:a16="http://schemas.microsoft.com/office/drawing/2014/main" id="{00000000-0008-0000-0300-00005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9" name="Text Box 3">
          <a:extLst>
            <a:ext uri="{FF2B5EF4-FFF2-40B4-BE49-F238E27FC236}">
              <a16:creationId xmlns:a16="http://schemas.microsoft.com/office/drawing/2014/main" id="{00000000-0008-0000-0300-00005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0" name="Text Box 3">
          <a:extLst>
            <a:ext uri="{FF2B5EF4-FFF2-40B4-BE49-F238E27FC236}">
              <a16:creationId xmlns:a16="http://schemas.microsoft.com/office/drawing/2014/main" id="{00000000-0008-0000-0300-00005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1" name="Text Box 3">
          <a:extLst>
            <a:ext uri="{FF2B5EF4-FFF2-40B4-BE49-F238E27FC236}">
              <a16:creationId xmlns:a16="http://schemas.microsoft.com/office/drawing/2014/main" id="{00000000-0008-0000-0300-00005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2" name="Text Box 3">
          <a:extLst>
            <a:ext uri="{FF2B5EF4-FFF2-40B4-BE49-F238E27FC236}">
              <a16:creationId xmlns:a16="http://schemas.microsoft.com/office/drawing/2014/main" id="{00000000-0008-0000-0300-00005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3" name="Text Box 3">
          <a:extLst>
            <a:ext uri="{FF2B5EF4-FFF2-40B4-BE49-F238E27FC236}">
              <a16:creationId xmlns:a16="http://schemas.microsoft.com/office/drawing/2014/main" id="{00000000-0008-0000-0300-00005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4" name="Text Box 3">
          <a:extLst>
            <a:ext uri="{FF2B5EF4-FFF2-40B4-BE49-F238E27FC236}">
              <a16:creationId xmlns:a16="http://schemas.microsoft.com/office/drawing/2014/main" id="{00000000-0008-0000-0300-00005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5" name="Text Box 3">
          <a:extLst>
            <a:ext uri="{FF2B5EF4-FFF2-40B4-BE49-F238E27FC236}">
              <a16:creationId xmlns:a16="http://schemas.microsoft.com/office/drawing/2014/main" id="{00000000-0008-0000-0300-00005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6" name="Text Box 3">
          <a:extLst>
            <a:ext uri="{FF2B5EF4-FFF2-40B4-BE49-F238E27FC236}">
              <a16:creationId xmlns:a16="http://schemas.microsoft.com/office/drawing/2014/main" id="{00000000-0008-0000-0300-00005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7" name="Text Box 3">
          <a:extLst>
            <a:ext uri="{FF2B5EF4-FFF2-40B4-BE49-F238E27FC236}">
              <a16:creationId xmlns:a16="http://schemas.microsoft.com/office/drawing/2014/main" id="{00000000-0008-0000-0300-00005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8" name="Text Box 3">
          <a:extLst>
            <a:ext uri="{FF2B5EF4-FFF2-40B4-BE49-F238E27FC236}">
              <a16:creationId xmlns:a16="http://schemas.microsoft.com/office/drawing/2014/main" id="{00000000-0008-0000-0300-00005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9" name="Text Box 3">
          <a:extLst>
            <a:ext uri="{FF2B5EF4-FFF2-40B4-BE49-F238E27FC236}">
              <a16:creationId xmlns:a16="http://schemas.microsoft.com/office/drawing/2014/main" id="{00000000-0008-0000-0300-00005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0" name="Text Box 3">
          <a:extLst>
            <a:ext uri="{FF2B5EF4-FFF2-40B4-BE49-F238E27FC236}">
              <a16:creationId xmlns:a16="http://schemas.microsoft.com/office/drawing/2014/main" id="{00000000-0008-0000-0300-00005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1" name="Text Box 3">
          <a:extLst>
            <a:ext uri="{FF2B5EF4-FFF2-40B4-BE49-F238E27FC236}">
              <a16:creationId xmlns:a16="http://schemas.microsoft.com/office/drawing/2014/main" id="{00000000-0008-0000-0300-00005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2" name="Text Box 3">
          <a:extLst>
            <a:ext uri="{FF2B5EF4-FFF2-40B4-BE49-F238E27FC236}">
              <a16:creationId xmlns:a16="http://schemas.microsoft.com/office/drawing/2014/main" id="{00000000-0008-0000-0300-00005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3" name="Text Box 3">
          <a:extLst>
            <a:ext uri="{FF2B5EF4-FFF2-40B4-BE49-F238E27FC236}">
              <a16:creationId xmlns:a16="http://schemas.microsoft.com/office/drawing/2014/main" id="{00000000-0008-0000-0300-00005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4" name="Text Box 3">
          <a:extLst>
            <a:ext uri="{FF2B5EF4-FFF2-40B4-BE49-F238E27FC236}">
              <a16:creationId xmlns:a16="http://schemas.microsoft.com/office/drawing/2014/main" id="{00000000-0008-0000-0300-00006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5" name="Text Box 3">
          <a:extLst>
            <a:ext uri="{FF2B5EF4-FFF2-40B4-BE49-F238E27FC236}">
              <a16:creationId xmlns:a16="http://schemas.microsoft.com/office/drawing/2014/main" id="{00000000-0008-0000-0300-00006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6" name="Text Box 3">
          <a:extLst>
            <a:ext uri="{FF2B5EF4-FFF2-40B4-BE49-F238E27FC236}">
              <a16:creationId xmlns:a16="http://schemas.microsoft.com/office/drawing/2014/main" id="{00000000-0008-0000-0300-00006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7" name="Text Box 3">
          <a:extLst>
            <a:ext uri="{FF2B5EF4-FFF2-40B4-BE49-F238E27FC236}">
              <a16:creationId xmlns:a16="http://schemas.microsoft.com/office/drawing/2014/main" id="{00000000-0008-0000-0300-00006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8" name="Text Box 3">
          <a:extLst>
            <a:ext uri="{FF2B5EF4-FFF2-40B4-BE49-F238E27FC236}">
              <a16:creationId xmlns:a16="http://schemas.microsoft.com/office/drawing/2014/main" id="{00000000-0008-0000-0300-00006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9" name="Text Box 3">
          <a:extLst>
            <a:ext uri="{FF2B5EF4-FFF2-40B4-BE49-F238E27FC236}">
              <a16:creationId xmlns:a16="http://schemas.microsoft.com/office/drawing/2014/main" id="{00000000-0008-0000-0300-00006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0" name="Text Box 3">
          <a:extLst>
            <a:ext uri="{FF2B5EF4-FFF2-40B4-BE49-F238E27FC236}">
              <a16:creationId xmlns:a16="http://schemas.microsoft.com/office/drawing/2014/main" id="{00000000-0008-0000-0300-00006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1" name="Text Box 3">
          <a:extLst>
            <a:ext uri="{FF2B5EF4-FFF2-40B4-BE49-F238E27FC236}">
              <a16:creationId xmlns:a16="http://schemas.microsoft.com/office/drawing/2014/main" id="{00000000-0008-0000-0300-00006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2" name="Text Box 3">
          <a:extLst>
            <a:ext uri="{FF2B5EF4-FFF2-40B4-BE49-F238E27FC236}">
              <a16:creationId xmlns:a16="http://schemas.microsoft.com/office/drawing/2014/main" id="{00000000-0008-0000-0300-00006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3" name="Text Box 3">
          <a:extLst>
            <a:ext uri="{FF2B5EF4-FFF2-40B4-BE49-F238E27FC236}">
              <a16:creationId xmlns:a16="http://schemas.microsoft.com/office/drawing/2014/main" id="{00000000-0008-0000-0300-00006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4" name="Text Box 3">
          <a:extLst>
            <a:ext uri="{FF2B5EF4-FFF2-40B4-BE49-F238E27FC236}">
              <a16:creationId xmlns:a16="http://schemas.microsoft.com/office/drawing/2014/main" id="{00000000-0008-0000-0300-00006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5" name="Text Box 3">
          <a:extLst>
            <a:ext uri="{FF2B5EF4-FFF2-40B4-BE49-F238E27FC236}">
              <a16:creationId xmlns:a16="http://schemas.microsoft.com/office/drawing/2014/main" id="{00000000-0008-0000-0300-00006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6" name="Text Box 3">
          <a:extLst>
            <a:ext uri="{FF2B5EF4-FFF2-40B4-BE49-F238E27FC236}">
              <a16:creationId xmlns:a16="http://schemas.microsoft.com/office/drawing/2014/main" id="{00000000-0008-0000-0300-00006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7" name="Text Box 3">
          <a:extLst>
            <a:ext uri="{FF2B5EF4-FFF2-40B4-BE49-F238E27FC236}">
              <a16:creationId xmlns:a16="http://schemas.microsoft.com/office/drawing/2014/main" id="{00000000-0008-0000-0300-00006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8" name="Text Box 3">
          <a:extLst>
            <a:ext uri="{FF2B5EF4-FFF2-40B4-BE49-F238E27FC236}">
              <a16:creationId xmlns:a16="http://schemas.microsoft.com/office/drawing/2014/main" id="{00000000-0008-0000-0300-00006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9" name="Text Box 3">
          <a:extLst>
            <a:ext uri="{FF2B5EF4-FFF2-40B4-BE49-F238E27FC236}">
              <a16:creationId xmlns:a16="http://schemas.microsoft.com/office/drawing/2014/main" id="{00000000-0008-0000-0300-00006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0" name="Text Box 3">
          <a:extLst>
            <a:ext uri="{FF2B5EF4-FFF2-40B4-BE49-F238E27FC236}">
              <a16:creationId xmlns:a16="http://schemas.microsoft.com/office/drawing/2014/main" id="{00000000-0008-0000-0300-00007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1" name="Text Box 3">
          <a:extLst>
            <a:ext uri="{FF2B5EF4-FFF2-40B4-BE49-F238E27FC236}">
              <a16:creationId xmlns:a16="http://schemas.microsoft.com/office/drawing/2014/main" id="{00000000-0008-0000-0300-00007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2" name="Text Box 3">
          <a:extLst>
            <a:ext uri="{FF2B5EF4-FFF2-40B4-BE49-F238E27FC236}">
              <a16:creationId xmlns:a16="http://schemas.microsoft.com/office/drawing/2014/main" id="{00000000-0008-0000-0300-00007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3" name="Text Box 3">
          <a:extLst>
            <a:ext uri="{FF2B5EF4-FFF2-40B4-BE49-F238E27FC236}">
              <a16:creationId xmlns:a16="http://schemas.microsoft.com/office/drawing/2014/main" id="{00000000-0008-0000-0300-00007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4" name="Text Box 3">
          <a:extLst>
            <a:ext uri="{FF2B5EF4-FFF2-40B4-BE49-F238E27FC236}">
              <a16:creationId xmlns:a16="http://schemas.microsoft.com/office/drawing/2014/main" id="{00000000-0008-0000-0300-00007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5" name="Text Box 3">
          <a:extLst>
            <a:ext uri="{FF2B5EF4-FFF2-40B4-BE49-F238E27FC236}">
              <a16:creationId xmlns:a16="http://schemas.microsoft.com/office/drawing/2014/main" id="{00000000-0008-0000-0300-00007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6" name="Text Box 3">
          <a:extLst>
            <a:ext uri="{FF2B5EF4-FFF2-40B4-BE49-F238E27FC236}">
              <a16:creationId xmlns:a16="http://schemas.microsoft.com/office/drawing/2014/main" id="{00000000-0008-0000-0300-00007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7" name="Text Box 3">
          <a:extLst>
            <a:ext uri="{FF2B5EF4-FFF2-40B4-BE49-F238E27FC236}">
              <a16:creationId xmlns:a16="http://schemas.microsoft.com/office/drawing/2014/main" id="{00000000-0008-0000-0300-00007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8" name="Text Box 3">
          <a:extLst>
            <a:ext uri="{FF2B5EF4-FFF2-40B4-BE49-F238E27FC236}">
              <a16:creationId xmlns:a16="http://schemas.microsoft.com/office/drawing/2014/main" id="{00000000-0008-0000-0300-00007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9" name="Text Box 3">
          <a:extLst>
            <a:ext uri="{FF2B5EF4-FFF2-40B4-BE49-F238E27FC236}">
              <a16:creationId xmlns:a16="http://schemas.microsoft.com/office/drawing/2014/main" id="{00000000-0008-0000-0300-00007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0" name="Text Box 3">
          <a:extLst>
            <a:ext uri="{FF2B5EF4-FFF2-40B4-BE49-F238E27FC236}">
              <a16:creationId xmlns:a16="http://schemas.microsoft.com/office/drawing/2014/main" id="{00000000-0008-0000-0300-00007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1" name="Text Box 3">
          <a:extLst>
            <a:ext uri="{FF2B5EF4-FFF2-40B4-BE49-F238E27FC236}">
              <a16:creationId xmlns:a16="http://schemas.microsoft.com/office/drawing/2014/main" id="{00000000-0008-0000-0300-00007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2" name="Text Box 3">
          <a:extLst>
            <a:ext uri="{FF2B5EF4-FFF2-40B4-BE49-F238E27FC236}">
              <a16:creationId xmlns:a16="http://schemas.microsoft.com/office/drawing/2014/main" id="{00000000-0008-0000-0300-00007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3" name="Text Box 3">
          <a:extLst>
            <a:ext uri="{FF2B5EF4-FFF2-40B4-BE49-F238E27FC236}">
              <a16:creationId xmlns:a16="http://schemas.microsoft.com/office/drawing/2014/main" id="{00000000-0008-0000-0300-00007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4" name="Text Box 3">
          <a:extLst>
            <a:ext uri="{FF2B5EF4-FFF2-40B4-BE49-F238E27FC236}">
              <a16:creationId xmlns:a16="http://schemas.microsoft.com/office/drawing/2014/main" id="{00000000-0008-0000-0300-00007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5" name="Text Box 3">
          <a:extLst>
            <a:ext uri="{FF2B5EF4-FFF2-40B4-BE49-F238E27FC236}">
              <a16:creationId xmlns:a16="http://schemas.microsoft.com/office/drawing/2014/main" id="{00000000-0008-0000-0300-00007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6" name="Text Box 3">
          <a:extLst>
            <a:ext uri="{FF2B5EF4-FFF2-40B4-BE49-F238E27FC236}">
              <a16:creationId xmlns:a16="http://schemas.microsoft.com/office/drawing/2014/main" id="{00000000-0008-0000-0300-00008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7" name="Text Box 3">
          <a:extLst>
            <a:ext uri="{FF2B5EF4-FFF2-40B4-BE49-F238E27FC236}">
              <a16:creationId xmlns:a16="http://schemas.microsoft.com/office/drawing/2014/main" id="{00000000-0008-0000-0300-00008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8" name="Text Box 3">
          <a:extLst>
            <a:ext uri="{FF2B5EF4-FFF2-40B4-BE49-F238E27FC236}">
              <a16:creationId xmlns:a16="http://schemas.microsoft.com/office/drawing/2014/main" id="{00000000-0008-0000-0300-00008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9" name="Text Box 3">
          <a:extLst>
            <a:ext uri="{FF2B5EF4-FFF2-40B4-BE49-F238E27FC236}">
              <a16:creationId xmlns:a16="http://schemas.microsoft.com/office/drawing/2014/main" id="{00000000-0008-0000-0300-00008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0" name="Text Box 3">
          <a:extLst>
            <a:ext uri="{FF2B5EF4-FFF2-40B4-BE49-F238E27FC236}">
              <a16:creationId xmlns:a16="http://schemas.microsoft.com/office/drawing/2014/main" id="{00000000-0008-0000-0300-00008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1" name="Text Box 3">
          <a:extLst>
            <a:ext uri="{FF2B5EF4-FFF2-40B4-BE49-F238E27FC236}">
              <a16:creationId xmlns:a16="http://schemas.microsoft.com/office/drawing/2014/main" id="{00000000-0008-0000-0300-00008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2" name="Text Box 3">
          <a:extLst>
            <a:ext uri="{FF2B5EF4-FFF2-40B4-BE49-F238E27FC236}">
              <a16:creationId xmlns:a16="http://schemas.microsoft.com/office/drawing/2014/main" id="{00000000-0008-0000-0300-00008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3" name="Text Box 3">
          <a:extLst>
            <a:ext uri="{FF2B5EF4-FFF2-40B4-BE49-F238E27FC236}">
              <a16:creationId xmlns:a16="http://schemas.microsoft.com/office/drawing/2014/main" id="{00000000-0008-0000-0300-00008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4" name="Text Box 3">
          <a:extLst>
            <a:ext uri="{FF2B5EF4-FFF2-40B4-BE49-F238E27FC236}">
              <a16:creationId xmlns:a16="http://schemas.microsoft.com/office/drawing/2014/main" id="{00000000-0008-0000-0300-00008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5" name="Text Box 3">
          <a:extLst>
            <a:ext uri="{FF2B5EF4-FFF2-40B4-BE49-F238E27FC236}">
              <a16:creationId xmlns:a16="http://schemas.microsoft.com/office/drawing/2014/main" id="{00000000-0008-0000-0300-00008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6" name="Text Box 3">
          <a:extLst>
            <a:ext uri="{FF2B5EF4-FFF2-40B4-BE49-F238E27FC236}">
              <a16:creationId xmlns:a16="http://schemas.microsoft.com/office/drawing/2014/main" id="{00000000-0008-0000-0300-00008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7" name="Text Box 3">
          <a:extLst>
            <a:ext uri="{FF2B5EF4-FFF2-40B4-BE49-F238E27FC236}">
              <a16:creationId xmlns:a16="http://schemas.microsoft.com/office/drawing/2014/main" id="{00000000-0008-0000-0300-00008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8" name="Text Box 3">
          <a:extLst>
            <a:ext uri="{FF2B5EF4-FFF2-40B4-BE49-F238E27FC236}">
              <a16:creationId xmlns:a16="http://schemas.microsoft.com/office/drawing/2014/main" id="{00000000-0008-0000-0300-00008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9" name="Text Box 3">
          <a:extLst>
            <a:ext uri="{FF2B5EF4-FFF2-40B4-BE49-F238E27FC236}">
              <a16:creationId xmlns:a16="http://schemas.microsoft.com/office/drawing/2014/main" id="{00000000-0008-0000-0300-00008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0" name="Text Box 3">
          <a:extLst>
            <a:ext uri="{FF2B5EF4-FFF2-40B4-BE49-F238E27FC236}">
              <a16:creationId xmlns:a16="http://schemas.microsoft.com/office/drawing/2014/main" id="{00000000-0008-0000-0300-00008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1" name="Text Box 3">
          <a:extLst>
            <a:ext uri="{FF2B5EF4-FFF2-40B4-BE49-F238E27FC236}">
              <a16:creationId xmlns:a16="http://schemas.microsoft.com/office/drawing/2014/main" id="{00000000-0008-0000-0300-00008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2" name="Text Box 3">
          <a:extLst>
            <a:ext uri="{FF2B5EF4-FFF2-40B4-BE49-F238E27FC236}">
              <a16:creationId xmlns:a16="http://schemas.microsoft.com/office/drawing/2014/main" id="{00000000-0008-0000-0300-00009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3" name="Text Box 3">
          <a:extLst>
            <a:ext uri="{FF2B5EF4-FFF2-40B4-BE49-F238E27FC236}">
              <a16:creationId xmlns:a16="http://schemas.microsoft.com/office/drawing/2014/main" id="{00000000-0008-0000-0300-00009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4" name="Text Box 3">
          <a:extLst>
            <a:ext uri="{FF2B5EF4-FFF2-40B4-BE49-F238E27FC236}">
              <a16:creationId xmlns:a16="http://schemas.microsoft.com/office/drawing/2014/main" id="{00000000-0008-0000-0300-00009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5" name="Text Box 3">
          <a:extLst>
            <a:ext uri="{FF2B5EF4-FFF2-40B4-BE49-F238E27FC236}">
              <a16:creationId xmlns:a16="http://schemas.microsoft.com/office/drawing/2014/main" id="{00000000-0008-0000-0300-00009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6" name="Text Box 3">
          <a:extLst>
            <a:ext uri="{FF2B5EF4-FFF2-40B4-BE49-F238E27FC236}">
              <a16:creationId xmlns:a16="http://schemas.microsoft.com/office/drawing/2014/main" id="{00000000-0008-0000-0300-00009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7" name="Text Box 3">
          <a:extLst>
            <a:ext uri="{FF2B5EF4-FFF2-40B4-BE49-F238E27FC236}">
              <a16:creationId xmlns:a16="http://schemas.microsoft.com/office/drawing/2014/main" id="{00000000-0008-0000-0300-00009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8" name="Text Box 3">
          <a:extLst>
            <a:ext uri="{FF2B5EF4-FFF2-40B4-BE49-F238E27FC236}">
              <a16:creationId xmlns:a16="http://schemas.microsoft.com/office/drawing/2014/main" id="{00000000-0008-0000-0300-00009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9" name="Text Box 3">
          <a:extLst>
            <a:ext uri="{FF2B5EF4-FFF2-40B4-BE49-F238E27FC236}">
              <a16:creationId xmlns:a16="http://schemas.microsoft.com/office/drawing/2014/main" id="{00000000-0008-0000-0300-00009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0" name="Text Box 3">
          <a:extLst>
            <a:ext uri="{FF2B5EF4-FFF2-40B4-BE49-F238E27FC236}">
              <a16:creationId xmlns:a16="http://schemas.microsoft.com/office/drawing/2014/main" id="{00000000-0008-0000-0300-00009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1" name="Text Box 3">
          <a:extLst>
            <a:ext uri="{FF2B5EF4-FFF2-40B4-BE49-F238E27FC236}">
              <a16:creationId xmlns:a16="http://schemas.microsoft.com/office/drawing/2014/main" id="{00000000-0008-0000-0300-00009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2" name="Text Box 3">
          <a:extLst>
            <a:ext uri="{FF2B5EF4-FFF2-40B4-BE49-F238E27FC236}">
              <a16:creationId xmlns:a16="http://schemas.microsoft.com/office/drawing/2014/main" id="{00000000-0008-0000-0300-00009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3" name="Text Box 3">
          <a:extLst>
            <a:ext uri="{FF2B5EF4-FFF2-40B4-BE49-F238E27FC236}">
              <a16:creationId xmlns:a16="http://schemas.microsoft.com/office/drawing/2014/main" id="{00000000-0008-0000-0300-00009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4" name="Text Box 3">
          <a:extLst>
            <a:ext uri="{FF2B5EF4-FFF2-40B4-BE49-F238E27FC236}">
              <a16:creationId xmlns:a16="http://schemas.microsoft.com/office/drawing/2014/main" id="{00000000-0008-0000-0300-00009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5" name="Text Box 3">
          <a:extLst>
            <a:ext uri="{FF2B5EF4-FFF2-40B4-BE49-F238E27FC236}">
              <a16:creationId xmlns:a16="http://schemas.microsoft.com/office/drawing/2014/main" id="{00000000-0008-0000-0300-00009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6" name="Text Box 3">
          <a:extLst>
            <a:ext uri="{FF2B5EF4-FFF2-40B4-BE49-F238E27FC236}">
              <a16:creationId xmlns:a16="http://schemas.microsoft.com/office/drawing/2014/main" id="{00000000-0008-0000-0300-00009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7" name="Text Box 3">
          <a:extLst>
            <a:ext uri="{FF2B5EF4-FFF2-40B4-BE49-F238E27FC236}">
              <a16:creationId xmlns:a16="http://schemas.microsoft.com/office/drawing/2014/main" id="{00000000-0008-0000-0300-00009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8" name="Text Box 3">
          <a:extLst>
            <a:ext uri="{FF2B5EF4-FFF2-40B4-BE49-F238E27FC236}">
              <a16:creationId xmlns:a16="http://schemas.microsoft.com/office/drawing/2014/main" id="{00000000-0008-0000-0300-0000A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9" name="Text Box 3">
          <a:extLst>
            <a:ext uri="{FF2B5EF4-FFF2-40B4-BE49-F238E27FC236}">
              <a16:creationId xmlns:a16="http://schemas.microsoft.com/office/drawing/2014/main" id="{00000000-0008-0000-0300-0000A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0" name="Text Box 3">
          <a:extLst>
            <a:ext uri="{FF2B5EF4-FFF2-40B4-BE49-F238E27FC236}">
              <a16:creationId xmlns:a16="http://schemas.microsoft.com/office/drawing/2014/main" id="{00000000-0008-0000-0300-0000A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1" name="Text Box 3">
          <a:extLst>
            <a:ext uri="{FF2B5EF4-FFF2-40B4-BE49-F238E27FC236}">
              <a16:creationId xmlns:a16="http://schemas.microsoft.com/office/drawing/2014/main" id="{00000000-0008-0000-0300-0000A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2" name="Text Box 3">
          <a:extLst>
            <a:ext uri="{FF2B5EF4-FFF2-40B4-BE49-F238E27FC236}">
              <a16:creationId xmlns:a16="http://schemas.microsoft.com/office/drawing/2014/main" id="{00000000-0008-0000-0300-0000A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3" name="Text Box 3">
          <a:extLst>
            <a:ext uri="{FF2B5EF4-FFF2-40B4-BE49-F238E27FC236}">
              <a16:creationId xmlns:a16="http://schemas.microsoft.com/office/drawing/2014/main" id="{00000000-0008-0000-0300-0000A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4" name="Text Box 3">
          <a:extLst>
            <a:ext uri="{FF2B5EF4-FFF2-40B4-BE49-F238E27FC236}">
              <a16:creationId xmlns:a16="http://schemas.microsoft.com/office/drawing/2014/main" id="{00000000-0008-0000-0300-0000A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5" name="Text Box 3">
          <a:extLst>
            <a:ext uri="{FF2B5EF4-FFF2-40B4-BE49-F238E27FC236}">
              <a16:creationId xmlns:a16="http://schemas.microsoft.com/office/drawing/2014/main" id="{00000000-0008-0000-0300-0000A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6" name="Text Box 3">
          <a:extLst>
            <a:ext uri="{FF2B5EF4-FFF2-40B4-BE49-F238E27FC236}">
              <a16:creationId xmlns:a16="http://schemas.microsoft.com/office/drawing/2014/main" id="{00000000-0008-0000-0300-0000A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7" name="Text Box 3">
          <a:extLst>
            <a:ext uri="{FF2B5EF4-FFF2-40B4-BE49-F238E27FC236}">
              <a16:creationId xmlns:a16="http://schemas.microsoft.com/office/drawing/2014/main" id="{00000000-0008-0000-0300-0000A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8" name="Text Box 3">
          <a:extLst>
            <a:ext uri="{FF2B5EF4-FFF2-40B4-BE49-F238E27FC236}">
              <a16:creationId xmlns:a16="http://schemas.microsoft.com/office/drawing/2014/main" id="{00000000-0008-0000-0300-0000A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9" name="Text Box 3">
          <a:extLst>
            <a:ext uri="{FF2B5EF4-FFF2-40B4-BE49-F238E27FC236}">
              <a16:creationId xmlns:a16="http://schemas.microsoft.com/office/drawing/2014/main" id="{00000000-0008-0000-0300-0000A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0" name="Text Box 3">
          <a:extLst>
            <a:ext uri="{FF2B5EF4-FFF2-40B4-BE49-F238E27FC236}">
              <a16:creationId xmlns:a16="http://schemas.microsoft.com/office/drawing/2014/main" id="{00000000-0008-0000-0300-0000A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1" name="Text Box 3">
          <a:extLst>
            <a:ext uri="{FF2B5EF4-FFF2-40B4-BE49-F238E27FC236}">
              <a16:creationId xmlns:a16="http://schemas.microsoft.com/office/drawing/2014/main" id="{00000000-0008-0000-0300-0000A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2" name="Text Box 3">
          <a:extLst>
            <a:ext uri="{FF2B5EF4-FFF2-40B4-BE49-F238E27FC236}">
              <a16:creationId xmlns:a16="http://schemas.microsoft.com/office/drawing/2014/main" id="{00000000-0008-0000-0300-0000A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3" name="Text Box 3">
          <a:extLst>
            <a:ext uri="{FF2B5EF4-FFF2-40B4-BE49-F238E27FC236}">
              <a16:creationId xmlns:a16="http://schemas.microsoft.com/office/drawing/2014/main" id="{00000000-0008-0000-0300-0000A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4" name="Text Box 3">
          <a:extLst>
            <a:ext uri="{FF2B5EF4-FFF2-40B4-BE49-F238E27FC236}">
              <a16:creationId xmlns:a16="http://schemas.microsoft.com/office/drawing/2014/main" id="{00000000-0008-0000-0300-0000B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5" name="Text Box 3">
          <a:extLst>
            <a:ext uri="{FF2B5EF4-FFF2-40B4-BE49-F238E27FC236}">
              <a16:creationId xmlns:a16="http://schemas.microsoft.com/office/drawing/2014/main" id="{00000000-0008-0000-0300-0000B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6" name="Text Box 3">
          <a:extLst>
            <a:ext uri="{FF2B5EF4-FFF2-40B4-BE49-F238E27FC236}">
              <a16:creationId xmlns:a16="http://schemas.microsoft.com/office/drawing/2014/main" id="{00000000-0008-0000-0300-0000B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7" name="Text Box 3">
          <a:extLst>
            <a:ext uri="{FF2B5EF4-FFF2-40B4-BE49-F238E27FC236}">
              <a16:creationId xmlns:a16="http://schemas.microsoft.com/office/drawing/2014/main" id="{00000000-0008-0000-0300-0000B3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8" name="Text Box 3">
          <a:extLst>
            <a:ext uri="{FF2B5EF4-FFF2-40B4-BE49-F238E27FC236}">
              <a16:creationId xmlns:a16="http://schemas.microsoft.com/office/drawing/2014/main" id="{00000000-0008-0000-0300-0000B4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9" name="Text Box 3">
          <a:extLst>
            <a:ext uri="{FF2B5EF4-FFF2-40B4-BE49-F238E27FC236}">
              <a16:creationId xmlns:a16="http://schemas.microsoft.com/office/drawing/2014/main" id="{00000000-0008-0000-0300-0000B5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0" name="Text Box 3">
          <a:extLst>
            <a:ext uri="{FF2B5EF4-FFF2-40B4-BE49-F238E27FC236}">
              <a16:creationId xmlns:a16="http://schemas.microsoft.com/office/drawing/2014/main" id="{00000000-0008-0000-0300-0000B6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1" name="Text Box 3">
          <a:extLst>
            <a:ext uri="{FF2B5EF4-FFF2-40B4-BE49-F238E27FC236}">
              <a16:creationId xmlns:a16="http://schemas.microsoft.com/office/drawing/2014/main" id="{00000000-0008-0000-0300-0000B7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2" name="Text Box 3">
          <a:extLst>
            <a:ext uri="{FF2B5EF4-FFF2-40B4-BE49-F238E27FC236}">
              <a16:creationId xmlns:a16="http://schemas.microsoft.com/office/drawing/2014/main" id="{00000000-0008-0000-0300-0000B8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3" name="Text Box 3">
          <a:extLst>
            <a:ext uri="{FF2B5EF4-FFF2-40B4-BE49-F238E27FC236}">
              <a16:creationId xmlns:a16="http://schemas.microsoft.com/office/drawing/2014/main" id="{00000000-0008-0000-0300-0000B9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4" name="Text Box 3">
          <a:extLst>
            <a:ext uri="{FF2B5EF4-FFF2-40B4-BE49-F238E27FC236}">
              <a16:creationId xmlns:a16="http://schemas.microsoft.com/office/drawing/2014/main" id="{00000000-0008-0000-0300-0000BA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5" name="Text Box 3">
          <a:extLst>
            <a:ext uri="{FF2B5EF4-FFF2-40B4-BE49-F238E27FC236}">
              <a16:creationId xmlns:a16="http://schemas.microsoft.com/office/drawing/2014/main" id="{00000000-0008-0000-0300-0000BB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6" name="Text Box 3">
          <a:extLst>
            <a:ext uri="{FF2B5EF4-FFF2-40B4-BE49-F238E27FC236}">
              <a16:creationId xmlns:a16="http://schemas.microsoft.com/office/drawing/2014/main" id="{00000000-0008-0000-0300-0000BC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7" name="Text Box 3">
          <a:extLst>
            <a:ext uri="{FF2B5EF4-FFF2-40B4-BE49-F238E27FC236}">
              <a16:creationId xmlns:a16="http://schemas.microsoft.com/office/drawing/2014/main" id="{00000000-0008-0000-0300-0000BD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8" name="Text Box 3">
          <a:extLst>
            <a:ext uri="{FF2B5EF4-FFF2-40B4-BE49-F238E27FC236}">
              <a16:creationId xmlns:a16="http://schemas.microsoft.com/office/drawing/2014/main" id="{00000000-0008-0000-0300-0000BE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9" name="Text Box 3">
          <a:extLst>
            <a:ext uri="{FF2B5EF4-FFF2-40B4-BE49-F238E27FC236}">
              <a16:creationId xmlns:a16="http://schemas.microsoft.com/office/drawing/2014/main" id="{00000000-0008-0000-0300-0000BF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0" name="Text Box 3">
          <a:extLst>
            <a:ext uri="{FF2B5EF4-FFF2-40B4-BE49-F238E27FC236}">
              <a16:creationId xmlns:a16="http://schemas.microsoft.com/office/drawing/2014/main" id="{00000000-0008-0000-0300-0000C0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1" name="Text Box 3">
          <a:extLst>
            <a:ext uri="{FF2B5EF4-FFF2-40B4-BE49-F238E27FC236}">
              <a16:creationId xmlns:a16="http://schemas.microsoft.com/office/drawing/2014/main" id="{00000000-0008-0000-0300-0000C1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2" name="Text Box 3">
          <a:extLst>
            <a:ext uri="{FF2B5EF4-FFF2-40B4-BE49-F238E27FC236}">
              <a16:creationId xmlns:a16="http://schemas.microsoft.com/office/drawing/2014/main" id="{00000000-0008-0000-0300-0000C2030000}"/>
            </a:ext>
          </a:extLst>
        </xdr:cNvPr>
        <xdr:cNvSpPr>
          <a:spLocks noGrp="1"/>
        </xdr:cNvSpPr>
      </xdr:nvSpPr>
      <xdr:spPr>
        <a:xfrm>
          <a:off x="2524125" y="423738675"/>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3" name="Text Box 3">
          <a:extLst>
            <a:ext uri="{FF2B5EF4-FFF2-40B4-BE49-F238E27FC236}">
              <a16:creationId xmlns:a16="http://schemas.microsoft.com/office/drawing/2014/main" id="{00000000-0008-0000-0300-0000C3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4" name="Text Box 3">
          <a:extLst>
            <a:ext uri="{FF2B5EF4-FFF2-40B4-BE49-F238E27FC236}">
              <a16:creationId xmlns:a16="http://schemas.microsoft.com/office/drawing/2014/main" id="{00000000-0008-0000-0300-0000C4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5" name="Text Box 3">
          <a:extLst>
            <a:ext uri="{FF2B5EF4-FFF2-40B4-BE49-F238E27FC236}">
              <a16:creationId xmlns:a16="http://schemas.microsoft.com/office/drawing/2014/main" id="{00000000-0008-0000-0300-0000C5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6" name="Text Box 3">
          <a:extLst>
            <a:ext uri="{FF2B5EF4-FFF2-40B4-BE49-F238E27FC236}">
              <a16:creationId xmlns:a16="http://schemas.microsoft.com/office/drawing/2014/main" id="{00000000-0008-0000-0300-0000C6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7" name="Text Box 3">
          <a:extLst>
            <a:ext uri="{FF2B5EF4-FFF2-40B4-BE49-F238E27FC236}">
              <a16:creationId xmlns:a16="http://schemas.microsoft.com/office/drawing/2014/main" id="{00000000-0008-0000-0300-0000C7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8" name="Text Box 3">
          <a:extLst>
            <a:ext uri="{FF2B5EF4-FFF2-40B4-BE49-F238E27FC236}">
              <a16:creationId xmlns:a16="http://schemas.microsoft.com/office/drawing/2014/main" id="{00000000-0008-0000-0300-0000C8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9" name="Text Box 3">
          <a:extLst>
            <a:ext uri="{FF2B5EF4-FFF2-40B4-BE49-F238E27FC236}">
              <a16:creationId xmlns:a16="http://schemas.microsoft.com/office/drawing/2014/main" id="{00000000-0008-0000-0300-0000C9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0" name="Text Box 3">
          <a:extLst>
            <a:ext uri="{FF2B5EF4-FFF2-40B4-BE49-F238E27FC236}">
              <a16:creationId xmlns:a16="http://schemas.microsoft.com/office/drawing/2014/main" id="{00000000-0008-0000-0300-0000CA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1" name="Text Box 3">
          <a:extLst>
            <a:ext uri="{FF2B5EF4-FFF2-40B4-BE49-F238E27FC236}">
              <a16:creationId xmlns:a16="http://schemas.microsoft.com/office/drawing/2014/main" id="{00000000-0008-0000-0300-0000CB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2" name="Text Box 3">
          <a:extLst>
            <a:ext uri="{FF2B5EF4-FFF2-40B4-BE49-F238E27FC236}">
              <a16:creationId xmlns:a16="http://schemas.microsoft.com/office/drawing/2014/main" id="{00000000-0008-0000-0300-0000CC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3" name="Text Box 3">
          <a:extLst>
            <a:ext uri="{FF2B5EF4-FFF2-40B4-BE49-F238E27FC236}">
              <a16:creationId xmlns:a16="http://schemas.microsoft.com/office/drawing/2014/main" id="{00000000-0008-0000-0300-0000CD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4" name="Text Box 3">
          <a:extLst>
            <a:ext uri="{FF2B5EF4-FFF2-40B4-BE49-F238E27FC236}">
              <a16:creationId xmlns:a16="http://schemas.microsoft.com/office/drawing/2014/main" id="{00000000-0008-0000-0300-0000CE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5" name="Text Box 3">
          <a:extLst>
            <a:ext uri="{FF2B5EF4-FFF2-40B4-BE49-F238E27FC236}">
              <a16:creationId xmlns:a16="http://schemas.microsoft.com/office/drawing/2014/main" id="{00000000-0008-0000-0300-0000CF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6" name="Text Box 3">
          <a:extLst>
            <a:ext uri="{FF2B5EF4-FFF2-40B4-BE49-F238E27FC236}">
              <a16:creationId xmlns:a16="http://schemas.microsoft.com/office/drawing/2014/main" id="{00000000-0008-0000-0300-0000D0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7" name="Text Box 3">
          <a:extLst>
            <a:ext uri="{FF2B5EF4-FFF2-40B4-BE49-F238E27FC236}">
              <a16:creationId xmlns:a16="http://schemas.microsoft.com/office/drawing/2014/main" id="{00000000-0008-0000-0300-0000D1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8" name="Text Box 3">
          <a:extLst>
            <a:ext uri="{FF2B5EF4-FFF2-40B4-BE49-F238E27FC236}">
              <a16:creationId xmlns:a16="http://schemas.microsoft.com/office/drawing/2014/main" id="{00000000-0008-0000-0300-0000D2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9" name="Text Box 3">
          <a:extLst>
            <a:ext uri="{FF2B5EF4-FFF2-40B4-BE49-F238E27FC236}">
              <a16:creationId xmlns:a16="http://schemas.microsoft.com/office/drawing/2014/main" id="{00000000-0008-0000-0300-0000D3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0" name="Text Box 3">
          <a:extLst>
            <a:ext uri="{FF2B5EF4-FFF2-40B4-BE49-F238E27FC236}">
              <a16:creationId xmlns:a16="http://schemas.microsoft.com/office/drawing/2014/main" id="{00000000-0008-0000-0300-0000D4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1" name="Text Box 3">
          <a:extLst>
            <a:ext uri="{FF2B5EF4-FFF2-40B4-BE49-F238E27FC236}">
              <a16:creationId xmlns:a16="http://schemas.microsoft.com/office/drawing/2014/main" id="{00000000-0008-0000-0300-0000D5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2" name="Text Box 3">
          <a:extLst>
            <a:ext uri="{FF2B5EF4-FFF2-40B4-BE49-F238E27FC236}">
              <a16:creationId xmlns:a16="http://schemas.microsoft.com/office/drawing/2014/main" id="{00000000-0008-0000-0300-0000D6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3" name="Text Box 3">
          <a:extLst>
            <a:ext uri="{FF2B5EF4-FFF2-40B4-BE49-F238E27FC236}">
              <a16:creationId xmlns:a16="http://schemas.microsoft.com/office/drawing/2014/main" id="{00000000-0008-0000-0300-0000D7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4" name="Text Box 3">
          <a:extLst>
            <a:ext uri="{FF2B5EF4-FFF2-40B4-BE49-F238E27FC236}">
              <a16:creationId xmlns:a16="http://schemas.microsoft.com/office/drawing/2014/main" id="{00000000-0008-0000-0300-0000D8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5" name="Text Box 3">
          <a:extLst>
            <a:ext uri="{FF2B5EF4-FFF2-40B4-BE49-F238E27FC236}">
              <a16:creationId xmlns:a16="http://schemas.microsoft.com/office/drawing/2014/main" id="{00000000-0008-0000-0300-0000D9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6" name="Text Box 3">
          <a:extLst>
            <a:ext uri="{FF2B5EF4-FFF2-40B4-BE49-F238E27FC236}">
              <a16:creationId xmlns:a16="http://schemas.microsoft.com/office/drawing/2014/main" id="{00000000-0008-0000-0300-0000DA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7" name="Text Box 3">
          <a:extLst>
            <a:ext uri="{FF2B5EF4-FFF2-40B4-BE49-F238E27FC236}">
              <a16:creationId xmlns:a16="http://schemas.microsoft.com/office/drawing/2014/main" id="{00000000-0008-0000-0300-0000DB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8" name="Text Box 3">
          <a:extLst>
            <a:ext uri="{FF2B5EF4-FFF2-40B4-BE49-F238E27FC236}">
              <a16:creationId xmlns:a16="http://schemas.microsoft.com/office/drawing/2014/main" id="{00000000-0008-0000-0300-0000DC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9" name="Text Box 3">
          <a:extLst>
            <a:ext uri="{FF2B5EF4-FFF2-40B4-BE49-F238E27FC236}">
              <a16:creationId xmlns:a16="http://schemas.microsoft.com/office/drawing/2014/main" id="{00000000-0008-0000-0300-0000DD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0" name="Text Box 3">
          <a:extLst>
            <a:ext uri="{FF2B5EF4-FFF2-40B4-BE49-F238E27FC236}">
              <a16:creationId xmlns:a16="http://schemas.microsoft.com/office/drawing/2014/main" id="{00000000-0008-0000-0300-0000DE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1" name="Text Box 3">
          <a:extLst>
            <a:ext uri="{FF2B5EF4-FFF2-40B4-BE49-F238E27FC236}">
              <a16:creationId xmlns:a16="http://schemas.microsoft.com/office/drawing/2014/main" id="{00000000-0008-0000-0300-0000DF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2" name="Text Box 3">
          <a:extLst>
            <a:ext uri="{FF2B5EF4-FFF2-40B4-BE49-F238E27FC236}">
              <a16:creationId xmlns:a16="http://schemas.microsoft.com/office/drawing/2014/main" id="{00000000-0008-0000-0300-0000E0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3" name="Text Box 3">
          <a:extLst>
            <a:ext uri="{FF2B5EF4-FFF2-40B4-BE49-F238E27FC236}">
              <a16:creationId xmlns:a16="http://schemas.microsoft.com/office/drawing/2014/main" id="{00000000-0008-0000-0300-0000E1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4" name="Text Box 3">
          <a:extLst>
            <a:ext uri="{FF2B5EF4-FFF2-40B4-BE49-F238E27FC236}">
              <a16:creationId xmlns:a16="http://schemas.microsoft.com/office/drawing/2014/main" id="{00000000-0008-0000-0300-0000E2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5" name="Text Box 3">
          <a:extLst>
            <a:ext uri="{FF2B5EF4-FFF2-40B4-BE49-F238E27FC236}">
              <a16:creationId xmlns:a16="http://schemas.microsoft.com/office/drawing/2014/main" id="{00000000-0008-0000-0300-0000E3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6" name="Text Box 3">
          <a:extLst>
            <a:ext uri="{FF2B5EF4-FFF2-40B4-BE49-F238E27FC236}">
              <a16:creationId xmlns:a16="http://schemas.microsoft.com/office/drawing/2014/main" id="{00000000-0008-0000-0300-0000E4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7" name="Text Box 3">
          <a:extLst>
            <a:ext uri="{FF2B5EF4-FFF2-40B4-BE49-F238E27FC236}">
              <a16:creationId xmlns:a16="http://schemas.microsoft.com/office/drawing/2014/main" id="{00000000-0008-0000-0300-0000E5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8" name="Text Box 3">
          <a:extLst>
            <a:ext uri="{FF2B5EF4-FFF2-40B4-BE49-F238E27FC236}">
              <a16:creationId xmlns:a16="http://schemas.microsoft.com/office/drawing/2014/main" id="{00000000-0008-0000-0300-0000E6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9" name="Text Box 3">
          <a:extLst>
            <a:ext uri="{FF2B5EF4-FFF2-40B4-BE49-F238E27FC236}">
              <a16:creationId xmlns:a16="http://schemas.microsoft.com/office/drawing/2014/main" id="{00000000-0008-0000-0300-0000E7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0" name="Text Box 3">
          <a:extLst>
            <a:ext uri="{FF2B5EF4-FFF2-40B4-BE49-F238E27FC236}">
              <a16:creationId xmlns:a16="http://schemas.microsoft.com/office/drawing/2014/main" id="{00000000-0008-0000-0300-0000E8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1" name="Text Box 3">
          <a:extLst>
            <a:ext uri="{FF2B5EF4-FFF2-40B4-BE49-F238E27FC236}">
              <a16:creationId xmlns:a16="http://schemas.microsoft.com/office/drawing/2014/main" id="{00000000-0008-0000-0300-0000E9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2" name="Text Box 3">
          <a:extLst>
            <a:ext uri="{FF2B5EF4-FFF2-40B4-BE49-F238E27FC236}">
              <a16:creationId xmlns:a16="http://schemas.microsoft.com/office/drawing/2014/main" id="{00000000-0008-0000-0300-0000EA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3" name="Text Box 3">
          <a:extLst>
            <a:ext uri="{FF2B5EF4-FFF2-40B4-BE49-F238E27FC236}">
              <a16:creationId xmlns:a16="http://schemas.microsoft.com/office/drawing/2014/main" id="{00000000-0008-0000-0300-0000EB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4" name="Text Box 3">
          <a:extLst>
            <a:ext uri="{FF2B5EF4-FFF2-40B4-BE49-F238E27FC236}">
              <a16:creationId xmlns:a16="http://schemas.microsoft.com/office/drawing/2014/main" id="{00000000-0008-0000-0300-0000EC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5" name="Text Box 3">
          <a:extLst>
            <a:ext uri="{FF2B5EF4-FFF2-40B4-BE49-F238E27FC236}">
              <a16:creationId xmlns:a16="http://schemas.microsoft.com/office/drawing/2014/main" id="{00000000-0008-0000-0300-0000ED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6" name="Text Box 3">
          <a:extLst>
            <a:ext uri="{FF2B5EF4-FFF2-40B4-BE49-F238E27FC236}">
              <a16:creationId xmlns:a16="http://schemas.microsoft.com/office/drawing/2014/main" id="{00000000-0008-0000-0300-0000EE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7" name="Text Box 3">
          <a:extLst>
            <a:ext uri="{FF2B5EF4-FFF2-40B4-BE49-F238E27FC236}">
              <a16:creationId xmlns:a16="http://schemas.microsoft.com/office/drawing/2014/main" id="{00000000-0008-0000-0300-0000EF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8" name="Text Box 3">
          <a:extLst>
            <a:ext uri="{FF2B5EF4-FFF2-40B4-BE49-F238E27FC236}">
              <a16:creationId xmlns:a16="http://schemas.microsoft.com/office/drawing/2014/main" id="{00000000-0008-0000-0300-0000F0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9" name="Text Box 3">
          <a:extLst>
            <a:ext uri="{FF2B5EF4-FFF2-40B4-BE49-F238E27FC236}">
              <a16:creationId xmlns:a16="http://schemas.microsoft.com/office/drawing/2014/main" id="{00000000-0008-0000-0300-0000F1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0" name="Text Box 3">
          <a:extLst>
            <a:ext uri="{FF2B5EF4-FFF2-40B4-BE49-F238E27FC236}">
              <a16:creationId xmlns:a16="http://schemas.microsoft.com/office/drawing/2014/main" id="{00000000-0008-0000-0300-0000F2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1" name="Text Box 3">
          <a:extLst>
            <a:ext uri="{FF2B5EF4-FFF2-40B4-BE49-F238E27FC236}">
              <a16:creationId xmlns:a16="http://schemas.microsoft.com/office/drawing/2014/main" id="{00000000-0008-0000-0300-0000F3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2" name="Text Box 3">
          <a:extLst>
            <a:ext uri="{FF2B5EF4-FFF2-40B4-BE49-F238E27FC236}">
              <a16:creationId xmlns:a16="http://schemas.microsoft.com/office/drawing/2014/main" id="{00000000-0008-0000-0300-0000F4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3" name="Text Box 3">
          <a:extLst>
            <a:ext uri="{FF2B5EF4-FFF2-40B4-BE49-F238E27FC236}">
              <a16:creationId xmlns:a16="http://schemas.microsoft.com/office/drawing/2014/main" id="{00000000-0008-0000-0300-0000F5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4" name="Text Box 3">
          <a:extLst>
            <a:ext uri="{FF2B5EF4-FFF2-40B4-BE49-F238E27FC236}">
              <a16:creationId xmlns:a16="http://schemas.microsoft.com/office/drawing/2014/main" id="{00000000-0008-0000-0300-0000F6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5" name="Text Box 3">
          <a:extLst>
            <a:ext uri="{FF2B5EF4-FFF2-40B4-BE49-F238E27FC236}">
              <a16:creationId xmlns:a16="http://schemas.microsoft.com/office/drawing/2014/main" id="{00000000-0008-0000-0300-0000F7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6" name="Text Box 3">
          <a:extLst>
            <a:ext uri="{FF2B5EF4-FFF2-40B4-BE49-F238E27FC236}">
              <a16:creationId xmlns:a16="http://schemas.microsoft.com/office/drawing/2014/main" id="{00000000-0008-0000-0300-0000F8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7" name="Text Box 3">
          <a:extLst>
            <a:ext uri="{FF2B5EF4-FFF2-40B4-BE49-F238E27FC236}">
              <a16:creationId xmlns:a16="http://schemas.microsoft.com/office/drawing/2014/main" id="{00000000-0008-0000-0300-0000F9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8" name="Text Box 3">
          <a:extLst>
            <a:ext uri="{FF2B5EF4-FFF2-40B4-BE49-F238E27FC236}">
              <a16:creationId xmlns:a16="http://schemas.microsoft.com/office/drawing/2014/main" id="{00000000-0008-0000-0300-0000FA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9" name="Text Box 3">
          <a:extLst>
            <a:ext uri="{FF2B5EF4-FFF2-40B4-BE49-F238E27FC236}">
              <a16:creationId xmlns:a16="http://schemas.microsoft.com/office/drawing/2014/main" id="{00000000-0008-0000-0300-0000FB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0" name="Text Box 3">
          <a:extLst>
            <a:ext uri="{FF2B5EF4-FFF2-40B4-BE49-F238E27FC236}">
              <a16:creationId xmlns:a16="http://schemas.microsoft.com/office/drawing/2014/main" id="{00000000-0008-0000-0300-0000FC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1" name="Text Box 3">
          <a:extLst>
            <a:ext uri="{FF2B5EF4-FFF2-40B4-BE49-F238E27FC236}">
              <a16:creationId xmlns:a16="http://schemas.microsoft.com/office/drawing/2014/main" id="{00000000-0008-0000-0300-0000FD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2" name="Text Box 3">
          <a:extLst>
            <a:ext uri="{FF2B5EF4-FFF2-40B4-BE49-F238E27FC236}">
              <a16:creationId xmlns:a16="http://schemas.microsoft.com/office/drawing/2014/main" id="{00000000-0008-0000-0300-0000FE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3" name="Text Box 3">
          <a:extLst>
            <a:ext uri="{FF2B5EF4-FFF2-40B4-BE49-F238E27FC236}">
              <a16:creationId xmlns:a16="http://schemas.microsoft.com/office/drawing/2014/main" id="{00000000-0008-0000-0300-0000FF03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4" name="Text Box 3">
          <a:extLst>
            <a:ext uri="{FF2B5EF4-FFF2-40B4-BE49-F238E27FC236}">
              <a16:creationId xmlns:a16="http://schemas.microsoft.com/office/drawing/2014/main" id="{00000000-0008-0000-0300-00000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5" name="Text Box 3">
          <a:extLst>
            <a:ext uri="{FF2B5EF4-FFF2-40B4-BE49-F238E27FC236}">
              <a16:creationId xmlns:a16="http://schemas.microsoft.com/office/drawing/2014/main" id="{00000000-0008-0000-0300-00000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6" name="Text Box 3">
          <a:extLst>
            <a:ext uri="{FF2B5EF4-FFF2-40B4-BE49-F238E27FC236}">
              <a16:creationId xmlns:a16="http://schemas.microsoft.com/office/drawing/2014/main" id="{00000000-0008-0000-0300-00000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7" name="Text Box 3">
          <a:extLst>
            <a:ext uri="{FF2B5EF4-FFF2-40B4-BE49-F238E27FC236}">
              <a16:creationId xmlns:a16="http://schemas.microsoft.com/office/drawing/2014/main" id="{00000000-0008-0000-0300-00000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8" name="Text Box 3">
          <a:extLst>
            <a:ext uri="{FF2B5EF4-FFF2-40B4-BE49-F238E27FC236}">
              <a16:creationId xmlns:a16="http://schemas.microsoft.com/office/drawing/2014/main" id="{00000000-0008-0000-0300-00000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9" name="Text Box 3">
          <a:extLst>
            <a:ext uri="{FF2B5EF4-FFF2-40B4-BE49-F238E27FC236}">
              <a16:creationId xmlns:a16="http://schemas.microsoft.com/office/drawing/2014/main" id="{00000000-0008-0000-0300-00000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0" name="Text Box 3">
          <a:extLst>
            <a:ext uri="{FF2B5EF4-FFF2-40B4-BE49-F238E27FC236}">
              <a16:creationId xmlns:a16="http://schemas.microsoft.com/office/drawing/2014/main" id="{00000000-0008-0000-0300-00000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1" name="Text Box 3">
          <a:extLst>
            <a:ext uri="{FF2B5EF4-FFF2-40B4-BE49-F238E27FC236}">
              <a16:creationId xmlns:a16="http://schemas.microsoft.com/office/drawing/2014/main" id="{00000000-0008-0000-0300-00000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2" name="Text Box 3">
          <a:extLst>
            <a:ext uri="{FF2B5EF4-FFF2-40B4-BE49-F238E27FC236}">
              <a16:creationId xmlns:a16="http://schemas.microsoft.com/office/drawing/2014/main" id="{00000000-0008-0000-0300-00000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3" name="Text Box 3">
          <a:extLst>
            <a:ext uri="{FF2B5EF4-FFF2-40B4-BE49-F238E27FC236}">
              <a16:creationId xmlns:a16="http://schemas.microsoft.com/office/drawing/2014/main" id="{00000000-0008-0000-0300-00000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4" name="Text Box 3">
          <a:extLst>
            <a:ext uri="{FF2B5EF4-FFF2-40B4-BE49-F238E27FC236}">
              <a16:creationId xmlns:a16="http://schemas.microsoft.com/office/drawing/2014/main" id="{00000000-0008-0000-0300-00000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5" name="Text Box 3">
          <a:extLst>
            <a:ext uri="{FF2B5EF4-FFF2-40B4-BE49-F238E27FC236}">
              <a16:creationId xmlns:a16="http://schemas.microsoft.com/office/drawing/2014/main" id="{00000000-0008-0000-0300-00000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6" name="Text Box 3">
          <a:extLst>
            <a:ext uri="{FF2B5EF4-FFF2-40B4-BE49-F238E27FC236}">
              <a16:creationId xmlns:a16="http://schemas.microsoft.com/office/drawing/2014/main" id="{00000000-0008-0000-0300-00000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7" name="Text Box 3">
          <a:extLst>
            <a:ext uri="{FF2B5EF4-FFF2-40B4-BE49-F238E27FC236}">
              <a16:creationId xmlns:a16="http://schemas.microsoft.com/office/drawing/2014/main" id="{00000000-0008-0000-0300-00000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8" name="Text Box 3">
          <a:extLst>
            <a:ext uri="{FF2B5EF4-FFF2-40B4-BE49-F238E27FC236}">
              <a16:creationId xmlns:a16="http://schemas.microsoft.com/office/drawing/2014/main" id="{00000000-0008-0000-0300-00000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9" name="Text Box 3">
          <a:extLst>
            <a:ext uri="{FF2B5EF4-FFF2-40B4-BE49-F238E27FC236}">
              <a16:creationId xmlns:a16="http://schemas.microsoft.com/office/drawing/2014/main" id="{00000000-0008-0000-0300-00000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0" name="Text Box 3">
          <a:extLst>
            <a:ext uri="{FF2B5EF4-FFF2-40B4-BE49-F238E27FC236}">
              <a16:creationId xmlns:a16="http://schemas.microsoft.com/office/drawing/2014/main" id="{00000000-0008-0000-0300-00001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1" name="Text Box 3">
          <a:extLst>
            <a:ext uri="{FF2B5EF4-FFF2-40B4-BE49-F238E27FC236}">
              <a16:creationId xmlns:a16="http://schemas.microsoft.com/office/drawing/2014/main" id="{00000000-0008-0000-0300-00001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2" name="Text Box 3">
          <a:extLst>
            <a:ext uri="{FF2B5EF4-FFF2-40B4-BE49-F238E27FC236}">
              <a16:creationId xmlns:a16="http://schemas.microsoft.com/office/drawing/2014/main" id="{00000000-0008-0000-0300-00001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3" name="Text Box 3">
          <a:extLst>
            <a:ext uri="{FF2B5EF4-FFF2-40B4-BE49-F238E27FC236}">
              <a16:creationId xmlns:a16="http://schemas.microsoft.com/office/drawing/2014/main" id="{00000000-0008-0000-0300-00001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4" name="Text Box 3">
          <a:extLst>
            <a:ext uri="{FF2B5EF4-FFF2-40B4-BE49-F238E27FC236}">
              <a16:creationId xmlns:a16="http://schemas.microsoft.com/office/drawing/2014/main" id="{00000000-0008-0000-0300-00001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5" name="Text Box 3">
          <a:extLst>
            <a:ext uri="{FF2B5EF4-FFF2-40B4-BE49-F238E27FC236}">
              <a16:creationId xmlns:a16="http://schemas.microsoft.com/office/drawing/2014/main" id="{00000000-0008-0000-0300-00001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6" name="Text Box 3">
          <a:extLst>
            <a:ext uri="{FF2B5EF4-FFF2-40B4-BE49-F238E27FC236}">
              <a16:creationId xmlns:a16="http://schemas.microsoft.com/office/drawing/2014/main" id="{00000000-0008-0000-0300-00001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7" name="Text Box 3">
          <a:extLst>
            <a:ext uri="{FF2B5EF4-FFF2-40B4-BE49-F238E27FC236}">
              <a16:creationId xmlns:a16="http://schemas.microsoft.com/office/drawing/2014/main" id="{00000000-0008-0000-0300-00001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8" name="Text Box 3">
          <a:extLst>
            <a:ext uri="{FF2B5EF4-FFF2-40B4-BE49-F238E27FC236}">
              <a16:creationId xmlns:a16="http://schemas.microsoft.com/office/drawing/2014/main" id="{00000000-0008-0000-0300-00001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9" name="Text Box 3">
          <a:extLst>
            <a:ext uri="{FF2B5EF4-FFF2-40B4-BE49-F238E27FC236}">
              <a16:creationId xmlns:a16="http://schemas.microsoft.com/office/drawing/2014/main" id="{00000000-0008-0000-0300-00001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0" name="Text Box 3">
          <a:extLst>
            <a:ext uri="{FF2B5EF4-FFF2-40B4-BE49-F238E27FC236}">
              <a16:creationId xmlns:a16="http://schemas.microsoft.com/office/drawing/2014/main" id="{00000000-0008-0000-0300-00001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1" name="Text Box 3">
          <a:extLst>
            <a:ext uri="{FF2B5EF4-FFF2-40B4-BE49-F238E27FC236}">
              <a16:creationId xmlns:a16="http://schemas.microsoft.com/office/drawing/2014/main" id="{00000000-0008-0000-0300-00001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2" name="Text Box 3">
          <a:extLst>
            <a:ext uri="{FF2B5EF4-FFF2-40B4-BE49-F238E27FC236}">
              <a16:creationId xmlns:a16="http://schemas.microsoft.com/office/drawing/2014/main" id="{00000000-0008-0000-0300-00001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3" name="Text Box 3">
          <a:extLst>
            <a:ext uri="{FF2B5EF4-FFF2-40B4-BE49-F238E27FC236}">
              <a16:creationId xmlns:a16="http://schemas.microsoft.com/office/drawing/2014/main" id="{00000000-0008-0000-0300-00001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4" name="Text Box 3">
          <a:extLst>
            <a:ext uri="{FF2B5EF4-FFF2-40B4-BE49-F238E27FC236}">
              <a16:creationId xmlns:a16="http://schemas.microsoft.com/office/drawing/2014/main" id="{00000000-0008-0000-0300-00001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5" name="Text Box 3">
          <a:extLst>
            <a:ext uri="{FF2B5EF4-FFF2-40B4-BE49-F238E27FC236}">
              <a16:creationId xmlns:a16="http://schemas.microsoft.com/office/drawing/2014/main" id="{00000000-0008-0000-0300-00001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6" name="Text Box 3">
          <a:extLst>
            <a:ext uri="{FF2B5EF4-FFF2-40B4-BE49-F238E27FC236}">
              <a16:creationId xmlns:a16="http://schemas.microsoft.com/office/drawing/2014/main" id="{00000000-0008-0000-0300-00002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7" name="Text Box 3">
          <a:extLst>
            <a:ext uri="{FF2B5EF4-FFF2-40B4-BE49-F238E27FC236}">
              <a16:creationId xmlns:a16="http://schemas.microsoft.com/office/drawing/2014/main" id="{00000000-0008-0000-0300-00002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8" name="Text Box 3">
          <a:extLst>
            <a:ext uri="{FF2B5EF4-FFF2-40B4-BE49-F238E27FC236}">
              <a16:creationId xmlns:a16="http://schemas.microsoft.com/office/drawing/2014/main" id="{00000000-0008-0000-0300-00002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9" name="Text Box 3">
          <a:extLst>
            <a:ext uri="{FF2B5EF4-FFF2-40B4-BE49-F238E27FC236}">
              <a16:creationId xmlns:a16="http://schemas.microsoft.com/office/drawing/2014/main" id="{00000000-0008-0000-0300-00002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0" name="Text Box 3">
          <a:extLst>
            <a:ext uri="{FF2B5EF4-FFF2-40B4-BE49-F238E27FC236}">
              <a16:creationId xmlns:a16="http://schemas.microsoft.com/office/drawing/2014/main" id="{00000000-0008-0000-0300-00002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1" name="Text Box 3">
          <a:extLst>
            <a:ext uri="{FF2B5EF4-FFF2-40B4-BE49-F238E27FC236}">
              <a16:creationId xmlns:a16="http://schemas.microsoft.com/office/drawing/2014/main" id="{00000000-0008-0000-0300-00002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2" name="Text Box 3">
          <a:extLst>
            <a:ext uri="{FF2B5EF4-FFF2-40B4-BE49-F238E27FC236}">
              <a16:creationId xmlns:a16="http://schemas.microsoft.com/office/drawing/2014/main" id="{00000000-0008-0000-0300-00002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3" name="Text Box 3">
          <a:extLst>
            <a:ext uri="{FF2B5EF4-FFF2-40B4-BE49-F238E27FC236}">
              <a16:creationId xmlns:a16="http://schemas.microsoft.com/office/drawing/2014/main" id="{00000000-0008-0000-0300-00002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4" name="Text Box 3">
          <a:extLst>
            <a:ext uri="{FF2B5EF4-FFF2-40B4-BE49-F238E27FC236}">
              <a16:creationId xmlns:a16="http://schemas.microsoft.com/office/drawing/2014/main" id="{00000000-0008-0000-0300-00002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5" name="Text Box 3">
          <a:extLst>
            <a:ext uri="{FF2B5EF4-FFF2-40B4-BE49-F238E27FC236}">
              <a16:creationId xmlns:a16="http://schemas.microsoft.com/office/drawing/2014/main" id="{00000000-0008-0000-0300-00002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6" name="Text Box 3">
          <a:extLst>
            <a:ext uri="{FF2B5EF4-FFF2-40B4-BE49-F238E27FC236}">
              <a16:creationId xmlns:a16="http://schemas.microsoft.com/office/drawing/2014/main" id="{00000000-0008-0000-0300-00002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7" name="Text Box 3">
          <a:extLst>
            <a:ext uri="{FF2B5EF4-FFF2-40B4-BE49-F238E27FC236}">
              <a16:creationId xmlns:a16="http://schemas.microsoft.com/office/drawing/2014/main" id="{00000000-0008-0000-0300-00002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8" name="Text Box 3">
          <a:extLst>
            <a:ext uri="{FF2B5EF4-FFF2-40B4-BE49-F238E27FC236}">
              <a16:creationId xmlns:a16="http://schemas.microsoft.com/office/drawing/2014/main" id="{00000000-0008-0000-0300-00002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9" name="Text Box 3">
          <a:extLst>
            <a:ext uri="{FF2B5EF4-FFF2-40B4-BE49-F238E27FC236}">
              <a16:creationId xmlns:a16="http://schemas.microsoft.com/office/drawing/2014/main" id="{00000000-0008-0000-0300-00002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0" name="Text Box 3">
          <a:extLst>
            <a:ext uri="{FF2B5EF4-FFF2-40B4-BE49-F238E27FC236}">
              <a16:creationId xmlns:a16="http://schemas.microsoft.com/office/drawing/2014/main" id="{00000000-0008-0000-0300-00002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1" name="Text Box 3">
          <a:extLst>
            <a:ext uri="{FF2B5EF4-FFF2-40B4-BE49-F238E27FC236}">
              <a16:creationId xmlns:a16="http://schemas.microsoft.com/office/drawing/2014/main" id="{00000000-0008-0000-0300-00002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2" name="Text Box 3">
          <a:extLst>
            <a:ext uri="{FF2B5EF4-FFF2-40B4-BE49-F238E27FC236}">
              <a16:creationId xmlns:a16="http://schemas.microsoft.com/office/drawing/2014/main" id="{00000000-0008-0000-0300-00003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3" name="Text Box 3">
          <a:extLst>
            <a:ext uri="{FF2B5EF4-FFF2-40B4-BE49-F238E27FC236}">
              <a16:creationId xmlns:a16="http://schemas.microsoft.com/office/drawing/2014/main" id="{00000000-0008-0000-0300-00003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4" name="Text Box 3">
          <a:extLst>
            <a:ext uri="{FF2B5EF4-FFF2-40B4-BE49-F238E27FC236}">
              <a16:creationId xmlns:a16="http://schemas.microsoft.com/office/drawing/2014/main" id="{00000000-0008-0000-0300-00003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5" name="Text Box 3">
          <a:extLst>
            <a:ext uri="{FF2B5EF4-FFF2-40B4-BE49-F238E27FC236}">
              <a16:creationId xmlns:a16="http://schemas.microsoft.com/office/drawing/2014/main" id="{00000000-0008-0000-0300-00003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6" name="Text Box 3">
          <a:extLst>
            <a:ext uri="{FF2B5EF4-FFF2-40B4-BE49-F238E27FC236}">
              <a16:creationId xmlns:a16="http://schemas.microsoft.com/office/drawing/2014/main" id="{00000000-0008-0000-0300-00003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7" name="Text Box 3">
          <a:extLst>
            <a:ext uri="{FF2B5EF4-FFF2-40B4-BE49-F238E27FC236}">
              <a16:creationId xmlns:a16="http://schemas.microsoft.com/office/drawing/2014/main" id="{00000000-0008-0000-0300-00003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8" name="Text Box 3">
          <a:extLst>
            <a:ext uri="{FF2B5EF4-FFF2-40B4-BE49-F238E27FC236}">
              <a16:creationId xmlns:a16="http://schemas.microsoft.com/office/drawing/2014/main" id="{00000000-0008-0000-0300-00003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9" name="Text Box 3">
          <a:extLst>
            <a:ext uri="{FF2B5EF4-FFF2-40B4-BE49-F238E27FC236}">
              <a16:creationId xmlns:a16="http://schemas.microsoft.com/office/drawing/2014/main" id="{00000000-0008-0000-0300-00003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0" name="Text Box 3">
          <a:extLst>
            <a:ext uri="{FF2B5EF4-FFF2-40B4-BE49-F238E27FC236}">
              <a16:creationId xmlns:a16="http://schemas.microsoft.com/office/drawing/2014/main" id="{00000000-0008-0000-0300-00003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1" name="Text Box 3">
          <a:extLst>
            <a:ext uri="{FF2B5EF4-FFF2-40B4-BE49-F238E27FC236}">
              <a16:creationId xmlns:a16="http://schemas.microsoft.com/office/drawing/2014/main" id="{00000000-0008-0000-0300-00003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2" name="Text Box 3">
          <a:extLst>
            <a:ext uri="{FF2B5EF4-FFF2-40B4-BE49-F238E27FC236}">
              <a16:creationId xmlns:a16="http://schemas.microsoft.com/office/drawing/2014/main" id="{00000000-0008-0000-0300-00003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3" name="Text Box 3">
          <a:extLst>
            <a:ext uri="{FF2B5EF4-FFF2-40B4-BE49-F238E27FC236}">
              <a16:creationId xmlns:a16="http://schemas.microsoft.com/office/drawing/2014/main" id="{00000000-0008-0000-0300-00003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4" name="Text Box 3">
          <a:extLst>
            <a:ext uri="{FF2B5EF4-FFF2-40B4-BE49-F238E27FC236}">
              <a16:creationId xmlns:a16="http://schemas.microsoft.com/office/drawing/2014/main" id="{00000000-0008-0000-0300-00003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5" name="Text Box 3">
          <a:extLst>
            <a:ext uri="{FF2B5EF4-FFF2-40B4-BE49-F238E27FC236}">
              <a16:creationId xmlns:a16="http://schemas.microsoft.com/office/drawing/2014/main" id="{00000000-0008-0000-0300-00003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6" name="Text Box 3">
          <a:extLst>
            <a:ext uri="{FF2B5EF4-FFF2-40B4-BE49-F238E27FC236}">
              <a16:creationId xmlns:a16="http://schemas.microsoft.com/office/drawing/2014/main" id="{00000000-0008-0000-0300-00003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7" name="Text Box 3">
          <a:extLst>
            <a:ext uri="{FF2B5EF4-FFF2-40B4-BE49-F238E27FC236}">
              <a16:creationId xmlns:a16="http://schemas.microsoft.com/office/drawing/2014/main" id="{00000000-0008-0000-0300-00003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8" name="Text Box 3">
          <a:extLst>
            <a:ext uri="{FF2B5EF4-FFF2-40B4-BE49-F238E27FC236}">
              <a16:creationId xmlns:a16="http://schemas.microsoft.com/office/drawing/2014/main" id="{00000000-0008-0000-0300-00004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9" name="Text Box 3">
          <a:extLst>
            <a:ext uri="{FF2B5EF4-FFF2-40B4-BE49-F238E27FC236}">
              <a16:creationId xmlns:a16="http://schemas.microsoft.com/office/drawing/2014/main" id="{00000000-0008-0000-0300-00004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0" name="Text Box 3">
          <a:extLst>
            <a:ext uri="{FF2B5EF4-FFF2-40B4-BE49-F238E27FC236}">
              <a16:creationId xmlns:a16="http://schemas.microsoft.com/office/drawing/2014/main" id="{00000000-0008-0000-0300-00004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1" name="Text Box 3">
          <a:extLst>
            <a:ext uri="{FF2B5EF4-FFF2-40B4-BE49-F238E27FC236}">
              <a16:creationId xmlns:a16="http://schemas.microsoft.com/office/drawing/2014/main" id="{00000000-0008-0000-0300-00004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2" name="Text Box 3">
          <a:extLst>
            <a:ext uri="{FF2B5EF4-FFF2-40B4-BE49-F238E27FC236}">
              <a16:creationId xmlns:a16="http://schemas.microsoft.com/office/drawing/2014/main" id="{00000000-0008-0000-0300-00004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3" name="Text Box 3">
          <a:extLst>
            <a:ext uri="{FF2B5EF4-FFF2-40B4-BE49-F238E27FC236}">
              <a16:creationId xmlns:a16="http://schemas.microsoft.com/office/drawing/2014/main" id="{00000000-0008-0000-0300-00004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4" name="Text Box 3">
          <a:extLst>
            <a:ext uri="{FF2B5EF4-FFF2-40B4-BE49-F238E27FC236}">
              <a16:creationId xmlns:a16="http://schemas.microsoft.com/office/drawing/2014/main" id="{00000000-0008-0000-0300-00004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5" name="Text Box 3">
          <a:extLst>
            <a:ext uri="{FF2B5EF4-FFF2-40B4-BE49-F238E27FC236}">
              <a16:creationId xmlns:a16="http://schemas.microsoft.com/office/drawing/2014/main" id="{00000000-0008-0000-0300-00004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6" name="Text Box 3">
          <a:extLst>
            <a:ext uri="{FF2B5EF4-FFF2-40B4-BE49-F238E27FC236}">
              <a16:creationId xmlns:a16="http://schemas.microsoft.com/office/drawing/2014/main" id="{00000000-0008-0000-0300-00004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7" name="Text Box 3">
          <a:extLst>
            <a:ext uri="{FF2B5EF4-FFF2-40B4-BE49-F238E27FC236}">
              <a16:creationId xmlns:a16="http://schemas.microsoft.com/office/drawing/2014/main" id="{00000000-0008-0000-0300-00004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8" name="Text Box 3">
          <a:extLst>
            <a:ext uri="{FF2B5EF4-FFF2-40B4-BE49-F238E27FC236}">
              <a16:creationId xmlns:a16="http://schemas.microsoft.com/office/drawing/2014/main" id="{00000000-0008-0000-0300-00004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9" name="Text Box 3">
          <a:extLst>
            <a:ext uri="{FF2B5EF4-FFF2-40B4-BE49-F238E27FC236}">
              <a16:creationId xmlns:a16="http://schemas.microsoft.com/office/drawing/2014/main" id="{00000000-0008-0000-0300-00004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0" name="Text Box 3">
          <a:extLst>
            <a:ext uri="{FF2B5EF4-FFF2-40B4-BE49-F238E27FC236}">
              <a16:creationId xmlns:a16="http://schemas.microsoft.com/office/drawing/2014/main" id="{00000000-0008-0000-0300-00004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1" name="Text Box 3">
          <a:extLst>
            <a:ext uri="{FF2B5EF4-FFF2-40B4-BE49-F238E27FC236}">
              <a16:creationId xmlns:a16="http://schemas.microsoft.com/office/drawing/2014/main" id="{00000000-0008-0000-0300-00004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2" name="Text Box 3">
          <a:extLst>
            <a:ext uri="{FF2B5EF4-FFF2-40B4-BE49-F238E27FC236}">
              <a16:creationId xmlns:a16="http://schemas.microsoft.com/office/drawing/2014/main" id="{00000000-0008-0000-0300-00004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3" name="Text Box 3">
          <a:extLst>
            <a:ext uri="{FF2B5EF4-FFF2-40B4-BE49-F238E27FC236}">
              <a16:creationId xmlns:a16="http://schemas.microsoft.com/office/drawing/2014/main" id="{00000000-0008-0000-0300-00004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4" name="Text Box 3">
          <a:extLst>
            <a:ext uri="{FF2B5EF4-FFF2-40B4-BE49-F238E27FC236}">
              <a16:creationId xmlns:a16="http://schemas.microsoft.com/office/drawing/2014/main" id="{00000000-0008-0000-0300-00005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5" name="Text Box 3">
          <a:extLst>
            <a:ext uri="{FF2B5EF4-FFF2-40B4-BE49-F238E27FC236}">
              <a16:creationId xmlns:a16="http://schemas.microsoft.com/office/drawing/2014/main" id="{00000000-0008-0000-0300-00005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6" name="Text Box 3">
          <a:extLst>
            <a:ext uri="{FF2B5EF4-FFF2-40B4-BE49-F238E27FC236}">
              <a16:creationId xmlns:a16="http://schemas.microsoft.com/office/drawing/2014/main" id="{00000000-0008-0000-0300-00005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7" name="Text Box 3">
          <a:extLst>
            <a:ext uri="{FF2B5EF4-FFF2-40B4-BE49-F238E27FC236}">
              <a16:creationId xmlns:a16="http://schemas.microsoft.com/office/drawing/2014/main" id="{00000000-0008-0000-0300-00005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8" name="Text Box 3">
          <a:extLst>
            <a:ext uri="{FF2B5EF4-FFF2-40B4-BE49-F238E27FC236}">
              <a16:creationId xmlns:a16="http://schemas.microsoft.com/office/drawing/2014/main" id="{00000000-0008-0000-0300-00005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9" name="Text Box 3">
          <a:extLst>
            <a:ext uri="{FF2B5EF4-FFF2-40B4-BE49-F238E27FC236}">
              <a16:creationId xmlns:a16="http://schemas.microsoft.com/office/drawing/2014/main" id="{00000000-0008-0000-0300-00005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0" name="Text Box 3">
          <a:extLst>
            <a:ext uri="{FF2B5EF4-FFF2-40B4-BE49-F238E27FC236}">
              <a16:creationId xmlns:a16="http://schemas.microsoft.com/office/drawing/2014/main" id="{00000000-0008-0000-0300-00005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1" name="Text Box 3">
          <a:extLst>
            <a:ext uri="{FF2B5EF4-FFF2-40B4-BE49-F238E27FC236}">
              <a16:creationId xmlns:a16="http://schemas.microsoft.com/office/drawing/2014/main" id="{00000000-0008-0000-0300-00005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2" name="Text Box 3">
          <a:extLst>
            <a:ext uri="{FF2B5EF4-FFF2-40B4-BE49-F238E27FC236}">
              <a16:creationId xmlns:a16="http://schemas.microsoft.com/office/drawing/2014/main" id="{00000000-0008-0000-0300-00005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3" name="Text Box 3">
          <a:extLst>
            <a:ext uri="{FF2B5EF4-FFF2-40B4-BE49-F238E27FC236}">
              <a16:creationId xmlns:a16="http://schemas.microsoft.com/office/drawing/2014/main" id="{00000000-0008-0000-0300-00005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4" name="Text Box 3">
          <a:extLst>
            <a:ext uri="{FF2B5EF4-FFF2-40B4-BE49-F238E27FC236}">
              <a16:creationId xmlns:a16="http://schemas.microsoft.com/office/drawing/2014/main" id="{00000000-0008-0000-0300-00005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5" name="Text Box 3">
          <a:extLst>
            <a:ext uri="{FF2B5EF4-FFF2-40B4-BE49-F238E27FC236}">
              <a16:creationId xmlns:a16="http://schemas.microsoft.com/office/drawing/2014/main" id="{00000000-0008-0000-0300-00005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6" name="Text Box 3">
          <a:extLst>
            <a:ext uri="{FF2B5EF4-FFF2-40B4-BE49-F238E27FC236}">
              <a16:creationId xmlns:a16="http://schemas.microsoft.com/office/drawing/2014/main" id="{00000000-0008-0000-0300-00005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7" name="Text Box 3">
          <a:extLst>
            <a:ext uri="{FF2B5EF4-FFF2-40B4-BE49-F238E27FC236}">
              <a16:creationId xmlns:a16="http://schemas.microsoft.com/office/drawing/2014/main" id="{00000000-0008-0000-0300-00005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8" name="Text Box 3">
          <a:extLst>
            <a:ext uri="{FF2B5EF4-FFF2-40B4-BE49-F238E27FC236}">
              <a16:creationId xmlns:a16="http://schemas.microsoft.com/office/drawing/2014/main" id="{00000000-0008-0000-0300-00005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9" name="Text Box 3">
          <a:extLst>
            <a:ext uri="{FF2B5EF4-FFF2-40B4-BE49-F238E27FC236}">
              <a16:creationId xmlns:a16="http://schemas.microsoft.com/office/drawing/2014/main" id="{00000000-0008-0000-0300-00005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0" name="Text Box 3">
          <a:extLst>
            <a:ext uri="{FF2B5EF4-FFF2-40B4-BE49-F238E27FC236}">
              <a16:creationId xmlns:a16="http://schemas.microsoft.com/office/drawing/2014/main" id="{00000000-0008-0000-0300-00006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1" name="Text Box 3">
          <a:extLst>
            <a:ext uri="{FF2B5EF4-FFF2-40B4-BE49-F238E27FC236}">
              <a16:creationId xmlns:a16="http://schemas.microsoft.com/office/drawing/2014/main" id="{00000000-0008-0000-0300-00006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2" name="Text Box 3">
          <a:extLst>
            <a:ext uri="{FF2B5EF4-FFF2-40B4-BE49-F238E27FC236}">
              <a16:creationId xmlns:a16="http://schemas.microsoft.com/office/drawing/2014/main" id="{00000000-0008-0000-0300-00006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3" name="Text Box 3">
          <a:extLst>
            <a:ext uri="{FF2B5EF4-FFF2-40B4-BE49-F238E27FC236}">
              <a16:creationId xmlns:a16="http://schemas.microsoft.com/office/drawing/2014/main" id="{00000000-0008-0000-0300-00006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4" name="Text Box 3">
          <a:extLst>
            <a:ext uri="{FF2B5EF4-FFF2-40B4-BE49-F238E27FC236}">
              <a16:creationId xmlns:a16="http://schemas.microsoft.com/office/drawing/2014/main" id="{00000000-0008-0000-0300-00006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5" name="Text Box 3">
          <a:extLst>
            <a:ext uri="{FF2B5EF4-FFF2-40B4-BE49-F238E27FC236}">
              <a16:creationId xmlns:a16="http://schemas.microsoft.com/office/drawing/2014/main" id="{00000000-0008-0000-0300-00006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6" name="Text Box 3">
          <a:extLst>
            <a:ext uri="{FF2B5EF4-FFF2-40B4-BE49-F238E27FC236}">
              <a16:creationId xmlns:a16="http://schemas.microsoft.com/office/drawing/2014/main" id="{00000000-0008-0000-0300-00006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7" name="Text Box 3">
          <a:extLst>
            <a:ext uri="{FF2B5EF4-FFF2-40B4-BE49-F238E27FC236}">
              <a16:creationId xmlns:a16="http://schemas.microsoft.com/office/drawing/2014/main" id="{00000000-0008-0000-0300-00006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8" name="Text Box 3">
          <a:extLst>
            <a:ext uri="{FF2B5EF4-FFF2-40B4-BE49-F238E27FC236}">
              <a16:creationId xmlns:a16="http://schemas.microsoft.com/office/drawing/2014/main" id="{00000000-0008-0000-0300-00006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9" name="Text Box 3">
          <a:extLst>
            <a:ext uri="{FF2B5EF4-FFF2-40B4-BE49-F238E27FC236}">
              <a16:creationId xmlns:a16="http://schemas.microsoft.com/office/drawing/2014/main" id="{00000000-0008-0000-0300-00006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0" name="Text Box 3">
          <a:extLst>
            <a:ext uri="{FF2B5EF4-FFF2-40B4-BE49-F238E27FC236}">
              <a16:creationId xmlns:a16="http://schemas.microsoft.com/office/drawing/2014/main" id="{00000000-0008-0000-0300-00006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1" name="Text Box 3">
          <a:extLst>
            <a:ext uri="{FF2B5EF4-FFF2-40B4-BE49-F238E27FC236}">
              <a16:creationId xmlns:a16="http://schemas.microsoft.com/office/drawing/2014/main" id="{00000000-0008-0000-0300-00006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2" name="Text Box 3">
          <a:extLst>
            <a:ext uri="{FF2B5EF4-FFF2-40B4-BE49-F238E27FC236}">
              <a16:creationId xmlns:a16="http://schemas.microsoft.com/office/drawing/2014/main" id="{00000000-0008-0000-0300-00006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3" name="Text Box 3">
          <a:extLst>
            <a:ext uri="{FF2B5EF4-FFF2-40B4-BE49-F238E27FC236}">
              <a16:creationId xmlns:a16="http://schemas.microsoft.com/office/drawing/2014/main" id="{00000000-0008-0000-0300-00006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4" name="Text Box 3">
          <a:extLst>
            <a:ext uri="{FF2B5EF4-FFF2-40B4-BE49-F238E27FC236}">
              <a16:creationId xmlns:a16="http://schemas.microsoft.com/office/drawing/2014/main" id="{00000000-0008-0000-0300-00006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5" name="Text Box 3">
          <a:extLst>
            <a:ext uri="{FF2B5EF4-FFF2-40B4-BE49-F238E27FC236}">
              <a16:creationId xmlns:a16="http://schemas.microsoft.com/office/drawing/2014/main" id="{00000000-0008-0000-0300-00006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6" name="Text Box 3">
          <a:extLst>
            <a:ext uri="{FF2B5EF4-FFF2-40B4-BE49-F238E27FC236}">
              <a16:creationId xmlns:a16="http://schemas.microsoft.com/office/drawing/2014/main" id="{00000000-0008-0000-0300-00007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7" name="Text Box 3">
          <a:extLst>
            <a:ext uri="{FF2B5EF4-FFF2-40B4-BE49-F238E27FC236}">
              <a16:creationId xmlns:a16="http://schemas.microsoft.com/office/drawing/2014/main" id="{00000000-0008-0000-0300-00007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8" name="Text Box 3">
          <a:extLst>
            <a:ext uri="{FF2B5EF4-FFF2-40B4-BE49-F238E27FC236}">
              <a16:creationId xmlns:a16="http://schemas.microsoft.com/office/drawing/2014/main" id="{00000000-0008-0000-0300-000072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9" name="Text Box 3">
          <a:extLst>
            <a:ext uri="{FF2B5EF4-FFF2-40B4-BE49-F238E27FC236}">
              <a16:creationId xmlns:a16="http://schemas.microsoft.com/office/drawing/2014/main" id="{00000000-0008-0000-0300-000073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0" name="Text Box 3">
          <a:extLst>
            <a:ext uri="{FF2B5EF4-FFF2-40B4-BE49-F238E27FC236}">
              <a16:creationId xmlns:a16="http://schemas.microsoft.com/office/drawing/2014/main" id="{00000000-0008-0000-0300-000074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1" name="Text Box 3">
          <a:extLst>
            <a:ext uri="{FF2B5EF4-FFF2-40B4-BE49-F238E27FC236}">
              <a16:creationId xmlns:a16="http://schemas.microsoft.com/office/drawing/2014/main" id="{00000000-0008-0000-0300-000075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2" name="Text Box 3">
          <a:extLst>
            <a:ext uri="{FF2B5EF4-FFF2-40B4-BE49-F238E27FC236}">
              <a16:creationId xmlns:a16="http://schemas.microsoft.com/office/drawing/2014/main" id="{00000000-0008-0000-0300-000076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3" name="Text Box 3">
          <a:extLst>
            <a:ext uri="{FF2B5EF4-FFF2-40B4-BE49-F238E27FC236}">
              <a16:creationId xmlns:a16="http://schemas.microsoft.com/office/drawing/2014/main" id="{00000000-0008-0000-0300-000077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4" name="Text Box 3">
          <a:extLst>
            <a:ext uri="{FF2B5EF4-FFF2-40B4-BE49-F238E27FC236}">
              <a16:creationId xmlns:a16="http://schemas.microsoft.com/office/drawing/2014/main" id="{00000000-0008-0000-0300-000078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5" name="Text Box 3">
          <a:extLst>
            <a:ext uri="{FF2B5EF4-FFF2-40B4-BE49-F238E27FC236}">
              <a16:creationId xmlns:a16="http://schemas.microsoft.com/office/drawing/2014/main" id="{00000000-0008-0000-0300-000079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6" name="Text Box 3">
          <a:extLst>
            <a:ext uri="{FF2B5EF4-FFF2-40B4-BE49-F238E27FC236}">
              <a16:creationId xmlns:a16="http://schemas.microsoft.com/office/drawing/2014/main" id="{00000000-0008-0000-0300-00007A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7" name="Text Box 3">
          <a:extLst>
            <a:ext uri="{FF2B5EF4-FFF2-40B4-BE49-F238E27FC236}">
              <a16:creationId xmlns:a16="http://schemas.microsoft.com/office/drawing/2014/main" id="{00000000-0008-0000-0300-00007B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8" name="Text Box 3">
          <a:extLst>
            <a:ext uri="{FF2B5EF4-FFF2-40B4-BE49-F238E27FC236}">
              <a16:creationId xmlns:a16="http://schemas.microsoft.com/office/drawing/2014/main" id="{00000000-0008-0000-0300-00007C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9" name="Text Box 3">
          <a:extLst>
            <a:ext uri="{FF2B5EF4-FFF2-40B4-BE49-F238E27FC236}">
              <a16:creationId xmlns:a16="http://schemas.microsoft.com/office/drawing/2014/main" id="{00000000-0008-0000-0300-00007D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50" name="Text Box 3">
          <a:extLst>
            <a:ext uri="{FF2B5EF4-FFF2-40B4-BE49-F238E27FC236}">
              <a16:creationId xmlns:a16="http://schemas.microsoft.com/office/drawing/2014/main" id="{00000000-0008-0000-0300-00007E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51" name="Text Box 3">
          <a:extLst>
            <a:ext uri="{FF2B5EF4-FFF2-40B4-BE49-F238E27FC236}">
              <a16:creationId xmlns:a16="http://schemas.microsoft.com/office/drawing/2014/main" id="{00000000-0008-0000-0300-00007F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52" name="Text Box 3">
          <a:extLst>
            <a:ext uri="{FF2B5EF4-FFF2-40B4-BE49-F238E27FC236}">
              <a16:creationId xmlns:a16="http://schemas.microsoft.com/office/drawing/2014/main" id="{00000000-0008-0000-0300-000080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53" name="Text Box 3">
          <a:extLst>
            <a:ext uri="{FF2B5EF4-FFF2-40B4-BE49-F238E27FC236}">
              <a16:creationId xmlns:a16="http://schemas.microsoft.com/office/drawing/2014/main" id="{00000000-0008-0000-0300-000081040000}"/>
            </a:ext>
          </a:extLst>
        </xdr:cNvPr>
        <xdr:cNvSpPr>
          <a:spLocks noGrp="1"/>
        </xdr:cNvSpPr>
      </xdr:nvSpPr>
      <xdr:spPr>
        <a:xfrm>
          <a:off x="2524125" y="424929300"/>
          <a:ext cx="0" cy="209306"/>
        </a:xfrm>
        <a:prstGeom prst="rect">
          <a:avLst/>
        </a:prstGeom>
        <a:noFill/>
        <a:ln>
          <a:noFill/>
        </a:ln>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54" name="Text Box 3">
          <a:extLst>
            <a:ext uri="{FF2B5EF4-FFF2-40B4-BE49-F238E27FC236}">
              <a16:creationId xmlns:a16="http://schemas.microsoft.com/office/drawing/2014/main" id="{00000000-0008-0000-0300-000082040000}"/>
            </a:ext>
          </a:extLst>
        </xdr:cNvPr>
        <xdr:cNvSpPr>
          <a:spLocks noGrp="1"/>
        </xdr:cNvSpPr>
      </xdr:nvSpPr>
      <xdr:spPr>
        <a:xfrm>
          <a:off x="2524125" y="424929300"/>
          <a:ext cx="0" cy="209306"/>
        </a:xfrm>
        <a:prstGeom prst="rect">
          <a:avLst/>
        </a:prstGeom>
        <a:noFill/>
        <a:ln>
          <a:noFill/>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1447800</xdr:colOff>
      <xdr:row>43</xdr:row>
      <xdr:rowOff>0</xdr:rowOff>
    </xdr:from>
    <xdr:to>
      <xdr:col>1</xdr:col>
      <xdr:colOff>1447800</xdr:colOff>
      <xdr:row>43</xdr:row>
      <xdr:rowOff>209306</xdr:rowOff>
    </xdr:to>
    <xdr:sp macro="" textlink="">
      <xdr:nvSpPr>
        <xdr:cNvPr id="2" name="Text Box 3">
          <a:extLst>
            <a:ext uri="{FF2B5EF4-FFF2-40B4-BE49-F238E27FC236}">
              <a16:creationId xmlns:a16="http://schemas.microsoft.com/office/drawing/2014/main" id="{00000000-0008-0000-0400-00000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 name="Text Box 3">
          <a:extLst>
            <a:ext uri="{FF2B5EF4-FFF2-40B4-BE49-F238E27FC236}">
              <a16:creationId xmlns:a16="http://schemas.microsoft.com/office/drawing/2014/main" id="{00000000-0008-0000-0400-00000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 name="Text Box 3">
          <a:extLst>
            <a:ext uri="{FF2B5EF4-FFF2-40B4-BE49-F238E27FC236}">
              <a16:creationId xmlns:a16="http://schemas.microsoft.com/office/drawing/2014/main" id="{00000000-0008-0000-0400-00000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 name="Text Box 3">
          <a:extLst>
            <a:ext uri="{FF2B5EF4-FFF2-40B4-BE49-F238E27FC236}">
              <a16:creationId xmlns:a16="http://schemas.microsoft.com/office/drawing/2014/main" id="{00000000-0008-0000-0400-00000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 name="Text Box 3">
          <a:extLst>
            <a:ext uri="{FF2B5EF4-FFF2-40B4-BE49-F238E27FC236}">
              <a16:creationId xmlns:a16="http://schemas.microsoft.com/office/drawing/2014/main" id="{00000000-0008-0000-0400-00000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 name="Text Box 3">
          <a:extLst>
            <a:ext uri="{FF2B5EF4-FFF2-40B4-BE49-F238E27FC236}">
              <a16:creationId xmlns:a16="http://schemas.microsoft.com/office/drawing/2014/main" id="{00000000-0008-0000-0400-00000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 name="Text Box 3">
          <a:extLst>
            <a:ext uri="{FF2B5EF4-FFF2-40B4-BE49-F238E27FC236}">
              <a16:creationId xmlns:a16="http://schemas.microsoft.com/office/drawing/2014/main" id="{00000000-0008-0000-0400-00000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 name="Text Box 3">
          <a:extLst>
            <a:ext uri="{FF2B5EF4-FFF2-40B4-BE49-F238E27FC236}">
              <a16:creationId xmlns:a16="http://schemas.microsoft.com/office/drawing/2014/main" id="{00000000-0008-0000-0400-00000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 name="Text Box 3">
          <a:extLst>
            <a:ext uri="{FF2B5EF4-FFF2-40B4-BE49-F238E27FC236}">
              <a16:creationId xmlns:a16="http://schemas.microsoft.com/office/drawing/2014/main" id="{00000000-0008-0000-0400-00000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 name="Text Box 3">
          <a:extLst>
            <a:ext uri="{FF2B5EF4-FFF2-40B4-BE49-F238E27FC236}">
              <a16:creationId xmlns:a16="http://schemas.microsoft.com/office/drawing/2014/main" id="{00000000-0008-0000-0400-00000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 name="Text Box 3">
          <a:extLst>
            <a:ext uri="{FF2B5EF4-FFF2-40B4-BE49-F238E27FC236}">
              <a16:creationId xmlns:a16="http://schemas.microsoft.com/office/drawing/2014/main" id="{00000000-0008-0000-0400-00000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 name="Text Box 3">
          <a:extLst>
            <a:ext uri="{FF2B5EF4-FFF2-40B4-BE49-F238E27FC236}">
              <a16:creationId xmlns:a16="http://schemas.microsoft.com/office/drawing/2014/main" id="{00000000-0008-0000-0400-00000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 name="Text Box 3">
          <a:extLst>
            <a:ext uri="{FF2B5EF4-FFF2-40B4-BE49-F238E27FC236}">
              <a16:creationId xmlns:a16="http://schemas.microsoft.com/office/drawing/2014/main" id="{00000000-0008-0000-0400-00000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 name="Text Box 3">
          <a:extLst>
            <a:ext uri="{FF2B5EF4-FFF2-40B4-BE49-F238E27FC236}">
              <a16:creationId xmlns:a16="http://schemas.microsoft.com/office/drawing/2014/main" id="{00000000-0008-0000-0400-00000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 name="Text Box 3">
          <a:extLst>
            <a:ext uri="{FF2B5EF4-FFF2-40B4-BE49-F238E27FC236}">
              <a16:creationId xmlns:a16="http://schemas.microsoft.com/office/drawing/2014/main" id="{00000000-0008-0000-0400-00001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 name="Text Box 3">
          <a:extLst>
            <a:ext uri="{FF2B5EF4-FFF2-40B4-BE49-F238E27FC236}">
              <a16:creationId xmlns:a16="http://schemas.microsoft.com/office/drawing/2014/main" id="{00000000-0008-0000-0400-00001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 name="Text Box 3">
          <a:extLst>
            <a:ext uri="{FF2B5EF4-FFF2-40B4-BE49-F238E27FC236}">
              <a16:creationId xmlns:a16="http://schemas.microsoft.com/office/drawing/2014/main" id="{00000000-0008-0000-0400-00001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9" name="Text Box 3">
          <a:extLst>
            <a:ext uri="{FF2B5EF4-FFF2-40B4-BE49-F238E27FC236}">
              <a16:creationId xmlns:a16="http://schemas.microsoft.com/office/drawing/2014/main" id="{00000000-0008-0000-0400-00001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0" name="Text Box 3">
          <a:extLst>
            <a:ext uri="{FF2B5EF4-FFF2-40B4-BE49-F238E27FC236}">
              <a16:creationId xmlns:a16="http://schemas.microsoft.com/office/drawing/2014/main" id="{00000000-0008-0000-0400-00001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1" name="Text Box 3">
          <a:extLst>
            <a:ext uri="{FF2B5EF4-FFF2-40B4-BE49-F238E27FC236}">
              <a16:creationId xmlns:a16="http://schemas.microsoft.com/office/drawing/2014/main" id="{00000000-0008-0000-0400-00001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2" name="Text Box 3">
          <a:extLst>
            <a:ext uri="{FF2B5EF4-FFF2-40B4-BE49-F238E27FC236}">
              <a16:creationId xmlns:a16="http://schemas.microsoft.com/office/drawing/2014/main" id="{00000000-0008-0000-0400-00001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3" name="Text Box 3">
          <a:extLst>
            <a:ext uri="{FF2B5EF4-FFF2-40B4-BE49-F238E27FC236}">
              <a16:creationId xmlns:a16="http://schemas.microsoft.com/office/drawing/2014/main" id="{00000000-0008-0000-0400-00001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4" name="Text Box 3">
          <a:extLst>
            <a:ext uri="{FF2B5EF4-FFF2-40B4-BE49-F238E27FC236}">
              <a16:creationId xmlns:a16="http://schemas.microsoft.com/office/drawing/2014/main" id="{00000000-0008-0000-0400-00001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5" name="Text Box 3">
          <a:extLst>
            <a:ext uri="{FF2B5EF4-FFF2-40B4-BE49-F238E27FC236}">
              <a16:creationId xmlns:a16="http://schemas.microsoft.com/office/drawing/2014/main" id="{00000000-0008-0000-0400-00001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6" name="Text Box 3">
          <a:extLst>
            <a:ext uri="{FF2B5EF4-FFF2-40B4-BE49-F238E27FC236}">
              <a16:creationId xmlns:a16="http://schemas.microsoft.com/office/drawing/2014/main" id="{00000000-0008-0000-0400-00001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7" name="Text Box 3">
          <a:extLst>
            <a:ext uri="{FF2B5EF4-FFF2-40B4-BE49-F238E27FC236}">
              <a16:creationId xmlns:a16="http://schemas.microsoft.com/office/drawing/2014/main" id="{00000000-0008-0000-0400-00001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8" name="Text Box 3">
          <a:extLst>
            <a:ext uri="{FF2B5EF4-FFF2-40B4-BE49-F238E27FC236}">
              <a16:creationId xmlns:a16="http://schemas.microsoft.com/office/drawing/2014/main" id="{00000000-0008-0000-0400-00001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9" name="Text Box 3">
          <a:extLst>
            <a:ext uri="{FF2B5EF4-FFF2-40B4-BE49-F238E27FC236}">
              <a16:creationId xmlns:a16="http://schemas.microsoft.com/office/drawing/2014/main" id="{00000000-0008-0000-0400-00001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0" name="Text Box 3">
          <a:extLst>
            <a:ext uri="{FF2B5EF4-FFF2-40B4-BE49-F238E27FC236}">
              <a16:creationId xmlns:a16="http://schemas.microsoft.com/office/drawing/2014/main" id="{00000000-0008-0000-0400-00001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1" name="Text Box 3">
          <a:extLst>
            <a:ext uri="{FF2B5EF4-FFF2-40B4-BE49-F238E27FC236}">
              <a16:creationId xmlns:a16="http://schemas.microsoft.com/office/drawing/2014/main" id="{00000000-0008-0000-0400-00001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2" name="Text Box 3">
          <a:extLst>
            <a:ext uri="{FF2B5EF4-FFF2-40B4-BE49-F238E27FC236}">
              <a16:creationId xmlns:a16="http://schemas.microsoft.com/office/drawing/2014/main" id="{00000000-0008-0000-0400-00002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3" name="Text Box 3">
          <a:extLst>
            <a:ext uri="{FF2B5EF4-FFF2-40B4-BE49-F238E27FC236}">
              <a16:creationId xmlns:a16="http://schemas.microsoft.com/office/drawing/2014/main" id="{00000000-0008-0000-0400-00002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4" name="Text Box 3">
          <a:extLst>
            <a:ext uri="{FF2B5EF4-FFF2-40B4-BE49-F238E27FC236}">
              <a16:creationId xmlns:a16="http://schemas.microsoft.com/office/drawing/2014/main" id="{00000000-0008-0000-0400-00002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5" name="Text Box 3">
          <a:extLst>
            <a:ext uri="{FF2B5EF4-FFF2-40B4-BE49-F238E27FC236}">
              <a16:creationId xmlns:a16="http://schemas.microsoft.com/office/drawing/2014/main" id="{00000000-0008-0000-0400-00002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6" name="Text Box 3">
          <a:extLst>
            <a:ext uri="{FF2B5EF4-FFF2-40B4-BE49-F238E27FC236}">
              <a16:creationId xmlns:a16="http://schemas.microsoft.com/office/drawing/2014/main" id="{00000000-0008-0000-0400-00002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7" name="Text Box 3">
          <a:extLst>
            <a:ext uri="{FF2B5EF4-FFF2-40B4-BE49-F238E27FC236}">
              <a16:creationId xmlns:a16="http://schemas.microsoft.com/office/drawing/2014/main" id="{00000000-0008-0000-0400-00002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8" name="Text Box 3">
          <a:extLst>
            <a:ext uri="{FF2B5EF4-FFF2-40B4-BE49-F238E27FC236}">
              <a16:creationId xmlns:a16="http://schemas.microsoft.com/office/drawing/2014/main" id="{00000000-0008-0000-0400-00002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9" name="Text Box 3">
          <a:extLst>
            <a:ext uri="{FF2B5EF4-FFF2-40B4-BE49-F238E27FC236}">
              <a16:creationId xmlns:a16="http://schemas.microsoft.com/office/drawing/2014/main" id="{00000000-0008-0000-0400-00002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0" name="Text Box 3">
          <a:extLst>
            <a:ext uri="{FF2B5EF4-FFF2-40B4-BE49-F238E27FC236}">
              <a16:creationId xmlns:a16="http://schemas.microsoft.com/office/drawing/2014/main" id="{00000000-0008-0000-0400-00002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1" name="Text Box 3">
          <a:extLst>
            <a:ext uri="{FF2B5EF4-FFF2-40B4-BE49-F238E27FC236}">
              <a16:creationId xmlns:a16="http://schemas.microsoft.com/office/drawing/2014/main" id="{00000000-0008-0000-0400-00002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2" name="Text Box 3">
          <a:extLst>
            <a:ext uri="{FF2B5EF4-FFF2-40B4-BE49-F238E27FC236}">
              <a16:creationId xmlns:a16="http://schemas.microsoft.com/office/drawing/2014/main" id="{00000000-0008-0000-0400-00002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3" name="Text Box 3">
          <a:extLst>
            <a:ext uri="{FF2B5EF4-FFF2-40B4-BE49-F238E27FC236}">
              <a16:creationId xmlns:a16="http://schemas.microsoft.com/office/drawing/2014/main" id="{00000000-0008-0000-0400-00002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4" name="Text Box 3">
          <a:extLst>
            <a:ext uri="{FF2B5EF4-FFF2-40B4-BE49-F238E27FC236}">
              <a16:creationId xmlns:a16="http://schemas.microsoft.com/office/drawing/2014/main" id="{00000000-0008-0000-0400-00002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5" name="Text Box 3">
          <a:extLst>
            <a:ext uri="{FF2B5EF4-FFF2-40B4-BE49-F238E27FC236}">
              <a16:creationId xmlns:a16="http://schemas.microsoft.com/office/drawing/2014/main" id="{00000000-0008-0000-0400-00002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6" name="Text Box 3">
          <a:extLst>
            <a:ext uri="{FF2B5EF4-FFF2-40B4-BE49-F238E27FC236}">
              <a16:creationId xmlns:a16="http://schemas.microsoft.com/office/drawing/2014/main" id="{00000000-0008-0000-0400-00002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7" name="Text Box 3">
          <a:extLst>
            <a:ext uri="{FF2B5EF4-FFF2-40B4-BE49-F238E27FC236}">
              <a16:creationId xmlns:a16="http://schemas.microsoft.com/office/drawing/2014/main" id="{00000000-0008-0000-0400-00002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8" name="Text Box 3">
          <a:extLst>
            <a:ext uri="{FF2B5EF4-FFF2-40B4-BE49-F238E27FC236}">
              <a16:creationId xmlns:a16="http://schemas.microsoft.com/office/drawing/2014/main" id="{00000000-0008-0000-0400-00003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9" name="Text Box 3">
          <a:extLst>
            <a:ext uri="{FF2B5EF4-FFF2-40B4-BE49-F238E27FC236}">
              <a16:creationId xmlns:a16="http://schemas.microsoft.com/office/drawing/2014/main" id="{00000000-0008-0000-0400-00003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0" name="Text Box 3">
          <a:extLst>
            <a:ext uri="{FF2B5EF4-FFF2-40B4-BE49-F238E27FC236}">
              <a16:creationId xmlns:a16="http://schemas.microsoft.com/office/drawing/2014/main" id="{00000000-0008-0000-0400-00003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1" name="Text Box 3">
          <a:extLst>
            <a:ext uri="{FF2B5EF4-FFF2-40B4-BE49-F238E27FC236}">
              <a16:creationId xmlns:a16="http://schemas.microsoft.com/office/drawing/2014/main" id="{00000000-0008-0000-0400-00003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2" name="Text Box 3">
          <a:extLst>
            <a:ext uri="{FF2B5EF4-FFF2-40B4-BE49-F238E27FC236}">
              <a16:creationId xmlns:a16="http://schemas.microsoft.com/office/drawing/2014/main" id="{00000000-0008-0000-0400-00003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3" name="Text Box 3">
          <a:extLst>
            <a:ext uri="{FF2B5EF4-FFF2-40B4-BE49-F238E27FC236}">
              <a16:creationId xmlns:a16="http://schemas.microsoft.com/office/drawing/2014/main" id="{00000000-0008-0000-0400-00003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4" name="Text Box 3">
          <a:extLst>
            <a:ext uri="{FF2B5EF4-FFF2-40B4-BE49-F238E27FC236}">
              <a16:creationId xmlns:a16="http://schemas.microsoft.com/office/drawing/2014/main" id="{00000000-0008-0000-0400-00003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5" name="Text Box 3">
          <a:extLst>
            <a:ext uri="{FF2B5EF4-FFF2-40B4-BE49-F238E27FC236}">
              <a16:creationId xmlns:a16="http://schemas.microsoft.com/office/drawing/2014/main" id="{00000000-0008-0000-0400-00003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6" name="Text Box 3">
          <a:extLst>
            <a:ext uri="{FF2B5EF4-FFF2-40B4-BE49-F238E27FC236}">
              <a16:creationId xmlns:a16="http://schemas.microsoft.com/office/drawing/2014/main" id="{00000000-0008-0000-0400-00003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7" name="Text Box 3">
          <a:extLst>
            <a:ext uri="{FF2B5EF4-FFF2-40B4-BE49-F238E27FC236}">
              <a16:creationId xmlns:a16="http://schemas.microsoft.com/office/drawing/2014/main" id="{00000000-0008-0000-0400-00003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8" name="Text Box 3">
          <a:extLst>
            <a:ext uri="{FF2B5EF4-FFF2-40B4-BE49-F238E27FC236}">
              <a16:creationId xmlns:a16="http://schemas.microsoft.com/office/drawing/2014/main" id="{00000000-0008-0000-0400-00003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9" name="Text Box 3">
          <a:extLst>
            <a:ext uri="{FF2B5EF4-FFF2-40B4-BE49-F238E27FC236}">
              <a16:creationId xmlns:a16="http://schemas.microsoft.com/office/drawing/2014/main" id="{00000000-0008-0000-0400-00003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0" name="Text Box 3">
          <a:extLst>
            <a:ext uri="{FF2B5EF4-FFF2-40B4-BE49-F238E27FC236}">
              <a16:creationId xmlns:a16="http://schemas.microsoft.com/office/drawing/2014/main" id="{00000000-0008-0000-0400-00003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1" name="Text Box 3">
          <a:extLst>
            <a:ext uri="{FF2B5EF4-FFF2-40B4-BE49-F238E27FC236}">
              <a16:creationId xmlns:a16="http://schemas.microsoft.com/office/drawing/2014/main" id="{00000000-0008-0000-0400-00003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2" name="Text Box 3">
          <a:extLst>
            <a:ext uri="{FF2B5EF4-FFF2-40B4-BE49-F238E27FC236}">
              <a16:creationId xmlns:a16="http://schemas.microsoft.com/office/drawing/2014/main" id="{00000000-0008-0000-0400-00003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3" name="Text Box 3">
          <a:extLst>
            <a:ext uri="{FF2B5EF4-FFF2-40B4-BE49-F238E27FC236}">
              <a16:creationId xmlns:a16="http://schemas.microsoft.com/office/drawing/2014/main" id="{00000000-0008-0000-0400-00003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4" name="Text Box 3">
          <a:extLst>
            <a:ext uri="{FF2B5EF4-FFF2-40B4-BE49-F238E27FC236}">
              <a16:creationId xmlns:a16="http://schemas.microsoft.com/office/drawing/2014/main" id="{00000000-0008-0000-0400-00004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5" name="Text Box 3">
          <a:extLst>
            <a:ext uri="{FF2B5EF4-FFF2-40B4-BE49-F238E27FC236}">
              <a16:creationId xmlns:a16="http://schemas.microsoft.com/office/drawing/2014/main" id="{00000000-0008-0000-0400-00004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6" name="Text Box 3">
          <a:extLst>
            <a:ext uri="{FF2B5EF4-FFF2-40B4-BE49-F238E27FC236}">
              <a16:creationId xmlns:a16="http://schemas.microsoft.com/office/drawing/2014/main" id="{00000000-0008-0000-0400-00004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7" name="Text Box 3">
          <a:extLst>
            <a:ext uri="{FF2B5EF4-FFF2-40B4-BE49-F238E27FC236}">
              <a16:creationId xmlns:a16="http://schemas.microsoft.com/office/drawing/2014/main" id="{00000000-0008-0000-0400-00004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8" name="Text Box 3">
          <a:extLst>
            <a:ext uri="{FF2B5EF4-FFF2-40B4-BE49-F238E27FC236}">
              <a16:creationId xmlns:a16="http://schemas.microsoft.com/office/drawing/2014/main" id="{00000000-0008-0000-0400-00004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9" name="Text Box 3">
          <a:extLst>
            <a:ext uri="{FF2B5EF4-FFF2-40B4-BE49-F238E27FC236}">
              <a16:creationId xmlns:a16="http://schemas.microsoft.com/office/drawing/2014/main" id="{00000000-0008-0000-0400-00004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0" name="Text Box 3">
          <a:extLst>
            <a:ext uri="{FF2B5EF4-FFF2-40B4-BE49-F238E27FC236}">
              <a16:creationId xmlns:a16="http://schemas.microsoft.com/office/drawing/2014/main" id="{00000000-0008-0000-0400-00004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1" name="Text Box 3">
          <a:extLst>
            <a:ext uri="{FF2B5EF4-FFF2-40B4-BE49-F238E27FC236}">
              <a16:creationId xmlns:a16="http://schemas.microsoft.com/office/drawing/2014/main" id="{00000000-0008-0000-0400-00004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2" name="Text Box 3">
          <a:extLst>
            <a:ext uri="{FF2B5EF4-FFF2-40B4-BE49-F238E27FC236}">
              <a16:creationId xmlns:a16="http://schemas.microsoft.com/office/drawing/2014/main" id="{00000000-0008-0000-0400-00004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3" name="Text Box 3">
          <a:extLst>
            <a:ext uri="{FF2B5EF4-FFF2-40B4-BE49-F238E27FC236}">
              <a16:creationId xmlns:a16="http://schemas.microsoft.com/office/drawing/2014/main" id="{00000000-0008-0000-0400-00004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4" name="Text Box 3">
          <a:extLst>
            <a:ext uri="{FF2B5EF4-FFF2-40B4-BE49-F238E27FC236}">
              <a16:creationId xmlns:a16="http://schemas.microsoft.com/office/drawing/2014/main" id="{00000000-0008-0000-0400-00004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5" name="Text Box 3">
          <a:extLst>
            <a:ext uri="{FF2B5EF4-FFF2-40B4-BE49-F238E27FC236}">
              <a16:creationId xmlns:a16="http://schemas.microsoft.com/office/drawing/2014/main" id="{00000000-0008-0000-0400-00004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6" name="Text Box 3">
          <a:extLst>
            <a:ext uri="{FF2B5EF4-FFF2-40B4-BE49-F238E27FC236}">
              <a16:creationId xmlns:a16="http://schemas.microsoft.com/office/drawing/2014/main" id="{00000000-0008-0000-0400-00004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7" name="Text Box 3">
          <a:extLst>
            <a:ext uri="{FF2B5EF4-FFF2-40B4-BE49-F238E27FC236}">
              <a16:creationId xmlns:a16="http://schemas.microsoft.com/office/drawing/2014/main" id="{00000000-0008-0000-0400-00004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8" name="Text Box 3">
          <a:extLst>
            <a:ext uri="{FF2B5EF4-FFF2-40B4-BE49-F238E27FC236}">
              <a16:creationId xmlns:a16="http://schemas.microsoft.com/office/drawing/2014/main" id="{00000000-0008-0000-0400-00004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9" name="Text Box 3">
          <a:extLst>
            <a:ext uri="{FF2B5EF4-FFF2-40B4-BE49-F238E27FC236}">
              <a16:creationId xmlns:a16="http://schemas.microsoft.com/office/drawing/2014/main" id="{00000000-0008-0000-0400-00004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0" name="Text Box 3">
          <a:extLst>
            <a:ext uri="{FF2B5EF4-FFF2-40B4-BE49-F238E27FC236}">
              <a16:creationId xmlns:a16="http://schemas.microsoft.com/office/drawing/2014/main" id="{00000000-0008-0000-0400-00005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1" name="Text Box 3">
          <a:extLst>
            <a:ext uri="{FF2B5EF4-FFF2-40B4-BE49-F238E27FC236}">
              <a16:creationId xmlns:a16="http://schemas.microsoft.com/office/drawing/2014/main" id="{00000000-0008-0000-0400-00005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2" name="Text Box 3">
          <a:extLst>
            <a:ext uri="{FF2B5EF4-FFF2-40B4-BE49-F238E27FC236}">
              <a16:creationId xmlns:a16="http://schemas.microsoft.com/office/drawing/2014/main" id="{00000000-0008-0000-0400-00005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3" name="Text Box 3">
          <a:extLst>
            <a:ext uri="{FF2B5EF4-FFF2-40B4-BE49-F238E27FC236}">
              <a16:creationId xmlns:a16="http://schemas.microsoft.com/office/drawing/2014/main" id="{00000000-0008-0000-0400-00005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4" name="Text Box 3">
          <a:extLst>
            <a:ext uri="{FF2B5EF4-FFF2-40B4-BE49-F238E27FC236}">
              <a16:creationId xmlns:a16="http://schemas.microsoft.com/office/drawing/2014/main" id="{00000000-0008-0000-0400-00005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5" name="Text Box 3">
          <a:extLst>
            <a:ext uri="{FF2B5EF4-FFF2-40B4-BE49-F238E27FC236}">
              <a16:creationId xmlns:a16="http://schemas.microsoft.com/office/drawing/2014/main" id="{00000000-0008-0000-0400-00005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6" name="Text Box 3">
          <a:extLst>
            <a:ext uri="{FF2B5EF4-FFF2-40B4-BE49-F238E27FC236}">
              <a16:creationId xmlns:a16="http://schemas.microsoft.com/office/drawing/2014/main" id="{00000000-0008-0000-0400-00005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7" name="Text Box 3">
          <a:extLst>
            <a:ext uri="{FF2B5EF4-FFF2-40B4-BE49-F238E27FC236}">
              <a16:creationId xmlns:a16="http://schemas.microsoft.com/office/drawing/2014/main" id="{00000000-0008-0000-0400-00005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8" name="Text Box 3">
          <a:extLst>
            <a:ext uri="{FF2B5EF4-FFF2-40B4-BE49-F238E27FC236}">
              <a16:creationId xmlns:a16="http://schemas.microsoft.com/office/drawing/2014/main" id="{00000000-0008-0000-0400-00005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9" name="Text Box 3">
          <a:extLst>
            <a:ext uri="{FF2B5EF4-FFF2-40B4-BE49-F238E27FC236}">
              <a16:creationId xmlns:a16="http://schemas.microsoft.com/office/drawing/2014/main" id="{00000000-0008-0000-0400-00005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0" name="Text Box 3">
          <a:extLst>
            <a:ext uri="{FF2B5EF4-FFF2-40B4-BE49-F238E27FC236}">
              <a16:creationId xmlns:a16="http://schemas.microsoft.com/office/drawing/2014/main" id="{00000000-0008-0000-0400-00005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1" name="Text Box 3">
          <a:extLst>
            <a:ext uri="{FF2B5EF4-FFF2-40B4-BE49-F238E27FC236}">
              <a16:creationId xmlns:a16="http://schemas.microsoft.com/office/drawing/2014/main" id="{00000000-0008-0000-0400-00005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2" name="Text Box 3">
          <a:extLst>
            <a:ext uri="{FF2B5EF4-FFF2-40B4-BE49-F238E27FC236}">
              <a16:creationId xmlns:a16="http://schemas.microsoft.com/office/drawing/2014/main" id="{00000000-0008-0000-0400-00005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3" name="Text Box 3">
          <a:extLst>
            <a:ext uri="{FF2B5EF4-FFF2-40B4-BE49-F238E27FC236}">
              <a16:creationId xmlns:a16="http://schemas.microsoft.com/office/drawing/2014/main" id="{00000000-0008-0000-0400-00005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4" name="Text Box 3">
          <a:extLst>
            <a:ext uri="{FF2B5EF4-FFF2-40B4-BE49-F238E27FC236}">
              <a16:creationId xmlns:a16="http://schemas.microsoft.com/office/drawing/2014/main" id="{00000000-0008-0000-0400-00005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5" name="Text Box 3">
          <a:extLst>
            <a:ext uri="{FF2B5EF4-FFF2-40B4-BE49-F238E27FC236}">
              <a16:creationId xmlns:a16="http://schemas.microsoft.com/office/drawing/2014/main" id="{00000000-0008-0000-0400-00005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6" name="Text Box 3">
          <a:extLst>
            <a:ext uri="{FF2B5EF4-FFF2-40B4-BE49-F238E27FC236}">
              <a16:creationId xmlns:a16="http://schemas.microsoft.com/office/drawing/2014/main" id="{00000000-0008-0000-0400-00006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7" name="Text Box 3">
          <a:extLst>
            <a:ext uri="{FF2B5EF4-FFF2-40B4-BE49-F238E27FC236}">
              <a16:creationId xmlns:a16="http://schemas.microsoft.com/office/drawing/2014/main" id="{00000000-0008-0000-0400-00006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8" name="Text Box 3">
          <a:extLst>
            <a:ext uri="{FF2B5EF4-FFF2-40B4-BE49-F238E27FC236}">
              <a16:creationId xmlns:a16="http://schemas.microsoft.com/office/drawing/2014/main" id="{00000000-0008-0000-0400-00006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9" name="Text Box 3">
          <a:extLst>
            <a:ext uri="{FF2B5EF4-FFF2-40B4-BE49-F238E27FC236}">
              <a16:creationId xmlns:a16="http://schemas.microsoft.com/office/drawing/2014/main" id="{00000000-0008-0000-0400-00006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0" name="Text Box 3">
          <a:extLst>
            <a:ext uri="{FF2B5EF4-FFF2-40B4-BE49-F238E27FC236}">
              <a16:creationId xmlns:a16="http://schemas.microsoft.com/office/drawing/2014/main" id="{00000000-0008-0000-0400-00006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1" name="Text Box 3">
          <a:extLst>
            <a:ext uri="{FF2B5EF4-FFF2-40B4-BE49-F238E27FC236}">
              <a16:creationId xmlns:a16="http://schemas.microsoft.com/office/drawing/2014/main" id="{00000000-0008-0000-0400-00006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2" name="Text Box 3">
          <a:extLst>
            <a:ext uri="{FF2B5EF4-FFF2-40B4-BE49-F238E27FC236}">
              <a16:creationId xmlns:a16="http://schemas.microsoft.com/office/drawing/2014/main" id="{00000000-0008-0000-0400-00006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3" name="Text Box 3">
          <a:extLst>
            <a:ext uri="{FF2B5EF4-FFF2-40B4-BE49-F238E27FC236}">
              <a16:creationId xmlns:a16="http://schemas.microsoft.com/office/drawing/2014/main" id="{00000000-0008-0000-0400-00006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4" name="Text Box 3">
          <a:extLst>
            <a:ext uri="{FF2B5EF4-FFF2-40B4-BE49-F238E27FC236}">
              <a16:creationId xmlns:a16="http://schemas.microsoft.com/office/drawing/2014/main" id="{00000000-0008-0000-0400-00006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5" name="Text Box 3">
          <a:extLst>
            <a:ext uri="{FF2B5EF4-FFF2-40B4-BE49-F238E27FC236}">
              <a16:creationId xmlns:a16="http://schemas.microsoft.com/office/drawing/2014/main" id="{00000000-0008-0000-0400-00006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6" name="Text Box 3">
          <a:extLst>
            <a:ext uri="{FF2B5EF4-FFF2-40B4-BE49-F238E27FC236}">
              <a16:creationId xmlns:a16="http://schemas.microsoft.com/office/drawing/2014/main" id="{00000000-0008-0000-0400-00006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7" name="Text Box 3">
          <a:extLst>
            <a:ext uri="{FF2B5EF4-FFF2-40B4-BE49-F238E27FC236}">
              <a16:creationId xmlns:a16="http://schemas.microsoft.com/office/drawing/2014/main" id="{00000000-0008-0000-0400-00006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8" name="Text Box 3">
          <a:extLst>
            <a:ext uri="{FF2B5EF4-FFF2-40B4-BE49-F238E27FC236}">
              <a16:creationId xmlns:a16="http://schemas.microsoft.com/office/drawing/2014/main" id="{00000000-0008-0000-0400-00006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9" name="Text Box 3">
          <a:extLst>
            <a:ext uri="{FF2B5EF4-FFF2-40B4-BE49-F238E27FC236}">
              <a16:creationId xmlns:a16="http://schemas.microsoft.com/office/drawing/2014/main" id="{00000000-0008-0000-0400-00006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0" name="Text Box 3">
          <a:extLst>
            <a:ext uri="{FF2B5EF4-FFF2-40B4-BE49-F238E27FC236}">
              <a16:creationId xmlns:a16="http://schemas.microsoft.com/office/drawing/2014/main" id="{00000000-0008-0000-0400-00006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1" name="Text Box 3">
          <a:extLst>
            <a:ext uri="{FF2B5EF4-FFF2-40B4-BE49-F238E27FC236}">
              <a16:creationId xmlns:a16="http://schemas.microsoft.com/office/drawing/2014/main" id="{00000000-0008-0000-0400-00006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2" name="Text Box 3">
          <a:extLst>
            <a:ext uri="{FF2B5EF4-FFF2-40B4-BE49-F238E27FC236}">
              <a16:creationId xmlns:a16="http://schemas.microsoft.com/office/drawing/2014/main" id="{00000000-0008-0000-0400-00007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3" name="Text Box 3">
          <a:extLst>
            <a:ext uri="{FF2B5EF4-FFF2-40B4-BE49-F238E27FC236}">
              <a16:creationId xmlns:a16="http://schemas.microsoft.com/office/drawing/2014/main" id="{00000000-0008-0000-0400-00007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4" name="Text Box 3">
          <a:extLst>
            <a:ext uri="{FF2B5EF4-FFF2-40B4-BE49-F238E27FC236}">
              <a16:creationId xmlns:a16="http://schemas.microsoft.com/office/drawing/2014/main" id="{00000000-0008-0000-0400-00007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5" name="Text Box 3">
          <a:extLst>
            <a:ext uri="{FF2B5EF4-FFF2-40B4-BE49-F238E27FC236}">
              <a16:creationId xmlns:a16="http://schemas.microsoft.com/office/drawing/2014/main" id="{00000000-0008-0000-0400-00007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6" name="Text Box 3">
          <a:extLst>
            <a:ext uri="{FF2B5EF4-FFF2-40B4-BE49-F238E27FC236}">
              <a16:creationId xmlns:a16="http://schemas.microsoft.com/office/drawing/2014/main" id="{00000000-0008-0000-0400-00007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7" name="Text Box 3">
          <a:extLst>
            <a:ext uri="{FF2B5EF4-FFF2-40B4-BE49-F238E27FC236}">
              <a16:creationId xmlns:a16="http://schemas.microsoft.com/office/drawing/2014/main" id="{00000000-0008-0000-0400-00007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8" name="Text Box 3">
          <a:extLst>
            <a:ext uri="{FF2B5EF4-FFF2-40B4-BE49-F238E27FC236}">
              <a16:creationId xmlns:a16="http://schemas.microsoft.com/office/drawing/2014/main" id="{00000000-0008-0000-0400-00007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9" name="Text Box 3">
          <a:extLst>
            <a:ext uri="{FF2B5EF4-FFF2-40B4-BE49-F238E27FC236}">
              <a16:creationId xmlns:a16="http://schemas.microsoft.com/office/drawing/2014/main" id="{00000000-0008-0000-0400-00007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0" name="Text Box 3">
          <a:extLst>
            <a:ext uri="{FF2B5EF4-FFF2-40B4-BE49-F238E27FC236}">
              <a16:creationId xmlns:a16="http://schemas.microsoft.com/office/drawing/2014/main" id="{00000000-0008-0000-0400-00007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1" name="Text Box 3">
          <a:extLst>
            <a:ext uri="{FF2B5EF4-FFF2-40B4-BE49-F238E27FC236}">
              <a16:creationId xmlns:a16="http://schemas.microsoft.com/office/drawing/2014/main" id="{00000000-0008-0000-0400-00007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2" name="Text Box 3">
          <a:extLst>
            <a:ext uri="{FF2B5EF4-FFF2-40B4-BE49-F238E27FC236}">
              <a16:creationId xmlns:a16="http://schemas.microsoft.com/office/drawing/2014/main" id="{00000000-0008-0000-0400-00007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3" name="Text Box 3">
          <a:extLst>
            <a:ext uri="{FF2B5EF4-FFF2-40B4-BE49-F238E27FC236}">
              <a16:creationId xmlns:a16="http://schemas.microsoft.com/office/drawing/2014/main" id="{00000000-0008-0000-0400-00007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4" name="Text Box 3">
          <a:extLst>
            <a:ext uri="{FF2B5EF4-FFF2-40B4-BE49-F238E27FC236}">
              <a16:creationId xmlns:a16="http://schemas.microsoft.com/office/drawing/2014/main" id="{00000000-0008-0000-0400-00007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5" name="Text Box 3">
          <a:extLst>
            <a:ext uri="{FF2B5EF4-FFF2-40B4-BE49-F238E27FC236}">
              <a16:creationId xmlns:a16="http://schemas.microsoft.com/office/drawing/2014/main" id="{00000000-0008-0000-0400-00007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6" name="Text Box 3">
          <a:extLst>
            <a:ext uri="{FF2B5EF4-FFF2-40B4-BE49-F238E27FC236}">
              <a16:creationId xmlns:a16="http://schemas.microsoft.com/office/drawing/2014/main" id="{00000000-0008-0000-0400-00007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7" name="Text Box 3">
          <a:extLst>
            <a:ext uri="{FF2B5EF4-FFF2-40B4-BE49-F238E27FC236}">
              <a16:creationId xmlns:a16="http://schemas.microsoft.com/office/drawing/2014/main" id="{00000000-0008-0000-0400-00007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8" name="Text Box 3">
          <a:extLst>
            <a:ext uri="{FF2B5EF4-FFF2-40B4-BE49-F238E27FC236}">
              <a16:creationId xmlns:a16="http://schemas.microsoft.com/office/drawing/2014/main" id="{00000000-0008-0000-0400-00008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9" name="Text Box 3">
          <a:extLst>
            <a:ext uri="{FF2B5EF4-FFF2-40B4-BE49-F238E27FC236}">
              <a16:creationId xmlns:a16="http://schemas.microsoft.com/office/drawing/2014/main" id="{00000000-0008-0000-0400-00008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0" name="Text Box 3">
          <a:extLst>
            <a:ext uri="{FF2B5EF4-FFF2-40B4-BE49-F238E27FC236}">
              <a16:creationId xmlns:a16="http://schemas.microsoft.com/office/drawing/2014/main" id="{00000000-0008-0000-0400-00008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1" name="Text Box 3">
          <a:extLst>
            <a:ext uri="{FF2B5EF4-FFF2-40B4-BE49-F238E27FC236}">
              <a16:creationId xmlns:a16="http://schemas.microsoft.com/office/drawing/2014/main" id="{00000000-0008-0000-0400-00008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2" name="Text Box 3">
          <a:extLst>
            <a:ext uri="{FF2B5EF4-FFF2-40B4-BE49-F238E27FC236}">
              <a16:creationId xmlns:a16="http://schemas.microsoft.com/office/drawing/2014/main" id="{00000000-0008-0000-0400-00008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3" name="Text Box 3">
          <a:extLst>
            <a:ext uri="{FF2B5EF4-FFF2-40B4-BE49-F238E27FC236}">
              <a16:creationId xmlns:a16="http://schemas.microsoft.com/office/drawing/2014/main" id="{00000000-0008-0000-0400-00008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4" name="Text Box 3">
          <a:extLst>
            <a:ext uri="{FF2B5EF4-FFF2-40B4-BE49-F238E27FC236}">
              <a16:creationId xmlns:a16="http://schemas.microsoft.com/office/drawing/2014/main" id="{00000000-0008-0000-0400-00008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5" name="Text Box 3">
          <a:extLst>
            <a:ext uri="{FF2B5EF4-FFF2-40B4-BE49-F238E27FC236}">
              <a16:creationId xmlns:a16="http://schemas.microsoft.com/office/drawing/2014/main" id="{00000000-0008-0000-0400-00008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6" name="Text Box 3">
          <a:extLst>
            <a:ext uri="{FF2B5EF4-FFF2-40B4-BE49-F238E27FC236}">
              <a16:creationId xmlns:a16="http://schemas.microsoft.com/office/drawing/2014/main" id="{00000000-0008-0000-0400-00008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7" name="Text Box 3">
          <a:extLst>
            <a:ext uri="{FF2B5EF4-FFF2-40B4-BE49-F238E27FC236}">
              <a16:creationId xmlns:a16="http://schemas.microsoft.com/office/drawing/2014/main" id="{00000000-0008-0000-0400-00008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8" name="Text Box 3">
          <a:extLst>
            <a:ext uri="{FF2B5EF4-FFF2-40B4-BE49-F238E27FC236}">
              <a16:creationId xmlns:a16="http://schemas.microsoft.com/office/drawing/2014/main" id="{00000000-0008-0000-0400-00008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9" name="Text Box 3">
          <a:extLst>
            <a:ext uri="{FF2B5EF4-FFF2-40B4-BE49-F238E27FC236}">
              <a16:creationId xmlns:a16="http://schemas.microsoft.com/office/drawing/2014/main" id="{00000000-0008-0000-0400-00008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0" name="Text Box 3">
          <a:extLst>
            <a:ext uri="{FF2B5EF4-FFF2-40B4-BE49-F238E27FC236}">
              <a16:creationId xmlns:a16="http://schemas.microsoft.com/office/drawing/2014/main" id="{00000000-0008-0000-0400-00008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1" name="Text Box 3">
          <a:extLst>
            <a:ext uri="{FF2B5EF4-FFF2-40B4-BE49-F238E27FC236}">
              <a16:creationId xmlns:a16="http://schemas.microsoft.com/office/drawing/2014/main" id="{00000000-0008-0000-0400-00008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2" name="Text Box 3">
          <a:extLst>
            <a:ext uri="{FF2B5EF4-FFF2-40B4-BE49-F238E27FC236}">
              <a16:creationId xmlns:a16="http://schemas.microsoft.com/office/drawing/2014/main" id="{00000000-0008-0000-0400-00008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3" name="Text Box 3">
          <a:extLst>
            <a:ext uri="{FF2B5EF4-FFF2-40B4-BE49-F238E27FC236}">
              <a16:creationId xmlns:a16="http://schemas.microsoft.com/office/drawing/2014/main" id="{00000000-0008-0000-0400-00008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4" name="Text Box 3">
          <a:extLst>
            <a:ext uri="{FF2B5EF4-FFF2-40B4-BE49-F238E27FC236}">
              <a16:creationId xmlns:a16="http://schemas.microsoft.com/office/drawing/2014/main" id="{00000000-0008-0000-0400-00009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5" name="Text Box 3">
          <a:extLst>
            <a:ext uri="{FF2B5EF4-FFF2-40B4-BE49-F238E27FC236}">
              <a16:creationId xmlns:a16="http://schemas.microsoft.com/office/drawing/2014/main" id="{00000000-0008-0000-0400-00009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6" name="Text Box 3">
          <a:extLst>
            <a:ext uri="{FF2B5EF4-FFF2-40B4-BE49-F238E27FC236}">
              <a16:creationId xmlns:a16="http://schemas.microsoft.com/office/drawing/2014/main" id="{00000000-0008-0000-0400-00009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7" name="Text Box 3">
          <a:extLst>
            <a:ext uri="{FF2B5EF4-FFF2-40B4-BE49-F238E27FC236}">
              <a16:creationId xmlns:a16="http://schemas.microsoft.com/office/drawing/2014/main" id="{00000000-0008-0000-0400-00009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8" name="Text Box 3">
          <a:extLst>
            <a:ext uri="{FF2B5EF4-FFF2-40B4-BE49-F238E27FC236}">
              <a16:creationId xmlns:a16="http://schemas.microsoft.com/office/drawing/2014/main" id="{00000000-0008-0000-0400-00009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9" name="Text Box 3">
          <a:extLst>
            <a:ext uri="{FF2B5EF4-FFF2-40B4-BE49-F238E27FC236}">
              <a16:creationId xmlns:a16="http://schemas.microsoft.com/office/drawing/2014/main" id="{00000000-0008-0000-0400-00009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0" name="Text Box 3">
          <a:extLst>
            <a:ext uri="{FF2B5EF4-FFF2-40B4-BE49-F238E27FC236}">
              <a16:creationId xmlns:a16="http://schemas.microsoft.com/office/drawing/2014/main" id="{00000000-0008-0000-0400-00009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1" name="Text Box 3">
          <a:extLst>
            <a:ext uri="{FF2B5EF4-FFF2-40B4-BE49-F238E27FC236}">
              <a16:creationId xmlns:a16="http://schemas.microsoft.com/office/drawing/2014/main" id="{00000000-0008-0000-0400-00009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2" name="Text Box 3">
          <a:extLst>
            <a:ext uri="{FF2B5EF4-FFF2-40B4-BE49-F238E27FC236}">
              <a16:creationId xmlns:a16="http://schemas.microsoft.com/office/drawing/2014/main" id="{00000000-0008-0000-0400-00009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3" name="Text Box 3">
          <a:extLst>
            <a:ext uri="{FF2B5EF4-FFF2-40B4-BE49-F238E27FC236}">
              <a16:creationId xmlns:a16="http://schemas.microsoft.com/office/drawing/2014/main" id="{00000000-0008-0000-0400-00009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4" name="Text Box 3">
          <a:extLst>
            <a:ext uri="{FF2B5EF4-FFF2-40B4-BE49-F238E27FC236}">
              <a16:creationId xmlns:a16="http://schemas.microsoft.com/office/drawing/2014/main" id="{00000000-0008-0000-0400-00009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5" name="Text Box 3">
          <a:extLst>
            <a:ext uri="{FF2B5EF4-FFF2-40B4-BE49-F238E27FC236}">
              <a16:creationId xmlns:a16="http://schemas.microsoft.com/office/drawing/2014/main" id="{00000000-0008-0000-0400-00009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6" name="Text Box 3">
          <a:extLst>
            <a:ext uri="{FF2B5EF4-FFF2-40B4-BE49-F238E27FC236}">
              <a16:creationId xmlns:a16="http://schemas.microsoft.com/office/drawing/2014/main" id="{00000000-0008-0000-0400-00009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7" name="Text Box 3">
          <a:extLst>
            <a:ext uri="{FF2B5EF4-FFF2-40B4-BE49-F238E27FC236}">
              <a16:creationId xmlns:a16="http://schemas.microsoft.com/office/drawing/2014/main" id="{00000000-0008-0000-0400-00009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8" name="Text Box 3">
          <a:extLst>
            <a:ext uri="{FF2B5EF4-FFF2-40B4-BE49-F238E27FC236}">
              <a16:creationId xmlns:a16="http://schemas.microsoft.com/office/drawing/2014/main" id="{00000000-0008-0000-0400-00009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9" name="Text Box 3">
          <a:extLst>
            <a:ext uri="{FF2B5EF4-FFF2-40B4-BE49-F238E27FC236}">
              <a16:creationId xmlns:a16="http://schemas.microsoft.com/office/drawing/2014/main" id="{00000000-0008-0000-0400-00009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0" name="Text Box 3">
          <a:extLst>
            <a:ext uri="{FF2B5EF4-FFF2-40B4-BE49-F238E27FC236}">
              <a16:creationId xmlns:a16="http://schemas.microsoft.com/office/drawing/2014/main" id="{00000000-0008-0000-0400-0000A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1" name="Text Box 3">
          <a:extLst>
            <a:ext uri="{FF2B5EF4-FFF2-40B4-BE49-F238E27FC236}">
              <a16:creationId xmlns:a16="http://schemas.microsoft.com/office/drawing/2014/main" id="{00000000-0008-0000-0400-0000A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2" name="Text Box 3">
          <a:extLst>
            <a:ext uri="{FF2B5EF4-FFF2-40B4-BE49-F238E27FC236}">
              <a16:creationId xmlns:a16="http://schemas.microsoft.com/office/drawing/2014/main" id="{00000000-0008-0000-0400-0000A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3" name="Text Box 3">
          <a:extLst>
            <a:ext uri="{FF2B5EF4-FFF2-40B4-BE49-F238E27FC236}">
              <a16:creationId xmlns:a16="http://schemas.microsoft.com/office/drawing/2014/main" id="{00000000-0008-0000-0400-0000A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4" name="Text Box 3">
          <a:extLst>
            <a:ext uri="{FF2B5EF4-FFF2-40B4-BE49-F238E27FC236}">
              <a16:creationId xmlns:a16="http://schemas.microsoft.com/office/drawing/2014/main" id="{00000000-0008-0000-0400-0000A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5" name="Text Box 3">
          <a:extLst>
            <a:ext uri="{FF2B5EF4-FFF2-40B4-BE49-F238E27FC236}">
              <a16:creationId xmlns:a16="http://schemas.microsoft.com/office/drawing/2014/main" id="{00000000-0008-0000-0400-0000A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6" name="Text Box 3">
          <a:extLst>
            <a:ext uri="{FF2B5EF4-FFF2-40B4-BE49-F238E27FC236}">
              <a16:creationId xmlns:a16="http://schemas.microsoft.com/office/drawing/2014/main" id="{00000000-0008-0000-0400-0000A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7" name="Text Box 3">
          <a:extLst>
            <a:ext uri="{FF2B5EF4-FFF2-40B4-BE49-F238E27FC236}">
              <a16:creationId xmlns:a16="http://schemas.microsoft.com/office/drawing/2014/main" id="{00000000-0008-0000-0400-0000A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8" name="Text Box 3">
          <a:extLst>
            <a:ext uri="{FF2B5EF4-FFF2-40B4-BE49-F238E27FC236}">
              <a16:creationId xmlns:a16="http://schemas.microsoft.com/office/drawing/2014/main" id="{00000000-0008-0000-0400-0000A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9" name="Text Box 3">
          <a:extLst>
            <a:ext uri="{FF2B5EF4-FFF2-40B4-BE49-F238E27FC236}">
              <a16:creationId xmlns:a16="http://schemas.microsoft.com/office/drawing/2014/main" id="{00000000-0008-0000-0400-0000A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0" name="Text Box 3">
          <a:extLst>
            <a:ext uri="{FF2B5EF4-FFF2-40B4-BE49-F238E27FC236}">
              <a16:creationId xmlns:a16="http://schemas.microsoft.com/office/drawing/2014/main" id="{00000000-0008-0000-0400-0000A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1" name="Text Box 3">
          <a:extLst>
            <a:ext uri="{FF2B5EF4-FFF2-40B4-BE49-F238E27FC236}">
              <a16:creationId xmlns:a16="http://schemas.microsoft.com/office/drawing/2014/main" id="{00000000-0008-0000-0400-0000A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2" name="Text Box 3">
          <a:extLst>
            <a:ext uri="{FF2B5EF4-FFF2-40B4-BE49-F238E27FC236}">
              <a16:creationId xmlns:a16="http://schemas.microsoft.com/office/drawing/2014/main" id="{00000000-0008-0000-0400-0000A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3" name="Text Box 3">
          <a:extLst>
            <a:ext uri="{FF2B5EF4-FFF2-40B4-BE49-F238E27FC236}">
              <a16:creationId xmlns:a16="http://schemas.microsoft.com/office/drawing/2014/main" id="{00000000-0008-0000-0400-0000A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4" name="Text Box 3">
          <a:extLst>
            <a:ext uri="{FF2B5EF4-FFF2-40B4-BE49-F238E27FC236}">
              <a16:creationId xmlns:a16="http://schemas.microsoft.com/office/drawing/2014/main" id="{00000000-0008-0000-0400-0000A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5" name="Text Box 3">
          <a:extLst>
            <a:ext uri="{FF2B5EF4-FFF2-40B4-BE49-F238E27FC236}">
              <a16:creationId xmlns:a16="http://schemas.microsoft.com/office/drawing/2014/main" id="{00000000-0008-0000-0400-0000A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6" name="Text Box 3">
          <a:extLst>
            <a:ext uri="{FF2B5EF4-FFF2-40B4-BE49-F238E27FC236}">
              <a16:creationId xmlns:a16="http://schemas.microsoft.com/office/drawing/2014/main" id="{00000000-0008-0000-0400-0000B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7" name="Text Box 3">
          <a:extLst>
            <a:ext uri="{FF2B5EF4-FFF2-40B4-BE49-F238E27FC236}">
              <a16:creationId xmlns:a16="http://schemas.microsoft.com/office/drawing/2014/main" id="{00000000-0008-0000-0400-0000B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8" name="Text Box 3">
          <a:extLst>
            <a:ext uri="{FF2B5EF4-FFF2-40B4-BE49-F238E27FC236}">
              <a16:creationId xmlns:a16="http://schemas.microsoft.com/office/drawing/2014/main" id="{00000000-0008-0000-0400-0000B2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9" name="Text Box 3">
          <a:extLst>
            <a:ext uri="{FF2B5EF4-FFF2-40B4-BE49-F238E27FC236}">
              <a16:creationId xmlns:a16="http://schemas.microsoft.com/office/drawing/2014/main" id="{00000000-0008-0000-0400-0000B3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0" name="Text Box 3">
          <a:extLst>
            <a:ext uri="{FF2B5EF4-FFF2-40B4-BE49-F238E27FC236}">
              <a16:creationId xmlns:a16="http://schemas.microsoft.com/office/drawing/2014/main" id="{00000000-0008-0000-0400-0000B4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1" name="Text Box 3">
          <a:extLst>
            <a:ext uri="{FF2B5EF4-FFF2-40B4-BE49-F238E27FC236}">
              <a16:creationId xmlns:a16="http://schemas.microsoft.com/office/drawing/2014/main" id="{00000000-0008-0000-0400-0000B5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2" name="Text Box 3">
          <a:extLst>
            <a:ext uri="{FF2B5EF4-FFF2-40B4-BE49-F238E27FC236}">
              <a16:creationId xmlns:a16="http://schemas.microsoft.com/office/drawing/2014/main" id="{00000000-0008-0000-0400-0000B6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3" name="Text Box 3">
          <a:extLst>
            <a:ext uri="{FF2B5EF4-FFF2-40B4-BE49-F238E27FC236}">
              <a16:creationId xmlns:a16="http://schemas.microsoft.com/office/drawing/2014/main" id="{00000000-0008-0000-0400-0000B7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4" name="Text Box 3">
          <a:extLst>
            <a:ext uri="{FF2B5EF4-FFF2-40B4-BE49-F238E27FC236}">
              <a16:creationId xmlns:a16="http://schemas.microsoft.com/office/drawing/2014/main" id="{00000000-0008-0000-0400-0000B8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5" name="Text Box 3">
          <a:extLst>
            <a:ext uri="{FF2B5EF4-FFF2-40B4-BE49-F238E27FC236}">
              <a16:creationId xmlns:a16="http://schemas.microsoft.com/office/drawing/2014/main" id="{00000000-0008-0000-0400-0000B9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6" name="Text Box 3">
          <a:extLst>
            <a:ext uri="{FF2B5EF4-FFF2-40B4-BE49-F238E27FC236}">
              <a16:creationId xmlns:a16="http://schemas.microsoft.com/office/drawing/2014/main" id="{00000000-0008-0000-0400-0000BA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7" name="Text Box 3">
          <a:extLst>
            <a:ext uri="{FF2B5EF4-FFF2-40B4-BE49-F238E27FC236}">
              <a16:creationId xmlns:a16="http://schemas.microsoft.com/office/drawing/2014/main" id="{00000000-0008-0000-0400-0000BB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8" name="Text Box 3">
          <a:extLst>
            <a:ext uri="{FF2B5EF4-FFF2-40B4-BE49-F238E27FC236}">
              <a16:creationId xmlns:a16="http://schemas.microsoft.com/office/drawing/2014/main" id="{00000000-0008-0000-0400-0000BC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9" name="Text Box 3">
          <a:extLst>
            <a:ext uri="{FF2B5EF4-FFF2-40B4-BE49-F238E27FC236}">
              <a16:creationId xmlns:a16="http://schemas.microsoft.com/office/drawing/2014/main" id="{00000000-0008-0000-0400-0000BD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90" name="Text Box 3">
          <a:extLst>
            <a:ext uri="{FF2B5EF4-FFF2-40B4-BE49-F238E27FC236}">
              <a16:creationId xmlns:a16="http://schemas.microsoft.com/office/drawing/2014/main" id="{00000000-0008-0000-0400-0000BE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91" name="Text Box 3">
          <a:extLst>
            <a:ext uri="{FF2B5EF4-FFF2-40B4-BE49-F238E27FC236}">
              <a16:creationId xmlns:a16="http://schemas.microsoft.com/office/drawing/2014/main" id="{00000000-0008-0000-0400-0000BF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92" name="Text Box 3">
          <a:extLst>
            <a:ext uri="{FF2B5EF4-FFF2-40B4-BE49-F238E27FC236}">
              <a16:creationId xmlns:a16="http://schemas.microsoft.com/office/drawing/2014/main" id="{00000000-0008-0000-0400-0000C0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93" name="Text Box 3">
          <a:extLst>
            <a:ext uri="{FF2B5EF4-FFF2-40B4-BE49-F238E27FC236}">
              <a16:creationId xmlns:a16="http://schemas.microsoft.com/office/drawing/2014/main" id="{00000000-0008-0000-0400-0000C1000000}"/>
            </a:ext>
          </a:extLst>
        </xdr:cNvPr>
        <xdr:cNvSpPr>
          <a:spLocks noGrp="1"/>
        </xdr:cNvSpPr>
      </xdr:nvSpPr>
      <xdr:spPr>
        <a:xfrm>
          <a:off x="2524125" y="375389775"/>
          <a:ext cx="0" cy="209306"/>
        </a:xfrm>
        <a:prstGeom prst="rect">
          <a:avLst/>
        </a:prstGeom>
        <a:noFill/>
        <a:ln>
          <a:noFill/>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4" name="Text Box 387">
          <a:extLst>
            <a:ext uri="{FF2B5EF4-FFF2-40B4-BE49-F238E27FC236}">
              <a16:creationId xmlns:a16="http://schemas.microsoft.com/office/drawing/2014/main" id="{00000000-0008-0000-0400-0000C2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5" name="Text Box 388">
          <a:extLst>
            <a:ext uri="{FF2B5EF4-FFF2-40B4-BE49-F238E27FC236}">
              <a16:creationId xmlns:a16="http://schemas.microsoft.com/office/drawing/2014/main" id="{00000000-0008-0000-0400-0000C3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6" name="Text Box 389">
          <a:extLst>
            <a:ext uri="{FF2B5EF4-FFF2-40B4-BE49-F238E27FC236}">
              <a16:creationId xmlns:a16="http://schemas.microsoft.com/office/drawing/2014/main" id="{00000000-0008-0000-0400-0000C4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7" name="Text Box 390">
          <a:extLst>
            <a:ext uri="{FF2B5EF4-FFF2-40B4-BE49-F238E27FC236}">
              <a16:creationId xmlns:a16="http://schemas.microsoft.com/office/drawing/2014/main" id="{00000000-0008-0000-0400-0000C5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8" name="Text Box 391">
          <a:extLst>
            <a:ext uri="{FF2B5EF4-FFF2-40B4-BE49-F238E27FC236}">
              <a16:creationId xmlns:a16="http://schemas.microsoft.com/office/drawing/2014/main" id="{00000000-0008-0000-0400-0000C6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9" name="Text Box 392">
          <a:extLst>
            <a:ext uri="{FF2B5EF4-FFF2-40B4-BE49-F238E27FC236}">
              <a16:creationId xmlns:a16="http://schemas.microsoft.com/office/drawing/2014/main" id="{00000000-0008-0000-0400-0000C7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0" name="Text Box 393">
          <a:extLst>
            <a:ext uri="{FF2B5EF4-FFF2-40B4-BE49-F238E27FC236}">
              <a16:creationId xmlns:a16="http://schemas.microsoft.com/office/drawing/2014/main" id="{00000000-0008-0000-0400-0000C8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1" name="Text Box 394">
          <a:extLst>
            <a:ext uri="{FF2B5EF4-FFF2-40B4-BE49-F238E27FC236}">
              <a16:creationId xmlns:a16="http://schemas.microsoft.com/office/drawing/2014/main" id="{00000000-0008-0000-0400-0000C9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2" name="Text Box 395">
          <a:extLst>
            <a:ext uri="{FF2B5EF4-FFF2-40B4-BE49-F238E27FC236}">
              <a16:creationId xmlns:a16="http://schemas.microsoft.com/office/drawing/2014/main" id="{00000000-0008-0000-0400-0000CA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3" name="Text Box 396">
          <a:extLst>
            <a:ext uri="{FF2B5EF4-FFF2-40B4-BE49-F238E27FC236}">
              <a16:creationId xmlns:a16="http://schemas.microsoft.com/office/drawing/2014/main" id="{00000000-0008-0000-0400-0000CB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4" name="Text Box 397">
          <a:extLst>
            <a:ext uri="{FF2B5EF4-FFF2-40B4-BE49-F238E27FC236}">
              <a16:creationId xmlns:a16="http://schemas.microsoft.com/office/drawing/2014/main" id="{00000000-0008-0000-0400-0000CC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5" name="Text Box 398">
          <a:extLst>
            <a:ext uri="{FF2B5EF4-FFF2-40B4-BE49-F238E27FC236}">
              <a16:creationId xmlns:a16="http://schemas.microsoft.com/office/drawing/2014/main" id="{00000000-0008-0000-0400-0000CD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6" name="Text Box 399">
          <a:extLst>
            <a:ext uri="{FF2B5EF4-FFF2-40B4-BE49-F238E27FC236}">
              <a16:creationId xmlns:a16="http://schemas.microsoft.com/office/drawing/2014/main" id="{00000000-0008-0000-0400-0000CE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7" name="Text Box 400">
          <a:extLst>
            <a:ext uri="{FF2B5EF4-FFF2-40B4-BE49-F238E27FC236}">
              <a16:creationId xmlns:a16="http://schemas.microsoft.com/office/drawing/2014/main" id="{00000000-0008-0000-0400-0000CF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8" name="Text Box 401">
          <a:extLst>
            <a:ext uri="{FF2B5EF4-FFF2-40B4-BE49-F238E27FC236}">
              <a16:creationId xmlns:a16="http://schemas.microsoft.com/office/drawing/2014/main" id="{00000000-0008-0000-0400-0000D0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9" name="Text Box 402">
          <a:extLst>
            <a:ext uri="{FF2B5EF4-FFF2-40B4-BE49-F238E27FC236}">
              <a16:creationId xmlns:a16="http://schemas.microsoft.com/office/drawing/2014/main" id="{00000000-0008-0000-0400-0000D1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0" name="Text Box 403">
          <a:extLst>
            <a:ext uri="{FF2B5EF4-FFF2-40B4-BE49-F238E27FC236}">
              <a16:creationId xmlns:a16="http://schemas.microsoft.com/office/drawing/2014/main" id="{00000000-0008-0000-0400-0000D2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1" name="Text Box 404">
          <a:extLst>
            <a:ext uri="{FF2B5EF4-FFF2-40B4-BE49-F238E27FC236}">
              <a16:creationId xmlns:a16="http://schemas.microsoft.com/office/drawing/2014/main" id="{00000000-0008-0000-0400-0000D3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2" name="Text Box 405">
          <a:extLst>
            <a:ext uri="{FF2B5EF4-FFF2-40B4-BE49-F238E27FC236}">
              <a16:creationId xmlns:a16="http://schemas.microsoft.com/office/drawing/2014/main" id="{00000000-0008-0000-0400-0000D4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3" name="Text Box 406">
          <a:extLst>
            <a:ext uri="{FF2B5EF4-FFF2-40B4-BE49-F238E27FC236}">
              <a16:creationId xmlns:a16="http://schemas.microsoft.com/office/drawing/2014/main" id="{00000000-0008-0000-0400-0000D5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4" name="Text Box 407">
          <a:extLst>
            <a:ext uri="{FF2B5EF4-FFF2-40B4-BE49-F238E27FC236}">
              <a16:creationId xmlns:a16="http://schemas.microsoft.com/office/drawing/2014/main" id="{00000000-0008-0000-0400-0000D6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5" name="Text Box 408">
          <a:extLst>
            <a:ext uri="{FF2B5EF4-FFF2-40B4-BE49-F238E27FC236}">
              <a16:creationId xmlns:a16="http://schemas.microsoft.com/office/drawing/2014/main" id="{00000000-0008-0000-0400-0000D7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6" name="Text Box 409">
          <a:extLst>
            <a:ext uri="{FF2B5EF4-FFF2-40B4-BE49-F238E27FC236}">
              <a16:creationId xmlns:a16="http://schemas.microsoft.com/office/drawing/2014/main" id="{00000000-0008-0000-0400-0000D8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7" name="Text Box 410">
          <a:extLst>
            <a:ext uri="{FF2B5EF4-FFF2-40B4-BE49-F238E27FC236}">
              <a16:creationId xmlns:a16="http://schemas.microsoft.com/office/drawing/2014/main" id="{00000000-0008-0000-0400-0000D9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8" name="Text Box 411">
          <a:extLst>
            <a:ext uri="{FF2B5EF4-FFF2-40B4-BE49-F238E27FC236}">
              <a16:creationId xmlns:a16="http://schemas.microsoft.com/office/drawing/2014/main" id="{00000000-0008-0000-0400-0000DA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9" name="Text Box 412">
          <a:extLst>
            <a:ext uri="{FF2B5EF4-FFF2-40B4-BE49-F238E27FC236}">
              <a16:creationId xmlns:a16="http://schemas.microsoft.com/office/drawing/2014/main" id="{00000000-0008-0000-0400-0000DB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0" name="Text Box 413">
          <a:extLst>
            <a:ext uri="{FF2B5EF4-FFF2-40B4-BE49-F238E27FC236}">
              <a16:creationId xmlns:a16="http://schemas.microsoft.com/office/drawing/2014/main" id="{00000000-0008-0000-0400-0000DC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1" name="Text Box 414">
          <a:extLst>
            <a:ext uri="{FF2B5EF4-FFF2-40B4-BE49-F238E27FC236}">
              <a16:creationId xmlns:a16="http://schemas.microsoft.com/office/drawing/2014/main" id="{00000000-0008-0000-0400-0000DD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2" name="Text Box 415">
          <a:extLst>
            <a:ext uri="{FF2B5EF4-FFF2-40B4-BE49-F238E27FC236}">
              <a16:creationId xmlns:a16="http://schemas.microsoft.com/office/drawing/2014/main" id="{00000000-0008-0000-0400-0000DE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3" name="Text Box 416">
          <a:extLst>
            <a:ext uri="{FF2B5EF4-FFF2-40B4-BE49-F238E27FC236}">
              <a16:creationId xmlns:a16="http://schemas.microsoft.com/office/drawing/2014/main" id="{00000000-0008-0000-0400-0000DF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4" name="Text Box 417">
          <a:extLst>
            <a:ext uri="{FF2B5EF4-FFF2-40B4-BE49-F238E27FC236}">
              <a16:creationId xmlns:a16="http://schemas.microsoft.com/office/drawing/2014/main" id="{00000000-0008-0000-0400-0000E0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5" name="Text Box 418">
          <a:extLst>
            <a:ext uri="{FF2B5EF4-FFF2-40B4-BE49-F238E27FC236}">
              <a16:creationId xmlns:a16="http://schemas.microsoft.com/office/drawing/2014/main" id="{00000000-0008-0000-0400-0000E1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6" name="Text Box 419">
          <a:extLst>
            <a:ext uri="{FF2B5EF4-FFF2-40B4-BE49-F238E27FC236}">
              <a16:creationId xmlns:a16="http://schemas.microsoft.com/office/drawing/2014/main" id="{00000000-0008-0000-0400-0000E2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7" name="Text Box 420">
          <a:extLst>
            <a:ext uri="{FF2B5EF4-FFF2-40B4-BE49-F238E27FC236}">
              <a16:creationId xmlns:a16="http://schemas.microsoft.com/office/drawing/2014/main" id="{00000000-0008-0000-0400-0000E3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8" name="Text Box 421">
          <a:extLst>
            <a:ext uri="{FF2B5EF4-FFF2-40B4-BE49-F238E27FC236}">
              <a16:creationId xmlns:a16="http://schemas.microsoft.com/office/drawing/2014/main" id="{00000000-0008-0000-0400-0000E4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9" name="Text Box 422">
          <a:extLst>
            <a:ext uri="{FF2B5EF4-FFF2-40B4-BE49-F238E27FC236}">
              <a16:creationId xmlns:a16="http://schemas.microsoft.com/office/drawing/2014/main" id="{00000000-0008-0000-0400-0000E5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0" name="Text Box 423">
          <a:extLst>
            <a:ext uri="{FF2B5EF4-FFF2-40B4-BE49-F238E27FC236}">
              <a16:creationId xmlns:a16="http://schemas.microsoft.com/office/drawing/2014/main" id="{00000000-0008-0000-0400-0000E6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1" name="Text Box 424">
          <a:extLst>
            <a:ext uri="{FF2B5EF4-FFF2-40B4-BE49-F238E27FC236}">
              <a16:creationId xmlns:a16="http://schemas.microsoft.com/office/drawing/2014/main" id="{00000000-0008-0000-0400-0000E7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2" name="Text Box 425">
          <a:extLst>
            <a:ext uri="{FF2B5EF4-FFF2-40B4-BE49-F238E27FC236}">
              <a16:creationId xmlns:a16="http://schemas.microsoft.com/office/drawing/2014/main" id="{00000000-0008-0000-0400-0000E8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3" name="Text Box 426">
          <a:extLst>
            <a:ext uri="{FF2B5EF4-FFF2-40B4-BE49-F238E27FC236}">
              <a16:creationId xmlns:a16="http://schemas.microsoft.com/office/drawing/2014/main" id="{00000000-0008-0000-0400-0000E9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4" name="Text Box 427">
          <a:extLst>
            <a:ext uri="{FF2B5EF4-FFF2-40B4-BE49-F238E27FC236}">
              <a16:creationId xmlns:a16="http://schemas.microsoft.com/office/drawing/2014/main" id="{00000000-0008-0000-0400-0000EA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5" name="Text Box 428">
          <a:extLst>
            <a:ext uri="{FF2B5EF4-FFF2-40B4-BE49-F238E27FC236}">
              <a16:creationId xmlns:a16="http://schemas.microsoft.com/office/drawing/2014/main" id="{00000000-0008-0000-0400-0000EB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6" name="Text Box 429">
          <a:extLst>
            <a:ext uri="{FF2B5EF4-FFF2-40B4-BE49-F238E27FC236}">
              <a16:creationId xmlns:a16="http://schemas.microsoft.com/office/drawing/2014/main" id="{00000000-0008-0000-0400-0000EC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7" name="Text Box 430">
          <a:extLst>
            <a:ext uri="{FF2B5EF4-FFF2-40B4-BE49-F238E27FC236}">
              <a16:creationId xmlns:a16="http://schemas.microsoft.com/office/drawing/2014/main" id="{00000000-0008-0000-0400-0000ED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8" name="Text Box 431">
          <a:extLst>
            <a:ext uri="{FF2B5EF4-FFF2-40B4-BE49-F238E27FC236}">
              <a16:creationId xmlns:a16="http://schemas.microsoft.com/office/drawing/2014/main" id="{00000000-0008-0000-0400-0000EE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9" name="Text Box 432">
          <a:extLst>
            <a:ext uri="{FF2B5EF4-FFF2-40B4-BE49-F238E27FC236}">
              <a16:creationId xmlns:a16="http://schemas.microsoft.com/office/drawing/2014/main" id="{00000000-0008-0000-0400-0000EF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0" name="Text Box 433">
          <a:extLst>
            <a:ext uri="{FF2B5EF4-FFF2-40B4-BE49-F238E27FC236}">
              <a16:creationId xmlns:a16="http://schemas.microsoft.com/office/drawing/2014/main" id="{00000000-0008-0000-0400-0000F0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1" name="Text Box 434">
          <a:extLst>
            <a:ext uri="{FF2B5EF4-FFF2-40B4-BE49-F238E27FC236}">
              <a16:creationId xmlns:a16="http://schemas.microsoft.com/office/drawing/2014/main" id="{00000000-0008-0000-0400-0000F1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2" name="Text Box 435">
          <a:extLst>
            <a:ext uri="{FF2B5EF4-FFF2-40B4-BE49-F238E27FC236}">
              <a16:creationId xmlns:a16="http://schemas.microsoft.com/office/drawing/2014/main" id="{00000000-0008-0000-0400-0000F2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3" name="Text Box 436">
          <a:extLst>
            <a:ext uri="{FF2B5EF4-FFF2-40B4-BE49-F238E27FC236}">
              <a16:creationId xmlns:a16="http://schemas.microsoft.com/office/drawing/2014/main" id="{00000000-0008-0000-0400-0000F3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4" name="Text Box 437">
          <a:extLst>
            <a:ext uri="{FF2B5EF4-FFF2-40B4-BE49-F238E27FC236}">
              <a16:creationId xmlns:a16="http://schemas.microsoft.com/office/drawing/2014/main" id="{00000000-0008-0000-0400-0000F4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5" name="Text Box 438">
          <a:extLst>
            <a:ext uri="{FF2B5EF4-FFF2-40B4-BE49-F238E27FC236}">
              <a16:creationId xmlns:a16="http://schemas.microsoft.com/office/drawing/2014/main" id="{00000000-0008-0000-0400-0000F5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6" name="Text Box 439">
          <a:extLst>
            <a:ext uri="{FF2B5EF4-FFF2-40B4-BE49-F238E27FC236}">
              <a16:creationId xmlns:a16="http://schemas.microsoft.com/office/drawing/2014/main" id="{00000000-0008-0000-0400-0000F6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7" name="Text Box 440">
          <a:extLst>
            <a:ext uri="{FF2B5EF4-FFF2-40B4-BE49-F238E27FC236}">
              <a16:creationId xmlns:a16="http://schemas.microsoft.com/office/drawing/2014/main" id="{00000000-0008-0000-0400-0000F7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8" name="Text Box 441">
          <a:extLst>
            <a:ext uri="{FF2B5EF4-FFF2-40B4-BE49-F238E27FC236}">
              <a16:creationId xmlns:a16="http://schemas.microsoft.com/office/drawing/2014/main" id="{00000000-0008-0000-0400-0000F8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9" name="Text Box 442">
          <a:extLst>
            <a:ext uri="{FF2B5EF4-FFF2-40B4-BE49-F238E27FC236}">
              <a16:creationId xmlns:a16="http://schemas.microsoft.com/office/drawing/2014/main" id="{00000000-0008-0000-0400-0000F9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0" name="Text Box 443">
          <a:extLst>
            <a:ext uri="{FF2B5EF4-FFF2-40B4-BE49-F238E27FC236}">
              <a16:creationId xmlns:a16="http://schemas.microsoft.com/office/drawing/2014/main" id="{00000000-0008-0000-0400-0000FA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1" name="Text Box 444">
          <a:extLst>
            <a:ext uri="{FF2B5EF4-FFF2-40B4-BE49-F238E27FC236}">
              <a16:creationId xmlns:a16="http://schemas.microsoft.com/office/drawing/2014/main" id="{00000000-0008-0000-0400-0000FB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2" name="Text Box 445">
          <a:extLst>
            <a:ext uri="{FF2B5EF4-FFF2-40B4-BE49-F238E27FC236}">
              <a16:creationId xmlns:a16="http://schemas.microsoft.com/office/drawing/2014/main" id="{00000000-0008-0000-0400-0000FC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3" name="Text Box 446">
          <a:extLst>
            <a:ext uri="{FF2B5EF4-FFF2-40B4-BE49-F238E27FC236}">
              <a16:creationId xmlns:a16="http://schemas.microsoft.com/office/drawing/2014/main" id="{00000000-0008-0000-0400-0000FD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4" name="Text Box 447">
          <a:extLst>
            <a:ext uri="{FF2B5EF4-FFF2-40B4-BE49-F238E27FC236}">
              <a16:creationId xmlns:a16="http://schemas.microsoft.com/office/drawing/2014/main" id="{00000000-0008-0000-0400-0000FE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5" name="Text Box 448">
          <a:extLst>
            <a:ext uri="{FF2B5EF4-FFF2-40B4-BE49-F238E27FC236}">
              <a16:creationId xmlns:a16="http://schemas.microsoft.com/office/drawing/2014/main" id="{00000000-0008-0000-0400-0000FF00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6" name="Text Box 449">
          <a:extLst>
            <a:ext uri="{FF2B5EF4-FFF2-40B4-BE49-F238E27FC236}">
              <a16:creationId xmlns:a16="http://schemas.microsoft.com/office/drawing/2014/main" id="{00000000-0008-0000-0400-00000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7" name="Text Box 450">
          <a:extLst>
            <a:ext uri="{FF2B5EF4-FFF2-40B4-BE49-F238E27FC236}">
              <a16:creationId xmlns:a16="http://schemas.microsoft.com/office/drawing/2014/main" id="{00000000-0008-0000-0400-00000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8" name="Text Box 451">
          <a:extLst>
            <a:ext uri="{FF2B5EF4-FFF2-40B4-BE49-F238E27FC236}">
              <a16:creationId xmlns:a16="http://schemas.microsoft.com/office/drawing/2014/main" id="{00000000-0008-0000-0400-00000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9" name="Text Box 452">
          <a:extLst>
            <a:ext uri="{FF2B5EF4-FFF2-40B4-BE49-F238E27FC236}">
              <a16:creationId xmlns:a16="http://schemas.microsoft.com/office/drawing/2014/main" id="{00000000-0008-0000-0400-00000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0" name="Text Box 453">
          <a:extLst>
            <a:ext uri="{FF2B5EF4-FFF2-40B4-BE49-F238E27FC236}">
              <a16:creationId xmlns:a16="http://schemas.microsoft.com/office/drawing/2014/main" id="{00000000-0008-0000-0400-00000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1" name="Text Box 454">
          <a:extLst>
            <a:ext uri="{FF2B5EF4-FFF2-40B4-BE49-F238E27FC236}">
              <a16:creationId xmlns:a16="http://schemas.microsoft.com/office/drawing/2014/main" id="{00000000-0008-0000-0400-00000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2" name="Text Box 455">
          <a:extLst>
            <a:ext uri="{FF2B5EF4-FFF2-40B4-BE49-F238E27FC236}">
              <a16:creationId xmlns:a16="http://schemas.microsoft.com/office/drawing/2014/main" id="{00000000-0008-0000-0400-00000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3" name="Text Box 456">
          <a:extLst>
            <a:ext uri="{FF2B5EF4-FFF2-40B4-BE49-F238E27FC236}">
              <a16:creationId xmlns:a16="http://schemas.microsoft.com/office/drawing/2014/main" id="{00000000-0008-0000-0400-00000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4" name="Text Box 457">
          <a:extLst>
            <a:ext uri="{FF2B5EF4-FFF2-40B4-BE49-F238E27FC236}">
              <a16:creationId xmlns:a16="http://schemas.microsoft.com/office/drawing/2014/main" id="{00000000-0008-0000-0400-00000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5" name="Text Box 458">
          <a:extLst>
            <a:ext uri="{FF2B5EF4-FFF2-40B4-BE49-F238E27FC236}">
              <a16:creationId xmlns:a16="http://schemas.microsoft.com/office/drawing/2014/main" id="{00000000-0008-0000-0400-00000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6" name="Text Box 459">
          <a:extLst>
            <a:ext uri="{FF2B5EF4-FFF2-40B4-BE49-F238E27FC236}">
              <a16:creationId xmlns:a16="http://schemas.microsoft.com/office/drawing/2014/main" id="{00000000-0008-0000-0400-00000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7" name="Text Box 460">
          <a:extLst>
            <a:ext uri="{FF2B5EF4-FFF2-40B4-BE49-F238E27FC236}">
              <a16:creationId xmlns:a16="http://schemas.microsoft.com/office/drawing/2014/main" id="{00000000-0008-0000-0400-00000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8" name="Text Box 461">
          <a:extLst>
            <a:ext uri="{FF2B5EF4-FFF2-40B4-BE49-F238E27FC236}">
              <a16:creationId xmlns:a16="http://schemas.microsoft.com/office/drawing/2014/main" id="{00000000-0008-0000-0400-00000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9" name="Text Box 462">
          <a:extLst>
            <a:ext uri="{FF2B5EF4-FFF2-40B4-BE49-F238E27FC236}">
              <a16:creationId xmlns:a16="http://schemas.microsoft.com/office/drawing/2014/main" id="{00000000-0008-0000-0400-00000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0" name="Text Box 463">
          <a:extLst>
            <a:ext uri="{FF2B5EF4-FFF2-40B4-BE49-F238E27FC236}">
              <a16:creationId xmlns:a16="http://schemas.microsoft.com/office/drawing/2014/main" id="{00000000-0008-0000-0400-00000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1" name="Text Box 464">
          <a:extLst>
            <a:ext uri="{FF2B5EF4-FFF2-40B4-BE49-F238E27FC236}">
              <a16:creationId xmlns:a16="http://schemas.microsoft.com/office/drawing/2014/main" id="{00000000-0008-0000-0400-00000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2" name="Text Box 465">
          <a:extLst>
            <a:ext uri="{FF2B5EF4-FFF2-40B4-BE49-F238E27FC236}">
              <a16:creationId xmlns:a16="http://schemas.microsoft.com/office/drawing/2014/main" id="{00000000-0008-0000-0400-00001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3" name="Text Box 466">
          <a:extLst>
            <a:ext uri="{FF2B5EF4-FFF2-40B4-BE49-F238E27FC236}">
              <a16:creationId xmlns:a16="http://schemas.microsoft.com/office/drawing/2014/main" id="{00000000-0008-0000-0400-00001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4" name="Text Box 467">
          <a:extLst>
            <a:ext uri="{FF2B5EF4-FFF2-40B4-BE49-F238E27FC236}">
              <a16:creationId xmlns:a16="http://schemas.microsoft.com/office/drawing/2014/main" id="{00000000-0008-0000-0400-00001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5" name="Text Box 468">
          <a:extLst>
            <a:ext uri="{FF2B5EF4-FFF2-40B4-BE49-F238E27FC236}">
              <a16:creationId xmlns:a16="http://schemas.microsoft.com/office/drawing/2014/main" id="{00000000-0008-0000-0400-00001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6" name="Text Box 469">
          <a:extLst>
            <a:ext uri="{FF2B5EF4-FFF2-40B4-BE49-F238E27FC236}">
              <a16:creationId xmlns:a16="http://schemas.microsoft.com/office/drawing/2014/main" id="{00000000-0008-0000-0400-00001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7" name="Text Box 470">
          <a:extLst>
            <a:ext uri="{FF2B5EF4-FFF2-40B4-BE49-F238E27FC236}">
              <a16:creationId xmlns:a16="http://schemas.microsoft.com/office/drawing/2014/main" id="{00000000-0008-0000-0400-00001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8" name="Text Box 471">
          <a:extLst>
            <a:ext uri="{FF2B5EF4-FFF2-40B4-BE49-F238E27FC236}">
              <a16:creationId xmlns:a16="http://schemas.microsoft.com/office/drawing/2014/main" id="{00000000-0008-0000-0400-00001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9" name="Text Box 472">
          <a:extLst>
            <a:ext uri="{FF2B5EF4-FFF2-40B4-BE49-F238E27FC236}">
              <a16:creationId xmlns:a16="http://schemas.microsoft.com/office/drawing/2014/main" id="{00000000-0008-0000-0400-00001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0" name="Text Box 473">
          <a:extLst>
            <a:ext uri="{FF2B5EF4-FFF2-40B4-BE49-F238E27FC236}">
              <a16:creationId xmlns:a16="http://schemas.microsoft.com/office/drawing/2014/main" id="{00000000-0008-0000-0400-00001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1" name="Text Box 474">
          <a:extLst>
            <a:ext uri="{FF2B5EF4-FFF2-40B4-BE49-F238E27FC236}">
              <a16:creationId xmlns:a16="http://schemas.microsoft.com/office/drawing/2014/main" id="{00000000-0008-0000-0400-00001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2" name="Text Box 475">
          <a:extLst>
            <a:ext uri="{FF2B5EF4-FFF2-40B4-BE49-F238E27FC236}">
              <a16:creationId xmlns:a16="http://schemas.microsoft.com/office/drawing/2014/main" id="{00000000-0008-0000-0400-00001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3" name="Text Box 476">
          <a:extLst>
            <a:ext uri="{FF2B5EF4-FFF2-40B4-BE49-F238E27FC236}">
              <a16:creationId xmlns:a16="http://schemas.microsoft.com/office/drawing/2014/main" id="{00000000-0008-0000-0400-00001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4" name="Text Box 477">
          <a:extLst>
            <a:ext uri="{FF2B5EF4-FFF2-40B4-BE49-F238E27FC236}">
              <a16:creationId xmlns:a16="http://schemas.microsoft.com/office/drawing/2014/main" id="{00000000-0008-0000-0400-00001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5" name="Text Box 478">
          <a:extLst>
            <a:ext uri="{FF2B5EF4-FFF2-40B4-BE49-F238E27FC236}">
              <a16:creationId xmlns:a16="http://schemas.microsoft.com/office/drawing/2014/main" id="{00000000-0008-0000-0400-00001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6" name="Text Box 479">
          <a:extLst>
            <a:ext uri="{FF2B5EF4-FFF2-40B4-BE49-F238E27FC236}">
              <a16:creationId xmlns:a16="http://schemas.microsoft.com/office/drawing/2014/main" id="{00000000-0008-0000-0400-00001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7" name="Text Box 480">
          <a:extLst>
            <a:ext uri="{FF2B5EF4-FFF2-40B4-BE49-F238E27FC236}">
              <a16:creationId xmlns:a16="http://schemas.microsoft.com/office/drawing/2014/main" id="{00000000-0008-0000-0400-00001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8" name="Text Box 481">
          <a:extLst>
            <a:ext uri="{FF2B5EF4-FFF2-40B4-BE49-F238E27FC236}">
              <a16:creationId xmlns:a16="http://schemas.microsoft.com/office/drawing/2014/main" id="{00000000-0008-0000-0400-00002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9" name="Text Box 482">
          <a:extLst>
            <a:ext uri="{FF2B5EF4-FFF2-40B4-BE49-F238E27FC236}">
              <a16:creationId xmlns:a16="http://schemas.microsoft.com/office/drawing/2014/main" id="{00000000-0008-0000-0400-00002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0" name="Text Box 483">
          <a:extLst>
            <a:ext uri="{FF2B5EF4-FFF2-40B4-BE49-F238E27FC236}">
              <a16:creationId xmlns:a16="http://schemas.microsoft.com/office/drawing/2014/main" id="{00000000-0008-0000-0400-00002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1" name="Text Box 484">
          <a:extLst>
            <a:ext uri="{FF2B5EF4-FFF2-40B4-BE49-F238E27FC236}">
              <a16:creationId xmlns:a16="http://schemas.microsoft.com/office/drawing/2014/main" id="{00000000-0008-0000-0400-00002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2" name="Text Box 485">
          <a:extLst>
            <a:ext uri="{FF2B5EF4-FFF2-40B4-BE49-F238E27FC236}">
              <a16:creationId xmlns:a16="http://schemas.microsoft.com/office/drawing/2014/main" id="{00000000-0008-0000-0400-00002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3" name="Text Box 486">
          <a:extLst>
            <a:ext uri="{FF2B5EF4-FFF2-40B4-BE49-F238E27FC236}">
              <a16:creationId xmlns:a16="http://schemas.microsoft.com/office/drawing/2014/main" id="{00000000-0008-0000-0400-00002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4" name="Text Box 487">
          <a:extLst>
            <a:ext uri="{FF2B5EF4-FFF2-40B4-BE49-F238E27FC236}">
              <a16:creationId xmlns:a16="http://schemas.microsoft.com/office/drawing/2014/main" id="{00000000-0008-0000-0400-00002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5" name="Text Box 488">
          <a:extLst>
            <a:ext uri="{FF2B5EF4-FFF2-40B4-BE49-F238E27FC236}">
              <a16:creationId xmlns:a16="http://schemas.microsoft.com/office/drawing/2014/main" id="{00000000-0008-0000-0400-00002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6" name="Text Box 489">
          <a:extLst>
            <a:ext uri="{FF2B5EF4-FFF2-40B4-BE49-F238E27FC236}">
              <a16:creationId xmlns:a16="http://schemas.microsoft.com/office/drawing/2014/main" id="{00000000-0008-0000-0400-00002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7" name="Text Box 490">
          <a:extLst>
            <a:ext uri="{FF2B5EF4-FFF2-40B4-BE49-F238E27FC236}">
              <a16:creationId xmlns:a16="http://schemas.microsoft.com/office/drawing/2014/main" id="{00000000-0008-0000-0400-00002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8" name="Text Box 491">
          <a:extLst>
            <a:ext uri="{FF2B5EF4-FFF2-40B4-BE49-F238E27FC236}">
              <a16:creationId xmlns:a16="http://schemas.microsoft.com/office/drawing/2014/main" id="{00000000-0008-0000-0400-00002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9" name="Text Box 492">
          <a:extLst>
            <a:ext uri="{FF2B5EF4-FFF2-40B4-BE49-F238E27FC236}">
              <a16:creationId xmlns:a16="http://schemas.microsoft.com/office/drawing/2014/main" id="{00000000-0008-0000-0400-00002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0" name="Text Box 493">
          <a:extLst>
            <a:ext uri="{FF2B5EF4-FFF2-40B4-BE49-F238E27FC236}">
              <a16:creationId xmlns:a16="http://schemas.microsoft.com/office/drawing/2014/main" id="{00000000-0008-0000-0400-00002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1" name="Text Box 494">
          <a:extLst>
            <a:ext uri="{FF2B5EF4-FFF2-40B4-BE49-F238E27FC236}">
              <a16:creationId xmlns:a16="http://schemas.microsoft.com/office/drawing/2014/main" id="{00000000-0008-0000-0400-00002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2" name="Text Box 495">
          <a:extLst>
            <a:ext uri="{FF2B5EF4-FFF2-40B4-BE49-F238E27FC236}">
              <a16:creationId xmlns:a16="http://schemas.microsoft.com/office/drawing/2014/main" id="{00000000-0008-0000-0400-00002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3" name="Text Box 496">
          <a:extLst>
            <a:ext uri="{FF2B5EF4-FFF2-40B4-BE49-F238E27FC236}">
              <a16:creationId xmlns:a16="http://schemas.microsoft.com/office/drawing/2014/main" id="{00000000-0008-0000-0400-00002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4" name="Text Box 497">
          <a:extLst>
            <a:ext uri="{FF2B5EF4-FFF2-40B4-BE49-F238E27FC236}">
              <a16:creationId xmlns:a16="http://schemas.microsoft.com/office/drawing/2014/main" id="{00000000-0008-0000-0400-00003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5" name="Text Box 498">
          <a:extLst>
            <a:ext uri="{FF2B5EF4-FFF2-40B4-BE49-F238E27FC236}">
              <a16:creationId xmlns:a16="http://schemas.microsoft.com/office/drawing/2014/main" id="{00000000-0008-0000-0400-00003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6" name="Text Box 499">
          <a:extLst>
            <a:ext uri="{FF2B5EF4-FFF2-40B4-BE49-F238E27FC236}">
              <a16:creationId xmlns:a16="http://schemas.microsoft.com/office/drawing/2014/main" id="{00000000-0008-0000-0400-00003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7" name="Text Box 500">
          <a:extLst>
            <a:ext uri="{FF2B5EF4-FFF2-40B4-BE49-F238E27FC236}">
              <a16:creationId xmlns:a16="http://schemas.microsoft.com/office/drawing/2014/main" id="{00000000-0008-0000-0400-00003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8" name="Text Box 501">
          <a:extLst>
            <a:ext uri="{FF2B5EF4-FFF2-40B4-BE49-F238E27FC236}">
              <a16:creationId xmlns:a16="http://schemas.microsoft.com/office/drawing/2014/main" id="{00000000-0008-0000-0400-00003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9" name="Text Box 502">
          <a:extLst>
            <a:ext uri="{FF2B5EF4-FFF2-40B4-BE49-F238E27FC236}">
              <a16:creationId xmlns:a16="http://schemas.microsoft.com/office/drawing/2014/main" id="{00000000-0008-0000-0400-00003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0" name="Text Box 503">
          <a:extLst>
            <a:ext uri="{FF2B5EF4-FFF2-40B4-BE49-F238E27FC236}">
              <a16:creationId xmlns:a16="http://schemas.microsoft.com/office/drawing/2014/main" id="{00000000-0008-0000-0400-00003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1" name="Text Box 504">
          <a:extLst>
            <a:ext uri="{FF2B5EF4-FFF2-40B4-BE49-F238E27FC236}">
              <a16:creationId xmlns:a16="http://schemas.microsoft.com/office/drawing/2014/main" id="{00000000-0008-0000-0400-00003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2" name="Text Box 505">
          <a:extLst>
            <a:ext uri="{FF2B5EF4-FFF2-40B4-BE49-F238E27FC236}">
              <a16:creationId xmlns:a16="http://schemas.microsoft.com/office/drawing/2014/main" id="{00000000-0008-0000-0400-00003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3" name="Text Box 506">
          <a:extLst>
            <a:ext uri="{FF2B5EF4-FFF2-40B4-BE49-F238E27FC236}">
              <a16:creationId xmlns:a16="http://schemas.microsoft.com/office/drawing/2014/main" id="{00000000-0008-0000-0400-00003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4" name="Text Box 507">
          <a:extLst>
            <a:ext uri="{FF2B5EF4-FFF2-40B4-BE49-F238E27FC236}">
              <a16:creationId xmlns:a16="http://schemas.microsoft.com/office/drawing/2014/main" id="{00000000-0008-0000-0400-00003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5" name="Text Box 508">
          <a:extLst>
            <a:ext uri="{FF2B5EF4-FFF2-40B4-BE49-F238E27FC236}">
              <a16:creationId xmlns:a16="http://schemas.microsoft.com/office/drawing/2014/main" id="{00000000-0008-0000-0400-00003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6" name="Text Box 509">
          <a:extLst>
            <a:ext uri="{FF2B5EF4-FFF2-40B4-BE49-F238E27FC236}">
              <a16:creationId xmlns:a16="http://schemas.microsoft.com/office/drawing/2014/main" id="{00000000-0008-0000-0400-00003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7" name="Text Box 510">
          <a:extLst>
            <a:ext uri="{FF2B5EF4-FFF2-40B4-BE49-F238E27FC236}">
              <a16:creationId xmlns:a16="http://schemas.microsoft.com/office/drawing/2014/main" id="{00000000-0008-0000-0400-00003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8" name="Text Box 511">
          <a:extLst>
            <a:ext uri="{FF2B5EF4-FFF2-40B4-BE49-F238E27FC236}">
              <a16:creationId xmlns:a16="http://schemas.microsoft.com/office/drawing/2014/main" id="{00000000-0008-0000-0400-00003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9" name="Text Box 512">
          <a:extLst>
            <a:ext uri="{FF2B5EF4-FFF2-40B4-BE49-F238E27FC236}">
              <a16:creationId xmlns:a16="http://schemas.microsoft.com/office/drawing/2014/main" id="{00000000-0008-0000-0400-00003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0" name="Text Box 513">
          <a:extLst>
            <a:ext uri="{FF2B5EF4-FFF2-40B4-BE49-F238E27FC236}">
              <a16:creationId xmlns:a16="http://schemas.microsoft.com/office/drawing/2014/main" id="{00000000-0008-0000-0400-00004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1" name="Text Box 514">
          <a:extLst>
            <a:ext uri="{FF2B5EF4-FFF2-40B4-BE49-F238E27FC236}">
              <a16:creationId xmlns:a16="http://schemas.microsoft.com/office/drawing/2014/main" id="{00000000-0008-0000-0400-00004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2" name="Text Box 515">
          <a:extLst>
            <a:ext uri="{FF2B5EF4-FFF2-40B4-BE49-F238E27FC236}">
              <a16:creationId xmlns:a16="http://schemas.microsoft.com/office/drawing/2014/main" id="{00000000-0008-0000-0400-00004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3" name="Text Box 516">
          <a:extLst>
            <a:ext uri="{FF2B5EF4-FFF2-40B4-BE49-F238E27FC236}">
              <a16:creationId xmlns:a16="http://schemas.microsoft.com/office/drawing/2014/main" id="{00000000-0008-0000-0400-00004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4" name="Text Box 517">
          <a:extLst>
            <a:ext uri="{FF2B5EF4-FFF2-40B4-BE49-F238E27FC236}">
              <a16:creationId xmlns:a16="http://schemas.microsoft.com/office/drawing/2014/main" id="{00000000-0008-0000-0400-00004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5" name="Text Box 518">
          <a:extLst>
            <a:ext uri="{FF2B5EF4-FFF2-40B4-BE49-F238E27FC236}">
              <a16:creationId xmlns:a16="http://schemas.microsoft.com/office/drawing/2014/main" id="{00000000-0008-0000-0400-00004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6" name="Text Box 519">
          <a:extLst>
            <a:ext uri="{FF2B5EF4-FFF2-40B4-BE49-F238E27FC236}">
              <a16:creationId xmlns:a16="http://schemas.microsoft.com/office/drawing/2014/main" id="{00000000-0008-0000-0400-00004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7" name="Text Box 520">
          <a:extLst>
            <a:ext uri="{FF2B5EF4-FFF2-40B4-BE49-F238E27FC236}">
              <a16:creationId xmlns:a16="http://schemas.microsoft.com/office/drawing/2014/main" id="{00000000-0008-0000-0400-00004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8" name="Text Box 521">
          <a:extLst>
            <a:ext uri="{FF2B5EF4-FFF2-40B4-BE49-F238E27FC236}">
              <a16:creationId xmlns:a16="http://schemas.microsoft.com/office/drawing/2014/main" id="{00000000-0008-0000-0400-00004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9" name="Text Box 522">
          <a:extLst>
            <a:ext uri="{FF2B5EF4-FFF2-40B4-BE49-F238E27FC236}">
              <a16:creationId xmlns:a16="http://schemas.microsoft.com/office/drawing/2014/main" id="{00000000-0008-0000-0400-00004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0" name="Text Box 523">
          <a:extLst>
            <a:ext uri="{FF2B5EF4-FFF2-40B4-BE49-F238E27FC236}">
              <a16:creationId xmlns:a16="http://schemas.microsoft.com/office/drawing/2014/main" id="{00000000-0008-0000-0400-00004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1" name="Text Box 524">
          <a:extLst>
            <a:ext uri="{FF2B5EF4-FFF2-40B4-BE49-F238E27FC236}">
              <a16:creationId xmlns:a16="http://schemas.microsoft.com/office/drawing/2014/main" id="{00000000-0008-0000-0400-00004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2" name="Text Box 525">
          <a:extLst>
            <a:ext uri="{FF2B5EF4-FFF2-40B4-BE49-F238E27FC236}">
              <a16:creationId xmlns:a16="http://schemas.microsoft.com/office/drawing/2014/main" id="{00000000-0008-0000-0400-00004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3" name="Text Box 526">
          <a:extLst>
            <a:ext uri="{FF2B5EF4-FFF2-40B4-BE49-F238E27FC236}">
              <a16:creationId xmlns:a16="http://schemas.microsoft.com/office/drawing/2014/main" id="{00000000-0008-0000-0400-00004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4" name="Text Box 527">
          <a:extLst>
            <a:ext uri="{FF2B5EF4-FFF2-40B4-BE49-F238E27FC236}">
              <a16:creationId xmlns:a16="http://schemas.microsoft.com/office/drawing/2014/main" id="{00000000-0008-0000-0400-00004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5" name="Text Box 528">
          <a:extLst>
            <a:ext uri="{FF2B5EF4-FFF2-40B4-BE49-F238E27FC236}">
              <a16:creationId xmlns:a16="http://schemas.microsoft.com/office/drawing/2014/main" id="{00000000-0008-0000-0400-00004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6" name="Text Box 529">
          <a:extLst>
            <a:ext uri="{FF2B5EF4-FFF2-40B4-BE49-F238E27FC236}">
              <a16:creationId xmlns:a16="http://schemas.microsoft.com/office/drawing/2014/main" id="{00000000-0008-0000-0400-00005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7" name="Text Box 530">
          <a:extLst>
            <a:ext uri="{FF2B5EF4-FFF2-40B4-BE49-F238E27FC236}">
              <a16:creationId xmlns:a16="http://schemas.microsoft.com/office/drawing/2014/main" id="{00000000-0008-0000-0400-00005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8" name="Text Box 531">
          <a:extLst>
            <a:ext uri="{FF2B5EF4-FFF2-40B4-BE49-F238E27FC236}">
              <a16:creationId xmlns:a16="http://schemas.microsoft.com/office/drawing/2014/main" id="{00000000-0008-0000-0400-00005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9" name="Text Box 532">
          <a:extLst>
            <a:ext uri="{FF2B5EF4-FFF2-40B4-BE49-F238E27FC236}">
              <a16:creationId xmlns:a16="http://schemas.microsoft.com/office/drawing/2014/main" id="{00000000-0008-0000-0400-00005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0" name="Text Box 533">
          <a:extLst>
            <a:ext uri="{FF2B5EF4-FFF2-40B4-BE49-F238E27FC236}">
              <a16:creationId xmlns:a16="http://schemas.microsoft.com/office/drawing/2014/main" id="{00000000-0008-0000-0400-00005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1" name="Text Box 534">
          <a:extLst>
            <a:ext uri="{FF2B5EF4-FFF2-40B4-BE49-F238E27FC236}">
              <a16:creationId xmlns:a16="http://schemas.microsoft.com/office/drawing/2014/main" id="{00000000-0008-0000-0400-00005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2" name="Text Box 535">
          <a:extLst>
            <a:ext uri="{FF2B5EF4-FFF2-40B4-BE49-F238E27FC236}">
              <a16:creationId xmlns:a16="http://schemas.microsoft.com/office/drawing/2014/main" id="{00000000-0008-0000-0400-00005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3" name="Text Box 536">
          <a:extLst>
            <a:ext uri="{FF2B5EF4-FFF2-40B4-BE49-F238E27FC236}">
              <a16:creationId xmlns:a16="http://schemas.microsoft.com/office/drawing/2014/main" id="{00000000-0008-0000-0400-00005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4" name="Text Box 537">
          <a:extLst>
            <a:ext uri="{FF2B5EF4-FFF2-40B4-BE49-F238E27FC236}">
              <a16:creationId xmlns:a16="http://schemas.microsoft.com/office/drawing/2014/main" id="{00000000-0008-0000-0400-00005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5" name="Text Box 538">
          <a:extLst>
            <a:ext uri="{FF2B5EF4-FFF2-40B4-BE49-F238E27FC236}">
              <a16:creationId xmlns:a16="http://schemas.microsoft.com/office/drawing/2014/main" id="{00000000-0008-0000-0400-00005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6" name="Text Box 539">
          <a:extLst>
            <a:ext uri="{FF2B5EF4-FFF2-40B4-BE49-F238E27FC236}">
              <a16:creationId xmlns:a16="http://schemas.microsoft.com/office/drawing/2014/main" id="{00000000-0008-0000-0400-00005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7" name="Text Box 540">
          <a:extLst>
            <a:ext uri="{FF2B5EF4-FFF2-40B4-BE49-F238E27FC236}">
              <a16:creationId xmlns:a16="http://schemas.microsoft.com/office/drawing/2014/main" id="{00000000-0008-0000-0400-00005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8" name="Text Box 541">
          <a:extLst>
            <a:ext uri="{FF2B5EF4-FFF2-40B4-BE49-F238E27FC236}">
              <a16:creationId xmlns:a16="http://schemas.microsoft.com/office/drawing/2014/main" id="{00000000-0008-0000-0400-00005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9" name="Text Box 542">
          <a:extLst>
            <a:ext uri="{FF2B5EF4-FFF2-40B4-BE49-F238E27FC236}">
              <a16:creationId xmlns:a16="http://schemas.microsoft.com/office/drawing/2014/main" id="{00000000-0008-0000-0400-00005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0" name="Text Box 543">
          <a:extLst>
            <a:ext uri="{FF2B5EF4-FFF2-40B4-BE49-F238E27FC236}">
              <a16:creationId xmlns:a16="http://schemas.microsoft.com/office/drawing/2014/main" id="{00000000-0008-0000-0400-00005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1" name="Text Box 544">
          <a:extLst>
            <a:ext uri="{FF2B5EF4-FFF2-40B4-BE49-F238E27FC236}">
              <a16:creationId xmlns:a16="http://schemas.microsoft.com/office/drawing/2014/main" id="{00000000-0008-0000-0400-00005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2" name="Text Box 545">
          <a:extLst>
            <a:ext uri="{FF2B5EF4-FFF2-40B4-BE49-F238E27FC236}">
              <a16:creationId xmlns:a16="http://schemas.microsoft.com/office/drawing/2014/main" id="{00000000-0008-0000-0400-00006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3" name="Text Box 546">
          <a:extLst>
            <a:ext uri="{FF2B5EF4-FFF2-40B4-BE49-F238E27FC236}">
              <a16:creationId xmlns:a16="http://schemas.microsoft.com/office/drawing/2014/main" id="{00000000-0008-0000-0400-00006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4" name="Text Box 547">
          <a:extLst>
            <a:ext uri="{FF2B5EF4-FFF2-40B4-BE49-F238E27FC236}">
              <a16:creationId xmlns:a16="http://schemas.microsoft.com/office/drawing/2014/main" id="{00000000-0008-0000-0400-00006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5" name="Text Box 548">
          <a:extLst>
            <a:ext uri="{FF2B5EF4-FFF2-40B4-BE49-F238E27FC236}">
              <a16:creationId xmlns:a16="http://schemas.microsoft.com/office/drawing/2014/main" id="{00000000-0008-0000-0400-00006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6" name="Text Box 549">
          <a:extLst>
            <a:ext uri="{FF2B5EF4-FFF2-40B4-BE49-F238E27FC236}">
              <a16:creationId xmlns:a16="http://schemas.microsoft.com/office/drawing/2014/main" id="{00000000-0008-0000-0400-00006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7" name="Text Box 550">
          <a:extLst>
            <a:ext uri="{FF2B5EF4-FFF2-40B4-BE49-F238E27FC236}">
              <a16:creationId xmlns:a16="http://schemas.microsoft.com/office/drawing/2014/main" id="{00000000-0008-0000-0400-00006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8" name="Text Box 551">
          <a:extLst>
            <a:ext uri="{FF2B5EF4-FFF2-40B4-BE49-F238E27FC236}">
              <a16:creationId xmlns:a16="http://schemas.microsoft.com/office/drawing/2014/main" id="{00000000-0008-0000-0400-00006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9" name="Text Box 552">
          <a:extLst>
            <a:ext uri="{FF2B5EF4-FFF2-40B4-BE49-F238E27FC236}">
              <a16:creationId xmlns:a16="http://schemas.microsoft.com/office/drawing/2014/main" id="{00000000-0008-0000-0400-00006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0" name="Text Box 553">
          <a:extLst>
            <a:ext uri="{FF2B5EF4-FFF2-40B4-BE49-F238E27FC236}">
              <a16:creationId xmlns:a16="http://schemas.microsoft.com/office/drawing/2014/main" id="{00000000-0008-0000-0400-00006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1" name="Text Box 554">
          <a:extLst>
            <a:ext uri="{FF2B5EF4-FFF2-40B4-BE49-F238E27FC236}">
              <a16:creationId xmlns:a16="http://schemas.microsoft.com/office/drawing/2014/main" id="{00000000-0008-0000-0400-00006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2" name="Text Box 555">
          <a:extLst>
            <a:ext uri="{FF2B5EF4-FFF2-40B4-BE49-F238E27FC236}">
              <a16:creationId xmlns:a16="http://schemas.microsoft.com/office/drawing/2014/main" id="{00000000-0008-0000-0400-00006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3" name="Text Box 556">
          <a:extLst>
            <a:ext uri="{FF2B5EF4-FFF2-40B4-BE49-F238E27FC236}">
              <a16:creationId xmlns:a16="http://schemas.microsoft.com/office/drawing/2014/main" id="{00000000-0008-0000-0400-00006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4" name="Text Box 557">
          <a:extLst>
            <a:ext uri="{FF2B5EF4-FFF2-40B4-BE49-F238E27FC236}">
              <a16:creationId xmlns:a16="http://schemas.microsoft.com/office/drawing/2014/main" id="{00000000-0008-0000-0400-00006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5" name="Text Box 558">
          <a:extLst>
            <a:ext uri="{FF2B5EF4-FFF2-40B4-BE49-F238E27FC236}">
              <a16:creationId xmlns:a16="http://schemas.microsoft.com/office/drawing/2014/main" id="{00000000-0008-0000-0400-00006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6" name="Text Box 559">
          <a:extLst>
            <a:ext uri="{FF2B5EF4-FFF2-40B4-BE49-F238E27FC236}">
              <a16:creationId xmlns:a16="http://schemas.microsoft.com/office/drawing/2014/main" id="{00000000-0008-0000-0400-00006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7" name="Text Box 560">
          <a:extLst>
            <a:ext uri="{FF2B5EF4-FFF2-40B4-BE49-F238E27FC236}">
              <a16:creationId xmlns:a16="http://schemas.microsoft.com/office/drawing/2014/main" id="{00000000-0008-0000-0400-00006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8" name="Text Box 561">
          <a:extLst>
            <a:ext uri="{FF2B5EF4-FFF2-40B4-BE49-F238E27FC236}">
              <a16:creationId xmlns:a16="http://schemas.microsoft.com/office/drawing/2014/main" id="{00000000-0008-0000-0400-00007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9" name="Text Box 562">
          <a:extLst>
            <a:ext uri="{FF2B5EF4-FFF2-40B4-BE49-F238E27FC236}">
              <a16:creationId xmlns:a16="http://schemas.microsoft.com/office/drawing/2014/main" id="{00000000-0008-0000-0400-00007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0" name="Text Box 563">
          <a:extLst>
            <a:ext uri="{FF2B5EF4-FFF2-40B4-BE49-F238E27FC236}">
              <a16:creationId xmlns:a16="http://schemas.microsoft.com/office/drawing/2014/main" id="{00000000-0008-0000-0400-00007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1" name="Text Box 564">
          <a:extLst>
            <a:ext uri="{FF2B5EF4-FFF2-40B4-BE49-F238E27FC236}">
              <a16:creationId xmlns:a16="http://schemas.microsoft.com/office/drawing/2014/main" id="{00000000-0008-0000-0400-00007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2" name="Text Box 565">
          <a:extLst>
            <a:ext uri="{FF2B5EF4-FFF2-40B4-BE49-F238E27FC236}">
              <a16:creationId xmlns:a16="http://schemas.microsoft.com/office/drawing/2014/main" id="{00000000-0008-0000-0400-00007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3" name="Text Box 566">
          <a:extLst>
            <a:ext uri="{FF2B5EF4-FFF2-40B4-BE49-F238E27FC236}">
              <a16:creationId xmlns:a16="http://schemas.microsoft.com/office/drawing/2014/main" id="{00000000-0008-0000-0400-00007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4" name="Text Box 567">
          <a:extLst>
            <a:ext uri="{FF2B5EF4-FFF2-40B4-BE49-F238E27FC236}">
              <a16:creationId xmlns:a16="http://schemas.microsoft.com/office/drawing/2014/main" id="{00000000-0008-0000-0400-00007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5" name="Text Box 568">
          <a:extLst>
            <a:ext uri="{FF2B5EF4-FFF2-40B4-BE49-F238E27FC236}">
              <a16:creationId xmlns:a16="http://schemas.microsoft.com/office/drawing/2014/main" id="{00000000-0008-0000-0400-00007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6" name="Text Box 569">
          <a:extLst>
            <a:ext uri="{FF2B5EF4-FFF2-40B4-BE49-F238E27FC236}">
              <a16:creationId xmlns:a16="http://schemas.microsoft.com/office/drawing/2014/main" id="{00000000-0008-0000-0400-00007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7" name="Text Box 570">
          <a:extLst>
            <a:ext uri="{FF2B5EF4-FFF2-40B4-BE49-F238E27FC236}">
              <a16:creationId xmlns:a16="http://schemas.microsoft.com/office/drawing/2014/main" id="{00000000-0008-0000-0400-00007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8" name="Text Box 571">
          <a:extLst>
            <a:ext uri="{FF2B5EF4-FFF2-40B4-BE49-F238E27FC236}">
              <a16:creationId xmlns:a16="http://schemas.microsoft.com/office/drawing/2014/main" id="{00000000-0008-0000-0400-00007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9" name="Text Box 572">
          <a:extLst>
            <a:ext uri="{FF2B5EF4-FFF2-40B4-BE49-F238E27FC236}">
              <a16:creationId xmlns:a16="http://schemas.microsoft.com/office/drawing/2014/main" id="{00000000-0008-0000-0400-00007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0" name="Text Box 573">
          <a:extLst>
            <a:ext uri="{FF2B5EF4-FFF2-40B4-BE49-F238E27FC236}">
              <a16:creationId xmlns:a16="http://schemas.microsoft.com/office/drawing/2014/main" id="{00000000-0008-0000-0400-00007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1" name="Text Box 574">
          <a:extLst>
            <a:ext uri="{FF2B5EF4-FFF2-40B4-BE49-F238E27FC236}">
              <a16:creationId xmlns:a16="http://schemas.microsoft.com/office/drawing/2014/main" id="{00000000-0008-0000-0400-00007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2" name="Text Box 575">
          <a:extLst>
            <a:ext uri="{FF2B5EF4-FFF2-40B4-BE49-F238E27FC236}">
              <a16:creationId xmlns:a16="http://schemas.microsoft.com/office/drawing/2014/main" id="{00000000-0008-0000-0400-00007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3" name="Text Box 576">
          <a:extLst>
            <a:ext uri="{FF2B5EF4-FFF2-40B4-BE49-F238E27FC236}">
              <a16:creationId xmlns:a16="http://schemas.microsoft.com/office/drawing/2014/main" id="{00000000-0008-0000-0400-00007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4" name="Text Box 577">
          <a:extLst>
            <a:ext uri="{FF2B5EF4-FFF2-40B4-BE49-F238E27FC236}">
              <a16:creationId xmlns:a16="http://schemas.microsoft.com/office/drawing/2014/main" id="{00000000-0008-0000-0400-00008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5" name="Text Box 578">
          <a:extLst>
            <a:ext uri="{FF2B5EF4-FFF2-40B4-BE49-F238E27FC236}">
              <a16:creationId xmlns:a16="http://schemas.microsoft.com/office/drawing/2014/main" id="{00000000-0008-0000-0400-00008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6" name="Text Box 579">
          <a:extLst>
            <a:ext uri="{FF2B5EF4-FFF2-40B4-BE49-F238E27FC236}">
              <a16:creationId xmlns:a16="http://schemas.microsoft.com/office/drawing/2014/main" id="{00000000-0008-0000-0400-00008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7" name="Text Box 580">
          <a:extLst>
            <a:ext uri="{FF2B5EF4-FFF2-40B4-BE49-F238E27FC236}">
              <a16:creationId xmlns:a16="http://schemas.microsoft.com/office/drawing/2014/main" id="{00000000-0008-0000-0400-00008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8" name="Text Box 581">
          <a:extLst>
            <a:ext uri="{FF2B5EF4-FFF2-40B4-BE49-F238E27FC236}">
              <a16:creationId xmlns:a16="http://schemas.microsoft.com/office/drawing/2014/main" id="{00000000-0008-0000-0400-00008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9" name="Text Box 582">
          <a:extLst>
            <a:ext uri="{FF2B5EF4-FFF2-40B4-BE49-F238E27FC236}">
              <a16:creationId xmlns:a16="http://schemas.microsoft.com/office/drawing/2014/main" id="{00000000-0008-0000-0400-00008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0" name="Text Box 583">
          <a:extLst>
            <a:ext uri="{FF2B5EF4-FFF2-40B4-BE49-F238E27FC236}">
              <a16:creationId xmlns:a16="http://schemas.microsoft.com/office/drawing/2014/main" id="{00000000-0008-0000-0400-00008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1" name="Text Box 584">
          <a:extLst>
            <a:ext uri="{FF2B5EF4-FFF2-40B4-BE49-F238E27FC236}">
              <a16:creationId xmlns:a16="http://schemas.microsoft.com/office/drawing/2014/main" id="{00000000-0008-0000-0400-00008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2" name="Text Box 585">
          <a:extLst>
            <a:ext uri="{FF2B5EF4-FFF2-40B4-BE49-F238E27FC236}">
              <a16:creationId xmlns:a16="http://schemas.microsoft.com/office/drawing/2014/main" id="{00000000-0008-0000-0400-00008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3" name="Text Box 586">
          <a:extLst>
            <a:ext uri="{FF2B5EF4-FFF2-40B4-BE49-F238E27FC236}">
              <a16:creationId xmlns:a16="http://schemas.microsoft.com/office/drawing/2014/main" id="{00000000-0008-0000-0400-00008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4" name="Text Box 587">
          <a:extLst>
            <a:ext uri="{FF2B5EF4-FFF2-40B4-BE49-F238E27FC236}">
              <a16:creationId xmlns:a16="http://schemas.microsoft.com/office/drawing/2014/main" id="{00000000-0008-0000-0400-00008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5" name="Text Box 588">
          <a:extLst>
            <a:ext uri="{FF2B5EF4-FFF2-40B4-BE49-F238E27FC236}">
              <a16:creationId xmlns:a16="http://schemas.microsoft.com/office/drawing/2014/main" id="{00000000-0008-0000-0400-00008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6" name="Text Box 589">
          <a:extLst>
            <a:ext uri="{FF2B5EF4-FFF2-40B4-BE49-F238E27FC236}">
              <a16:creationId xmlns:a16="http://schemas.microsoft.com/office/drawing/2014/main" id="{00000000-0008-0000-0400-00008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7" name="Text Box 590">
          <a:extLst>
            <a:ext uri="{FF2B5EF4-FFF2-40B4-BE49-F238E27FC236}">
              <a16:creationId xmlns:a16="http://schemas.microsoft.com/office/drawing/2014/main" id="{00000000-0008-0000-0400-00008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8" name="Text Box 591">
          <a:extLst>
            <a:ext uri="{FF2B5EF4-FFF2-40B4-BE49-F238E27FC236}">
              <a16:creationId xmlns:a16="http://schemas.microsoft.com/office/drawing/2014/main" id="{00000000-0008-0000-0400-00008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9" name="Text Box 592">
          <a:extLst>
            <a:ext uri="{FF2B5EF4-FFF2-40B4-BE49-F238E27FC236}">
              <a16:creationId xmlns:a16="http://schemas.microsoft.com/office/drawing/2014/main" id="{00000000-0008-0000-0400-00008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0" name="Text Box 593">
          <a:extLst>
            <a:ext uri="{FF2B5EF4-FFF2-40B4-BE49-F238E27FC236}">
              <a16:creationId xmlns:a16="http://schemas.microsoft.com/office/drawing/2014/main" id="{00000000-0008-0000-0400-00009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1" name="Text Box 594">
          <a:extLst>
            <a:ext uri="{FF2B5EF4-FFF2-40B4-BE49-F238E27FC236}">
              <a16:creationId xmlns:a16="http://schemas.microsoft.com/office/drawing/2014/main" id="{00000000-0008-0000-0400-00009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2" name="Text Box 595">
          <a:extLst>
            <a:ext uri="{FF2B5EF4-FFF2-40B4-BE49-F238E27FC236}">
              <a16:creationId xmlns:a16="http://schemas.microsoft.com/office/drawing/2014/main" id="{00000000-0008-0000-0400-00009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3" name="Text Box 596">
          <a:extLst>
            <a:ext uri="{FF2B5EF4-FFF2-40B4-BE49-F238E27FC236}">
              <a16:creationId xmlns:a16="http://schemas.microsoft.com/office/drawing/2014/main" id="{00000000-0008-0000-0400-00009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4" name="Text Box 597">
          <a:extLst>
            <a:ext uri="{FF2B5EF4-FFF2-40B4-BE49-F238E27FC236}">
              <a16:creationId xmlns:a16="http://schemas.microsoft.com/office/drawing/2014/main" id="{00000000-0008-0000-0400-00009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5" name="Text Box 598">
          <a:extLst>
            <a:ext uri="{FF2B5EF4-FFF2-40B4-BE49-F238E27FC236}">
              <a16:creationId xmlns:a16="http://schemas.microsoft.com/office/drawing/2014/main" id="{00000000-0008-0000-0400-00009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6" name="Text Box 599">
          <a:extLst>
            <a:ext uri="{FF2B5EF4-FFF2-40B4-BE49-F238E27FC236}">
              <a16:creationId xmlns:a16="http://schemas.microsoft.com/office/drawing/2014/main" id="{00000000-0008-0000-0400-00009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7" name="Text Box 600">
          <a:extLst>
            <a:ext uri="{FF2B5EF4-FFF2-40B4-BE49-F238E27FC236}">
              <a16:creationId xmlns:a16="http://schemas.microsoft.com/office/drawing/2014/main" id="{00000000-0008-0000-0400-00009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8" name="Text Box 601">
          <a:extLst>
            <a:ext uri="{FF2B5EF4-FFF2-40B4-BE49-F238E27FC236}">
              <a16:creationId xmlns:a16="http://schemas.microsoft.com/office/drawing/2014/main" id="{00000000-0008-0000-0400-00009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9" name="Text Box 602">
          <a:extLst>
            <a:ext uri="{FF2B5EF4-FFF2-40B4-BE49-F238E27FC236}">
              <a16:creationId xmlns:a16="http://schemas.microsoft.com/office/drawing/2014/main" id="{00000000-0008-0000-0400-00009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0" name="Text Box 603">
          <a:extLst>
            <a:ext uri="{FF2B5EF4-FFF2-40B4-BE49-F238E27FC236}">
              <a16:creationId xmlns:a16="http://schemas.microsoft.com/office/drawing/2014/main" id="{00000000-0008-0000-0400-00009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1" name="Text Box 604">
          <a:extLst>
            <a:ext uri="{FF2B5EF4-FFF2-40B4-BE49-F238E27FC236}">
              <a16:creationId xmlns:a16="http://schemas.microsoft.com/office/drawing/2014/main" id="{00000000-0008-0000-0400-00009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2" name="Text Box 605">
          <a:extLst>
            <a:ext uri="{FF2B5EF4-FFF2-40B4-BE49-F238E27FC236}">
              <a16:creationId xmlns:a16="http://schemas.microsoft.com/office/drawing/2014/main" id="{00000000-0008-0000-0400-00009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3" name="Text Box 606">
          <a:extLst>
            <a:ext uri="{FF2B5EF4-FFF2-40B4-BE49-F238E27FC236}">
              <a16:creationId xmlns:a16="http://schemas.microsoft.com/office/drawing/2014/main" id="{00000000-0008-0000-0400-00009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4" name="Text Box 607">
          <a:extLst>
            <a:ext uri="{FF2B5EF4-FFF2-40B4-BE49-F238E27FC236}">
              <a16:creationId xmlns:a16="http://schemas.microsoft.com/office/drawing/2014/main" id="{00000000-0008-0000-0400-00009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5" name="Text Box 608">
          <a:extLst>
            <a:ext uri="{FF2B5EF4-FFF2-40B4-BE49-F238E27FC236}">
              <a16:creationId xmlns:a16="http://schemas.microsoft.com/office/drawing/2014/main" id="{00000000-0008-0000-0400-00009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6" name="Text Box 609">
          <a:extLst>
            <a:ext uri="{FF2B5EF4-FFF2-40B4-BE49-F238E27FC236}">
              <a16:creationId xmlns:a16="http://schemas.microsoft.com/office/drawing/2014/main" id="{00000000-0008-0000-0400-0000A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7" name="Text Box 610">
          <a:extLst>
            <a:ext uri="{FF2B5EF4-FFF2-40B4-BE49-F238E27FC236}">
              <a16:creationId xmlns:a16="http://schemas.microsoft.com/office/drawing/2014/main" id="{00000000-0008-0000-0400-0000A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8" name="Text Box 611">
          <a:extLst>
            <a:ext uri="{FF2B5EF4-FFF2-40B4-BE49-F238E27FC236}">
              <a16:creationId xmlns:a16="http://schemas.microsoft.com/office/drawing/2014/main" id="{00000000-0008-0000-0400-0000A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9" name="Text Box 612">
          <a:extLst>
            <a:ext uri="{FF2B5EF4-FFF2-40B4-BE49-F238E27FC236}">
              <a16:creationId xmlns:a16="http://schemas.microsoft.com/office/drawing/2014/main" id="{00000000-0008-0000-0400-0000A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0" name="Text Box 613">
          <a:extLst>
            <a:ext uri="{FF2B5EF4-FFF2-40B4-BE49-F238E27FC236}">
              <a16:creationId xmlns:a16="http://schemas.microsoft.com/office/drawing/2014/main" id="{00000000-0008-0000-0400-0000A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1" name="Text Box 614">
          <a:extLst>
            <a:ext uri="{FF2B5EF4-FFF2-40B4-BE49-F238E27FC236}">
              <a16:creationId xmlns:a16="http://schemas.microsoft.com/office/drawing/2014/main" id="{00000000-0008-0000-0400-0000A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2" name="Text Box 615">
          <a:extLst>
            <a:ext uri="{FF2B5EF4-FFF2-40B4-BE49-F238E27FC236}">
              <a16:creationId xmlns:a16="http://schemas.microsoft.com/office/drawing/2014/main" id="{00000000-0008-0000-0400-0000A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3" name="Text Box 616">
          <a:extLst>
            <a:ext uri="{FF2B5EF4-FFF2-40B4-BE49-F238E27FC236}">
              <a16:creationId xmlns:a16="http://schemas.microsoft.com/office/drawing/2014/main" id="{00000000-0008-0000-0400-0000A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4" name="Text Box 617">
          <a:extLst>
            <a:ext uri="{FF2B5EF4-FFF2-40B4-BE49-F238E27FC236}">
              <a16:creationId xmlns:a16="http://schemas.microsoft.com/office/drawing/2014/main" id="{00000000-0008-0000-0400-0000A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5" name="Text Box 618">
          <a:extLst>
            <a:ext uri="{FF2B5EF4-FFF2-40B4-BE49-F238E27FC236}">
              <a16:creationId xmlns:a16="http://schemas.microsoft.com/office/drawing/2014/main" id="{00000000-0008-0000-0400-0000A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6" name="Text Box 619">
          <a:extLst>
            <a:ext uri="{FF2B5EF4-FFF2-40B4-BE49-F238E27FC236}">
              <a16:creationId xmlns:a16="http://schemas.microsoft.com/office/drawing/2014/main" id="{00000000-0008-0000-0400-0000A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7" name="Text Box 620">
          <a:extLst>
            <a:ext uri="{FF2B5EF4-FFF2-40B4-BE49-F238E27FC236}">
              <a16:creationId xmlns:a16="http://schemas.microsoft.com/office/drawing/2014/main" id="{00000000-0008-0000-0400-0000A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8" name="Text Box 621">
          <a:extLst>
            <a:ext uri="{FF2B5EF4-FFF2-40B4-BE49-F238E27FC236}">
              <a16:creationId xmlns:a16="http://schemas.microsoft.com/office/drawing/2014/main" id="{00000000-0008-0000-0400-0000A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9" name="Text Box 622">
          <a:extLst>
            <a:ext uri="{FF2B5EF4-FFF2-40B4-BE49-F238E27FC236}">
              <a16:creationId xmlns:a16="http://schemas.microsoft.com/office/drawing/2014/main" id="{00000000-0008-0000-0400-0000A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0" name="Text Box 623">
          <a:extLst>
            <a:ext uri="{FF2B5EF4-FFF2-40B4-BE49-F238E27FC236}">
              <a16:creationId xmlns:a16="http://schemas.microsoft.com/office/drawing/2014/main" id="{00000000-0008-0000-0400-0000A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1" name="Text Box 624">
          <a:extLst>
            <a:ext uri="{FF2B5EF4-FFF2-40B4-BE49-F238E27FC236}">
              <a16:creationId xmlns:a16="http://schemas.microsoft.com/office/drawing/2014/main" id="{00000000-0008-0000-0400-0000A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2" name="Text Box 625">
          <a:extLst>
            <a:ext uri="{FF2B5EF4-FFF2-40B4-BE49-F238E27FC236}">
              <a16:creationId xmlns:a16="http://schemas.microsoft.com/office/drawing/2014/main" id="{00000000-0008-0000-0400-0000B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3" name="Text Box 626">
          <a:extLst>
            <a:ext uri="{FF2B5EF4-FFF2-40B4-BE49-F238E27FC236}">
              <a16:creationId xmlns:a16="http://schemas.microsoft.com/office/drawing/2014/main" id="{00000000-0008-0000-0400-0000B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4" name="Text Box 627">
          <a:extLst>
            <a:ext uri="{FF2B5EF4-FFF2-40B4-BE49-F238E27FC236}">
              <a16:creationId xmlns:a16="http://schemas.microsoft.com/office/drawing/2014/main" id="{00000000-0008-0000-0400-0000B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5" name="Text Box 628">
          <a:extLst>
            <a:ext uri="{FF2B5EF4-FFF2-40B4-BE49-F238E27FC236}">
              <a16:creationId xmlns:a16="http://schemas.microsoft.com/office/drawing/2014/main" id="{00000000-0008-0000-0400-0000B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6" name="Text Box 629">
          <a:extLst>
            <a:ext uri="{FF2B5EF4-FFF2-40B4-BE49-F238E27FC236}">
              <a16:creationId xmlns:a16="http://schemas.microsoft.com/office/drawing/2014/main" id="{00000000-0008-0000-0400-0000B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7" name="Text Box 630">
          <a:extLst>
            <a:ext uri="{FF2B5EF4-FFF2-40B4-BE49-F238E27FC236}">
              <a16:creationId xmlns:a16="http://schemas.microsoft.com/office/drawing/2014/main" id="{00000000-0008-0000-0400-0000B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8" name="Text Box 631">
          <a:extLst>
            <a:ext uri="{FF2B5EF4-FFF2-40B4-BE49-F238E27FC236}">
              <a16:creationId xmlns:a16="http://schemas.microsoft.com/office/drawing/2014/main" id="{00000000-0008-0000-0400-0000B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9" name="Text Box 632">
          <a:extLst>
            <a:ext uri="{FF2B5EF4-FFF2-40B4-BE49-F238E27FC236}">
              <a16:creationId xmlns:a16="http://schemas.microsoft.com/office/drawing/2014/main" id="{00000000-0008-0000-0400-0000B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0" name="Text Box 633">
          <a:extLst>
            <a:ext uri="{FF2B5EF4-FFF2-40B4-BE49-F238E27FC236}">
              <a16:creationId xmlns:a16="http://schemas.microsoft.com/office/drawing/2014/main" id="{00000000-0008-0000-0400-0000B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1" name="Text Box 634">
          <a:extLst>
            <a:ext uri="{FF2B5EF4-FFF2-40B4-BE49-F238E27FC236}">
              <a16:creationId xmlns:a16="http://schemas.microsoft.com/office/drawing/2014/main" id="{00000000-0008-0000-0400-0000B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2" name="Text Box 635">
          <a:extLst>
            <a:ext uri="{FF2B5EF4-FFF2-40B4-BE49-F238E27FC236}">
              <a16:creationId xmlns:a16="http://schemas.microsoft.com/office/drawing/2014/main" id="{00000000-0008-0000-0400-0000B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3" name="Text Box 636">
          <a:extLst>
            <a:ext uri="{FF2B5EF4-FFF2-40B4-BE49-F238E27FC236}">
              <a16:creationId xmlns:a16="http://schemas.microsoft.com/office/drawing/2014/main" id="{00000000-0008-0000-0400-0000B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4" name="Text Box 637">
          <a:extLst>
            <a:ext uri="{FF2B5EF4-FFF2-40B4-BE49-F238E27FC236}">
              <a16:creationId xmlns:a16="http://schemas.microsoft.com/office/drawing/2014/main" id="{00000000-0008-0000-0400-0000B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5" name="Text Box 638">
          <a:extLst>
            <a:ext uri="{FF2B5EF4-FFF2-40B4-BE49-F238E27FC236}">
              <a16:creationId xmlns:a16="http://schemas.microsoft.com/office/drawing/2014/main" id="{00000000-0008-0000-0400-0000B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6" name="Text Box 639">
          <a:extLst>
            <a:ext uri="{FF2B5EF4-FFF2-40B4-BE49-F238E27FC236}">
              <a16:creationId xmlns:a16="http://schemas.microsoft.com/office/drawing/2014/main" id="{00000000-0008-0000-0400-0000B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7" name="Text Box 640">
          <a:extLst>
            <a:ext uri="{FF2B5EF4-FFF2-40B4-BE49-F238E27FC236}">
              <a16:creationId xmlns:a16="http://schemas.microsoft.com/office/drawing/2014/main" id="{00000000-0008-0000-0400-0000B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8" name="Text Box 641">
          <a:extLst>
            <a:ext uri="{FF2B5EF4-FFF2-40B4-BE49-F238E27FC236}">
              <a16:creationId xmlns:a16="http://schemas.microsoft.com/office/drawing/2014/main" id="{00000000-0008-0000-0400-0000C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9" name="Text Box 642">
          <a:extLst>
            <a:ext uri="{FF2B5EF4-FFF2-40B4-BE49-F238E27FC236}">
              <a16:creationId xmlns:a16="http://schemas.microsoft.com/office/drawing/2014/main" id="{00000000-0008-0000-0400-0000C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0" name="Text Box 643">
          <a:extLst>
            <a:ext uri="{FF2B5EF4-FFF2-40B4-BE49-F238E27FC236}">
              <a16:creationId xmlns:a16="http://schemas.microsoft.com/office/drawing/2014/main" id="{00000000-0008-0000-0400-0000C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1" name="Text Box 644">
          <a:extLst>
            <a:ext uri="{FF2B5EF4-FFF2-40B4-BE49-F238E27FC236}">
              <a16:creationId xmlns:a16="http://schemas.microsoft.com/office/drawing/2014/main" id="{00000000-0008-0000-0400-0000C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2" name="Text Box 645">
          <a:extLst>
            <a:ext uri="{FF2B5EF4-FFF2-40B4-BE49-F238E27FC236}">
              <a16:creationId xmlns:a16="http://schemas.microsoft.com/office/drawing/2014/main" id="{00000000-0008-0000-0400-0000C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3" name="Text Box 646">
          <a:extLst>
            <a:ext uri="{FF2B5EF4-FFF2-40B4-BE49-F238E27FC236}">
              <a16:creationId xmlns:a16="http://schemas.microsoft.com/office/drawing/2014/main" id="{00000000-0008-0000-0400-0000C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4" name="Text Box 647">
          <a:extLst>
            <a:ext uri="{FF2B5EF4-FFF2-40B4-BE49-F238E27FC236}">
              <a16:creationId xmlns:a16="http://schemas.microsoft.com/office/drawing/2014/main" id="{00000000-0008-0000-0400-0000C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5" name="Text Box 648">
          <a:extLst>
            <a:ext uri="{FF2B5EF4-FFF2-40B4-BE49-F238E27FC236}">
              <a16:creationId xmlns:a16="http://schemas.microsoft.com/office/drawing/2014/main" id="{00000000-0008-0000-0400-0000C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6" name="Text Box 649">
          <a:extLst>
            <a:ext uri="{FF2B5EF4-FFF2-40B4-BE49-F238E27FC236}">
              <a16:creationId xmlns:a16="http://schemas.microsoft.com/office/drawing/2014/main" id="{00000000-0008-0000-0400-0000C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7" name="Text Box 650">
          <a:extLst>
            <a:ext uri="{FF2B5EF4-FFF2-40B4-BE49-F238E27FC236}">
              <a16:creationId xmlns:a16="http://schemas.microsoft.com/office/drawing/2014/main" id="{00000000-0008-0000-0400-0000C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8" name="Text Box 651">
          <a:extLst>
            <a:ext uri="{FF2B5EF4-FFF2-40B4-BE49-F238E27FC236}">
              <a16:creationId xmlns:a16="http://schemas.microsoft.com/office/drawing/2014/main" id="{00000000-0008-0000-0400-0000C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9" name="Text Box 652">
          <a:extLst>
            <a:ext uri="{FF2B5EF4-FFF2-40B4-BE49-F238E27FC236}">
              <a16:creationId xmlns:a16="http://schemas.microsoft.com/office/drawing/2014/main" id="{00000000-0008-0000-0400-0000C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0" name="Text Box 653">
          <a:extLst>
            <a:ext uri="{FF2B5EF4-FFF2-40B4-BE49-F238E27FC236}">
              <a16:creationId xmlns:a16="http://schemas.microsoft.com/office/drawing/2014/main" id="{00000000-0008-0000-0400-0000C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1" name="Text Box 654">
          <a:extLst>
            <a:ext uri="{FF2B5EF4-FFF2-40B4-BE49-F238E27FC236}">
              <a16:creationId xmlns:a16="http://schemas.microsoft.com/office/drawing/2014/main" id="{00000000-0008-0000-0400-0000C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2" name="Text Box 655">
          <a:extLst>
            <a:ext uri="{FF2B5EF4-FFF2-40B4-BE49-F238E27FC236}">
              <a16:creationId xmlns:a16="http://schemas.microsoft.com/office/drawing/2014/main" id="{00000000-0008-0000-0400-0000C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3" name="Text Box 656">
          <a:extLst>
            <a:ext uri="{FF2B5EF4-FFF2-40B4-BE49-F238E27FC236}">
              <a16:creationId xmlns:a16="http://schemas.microsoft.com/office/drawing/2014/main" id="{00000000-0008-0000-0400-0000C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4" name="Text Box 657">
          <a:extLst>
            <a:ext uri="{FF2B5EF4-FFF2-40B4-BE49-F238E27FC236}">
              <a16:creationId xmlns:a16="http://schemas.microsoft.com/office/drawing/2014/main" id="{00000000-0008-0000-0400-0000D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5" name="Text Box 658">
          <a:extLst>
            <a:ext uri="{FF2B5EF4-FFF2-40B4-BE49-F238E27FC236}">
              <a16:creationId xmlns:a16="http://schemas.microsoft.com/office/drawing/2014/main" id="{00000000-0008-0000-0400-0000D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6" name="Text Box 659">
          <a:extLst>
            <a:ext uri="{FF2B5EF4-FFF2-40B4-BE49-F238E27FC236}">
              <a16:creationId xmlns:a16="http://schemas.microsoft.com/office/drawing/2014/main" id="{00000000-0008-0000-0400-0000D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7" name="Text Box 660">
          <a:extLst>
            <a:ext uri="{FF2B5EF4-FFF2-40B4-BE49-F238E27FC236}">
              <a16:creationId xmlns:a16="http://schemas.microsoft.com/office/drawing/2014/main" id="{00000000-0008-0000-0400-0000D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8" name="Text Box 661">
          <a:extLst>
            <a:ext uri="{FF2B5EF4-FFF2-40B4-BE49-F238E27FC236}">
              <a16:creationId xmlns:a16="http://schemas.microsoft.com/office/drawing/2014/main" id="{00000000-0008-0000-0400-0000D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9" name="Text Box 662">
          <a:extLst>
            <a:ext uri="{FF2B5EF4-FFF2-40B4-BE49-F238E27FC236}">
              <a16:creationId xmlns:a16="http://schemas.microsoft.com/office/drawing/2014/main" id="{00000000-0008-0000-0400-0000D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0" name="Text Box 663">
          <a:extLst>
            <a:ext uri="{FF2B5EF4-FFF2-40B4-BE49-F238E27FC236}">
              <a16:creationId xmlns:a16="http://schemas.microsoft.com/office/drawing/2014/main" id="{00000000-0008-0000-0400-0000D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1" name="Text Box 664">
          <a:extLst>
            <a:ext uri="{FF2B5EF4-FFF2-40B4-BE49-F238E27FC236}">
              <a16:creationId xmlns:a16="http://schemas.microsoft.com/office/drawing/2014/main" id="{00000000-0008-0000-0400-0000D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2" name="Text Box 665">
          <a:extLst>
            <a:ext uri="{FF2B5EF4-FFF2-40B4-BE49-F238E27FC236}">
              <a16:creationId xmlns:a16="http://schemas.microsoft.com/office/drawing/2014/main" id="{00000000-0008-0000-0400-0000D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3" name="Text Box 666">
          <a:extLst>
            <a:ext uri="{FF2B5EF4-FFF2-40B4-BE49-F238E27FC236}">
              <a16:creationId xmlns:a16="http://schemas.microsoft.com/office/drawing/2014/main" id="{00000000-0008-0000-0400-0000D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4" name="Text Box 667">
          <a:extLst>
            <a:ext uri="{FF2B5EF4-FFF2-40B4-BE49-F238E27FC236}">
              <a16:creationId xmlns:a16="http://schemas.microsoft.com/office/drawing/2014/main" id="{00000000-0008-0000-0400-0000D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5" name="Text Box 668">
          <a:extLst>
            <a:ext uri="{FF2B5EF4-FFF2-40B4-BE49-F238E27FC236}">
              <a16:creationId xmlns:a16="http://schemas.microsoft.com/office/drawing/2014/main" id="{00000000-0008-0000-0400-0000D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6" name="Text Box 669">
          <a:extLst>
            <a:ext uri="{FF2B5EF4-FFF2-40B4-BE49-F238E27FC236}">
              <a16:creationId xmlns:a16="http://schemas.microsoft.com/office/drawing/2014/main" id="{00000000-0008-0000-0400-0000D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7" name="Text Box 670">
          <a:extLst>
            <a:ext uri="{FF2B5EF4-FFF2-40B4-BE49-F238E27FC236}">
              <a16:creationId xmlns:a16="http://schemas.microsoft.com/office/drawing/2014/main" id="{00000000-0008-0000-0400-0000D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8" name="Text Box 671">
          <a:extLst>
            <a:ext uri="{FF2B5EF4-FFF2-40B4-BE49-F238E27FC236}">
              <a16:creationId xmlns:a16="http://schemas.microsoft.com/office/drawing/2014/main" id="{00000000-0008-0000-0400-0000D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9" name="Text Box 672">
          <a:extLst>
            <a:ext uri="{FF2B5EF4-FFF2-40B4-BE49-F238E27FC236}">
              <a16:creationId xmlns:a16="http://schemas.microsoft.com/office/drawing/2014/main" id="{00000000-0008-0000-0400-0000D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0" name="Text Box 673">
          <a:extLst>
            <a:ext uri="{FF2B5EF4-FFF2-40B4-BE49-F238E27FC236}">
              <a16:creationId xmlns:a16="http://schemas.microsoft.com/office/drawing/2014/main" id="{00000000-0008-0000-0400-0000E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1" name="Text Box 674">
          <a:extLst>
            <a:ext uri="{FF2B5EF4-FFF2-40B4-BE49-F238E27FC236}">
              <a16:creationId xmlns:a16="http://schemas.microsoft.com/office/drawing/2014/main" id="{00000000-0008-0000-0400-0000E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2" name="Text Box 675">
          <a:extLst>
            <a:ext uri="{FF2B5EF4-FFF2-40B4-BE49-F238E27FC236}">
              <a16:creationId xmlns:a16="http://schemas.microsoft.com/office/drawing/2014/main" id="{00000000-0008-0000-0400-0000E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3" name="Text Box 676">
          <a:extLst>
            <a:ext uri="{FF2B5EF4-FFF2-40B4-BE49-F238E27FC236}">
              <a16:creationId xmlns:a16="http://schemas.microsoft.com/office/drawing/2014/main" id="{00000000-0008-0000-0400-0000E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4" name="Text Box 677">
          <a:extLst>
            <a:ext uri="{FF2B5EF4-FFF2-40B4-BE49-F238E27FC236}">
              <a16:creationId xmlns:a16="http://schemas.microsoft.com/office/drawing/2014/main" id="{00000000-0008-0000-0400-0000E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5" name="Text Box 678">
          <a:extLst>
            <a:ext uri="{FF2B5EF4-FFF2-40B4-BE49-F238E27FC236}">
              <a16:creationId xmlns:a16="http://schemas.microsoft.com/office/drawing/2014/main" id="{00000000-0008-0000-0400-0000E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6" name="Text Box 679">
          <a:extLst>
            <a:ext uri="{FF2B5EF4-FFF2-40B4-BE49-F238E27FC236}">
              <a16:creationId xmlns:a16="http://schemas.microsoft.com/office/drawing/2014/main" id="{00000000-0008-0000-0400-0000E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7" name="Text Box 680">
          <a:extLst>
            <a:ext uri="{FF2B5EF4-FFF2-40B4-BE49-F238E27FC236}">
              <a16:creationId xmlns:a16="http://schemas.microsoft.com/office/drawing/2014/main" id="{00000000-0008-0000-0400-0000E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8" name="Text Box 681">
          <a:extLst>
            <a:ext uri="{FF2B5EF4-FFF2-40B4-BE49-F238E27FC236}">
              <a16:creationId xmlns:a16="http://schemas.microsoft.com/office/drawing/2014/main" id="{00000000-0008-0000-0400-0000E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9" name="Text Box 682">
          <a:extLst>
            <a:ext uri="{FF2B5EF4-FFF2-40B4-BE49-F238E27FC236}">
              <a16:creationId xmlns:a16="http://schemas.microsoft.com/office/drawing/2014/main" id="{00000000-0008-0000-0400-0000E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0" name="Text Box 683">
          <a:extLst>
            <a:ext uri="{FF2B5EF4-FFF2-40B4-BE49-F238E27FC236}">
              <a16:creationId xmlns:a16="http://schemas.microsoft.com/office/drawing/2014/main" id="{00000000-0008-0000-0400-0000E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1" name="Text Box 684">
          <a:extLst>
            <a:ext uri="{FF2B5EF4-FFF2-40B4-BE49-F238E27FC236}">
              <a16:creationId xmlns:a16="http://schemas.microsoft.com/office/drawing/2014/main" id="{00000000-0008-0000-0400-0000E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2" name="Text Box 685">
          <a:extLst>
            <a:ext uri="{FF2B5EF4-FFF2-40B4-BE49-F238E27FC236}">
              <a16:creationId xmlns:a16="http://schemas.microsoft.com/office/drawing/2014/main" id="{00000000-0008-0000-0400-0000E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3" name="Text Box 686">
          <a:extLst>
            <a:ext uri="{FF2B5EF4-FFF2-40B4-BE49-F238E27FC236}">
              <a16:creationId xmlns:a16="http://schemas.microsoft.com/office/drawing/2014/main" id="{00000000-0008-0000-0400-0000E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4" name="Text Box 687">
          <a:extLst>
            <a:ext uri="{FF2B5EF4-FFF2-40B4-BE49-F238E27FC236}">
              <a16:creationId xmlns:a16="http://schemas.microsoft.com/office/drawing/2014/main" id="{00000000-0008-0000-0400-0000E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5" name="Text Box 688">
          <a:extLst>
            <a:ext uri="{FF2B5EF4-FFF2-40B4-BE49-F238E27FC236}">
              <a16:creationId xmlns:a16="http://schemas.microsoft.com/office/drawing/2014/main" id="{00000000-0008-0000-0400-0000E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6" name="Text Box 689">
          <a:extLst>
            <a:ext uri="{FF2B5EF4-FFF2-40B4-BE49-F238E27FC236}">
              <a16:creationId xmlns:a16="http://schemas.microsoft.com/office/drawing/2014/main" id="{00000000-0008-0000-0400-0000F0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7" name="Text Box 690">
          <a:extLst>
            <a:ext uri="{FF2B5EF4-FFF2-40B4-BE49-F238E27FC236}">
              <a16:creationId xmlns:a16="http://schemas.microsoft.com/office/drawing/2014/main" id="{00000000-0008-0000-0400-0000F1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8" name="Text Box 691">
          <a:extLst>
            <a:ext uri="{FF2B5EF4-FFF2-40B4-BE49-F238E27FC236}">
              <a16:creationId xmlns:a16="http://schemas.microsoft.com/office/drawing/2014/main" id="{00000000-0008-0000-0400-0000F2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9" name="Text Box 692">
          <a:extLst>
            <a:ext uri="{FF2B5EF4-FFF2-40B4-BE49-F238E27FC236}">
              <a16:creationId xmlns:a16="http://schemas.microsoft.com/office/drawing/2014/main" id="{00000000-0008-0000-0400-0000F3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0" name="Text Box 693">
          <a:extLst>
            <a:ext uri="{FF2B5EF4-FFF2-40B4-BE49-F238E27FC236}">
              <a16:creationId xmlns:a16="http://schemas.microsoft.com/office/drawing/2014/main" id="{00000000-0008-0000-0400-0000F4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1" name="Text Box 694">
          <a:extLst>
            <a:ext uri="{FF2B5EF4-FFF2-40B4-BE49-F238E27FC236}">
              <a16:creationId xmlns:a16="http://schemas.microsoft.com/office/drawing/2014/main" id="{00000000-0008-0000-0400-0000F5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2" name="Text Box 695">
          <a:extLst>
            <a:ext uri="{FF2B5EF4-FFF2-40B4-BE49-F238E27FC236}">
              <a16:creationId xmlns:a16="http://schemas.microsoft.com/office/drawing/2014/main" id="{00000000-0008-0000-0400-0000F6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3" name="Text Box 696">
          <a:extLst>
            <a:ext uri="{FF2B5EF4-FFF2-40B4-BE49-F238E27FC236}">
              <a16:creationId xmlns:a16="http://schemas.microsoft.com/office/drawing/2014/main" id="{00000000-0008-0000-0400-0000F7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4" name="Text Box 697">
          <a:extLst>
            <a:ext uri="{FF2B5EF4-FFF2-40B4-BE49-F238E27FC236}">
              <a16:creationId xmlns:a16="http://schemas.microsoft.com/office/drawing/2014/main" id="{00000000-0008-0000-0400-0000F8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5" name="Text Box 698">
          <a:extLst>
            <a:ext uri="{FF2B5EF4-FFF2-40B4-BE49-F238E27FC236}">
              <a16:creationId xmlns:a16="http://schemas.microsoft.com/office/drawing/2014/main" id="{00000000-0008-0000-0400-0000F9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6" name="Text Box 699">
          <a:extLst>
            <a:ext uri="{FF2B5EF4-FFF2-40B4-BE49-F238E27FC236}">
              <a16:creationId xmlns:a16="http://schemas.microsoft.com/office/drawing/2014/main" id="{00000000-0008-0000-0400-0000FA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7" name="Text Box 700">
          <a:extLst>
            <a:ext uri="{FF2B5EF4-FFF2-40B4-BE49-F238E27FC236}">
              <a16:creationId xmlns:a16="http://schemas.microsoft.com/office/drawing/2014/main" id="{00000000-0008-0000-0400-0000FB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8" name="Text Box 701">
          <a:extLst>
            <a:ext uri="{FF2B5EF4-FFF2-40B4-BE49-F238E27FC236}">
              <a16:creationId xmlns:a16="http://schemas.microsoft.com/office/drawing/2014/main" id="{00000000-0008-0000-0400-0000FC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9" name="Text Box 702">
          <a:extLst>
            <a:ext uri="{FF2B5EF4-FFF2-40B4-BE49-F238E27FC236}">
              <a16:creationId xmlns:a16="http://schemas.microsoft.com/office/drawing/2014/main" id="{00000000-0008-0000-0400-0000FD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0" name="Text Box 703">
          <a:extLst>
            <a:ext uri="{FF2B5EF4-FFF2-40B4-BE49-F238E27FC236}">
              <a16:creationId xmlns:a16="http://schemas.microsoft.com/office/drawing/2014/main" id="{00000000-0008-0000-0400-0000FE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1" name="Text Box 704">
          <a:extLst>
            <a:ext uri="{FF2B5EF4-FFF2-40B4-BE49-F238E27FC236}">
              <a16:creationId xmlns:a16="http://schemas.microsoft.com/office/drawing/2014/main" id="{00000000-0008-0000-0400-0000FF01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2" name="Text Box 705">
          <a:extLst>
            <a:ext uri="{FF2B5EF4-FFF2-40B4-BE49-F238E27FC236}">
              <a16:creationId xmlns:a16="http://schemas.microsoft.com/office/drawing/2014/main" id="{00000000-0008-0000-0400-000000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3" name="Text Box 706">
          <a:extLst>
            <a:ext uri="{FF2B5EF4-FFF2-40B4-BE49-F238E27FC236}">
              <a16:creationId xmlns:a16="http://schemas.microsoft.com/office/drawing/2014/main" id="{00000000-0008-0000-0400-000001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4" name="Text Box 707">
          <a:extLst>
            <a:ext uri="{FF2B5EF4-FFF2-40B4-BE49-F238E27FC236}">
              <a16:creationId xmlns:a16="http://schemas.microsoft.com/office/drawing/2014/main" id="{00000000-0008-0000-0400-000002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5" name="Text Box 708">
          <a:extLst>
            <a:ext uri="{FF2B5EF4-FFF2-40B4-BE49-F238E27FC236}">
              <a16:creationId xmlns:a16="http://schemas.microsoft.com/office/drawing/2014/main" id="{00000000-0008-0000-0400-000003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6" name="Text Box 709">
          <a:extLst>
            <a:ext uri="{FF2B5EF4-FFF2-40B4-BE49-F238E27FC236}">
              <a16:creationId xmlns:a16="http://schemas.microsoft.com/office/drawing/2014/main" id="{00000000-0008-0000-0400-000004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7" name="Text Box 710">
          <a:extLst>
            <a:ext uri="{FF2B5EF4-FFF2-40B4-BE49-F238E27FC236}">
              <a16:creationId xmlns:a16="http://schemas.microsoft.com/office/drawing/2014/main" id="{00000000-0008-0000-0400-000005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8" name="Text Box 711">
          <a:extLst>
            <a:ext uri="{FF2B5EF4-FFF2-40B4-BE49-F238E27FC236}">
              <a16:creationId xmlns:a16="http://schemas.microsoft.com/office/drawing/2014/main" id="{00000000-0008-0000-0400-000006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9" name="Text Box 712">
          <a:extLst>
            <a:ext uri="{FF2B5EF4-FFF2-40B4-BE49-F238E27FC236}">
              <a16:creationId xmlns:a16="http://schemas.microsoft.com/office/drawing/2014/main" id="{00000000-0008-0000-0400-000007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0" name="Text Box 713">
          <a:extLst>
            <a:ext uri="{FF2B5EF4-FFF2-40B4-BE49-F238E27FC236}">
              <a16:creationId xmlns:a16="http://schemas.microsoft.com/office/drawing/2014/main" id="{00000000-0008-0000-0400-000008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1" name="Text Box 714">
          <a:extLst>
            <a:ext uri="{FF2B5EF4-FFF2-40B4-BE49-F238E27FC236}">
              <a16:creationId xmlns:a16="http://schemas.microsoft.com/office/drawing/2014/main" id="{00000000-0008-0000-0400-000009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2" name="Text Box 715">
          <a:extLst>
            <a:ext uri="{FF2B5EF4-FFF2-40B4-BE49-F238E27FC236}">
              <a16:creationId xmlns:a16="http://schemas.microsoft.com/office/drawing/2014/main" id="{00000000-0008-0000-0400-00000A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3" name="Text Box 716">
          <a:extLst>
            <a:ext uri="{FF2B5EF4-FFF2-40B4-BE49-F238E27FC236}">
              <a16:creationId xmlns:a16="http://schemas.microsoft.com/office/drawing/2014/main" id="{00000000-0008-0000-0400-00000B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4" name="Text Box 717">
          <a:extLst>
            <a:ext uri="{FF2B5EF4-FFF2-40B4-BE49-F238E27FC236}">
              <a16:creationId xmlns:a16="http://schemas.microsoft.com/office/drawing/2014/main" id="{00000000-0008-0000-0400-00000C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5" name="Text Box 718">
          <a:extLst>
            <a:ext uri="{FF2B5EF4-FFF2-40B4-BE49-F238E27FC236}">
              <a16:creationId xmlns:a16="http://schemas.microsoft.com/office/drawing/2014/main" id="{00000000-0008-0000-0400-00000D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6" name="Text Box 719">
          <a:extLst>
            <a:ext uri="{FF2B5EF4-FFF2-40B4-BE49-F238E27FC236}">
              <a16:creationId xmlns:a16="http://schemas.microsoft.com/office/drawing/2014/main" id="{00000000-0008-0000-0400-00000E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7" name="Text Box 720">
          <a:extLst>
            <a:ext uri="{FF2B5EF4-FFF2-40B4-BE49-F238E27FC236}">
              <a16:creationId xmlns:a16="http://schemas.microsoft.com/office/drawing/2014/main" id="{00000000-0008-0000-0400-00000F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8" name="Text Box 721">
          <a:extLst>
            <a:ext uri="{FF2B5EF4-FFF2-40B4-BE49-F238E27FC236}">
              <a16:creationId xmlns:a16="http://schemas.microsoft.com/office/drawing/2014/main" id="{00000000-0008-0000-0400-000010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9" name="Text Box 722">
          <a:extLst>
            <a:ext uri="{FF2B5EF4-FFF2-40B4-BE49-F238E27FC236}">
              <a16:creationId xmlns:a16="http://schemas.microsoft.com/office/drawing/2014/main" id="{00000000-0008-0000-0400-000011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0" name="Text Box 723">
          <a:extLst>
            <a:ext uri="{FF2B5EF4-FFF2-40B4-BE49-F238E27FC236}">
              <a16:creationId xmlns:a16="http://schemas.microsoft.com/office/drawing/2014/main" id="{00000000-0008-0000-0400-000012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1" name="Text Box 724">
          <a:extLst>
            <a:ext uri="{FF2B5EF4-FFF2-40B4-BE49-F238E27FC236}">
              <a16:creationId xmlns:a16="http://schemas.microsoft.com/office/drawing/2014/main" id="{00000000-0008-0000-0400-000013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2" name="Text Box 725">
          <a:extLst>
            <a:ext uri="{FF2B5EF4-FFF2-40B4-BE49-F238E27FC236}">
              <a16:creationId xmlns:a16="http://schemas.microsoft.com/office/drawing/2014/main" id="{00000000-0008-0000-0400-000014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3" name="Text Box 726">
          <a:extLst>
            <a:ext uri="{FF2B5EF4-FFF2-40B4-BE49-F238E27FC236}">
              <a16:creationId xmlns:a16="http://schemas.microsoft.com/office/drawing/2014/main" id="{00000000-0008-0000-0400-000015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4" name="Text Box 727">
          <a:extLst>
            <a:ext uri="{FF2B5EF4-FFF2-40B4-BE49-F238E27FC236}">
              <a16:creationId xmlns:a16="http://schemas.microsoft.com/office/drawing/2014/main" id="{00000000-0008-0000-0400-000016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5" name="Text Box 728">
          <a:extLst>
            <a:ext uri="{FF2B5EF4-FFF2-40B4-BE49-F238E27FC236}">
              <a16:creationId xmlns:a16="http://schemas.microsoft.com/office/drawing/2014/main" id="{00000000-0008-0000-0400-000017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6" name="Text Box 729">
          <a:extLst>
            <a:ext uri="{FF2B5EF4-FFF2-40B4-BE49-F238E27FC236}">
              <a16:creationId xmlns:a16="http://schemas.microsoft.com/office/drawing/2014/main" id="{00000000-0008-0000-0400-000018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7" name="Text Box 730">
          <a:extLst>
            <a:ext uri="{FF2B5EF4-FFF2-40B4-BE49-F238E27FC236}">
              <a16:creationId xmlns:a16="http://schemas.microsoft.com/office/drawing/2014/main" id="{00000000-0008-0000-0400-000019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8" name="Text Box 731">
          <a:extLst>
            <a:ext uri="{FF2B5EF4-FFF2-40B4-BE49-F238E27FC236}">
              <a16:creationId xmlns:a16="http://schemas.microsoft.com/office/drawing/2014/main" id="{00000000-0008-0000-0400-00001A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9" name="Text Box 732">
          <a:extLst>
            <a:ext uri="{FF2B5EF4-FFF2-40B4-BE49-F238E27FC236}">
              <a16:creationId xmlns:a16="http://schemas.microsoft.com/office/drawing/2014/main" id="{00000000-0008-0000-0400-00001B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0" name="Text Box 733">
          <a:extLst>
            <a:ext uri="{FF2B5EF4-FFF2-40B4-BE49-F238E27FC236}">
              <a16:creationId xmlns:a16="http://schemas.microsoft.com/office/drawing/2014/main" id="{00000000-0008-0000-0400-00001C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1" name="Text Box 734">
          <a:extLst>
            <a:ext uri="{FF2B5EF4-FFF2-40B4-BE49-F238E27FC236}">
              <a16:creationId xmlns:a16="http://schemas.microsoft.com/office/drawing/2014/main" id="{00000000-0008-0000-0400-00001D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2" name="Text Box 735">
          <a:extLst>
            <a:ext uri="{FF2B5EF4-FFF2-40B4-BE49-F238E27FC236}">
              <a16:creationId xmlns:a16="http://schemas.microsoft.com/office/drawing/2014/main" id="{00000000-0008-0000-0400-00001E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3" name="Text Box 736">
          <a:extLst>
            <a:ext uri="{FF2B5EF4-FFF2-40B4-BE49-F238E27FC236}">
              <a16:creationId xmlns:a16="http://schemas.microsoft.com/office/drawing/2014/main" id="{00000000-0008-0000-0400-00001F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4" name="Text Box 737">
          <a:extLst>
            <a:ext uri="{FF2B5EF4-FFF2-40B4-BE49-F238E27FC236}">
              <a16:creationId xmlns:a16="http://schemas.microsoft.com/office/drawing/2014/main" id="{00000000-0008-0000-0400-000020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5" name="Text Box 738">
          <a:extLst>
            <a:ext uri="{FF2B5EF4-FFF2-40B4-BE49-F238E27FC236}">
              <a16:creationId xmlns:a16="http://schemas.microsoft.com/office/drawing/2014/main" id="{00000000-0008-0000-0400-000021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6" name="Text Box 739">
          <a:extLst>
            <a:ext uri="{FF2B5EF4-FFF2-40B4-BE49-F238E27FC236}">
              <a16:creationId xmlns:a16="http://schemas.microsoft.com/office/drawing/2014/main" id="{00000000-0008-0000-0400-000022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7" name="Text Box 740">
          <a:extLst>
            <a:ext uri="{FF2B5EF4-FFF2-40B4-BE49-F238E27FC236}">
              <a16:creationId xmlns:a16="http://schemas.microsoft.com/office/drawing/2014/main" id="{00000000-0008-0000-0400-000023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8" name="Text Box 741">
          <a:extLst>
            <a:ext uri="{FF2B5EF4-FFF2-40B4-BE49-F238E27FC236}">
              <a16:creationId xmlns:a16="http://schemas.microsoft.com/office/drawing/2014/main" id="{00000000-0008-0000-0400-000024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9" name="Text Box 742">
          <a:extLst>
            <a:ext uri="{FF2B5EF4-FFF2-40B4-BE49-F238E27FC236}">
              <a16:creationId xmlns:a16="http://schemas.microsoft.com/office/drawing/2014/main" id="{00000000-0008-0000-0400-000025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0" name="Text Box 743">
          <a:extLst>
            <a:ext uri="{FF2B5EF4-FFF2-40B4-BE49-F238E27FC236}">
              <a16:creationId xmlns:a16="http://schemas.microsoft.com/office/drawing/2014/main" id="{00000000-0008-0000-0400-000026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1" name="Text Box 744">
          <a:extLst>
            <a:ext uri="{FF2B5EF4-FFF2-40B4-BE49-F238E27FC236}">
              <a16:creationId xmlns:a16="http://schemas.microsoft.com/office/drawing/2014/main" id="{00000000-0008-0000-0400-000027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2" name="Text Box 745">
          <a:extLst>
            <a:ext uri="{FF2B5EF4-FFF2-40B4-BE49-F238E27FC236}">
              <a16:creationId xmlns:a16="http://schemas.microsoft.com/office/drawing/2014/main" id="{00000000-0008-0000-0400-000028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3" name="Text Box 746">
          <a:extLst>
            <a:ext uri="{FF2B5EF4-FFF2-40B4-BE49-F238E27FC236}">
              <a16:creationId xmlns:a16="http://schemas.microsoft.com/office/drawing/2014/main" id="{00000000-0008-0000-0400-000029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4" name="Text Box 747">
          <a:extLst>
            <a:ext uri="{FF2B5EF4-FFF2-40B4-BE49-F238E27FC236}">
              <a16:creationId xmlns:a16="http://schemas.microsoft.com/office/drawing/2014/main" id="{00000000-0008-0000-0400-00002A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5" name="Text Box 748">
          <a:extLst>
            <a:ext uri="{FF2B5EF4-FFF2-40B4-BE49-F238E27FC236}">
              <a16:creationId xmlns:a16="http://schemas.microsoft.com/office/drawing/2014/main" id="{00000000-0008-0000-0400-00002B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6" name="Text Box 749">
          <a:extLst>
            <a:ext uri="{FF2B5EF4-FFF2-40B4-BE49-F238E27FC236}">
              <a16:creationId xmlns:a16="http://schemas.microsoft.com/office/drawing/2014/main" id="{00000000-0008-0000-0400-00002C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7" name="Text Box 750">
          <a:extLst>
            <a:ext uri="{FF2B5EF4-FFF2-40B4-BE49-F238E27FC236}">
              <a16:creationId xmlns:a16="http://schemas.microsoft.com/office/drawing/2014/main" id="{00000000-0008-0000-0400-00002D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8" name="Text Box 751">
          <a:extLst>
            <a:ext uri="{FF2B5EF4-FFF2-40B4-BE49-F238E27FC236}">
              <a16:creationId xmlns:a16="http://schemas.microsoft.com/office/drawing/2014/main" id="{00000000-0008-0000-0400-00002E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9" name="Text Box 752">
          <a:extLst>
            <a:ext uri="{FF2B5EF4-FFF2-40B4-BE49-F238E27FC236}">
              <a16:creationId xmlns:a16="http://schemas.microsoft.com/office/drawing/2014/main" id="{00000000-0008-0000-0400-00002F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0" name="Text Box 753">
          <a:extLst>
            <a:ext uri="{FF2B5EF4-FFF2-40B4-BE49-F238E27FC236}">
              <a16:creationId xmlns:a16="http://schemas.microsoft.com/office/drawing/2014/main" id="{00000000-0008-0000-0400-000030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1" name="Text Box 754">
          <a:extLst>
            <a:ext uri="{FF2B5EF4-FFF2-40B4-BE49-F238E27FC236}">
              <a16:creationId xmlns:a16="http://schemas.microsoft.com/office/drawing/2014/main" id="{00000000-0008-0000-0400-000031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2" name="Text Box 755">
          <a:extLst>
            <a:ext uri="{FF2B5EF4-FFF2-40B4-BE49-F238E27FC236}">
              <a16:creationId xmlns:a16="http://schemas.microsoft.com/office/drawing/2014/main" id="{00000000-0008-0000-0400-000032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3" name="Text Box 756">
          <a:extLst>
            <a:ext uri="{FF2B5EF4-FFF2-40B4-BE49-F238E27FC236}">
              <a16:creationId xmlns:a16="http://schemas.microsoft.com/office/drawing/2014/main" id="{00000000-0008-0000-0400-000033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4" name="Text Box 757">
          <a:extLst>
            <a:ext uri="{FF2B5EF4-FFF2-40B4-BE49-F238E27FC236}">
              <a16:creationId xmlns:a16="http://schemas.microsoft.com/office/drawing/2014/main" id="{00000000-0008-0000-0400-000034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5" name="Text Box 758">
          <a:extLst>
            <a:ext uri="{FF2B5EF4-FFF2-40B4-BE49-F238E27FC236}">
              <a16:creationId xmlns:a16="http://schemas.microsoft.com/office/drawing/2014/main" id="{00000000-0008-0000-0400-000035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6" name="Text Box 759">
          <a:extLst>
            <a:ext uri="{FF2B5EF4-FFF2-40B4-BE49-F238E27FC236}">
              <a16:creationId xmlns:a16="http://schemas.microsoft.com/office/drawing/2014/main" id="{00000000-0008-0000-0400-000036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7" name="Text Box 760">
          <a:extLst>
            <a:ext uri="{FF2B5EF4-FFF2-40B4-BE49-F238E27FC236}">
              <a16:creationId xmlns:a16="http://schemas.microsoft.com/office/drawing/2014/main" id="{00000000-0008-0000-0400-000037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8" name="Text Box 761">
          <a:extLst>
            <a:ext uri="{FF2B5EF4-FFF2-40B4-BE49-F238E27FC236}">
              <a16:creationId xmlns:a16="http://schemas.microsoft.com/office/drawing/2014/main" id="{00000000-0008-0000-0400-000038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9" name="Text Box 762">
          <a:extLst>
            <a:ext uri="{FF2B5EF4-FFF2-40B4-BE49-F238E27FC236}">
              <a16:creationId xmlns:a16="http://schemas.microsoft.com/office/drawing/2014/main" id="{00000000-0008-0000-0400-000039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0" name="Text Box 763">
          <a:extLst>
            <a:ext uri="{FF2B5EF4-FFF2-40B4-BE49-F238E27FC236}">
              <a16:creationId xmlns:a16="http://schemas.microsoft.com/office/drawing/2014/main" id="{00000000-0008-0000-0400-00003A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1" name="Text Box 764">
          <a:extLst>
            <a:ext uri="{FF2B5EF4-FFF2-40B4-BE49-F238E27FC236}">
              <a16:creationId xmlns:a16="http://schemas.microsoft.com/office/drawing/2014/main" id="{00000000-0008-0000-0400-00003B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2" name="Text Box 765">
          <a:extLst>
            <a:ext uri="{FF2B5EF4-FFF2-40B4-BE49-F238E27FC236}">
              <a16:creationId xmlns:a16="http://schemas.microsoft.com/office/drawing/2014/main" id="{00000000-0008-0000-0400-00003C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3" name="Text Box 766">
          <a:extLst>
            <a:ext uri="{FF2B5EF4-FFF2-40B4-BE49-F238E27FC236}">
              <a16:creationId xmlns:a16="http://schemas.microsoft.com/office/drawing/2014/main" id="{00000000-0008-0000-0400-00003D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4" name="Text Box 767">
          <a:extLst>
            <a:ext uri="{FF2B5EF4-FFF2-40B4-BE49-F238E27FC236}">
              <a16:creationId xmlns:a16="http://schemas.microsoft.com/office/drawing/2014/main" id="{00000000-0008-0000-0400-00003E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5" name="Text Box 768">
          <a:extLst>
            <a:ext uri="{FF2B5EF4-FFF2-40B4-BE49-F238E27FC236}">
              <a16:creationId xmlns:a16="http://schemas.microsoft.com/office/drawing/2014/main" id="{00000000-0008-0000-0400-00003F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6" name="Text Box 769">
          <a:extLst>
            <a:ext uri="{FF2B5EF4-FFF2-40B4-BE49-F238E27FC236}">
              <a16:creationId xmlns:a16="http://schemas.microsoft.com/office/drawing/2014/main" id="{00000000-0008-0000-0400-000040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7" name="Text Box 770">
          <a:extLst>
            <a:ext uri="{FF2B5EF4-FFF2-40B4-BE49-F238E27FC236}">
              <a16:creationId xmlns:a16="http://schemas.microsoft.com/office/drawing/2014/main" id="{00000000-0008-0000-0400-000041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8" name="Text Box 771">
          <a:extLst>
            <a:ext uri="{FF2B5EF4-FFF2-40B4-BE49-F238E27FC236}">
              <a16:creationId xmlns:a16="http://schemas.microsoft.com/office/drawing/2014/main" id="{00000000-0008-0000-0400-000042020000}"/>
            </a:ext>
          </a:extLst>
        </xdr:cNvPr>
        <xdr:cNvSpPr>
          <a:spLocks noGrp="1"/>
        </xdr:cNvSpPr>
      </xdr:nvSpPr>
      <xdr:spPr>
        <a:xfrm>
          <a:off x="1076325" y="375389775"/>
          <a:ext cx="123825" cy="752881"/>
        </a:xfrm>
        <a:prstGeom prst="rect">
          <a:avLst/>
        </a:prstGeom>
        <a:noFill/>
        <a:ln w="9525">
          <a:noFill/>
          <a:miter/>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79" name="Text Box 3">
          <a:extLst>
            <a:ext uri="{FF2B5EF4-FFF2-40B4-BE49-F238E27FC236}">
              <a16:creationId xmlns:a16="http://schemas.microsoft.com/office/drawing/2014/main" id="{00000000-0008-0000-0400-00004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0" name="Text Box 3">
          <a:extLst>
            <a:ext uri="{FF2B5EF4-FFF2-40B4-BE49-F238E27FC236}">
              <a16:creationId xmlns:a16="http://schemas.microsoft.com/office/drawing/2014/main" id="{00000000-0008-0000-0400-00004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1" name="Text Box 3">
          <a:extLst>
            <a:ext uri="{FF2B5EF4-FFF2-40B4-BE49-F238E27FC236}">
              <a16:creationId xmlns:a16="http://schemas.microsoft.com/office/drawing/2014/main" id="{00000000-0008-0000-0400-00004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2" name="Text Box 3">
          <a:extLst>
            <a:ext uri="{FF2B5EF4-FFF2-40B4-BE49-F238E27FC236}">
              <a16:creationId xmlns:a16="http://schemas.microsoft.com/office/drawing/2014/main" id="{00000000-0008-0000-0400-00004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3" name="Text Box 3">
          <a:extLst>
            <a:ext uri="{FF2B5EF4-FFF2-40B4-BE49-F238E27FC236}">
              <a16:creationId xmlns:a16="http://schemas.microsoft.com/office/drawing/2014/main" id="{00000000-0008-0000-0400-00004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4" name="Text Box 3">
          <a:extLst>
            <a:ext uri="{FF2B5EF4-FFF2-40B4-BE49-F238E27FC236}">
              <a16:creationId xmlns:a16="http://schemas.microsoft.com/office/drawing/2014/main" id="{00000000-0008-0000-0400-00004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5" name="Text Box 3">
          <a:extLst>
            <a:ext uri="{FF2B5EF4-FFF2-40B4-BE49-F238E27FC236}">
              <a16:creationId xmlns:a16="http://schemas.microsoft.com/office/drawing/2014/main" id="{00000000-0008-0000-0400-00004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6" name="Text Box 3">
          <a:extLst>
            <a:ext uri="{FF2B5EF4-FFF2-40B4-BE49-F238E27FC236}">
              <a16:creationId xmlns:a16="http://schemas.microsoft.com/office/drawing/2014/main" id="{00000000-0008-0000-0400-00004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7" name="Text Box 3">
          <a:extLst>
            <a:ext uri="{FF2B5EF4-FFF2-40B4-BE49-F238E27FC236}">
              <a16:creationId xmlns:a16="http://schemas.microsoft.com/office/drawing/2014/main" id="{00000000-0008-0000-0400-00004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8" name="Text Box 3">
          <a:extLst>
            <a:ext uri="{FF2B5EF4-FFF2-40B4-BE49-F238E27FC236}">
              <a16:creationId xmlns:a16="http://schemas.microsoft.com/office/drawing/2014/main" id="{00000000-0008-0000-0400-00004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9" name="Text Box 3">
          <a:extLst>
            <a:ext uri="{FF2B5EF4-FFF2-40B4-BE49-F238E27FC236}">
              <a16:creationId xmlns:a16="http://schemas.microsoft.com/office/drawing/2014/main" id="{00000000-0008-0000-0400-00004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0" name="Text Box 3">
          <a:extLst>
            <a:ext uri="{FF2B5EF4-FFF2-40B4-BE49-F238E27FC236}">
              <a16:creationId xmlns:a16="http://schemas.microsoft.com/office/drawing/2014/main" id="{00000000-0008-0000-0400-00004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1" name="Text Box 3">
          <a:extLst>
            <a:ext uri="{FF2B5EF4-FFF2-40B4-BE49-F238E27FC236}">
              <a16:creationId xmlns:a16="http://schemas.microsoft.com/office/drawing/2014/main" id="{00000000-0008-0000-0400-00004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2" name="Text Box 3">
          <a:extLst>
            <a:ext uri="{FF2B5EF4-FFF2-40B4-BE49-F238E27FC236}">
              <a16:creationId xmlns:a16="http://schemas.microsoft.com/office/drawing/2014/main" id="{00000000-0008-0000-0400-000050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3" name="Text Box 3">
          <a:extLst>
            <a:ext uri="{FF2B5EF4-FFF2-40B4-BE49-F238E27FC236}">
              <a16:creationId xmlns:a16="http://schemas.microsoft.com/office/drawing/2014/main" id="{00000000-0008-0000-0400-000051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4" name="Text Box 3">
          <a:extLst>
            <a:ext uri="{FF2B5EF4-FFF2-40B4-BE49-F238E27FC236}">
              <a16:creationId xmlns:a16="http://schemas.microsoft.com/office/drawing/2014/main" id="{00000000-0008-0000-0400-000052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5" name="Text Box 3">
          <a:extLst>
            <a:ext uri="{FF2B5EF4-FFF2-40B4-BE49-F238E27FC236}">
              <a16:creationId xmlns:a16="http://schemas.microsoft.com/office/drawing/2014/main" id="{00000000-0008-0000-0400-00005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6" name="Text Box 3">
          <a:extLst>
            <a:ext uri="{FF2B5EF4-FFF2-40B4-BE49-F238E27FC236}">
              <a16:creationId xmlns:a16="http://schemas.microsoft.com/office/drawing/2014/main" id="{00000000-0008-0000-0400-00005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7" name="Text Box 3">
          <a:extLst>
            <a:ext uri="{FF2B5EF4-FFF2-40B4-BE49-F238E27FC236}">
              <a16:creationId xmlns:a16="http://schemas.microsoft.com/office/drawing/2014/main" id="{00000000-0008-0000-0400-00005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8" name="Text Box 3">
          <a:extLst>
            <a:ext uri="{FF2B5EF4-FFF2-40B4-BE49-F238E27FC236}">
              <a16:creationId xmlns:a16="http://schemas.microsoft.com/office/drawing/2014/main" id="{00000000-0008-0000-0400-00005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9" name="Text Box 3">
          <a:extLst>
            <a:ext uri="{FF2B5EF4-FFF2-40B4-BE49-F238E27FC236}">
              <a16:creationId xmlns:a16="http://schemas.microsoft.com/office/drawing/2014/main" id="{00000000-0008-0000-0400-00005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0" name="Text Box 3">
          <a:extLst>
            <a:ext uri="{FF2B5EF4-FFF2-40B4-BE49-F238E27FC236}">
              <a16:creationId xmlns:a16="http://schemas.microsoft.com/office/drawing/2014/main" id="{00000000-0008-0000-0400-00005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1" name="Text Box 3">
          <a:extLst>
            <a:ext uri="{FF2B5EF4-FFF2-40B4-BE49-F238E27FC236}">
              <a16:creationId xmlns:a16="http://schemas.microsoft.com/office/drawing/2014/main" id="{00000000-0008-0000-0400-00005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2" name="Text Box 3">
          <a:extLst>
            <a:ext uri="{FF2B5EF4-FFF2-40B4-BE49-F238E27FC236}">
              <a16:creationId xmlns:a16="http://schemas.microsoft.com/office/drawing/2014/main" id="{00000000-0008-0000-0400-00005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3" name="Text Box 3">
          <a:extLst>
            <a:ext uri="{FF2B5EF4-FFF2-40B4-BE49-F238E27FC236}">
              <a16:creationId xmlns:a16="http://schemas.microsoft.com/office/drawing/2014/main" id="{00000000-0008-0000-0400-00005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4" name="Text Box 3">
          <a:extLst>
            <a:ext uri="{FF2B5EF4-FFF2-40B4-BE49-F238E27FC236}">
              <a16:creationId xmlns:a16="http://schemas.microsoft.com/office/drawing/2014/main" id="{00000000-0008-0000-0400-00005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5" name="Text Box 3">
          <a:extLst>
            <a:ext uri="{FF2B5EF4-FFF2-40B4-BE49-F238E27FC236}">
              <a16:creationId xmlns:a16="http://schemas.microsoft.com/office/drawing/2014/main" id="{00000000-0008-0000-0400-00005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6" name="Text Box 3">
          <a:extLst>
            <a:ext uri="{FF2B5EF4-FFF2-40B4-BE49-F238E27FC236}">
              <a16:creationId xmlns:a16="http://schemas.microsoft.com/office/drawing/2014/main" id="{00000000-0008-0000-0400-00005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7" name="Text Box 3">
          <a:extLst>
            <a:ext uri="{FF2B5EF4-FFF2-40B4-BE49-F238E27FC236}">
              <a16:creationId xmlns:a16="http://schemas.microsoft.com/office/drawing/2014/main" id="{00000000-0008-0000-0400-00005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8" name="Text Box 3">
          <a:extLst>
            <a:ext uri="{FF2B5EF4-FFF2-40B4-BE49-F238E27FC236}">
              <a16:creationId xmlns:a16="http://schemas.microsoft.com/office/drawing/2014/main" id="{00000000-0008-0000-0400-000060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9" name="Text Box 3">
          <a:extLst>
            <a:ext uri="{FF2B5EF4-FFF2-40B4-BE49-F238E27FC236}">
              <a16:creationId xmlns:a16="http://schemas.microsoft.com/office/drawing/2014/main" id="{00000000-0008-0000-0400-000061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0" name="Text Box 3">
          <a:extLst>
            <a:ext uri="{FF2B5EF4-FFF2-40B4-BE49-F238E27FC236}">
              <a16:creationId xmlns:a16="http://schemas.microsoft.com/office/drawing/2014/main" id="{00000000-0008-0000-0400-000062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1" name="Text Box 3">
          <a:extLst>
            <a:ext uri="{FF2B5EF4-FFF2-40B4-BE49-F238E27FC236}">
              <a16:creationId xmlns:a16="http://schemas.microsoft.com/office/drawing/2014/main" id="{00000000-0008-0000-0400-00006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2" name="Text Box 3">
          <a:extLst>
            <a:ext uri="{FF2B5EF4-FFF2-40B4-BE49-F238E27FC236}">
              <a16:creationId xmlns:a16="http://schemas.microsoft.com/office/drawing/2014/main" id="{00000000-0008-0000-0400-00006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3" name="Text Box 3">
          <a:extLst>
            <a:ext uri="{FF2B5EF4-FFF2-40B4-BE49-F238E27FC236}">
              <a16:creationId xmlns:a16="http://schemas.microsoft.com/office/drawing/2014/main" id="{00000000-0008-0000-0400-00006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4" name="Text Box 3">
          <a:extLst>
            <a:ext uri="{FF2B5EF4-FFF2-40B4-BE49-F238E27FC236}">
              <a16:creationId xmlns:a16="http://schemas.microsoft.com/office/drawing/2014/main" id="{00000000-0008-0000-0400-00006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5" name="Text Box 3">
          <a:extLst>
            <a:ext uri="{FF2B5EF4-FFF2-40B4-BE49-F238E27FC236}">
              <a16:creationId xmlns:a16="http://schemas.microsoft.com/office/drawing/2014/main" id="{00000000-0008-0000-0400-00006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6" name="Text Box 3">
          <a:extLst>
            <a:ext uri="{FF2B5EF4-FFF2-40B4-BE49-F238E27FC236}">
              <a16:creationId xmlns:a16="http://schemas.microsoft.com/office/drawing/2014/main" id="{00000000-0008-0000-0400-00006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7" name="Text Box 3">
          <a:extLst>
            <a:ext uri="{FF2B5EF4-FFF2-40B4-BE49-F238E27FC236}">
              <a16:creationId xmlns:a16="http://schemas.microsoft.com/office/drawing/2014/main" id="{00000000-0008-0000-0400-00006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8" name="Text Box 3">
          <a:extLst>
            <a:ext uri="{FF2B5EF4-FFF2-40B4-BE49-F238E27FC236}">
              <a16:creationId xmlns:a16="http://schemas.microsoft.com/office/drawing/2014/main" id="{00000000-0008-0000-0400-00006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9" name="Text Box 3">
          <a:extLst>
            <a:ext uri="{FF2B5EF4-FFF2-40B4-BE49-F238E27FC236}">
              <a16:creationId xmlns:a16="http://schemas.microsoft.com/office/drawing/2014/main" id="{00000000-0008-0000-0400-00006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0" name="Text Box 3">
          <a:extLst>
            <a:ext uri="{FF2B5EF4-FFF2-40B4-BE49-F238E27FC236}">
              <a16:creationId xmlns:a16="http://schemas.microsoft.com/office/drawing/2014/main" id="{00000000-0008-0000-0400-00006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1" name="Text Box 3">
          <a:extLst>
            <a:ext uri="{FF2B5EF4-FFF2-40B4-BE49-F238E27FC236}">
              <a16:creationId xmlns:a16="http://schemas.microsoft.com/office/drawing/2014/main" id="{00000000-0008-0000-0400-00006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2" name="Text Box 3">
          <a:extLst>
            <a:ext uri="{FF2B5EF4-FFF2-40B4-BE49-F238E27FC236}">
              <a16:creationId xmlns:a16="http://schemas.microsoft.com/office/drawing/2014/main" id="{00000000-0008-0000-0400-00006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3" name="Text Box 3">
          <a:extLst>
            <a:ext uri="{FF2B5EF4-FFF2-40B4-BE49-F238E27FC236}">
              <a16:creationId xmlns:a16="http://schemas.microsoft.com/office/drawing/2014/main" id="{00000000-0008-0000-0400-00006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4" name="Text Box 3">
          <a:extLst>
            <a:ext uri="{FF2B5EF4-FFF2-40B4-BE49-F238E27FC236}">
              <a16:creationId xmlns:a16="http://schemas.microsoft.com/office/drawing/2014/main" id="{00000000-0008-0000-0400-000070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5" name="Text Box 3">
          <a:extLst>
            <a:ext uri="{FF2B5EF4-FFF2-40B4-BE49-F238E27FC236}">
              <a16:creationId xmlns:a16="http://schemas.microsoft.com/office/drawing/2014/main" id="{00000000-0008-0000-0400-000071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6" name="Text Box 3">
          <a:extLst>
            <a:ext uri="{FF2B5EF4-FFF2-40B4-BE49-F238E27FC236}">
              <a16:creationId xmlns:a16="http://schemas.microsoft.com/office/drawing/2014/main" id="{00000000-0008-0000-0400-000072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7" name="Text Box 3">
          <a:extLst>
            <a:ext uri="{FF2B5EF4-FFF2-40B4-BE49-F238E27FC236}">
              <a16:creationId xmlns:a16="http://schemas.microsoft.com/office/drawing/2014/main" id="{00000000-0008-0000-0400-00007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8" name="Text Box 3">
          <a:extLst>
            <a:ext uri="{FF2B5EF4-FFF2-40B4-BE49-F238E27FC236}">
              <a16:creationId xmlns:a16="http://schemas.microsoft.com/office/drawing/2014/main" id="{00000000-0008-0000-0400-00007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9" name="Text Box 3">
          <a:extLst>
            <a:ext uri="{FF2B5EF4-FFF2-40B4-BE49-F238E27FC236}">
              <a16:creationId xmlns:a16="http://schemas.microsoft.com/office/drawing/2014/main" id="{00000000-0008-0000-0400-00007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0" name="Text Box 3">
          <a:extLst>
            <a:ext uri="{FF2B5EF4-FFF2-40B4-BE49-F238E27FC236}">
              <a16:creationId xmlns:a16="http://schemas.microsoft.com/office/drawing/2014/main" id="{00000000-0008-0000-0400-00007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1" name="Text Box 3">
          <a:extLst>
            <a:ext uri="{FF2B5EF4-FFF2-40B4-BE49-F238E27FC236}">
              <a16:creationId xmlns:a16="http://schemas.microsoft.com/office/drawing/2014/main" id="{00000000-0008-0000-0400-00007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2" name="Text Box 3">
          <a:extLst>
            <a:ext uri="{FF2B5EF4-FFF2-40B4-BE49-F238E27FC236}">
              <a16:creationId xmlns:a16="http://schemas.microsoft.com/office/drawing/2014/main" id="{00000000-0008-0000-0400-00007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3" name="Text Box 3">
          <a:extLst>
            <a:ext uri="{FF2B5EF4-FFF2-40B4-BE49-F238E27FC236}">
              <a16:creationId xmlns:a16="http://schemas.microsoft.com/office/drawing/2014/main" id="{00000000-0008-0000-0400-00007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4" name="Text Box 3">
          <a:extLst>
            <a:ext uri="{FF2B5EF4-FFF2-40B4-BE49-F238E27FC236}">
              <a16:creationId xmlns:a16="http://schemas.microsoft.com/office/drawing/2014/main" id="{00000000-0008-0000-0400-00007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5" name="Text Box 3">
          <a:extLst>
            <a:ext uri="{FF2B5EF4-FFF2-40B4-BE49-F238E27FC236}">
              <a16:creationId xmlns:a16="http://schemas.microsoft.com/office/drawing/2014/main" id="{00000000-0008-0000-0400-00007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6" name="Text Box 3">
          <a:extLst>
            <a:ext uri="{FF2B5EF4-FFF2-40B4-BE49-F238E27FC236}">
              <a16:creationId xmlns:a16="http://schemas.microsoft.com/office/drawing/2014/main" id="{00000000-0008-0000-0400-00007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7" name="Text Box 3">
          <a:extLst>
            <a:ext uri="{FF2B5EF4-FFF2-40B4-BE49-F238E27FC236}">
              <a16:creationId xmlns:a16="http://schemas.microsoft.com/office/drawing/2014/main" id="{00000000-0008-0000-0400-00007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8" name="Text Box 3">
          <a:extLst>
            <a:ext uri="{FF2B5EF4-FFF2-40B4-BE49-F238E27FC236}">
              <a16:creationId xmlns:a16="http://schemas.microsoft.com/office/drawing/2014/main" id="{00000000-0008-0000-0400-00007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9" name="Text Box 3">
          <a:extLst>
            <a:ext uri="{FF2B5EF4-FFF2-40B4-BE49-F238E27FC236}">
              <a16:creationId xmlns:a16="http://schemas.microsoft.com/office/drawing/2014/main" id="{00000000-0008-0000-0400-00007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0" name="Text Box 3">
          <a:extLst>
            <a:ext uri="{FF2B5EF4-FFF2-40B4-BE49-F238E27FC236}">
              <a16:creationId xmlns:a16="http://schemas.microsoft.com/office/drawing/2014/main" id="{00000000-0008-0000-0400-000080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1" name="Text Box 3">
          <a:extLst>
            <a:ext uri="{FF2B5EF4-FFF2-40B4-BE49-F238E27FC236}">
              <a16:creationId xmlns:a16="http://schemas.microsoft.com/office/drawing/2014/main" id="{00000000-0008-0000-0400-000081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2" name="Text Box 3">
          <a:extLst>
            <a:ext uri="{FF2B5EF4-FFF2-40B4-BE49-F238E27FC236}">
              <a16:creationId xmlns:a16="http://schemas.microsoft.com/office/drawing/2014/main" id="{00000000-0008-0000-0400-000082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3" name="Text Box 3">
          <a:extLst>
            <a:ext uri="{FF2B5EF4-FFF2-40B4-BE49-F238E27FC236}">
              <a16:creationId xmlns:a16="http://schemas.microsoft.com/office/drawing/2014/main" id="{00000000-0008-0000-0400-00008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4" name="Text Box 3">
          <a:extLst>
            <a:ext uri="{FF2B5EF4-FFF2-40B4-BE49-F238E27FC236}">
              <a16:creationId xmlns:a16="http://schemas.microsoft.com/office/drawing/2014/main" id="{00000000-0008-0000-0400-00008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5" name="Text Box 3">
          <a:extLst>
            <a:ext uri="{FF2B5EF4-FFF2-40B4-BE49-F238E27FC236}">
              <a16:creationId xmlns:a16="http://schemas.microsoft.com/office/drawing/2014/main" id="{00000000-0008-0000-0400-00008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6" name="Text Box 3">
          <a:extLst>
            <a:ext uri="{FF2B5EF4-FFF2-40B4-BE49-F238E27FC236}">
              <a16:creationId xmlns:a16="http://schemas.microsoft.com/office/drawing/2014/main" id="{00000000-0008-0000-0400-00008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7" name="Text Box 3">
          <a:extLst>
            <a:ext uri="{FF2B5EF4-FFF2-40B4-BE49-F238E27FC236}">
              <a16:creationId xmlns:a16="http://schemas.microsoft.com/office/drawing/2014/main" id="{00000000-0008-0000-0400-00008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8" name="Text Box 3">
          <a:extLst>
            <a:ext uri="{FF2B5EF4-FFF2-40B4-BE49-F238E27FC236}">
              <a16:creationId xmlns:a16="http://schemas.microsoft.com/office/drawing/2014/main" id="{00000000-0008-0000-0400-00008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9" name="Text Box 3">
          <a:extLst>
            <a:ext uri="{FF2B5EF4-FFF2-40B4-BE49-F238E27FC236}">
              <a16:creationId xmlns:a16="http://schemas.microsoft.com/office/drawing/2014/main" id="{00000000-0008-0000-0400-00008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0" name="Text Box 3">
          <a:extLst>
            <a:ext uri="{FF2B5EF4-FFF2-40B4-BE49-F238E27FC236}">
              <a16:creationId xmlns:a16="http://schemas.microsoft.com/office/drawing/2014/main" id="{00000000-0008-0000-0400-00008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1" name="Text Box 3">
          <a:extLst>
            <a:ext uri="{FF2B5EF4-FFF2-40B4-BE49-F238E27FC236}">
              <a16:creationId xmlns:a16="http://schemas.microsoft.com/office/drawing/2014/main" id="{00000000-0008-0000-0400-00008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2" name="Text Box 3">
          <a:extLst>
            <a:ext uri="{FF2B5EF4-FFF2-40B4-BE49-F238E27FC236}">
              <a16:creationId xmlns:a16="http://schemas.microsoft.com/office/drawing/2014/main" id="{00000000-0008-0000-0400-00008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3" name="Text Box 3">
          <a:extLst>
            <a:ext uri="{FF2B5EF4-FFF2-40B4-BE49-F238E27FC236}">
              <a16:creationId xmlns:a16="http://schemas.microsoft.com/office/drawing/2014/main" id="{00000000-0008-0000-0400-00008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4" name="Text Box 3">
          <a:extLst>
            <a:ext uri="{FF2B5EF4-FFF2-40B4-BE49-F238E27FC236}">
              <a16:creationId xmlns:a16="http://schemas.microsoft.com/office/drawing/2014/main" id="{00000000-0008-0000-0400-00008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5" name="Text Box 3">
          <a:extLst>
            <a:ext uri="{FF2B5EF4-FFF2-40B4-BE49-F238E27FC236}">
              <a16:creationId xmlns:a16="http://schemas.microsoft.com/office/drawing/2014/main" id="{00000000-0008-0000-0400-00008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6" name="Text Box 3">
          <a:extLst>
            <a:ext uri="{FF2B5EF4-FFF2-40B4-BE49-F238E27FC236}">
              <a16:creationId xmlns:a16="http://schemas.microsoft.com/office/drawing/2014/main" id="{00000000-0008-0000-0400-000090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7" name="Text Box 3">
          <a:extLst>
            <a:ext uri="{FF2B5EF4-FFF2-40B4-BE49-F238E27FC236}">
              <a16:creationId xmlns:a16="http://schemas.microsoft.com/office/drawing/2014/main" id="{00000000-0008-0000-0400-000091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8" name="Text Box 3">
          <a:extLst>
            <a:ext uri="{FF2B5EF4-FFF2-40B4-BE49-F238E27FC236}">
              <a16:creationId xmlns:a16="http://schemas.microsoft.com/office/drawing/2014/main" id="{00000000-0008-0000-0400-000092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9" name="Text Box 3">
          <a:extLst>
            <a:ext uri="{FF2B5EF4-FFF2-40B4-BE49-F238E27FC236}">
              <a16:creationId xmlns:a16="http://schemas.microsoft.com/office/drawing/2014/main" id="{00000000-0008-0000-0400-00009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0" name="Text Box 3">
          <a:extLst>
            <a:ext uri="{FF2B5EF4-FFF2-40B4-BE49-F238E27FC236}">
              <a16:creationId xmlns:a16="http://schemas.microsoft.com/office/drawing/2014/main" id="{00000000-0008-0000-0400-00009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1" name="Text Box 3">
          <a:extLst>
            <a:ext uri="{FF2B5EF4-FFF2-40B4-BE49-F238E27FC236}">
              <a16:creationId xmlns:a16="http://schemas.microsoft.com/office/drawing/2014/main" id="{00000000-0008-0000-0400-00009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2" name="Text Box 3">
          <a:extLst>
            <a:ext uri="{FF2B5EF4-FFF2-40B4-BE49-F238E27FC236}">
              <a16:creationId xmlns:a16="http://schemas.microsoft.com/office/drawing/2014/main" id="{00000000-0008-0000-0400-00009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3" name="Text Box 3">
          <a:extLst>
            <a:ext uri="{FF2B5EF4-FFF2-40B4-BE49-F238E27FC236}">
              <a16:creationId xmlns:a16="http://schemas.microsoft.com/office/drawing/2014/main" id="{00000000-0008-0000-0400-00009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4" name="Text Box 3">
          <a:extLst>
            <a:ext uri="{FF2B5EF4-FFF2-40B4-BE49-F238E27FC236}">
              <a16:creationId xmlns:a16="http://schemas.microsoft.com/office/drawing/2014/main" id="{00000000-0008-0000-0400-00009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5" name="Text Box 3">
          <a:extLst>
            <a:ext uri="{FF2B5EF4-FFF2-40B4-BE49-F238E27FC236}">
              <a16:creationId xmlns:a16="http://schemas.microsoft.com/office/drawing/2014/main" id="{00000000-0008-0000-0400-00009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6" name="Text Box 3">
          <a:extLst>
            <a:ext uri="{FF2B5EF4-FFF2-40B4-BE49-F238E27FC236}">
              <a16:creationId xmlns:a16="http://schemas.microsoft.com/office/drawing/2014/main" id="{00000000-0008-0000-0400-00009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7" name="Text Box 3">
          <a:extLst>
            <a:ext uri="{FF2B5EF4-FFF2-40B4-BE49-F238E27FC236}">
              <a16:creationId xmlns:a16="http://schemas.microsoft.com/office/drawing/2014/main" id="{00000000-0008-0000-0400-00009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8" name="Text Box 3">
          <a:extLst>
            <a:ext uri="{FF2B5EF4-FFF2-40B4-BE49-F238E27FC236}">
              <a16:creationId xmlns:a16="http://schemas.microsoft.com/office/drawing/2014/main" id="{00000000-0008-0000-0400-00009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9" name="Text Box 3">
          <a:extLst>
            <a:ext uri="{FF2B5EF4-FFF2-40B4-BE49-F238E27FC236}">
              <a16:creationId xmlns:a16="http://schemas.microsoft.com/office/drawing/2014/main" id="{00000000-0008-0000-0400-00009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0" name="Text Box 3">
          <a:extLst>
            <a:ext uri="{FF2B5EF4-FFF2-40B4-BE49-F238E27FC236}">
              <a16:creationId xmlns:a16="http://schemas.microsoft.com/office/drawing/2014/main" id="{00000000-0008-0000-0400-00009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1" name="Text Box 3">
          <a:extLst>
            <a:ext uri="{FF2B5EF4-FFF2-40B4-BE49-F238E27FC236}">
              <a16:creationId xmlns:a16="http://schemas.microsoft.com/office/drawing/2014/main" id="{00000000-0008-0000-0400-00009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2" name="Text Box 3">
          <a:extLst>
            <a:ext uri="{FF2B5EF4-FFF2-40B4-BE49-F238E27FC236}">
              <a16:creationId xmlns:a16="http://schemas.microsoft.com/office/drawing/2014/main" id="{00000000-0008-0000-0400-0000A0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3" name="Text Box 3">
          <a:extLst>
            <a:ext uri="{FF2B5EF4-FFF2-40B4-BE49-F238E27FC236}">
              <a16:creationId xmlns:a16="http://schemas.microsoft.com/office/drawing/2014/main" id="{00000000-0008-0000-0400-0000A1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4" name="Text Box 3">
          <a:extLst>
            <a:ext uri="{FF2B5EF4-FFF2-40B4-BE49-F238E27FC236}">
              <a16:creationId xmlns:a16="http://schemas.microsoft.com/office/drawing/2014/main" id="{00000000-0008-0000-0400-0000A2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5" name="Text Box 3">
          <a:extLst>
            <a:ext uri="{FF2B5EF4-FFF2-40B4-BE49-F238E27FC236}">
              <a16:creationId xmlns:a16="http://schemas.microsoft.com/office/drawing/2014/main" id="{00000000-0008-0000-0400-0000A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6" name="Text Box 3">
          <a:extLst>
            <a:ext uri="{FF2B5EF4-FFF2-40B4-BE49-F238E27FC236}">
              <a16:creationId xmlns:a16="http://schemas.microsoft.com/office/drawing/2014/main" id="{00000000-0008-0000-0400-0000A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7" name="Text Box 3">
          <a:extLst>
            <a:ext uri="{FF2B5EF4-FFF2-40B4-BE49-F238E27FC236}">
              <a16:creationId xmlns:a16="http://schemas.microsoft.com/office/drawing/2014/main" id="{00000000-0008-0000-0400-0000A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8" name="Text Box 3">
          <a:extLst>
            <a:ext uri="{FF2B5EF4-FFF2-40B4-BE49-F238E27FC236}">
              <a16:creationId xmlns:a16="http://schemas.microsoft.com/office/drawing/2014/main" id="{00000000-0008-0000-0400-0000A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9" name="Text Box 3">
          <a:extLst>
            <a:ext uri="{FF2B5EF4-FFF2-40B4-BE49-F238E27FC236}">
              <a16:creationId xmlns:a16="http://schemas.microsoft.com/office/drawing/2014/main" id="{00000000-0008-0000-0400-0000A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0" name="Text Box 3">
          <a:extLst>
            <a:ext uri="{FF2B5EF4-FFF2-40B4-BE49-F238E27FC236}">
              <a16:creationId xmlns:a16="http://schemas.microsoft.com/office/drawing/2014/main" id="{00000000-0008-0000-0400-0000A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1" name="Text Box 3">
          <a:extLst>
            <a:ext uri="{FF2B5EF4-FFF2-40B4-BE49-F238E27FC236}">
              <a16:creationId xmlns:a16="http://schemas.microsoft.com/office/drawing/2014/main" id="{00000000-0008-0000-0400-0000A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2" name="Text Box 3">
          <a:extLst>
            <a:ext uri="{FF2B5EF4-FFF2-40B4-BE49-F238E27FC236}">
              <a16:creationId xmlns:a16="http://schemas.microsoft.com/office/drawing/2014/main" id="{00000000-0008-0000-0400-0000A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3" name="Text Box 3">
          <a:extLst>
            <a:ext uri="{FF2B5EF4-FFF2-40B4-BE49-F238E27FC236}">
              <a16:creationId xmlns:a16="http://schemas.microsoft.com/office/drawing/2014/main" id="{00000000-0008-0000-0400-0000A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4" name="Text Box 3">
          <a:extLst>
            <a:ext uri="{FF2B5EF4-FFF2-40B4-BE49-F238E27FC236}">
              <a16:creationId xmlns:a16="http://schemas.microsoft.com/office/drawing/2014/main" id="{00000000-0008-0000-0400-0000A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5" name="Text Box 3">
          <a:extLst>
            <a:ext uri="{FF2B5EF4-FFF2-40B4-BE49-F238E27FC236}">
              <a16:creationId xmlns:a16="http://schemas.microsoft.com/office/drawing/2014/main" id="{00000000-0008-0000-0400-0000A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6" name="Text Box 3">
          <a:extLst>
            <a:ext uri="{FF2B5EF4-FFF2-40B4-BE49-F238E27FC236}">
              <a16:creationId xmlns:a16="http://schemas.microsoft.com/office/drawing/2014/main" id="{00000000-0008-0000-0400-0000A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7" name="Text Box 3">
          <a:extLst>
            <a:ext uri="{FF2B5EF4-FFF2-40B4-BE49-F238E27FC236}">
              <a16:creationId xmlns:a16="http://schemas.microsoft.com/office/drawing/2014/main" id="{00000000-0008-0000-0400-0000A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8" name="Text Box 3">
          <a:extLst>
            <a:ext uri="{FF2B5EF4-FFF2-40B4-BE49-F238E27FC236}">
              <a16:creationId xmlns:a16="http://schemas.microsoft.com/office/drawing/2014/main" id="{00000000-0008-0000-0400-0000B0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9" name="Text Box 3">
          <a:extLst>
            <a:ext uri="{FF2B5EF4-FFF2-40B4-BE49-F238E27FC236}">
              <a16:creationId xmlns:a16="http://schemas.microsoft.com/office/drawing/2014/main" id="{00000000-0008-0000-0400-0000B1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0" name="Text Box 3">
          <a:extLst>
            <a:ext uri="{FF2B5EF4-FFF2-40B4-BE49-F238E27FC236}">
              <a16:creationId xmlns:a16="http://schemas.microsoft.com/office/drawing/2014/main" id="{00000000-0008-0000-0400-0000B2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1" name="Text Box 3">
          <a:extLst>
            <a:ext uri="{FF2B5EF4-FFF2-40B4-BE49-F238E27FC236}">
              <a16:creationId xmlns:a16="http://schemas.microsoft.com/office/drawing/2014/main" id="{00000000-0008-0000-0400-0000B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2" name="Text Box 3">
          <a:extLst>
            <a:ext uri="{FF2B5EF4-FFF2-40B4-BE49-F238E27FC236}">
              <a16:creationId xmlns:a16="http://schemas.microsoft.com/office/drawing/2014/main" id="{00000000-0008-0000-0400-0000B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3" name="Text Box 3">
          <a:extLst>
            <a:ext uri="{FF2B5EF4-FFF2-40B4-BE49-F238E27FC236}">
              <a16:creationId xmlns:a16="http://schemas.microsoft.com/office/drawing/2014/main" id="{00000000-0008-0000-0400-0000B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4" name="Text Box 3">
          <a:extLst>
            <a:ext uri="{FF2B5EF4-FFF2-40B4-BE49-F238E27FC236}">
              <a16:creationId xmlns:a16="http://schemas.microsoft.com/office/drawing/2014/main" id="{00000000-0008-0000-0400-0000B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5" name="Text Box 3">
          <a:extLst>
            <a:ext uri="{FF2B5EF4-FFF2-40B4-BE49-F238E27FC236}">
              <a16:creationId xmlns:a16="http://schemas.microsoft.com/office/drawing/2014/main" id="{00000000-0008-0000-0400-0000B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6" name="Text Box 3">
          <a:extLst>
            <a:ext uri="{FF2B5EF4-FFF2-40B4-BE49-F238E27FC236}">
              <a16:creationId xmlns:a16="http://schemas.microsoft.com/office/drawing/2014/main" id="{00000000-0008-0000-0400-0000B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7" name="Text Box 3">
          <a:extLst>
            <a:ext uri="{FF2B5EF4-FFF2-40B4-BE49-F238E27FC236}">
              <a16:creationId xmlns:a16="http://schemas.microsoft.com/office/drawing/2014/main" id="{00000000-0008-0000-0400-0000B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8" name="Text Box 3">
          <a:extLst>
            <a:ext uri="{FF2B5EF4-FFF2-40B4-BE49-F238E27FC236}">
              <a16:creationId xmlns:a16="http://schemas.microsoft.com/office/drawing/2014/main" id="{00000000-0008-0000-0400-0000B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9" name="Text Box 3">
          <a:extLst>
            <a:ext uri="{FF2B5EF4-FFF2-40B4-BE49-F238E27FC236}">
              <a16:creationId xmlns:a16="http://schemas.microsoft.com/office/drawing/2014/main" id="{00000000-0008-0000-0400-0000B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0" name="Text Box 3">
          <a:extLst>
            <a:ext uri="{FF2B5EF4-FFF2-40B4-BE49-F238E27FC236}">
              <a16:creationId xmlns:a16="http://schemas.microsoft.com/office/drawing/2014/main" id="{00000000-0008-0000-0400-0000B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1" name="Text Box 3">
          <a:extLst>
            <a:ext uri="{FF2B5EF4-FFF2-40B4-BE49-F238E27FC236}">
              <a16:creationId xmlns:a16="http://schemas.microsoft.com/office/drawing/2014/main" id="{00000000-0008-0000-0400-0000B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2" name="Text Box 3">
          <a:extLst>
            <a:ext uri="{FF2B5EF4-FFF2-40B4-BE49-F238E27FC236}">
              <a16:creationId xmlns:a16="http://schemas.microsoft.com/office/drawing/2014/main" id="{00000000-0008-0000-0400-0000B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3" name="Text Box 3">
          <a:extLst>
            <a:ext uri="{FF2B5EF4-FFF2-40B4-BE49-F238E27FC236}">
              <a16:creationId xmlns:a16="http://schemas.microsoft.com/office/drawing/2014/main" id="{00000000-0008-0000-0400-0000B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4" name="Text Box 3">
          <a:extLst>
            <a:ext uri="{FF2B5EF4-FFF2-40B4-BE49-F238E27FC236}">
              <a16:creationId xmlns:a16="http://schemas.microsoft.com/office/drawing/2014/main" id="{00000000-0008-0000-0400-0000C0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5" name="Text Box 3">
          <a:extLst>
            <a:ext uri="{FF2B5EF4-FFF2-40B4-BE49-F238E27FC236}">
              <a16:creationId xmlns:a16="http://schemas.microsoft.com/office/drawing/2014/main" id="{00000000-0008-0000-0400-0000C1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6" name="Text Box 3">
          <a:extLst>
            <a:ext uri="{FF2B5EF4-FFF2-40B4-BE49-F238E27FC236}">
              <a16:creationId xmlns:a16="http://schemas.microsoft.com/office/drawing/2014/main" id="{00000000-0008-0000-0400-0000C2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7" name="Text Box 3">
          <a:extLst>
            <a:ext uri="{FF2B5EF4-FFF2-40B4-BE49-F238E27FC236}">
              <a16:creationId xmlns:a16="http://schemas.microsoft.com/office/drawing/2014/main" id="{00000000-0008-0000-0400-0000C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8" name="Text Box 3">
          <a:extLst>
            <a:ext uri="{FF2B5EF4-FFF2-40B4-BE49-F238E27FC236}">
              <a16:creationId xmlns:a16="http://schemas.microsoft.com/office/drawing/2014/main" id="{00000000-0008-0000-0400-0000C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9" name="Text Box 3">
          <a:extLst>
            <a:ext uri="{FF2B5EF4-FFF2-40B4-BE49-F238E27FC236}">
              <a16:creationId xmlns:a16="http://schemas.microsoft.com/office/drawing/2014/main" id="{00000000-0008-0000-0400-0000C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0" name="Text Box 3">
          <a:extLst>
            <a:ext uri="{FF2B5EF4-FFF2-40B4-BE49-F238E27FC236}">
              <a16:creationId xmlns:a16="http://schemas.microsoft.com/office/drawing/2014/main" id="{00000000-0008-0000-0400-0000C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1" name="Text Box 3">
          <a:extLst>
            <a:ext uri="{FF2B5EF4-FFF2-40B4-BE49-F238E27FC236}">
              <a16:creationId xmlns:a16="http://schemas.microsoft.com/office/drawing/2014/main" id="{00000000-0008-0000-0400-0000C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2" name="Text Box 3">
          <a:extLst>
            <a:ext uri="{FF2B5EF4-FFF2-40B4-BE49-F238E27FC236}">
              <a16:creationId xmlns:a16="http://schemas.microsoft.com/office/drawing/2014/main" id="{00000000-0008-0000-0400-0000C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3" name="Text Box 3">
          <a:extLst>
            <a:ext uri="{FF2B5EF4-FFF2-40B4-BE49-F238E27FC236}">
              <a16:creationId xmlns:a16="http://schemas.microsoft.com/office/drawing/2014/main" id="{00000000-0008-0000-0400-0000C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4" name="Text Box 3">
          <a:extLst>
            <a:ext uri="{FF2B5EF4-FFF2-40B4-BE49-F238E27FC236}">
              <a16:creationId xmlns:a16="http://schemas.microsoft.com/office/drawing/2014/main" id="{00000000-0008-0000-0400-0000C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5" name="Text Box 3">
          <a:extLst>
            <a:ext uri="{FF2B5EF4-FFF2-40B4-BE49-F238E27FC236}">
              <a16:creationId xmlns:a16="http://schemas.microsoft.com/office/drawing/2014/main" id="{00000000-0008-0000-0400-0000C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6" name="Text Box 3">
          <a:extLst>
            <a:ext uri="{FF2B5EF4-FFF2-40B4-BE49-F238E27FC236}">
              <a16:creationId xmlns:a16="http://schemas.microsoft.com/office/drawing/2014/main" id="{00000000-0008-0000-0400-0000C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7" name="Text Box 3">
          <a:extLst>
            <a:ext uri="{FF2B5EF4-FFF2-40B4-BE49-F238E27FC236}">
              <a16:creationId xmlns:a16="http://schemas.microsoft.com/office/drawing/2014/main" id="{00000000-0008-0000-0400-0000C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8" name="Text Box 3">
          <a:extLst>
            <a:ext uri="{FF2B5EF4-FFF2-40B4-BE49-F238E27FC236}">
              <a16:creationId xmlns:a16="http://schemas.microsoft.com/office/drawing/2014/main" id="{00000000-0008-0000-0400-0000C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9" name="Text Box 3">
          <a:extLst>
            <a:ext uri="{FF2B5EF4-FFF2-40B4-BE49-F238E27FC236}">
              <a16:creationId xmlns:a16="http://schemas.microsoft.com/office/drawing/2014/main" id="{00000000-0008-0000-0400-0000C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0" name="Text Box 3">
          <a:extLst>
            <a:ext uri="{FF2B5EF4-FFF2-40B4-BE49-F238E27FC236}">
              <a16:creationId xmlns:a16="http://schemas.microsoft.com/office/drawing/2014/main" id="{00000000-0008-0000-0400-0000D0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1" name="Text Box 3">
          <a:extLst>
            <a:ext uri="{FF2B5EF4-FFF2-40B4-BE49-F238E27FC236}">
              <a16:creationId xmlns:a16="http://schemas.microsoft.com/office/drawing/2014/main" id="{00000000-0008-0000-0400-0000D1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2" name="Text Box 3">
          <a:extLst>
            <a:ext uri="{FF2B5EF4-FFF2-40B4-BE49-F238E27FC236}">
              <a16:creationId xmlns:a16="http://schemas.microsoft.com/office/drawing/2014/main" id="{00000000-0008-0000-0400-0000D2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3" name="Text Box 3">
          <a:extLst>
            <a:ext uri="{FF2B5EF4-FFF2-40B4-BE49-F238E27FC236}">
              <a16:creationId xmlns:a16="http://schemas.microsoft.com/office/drawing/2014/main" id="{00000000-0008-0000-0400-0000D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4" name="Text Box 3">
          <a:extLst>
            <a:ext uri="{FF2B5EF4-FFF2-40B4-BE49-F238E27FC236}">
              <a16:creationId xmlns:a16="http://schemas.microsoft.com/office/drawing/2014/main" id="{00000000-0008-0000-0400-0000D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5" name="Text Box 3">
          <a:extLst>
            <a:ext uri="{FF2B5EF4-FFF2-40B4-BE49-F238E27FC236}">
              <a16:creationId xmlns:a16="http://schemas.microsoft.com/office/drawing/2014/main" id="{00000000-0008-0000-0400-0000D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6" name="Text Box 3">
          <a:extLst>
            <a:ext uri="{FF2B5EF4-FFF2-40B4-BE49-F238E27FC236}">
              <a16:creationId xmlns:a16="http://schemas.microsoft.com/office/drawing/2014/main" id="{00000000-0008-0000-0400-0000D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7" name="Text Box 3">
          <a:extLst>
            <a:ext uri="{FF2B5EF4-FFF2-40B4-BE49-F238E27FC236}">
              <a16:creationId xmlns:a16="http://schemas.microsoft.com/office/drawing/2014/main" id="{00000000-0008-0000-0400-0000D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8" name="Text Box 3">
          <a:extLst>
            <a:ext uri="{FF2B5EF4-FFF2-40B4-BE49-F238E27FC236}">
              <a16:creationId xmlns:a16="http://schemas.microsoft.com/office/drawing/2014/main" id="{00000000-0008-0000-0400-0000D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9" name="Text Box 3">
          <a:extLst>
            <a:ext uri="{FF2B5EF4-FFF2-40B4-BE49-F238E27FC236}">
              <a16:creationId xmlns:a16="http://schemas.microsoft.com/office/drawing/2014/main" id="{00000000-0008-0000-0400-0000D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0" name="Text Box 3">
          <a:extLst>
            <a:ext uri="{FF2B5EF4-FFF2-40B4-BE49-F238E27FC236}">
              <a16:creationId xmlns:a16="http://schemas.microsoft.com/office/drawing/2014/main" id="{00000000-0008-0000-0400-0000D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1" name="Text Box 3">
          <a:extLst>
            <a:ext uri="{FF2B5EF4-FFF2-40B4-BE49-F238E27FC236}">
              <a16:creationId xmlns:a16="http://schemas.microsoft.com/office/drawing/2014/main" id="{00000000-0008-0000-0400-0000D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2" name="Text Box 3">
          <a:extLst>
            <a:ext uri="{FF2B5EF4-FFF2-40B4-BE49-F238E27FC236}">
              <a16:creationId xmlns:a16="http://schemas.microsoft.com/office/drawing/2014/main" id="{00000000-0008-0000-0400-0000D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3" name="Text Box 3">
          <a:extLst>
            <a:ext uri="{FF2B5EF4-FFF2-40B4-BE49-F238E27FC236}">
              <a16:creationId xmlns:a16="http://schemas.microsoft.com/office/drawing/2014/main" id="{00000000-0008-0000-0400-0000D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4" name="Text Box 3">
          <a:extLst>
            <a:ext uri="{FF2B5EF4-FFF2-40B4-BE49-F238E27FC236}">
              <a16:creationId xmlns:a16="http://schemas.microsoft.com/office/drawing/2014/main" id="{00000000-0008-0000-0400-0000D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5" name="Text Box 3">
          <a:extLst>
            <a:ext uri="{FF2B5EF4-FFF2-40B4-BE49-F238E27FC236}">
              <a16:creationId xmlns:a16="http://schemas.microsoft.com/office/drawing/2014/main" id="{00000000-0008-0000-0400-0000D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6" name="Text Box 3">
          <a:extLst>
            <a:ext uri="{FF2B5EF4-FFF2-40B4-BE49-F238E27FC236}">
              <a16:creationId xmlns:a16="http://schemas.microsoft.com/office/drawing/2014/main" id="{00000000-0008-0000-0400-0000E0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7" name="Text Box 3">
          <a:extLst>
            <a:ext uri="{FF2B5EF4-FFF2-40B4-BE49-F238E27FC236}">
              <a16:creationId xmlns:a16="http://schemas.microsoft.com/office/drawing/2014/main" id="{00000000-0008-0000-0400-0000E1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8" name="Text Box 3">
          <a:extLst>
            <a:ext uri="{FF2B5EF4-FFF2-40B4-BE49-F238E27FC236}">
              <a16:creationId xmlns:a16="http://schemas.microsoft.com/office/drawing/2014/main" id="{00000000-0008-0000-0400-0000E2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9" name="Text Box 3">
          <a:extLst>
            <a:ext uri="{FF2B5EF4-FFF2-40B4-BE49-F238E27FC236}">
              <a16:creationId xmlns:a16="http://schemas.microsoft.com/office/drawing/2014/main" id="{00000000-0008-0000-0400-0000E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0" name="Text Box 3">
          <a:extLst>
            <a:ext uri="{FF2B5EF4-FFF2-40B4-BE49-F238E27FC236}">
              <a16:creationId xmlns:a16="http://schemas.microsoft.com/office/drawing/2014/main" id="{00000000-0008-0000-0400-0000E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1" name="Text Box 3">
          <a:extLst>
            <a:ext uri="{FF2B5EF4-FFF2-40B4-BE49-F238E27FC236}">
              <a16:creationId xmlns:a16="http://schemas.microsoft.com/office/drawing/2014/main" id="{00000000-0008-0000-0400-0000E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2" name="Text Box 3">
          <a:extLst>
            <a:ext uri="{FF2B5EF4-FFF2-40B4-BE49-F238E27FC236}">
              <a16:creationId xmlns:a16="http://schemas.microsoft.com/office/drawing/2014/main" id="{00000000-0008-0000-0400-0000E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3" name="Text Box 3">
          <a:extLst>
            <a:ext uri="{FF2B5EF4-FFF2-40B4-BE49-F238E27FC236}">
              <a16:creationId xmlns:a16="http://schemas.microsoft.com/office/drawing/2014/main" id="{00000000-0008-0000-0400-0000E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4" name="Text Box 3">
          <a:extLst>
            <a:ext uri="{FF2B5EF4-FFF2-40B4-BE49-F238E27FC236}">
              <a16:creationId xmlns:a16="http://schemas.microsoft.com/office/drawing/2014/main" id="{00000000-0008-0000-0400-0000E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5" name="Text Box 3">
          <a:extLst>
            <a:ext uri="{FF2B5EF4-FFF2-40B4-BE49-F238E27FC236}">
              <a16:creationId xmlns:a16="http://schemas.microsoft.com/office/drawing/2014/main" id="{00000000-0008-0000-0400-0000E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6" name="Text Box 3">
          <a:extLst>
            <a:ext uri="{FF2B5EF4-FFF2-40B4-BE49-F238E27FC236}">
              <a16:creationId xmlns:a16="http://schemas.microsoft.com/office/drawing/2014/main" id="{00000000-0008-0000-0400-0000E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7" name="Text Box 3">
          <a:extLst>
            <a:ext uri="{FF2B5EF4-FFF2-40B4-BE49-F238E27FC236}">
              <a16:creationId xmlns:a16="http://schemas.microsoft.com/office/drawing/2014/main" id="{00000000-0008-0000-0400-0000E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8" name="Text Box 3">
          <a:extLst>
            <a:ext uri="{FF2B5EF4-FFF2-40B4-BE49-F238E27FC236}">
              <a16:creationId xmlns:a16="http://schemas.microsoft.com/office/drawing/2014/main" id="{00000000-0008-0000-0400-0000E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9" name="Text Box 3">
          <a:extLst>
            <a:ext uri="{FF2B5EF4-FFF2-40B4-BE49-F238E27FC236}">
              <a16:creationId xmlns:a16="http://schemas.microsoft.com/office/drawing/2014/main" id="{00000000-0008-0000-0400-0000E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0" name="Text Box 3">
          <a:extLst>
            <a:ext uri="{FF2B5EF4-FFF2-40B4-BE49-F238E27FC236}">
              <a16:creationId xmlns:a16="http://schemas.microsoft.com/office/drawing/2014/main" id="{00000000-0008-0000-0400-0000E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1" name="Text Box 3">
          <a:extLst>
            <a:ext uri="{FF2B5EF4-FFF2-40B4-BE49-F238E27FC236}">
              <a16:creationId xmlns:a16="http://schemas.microsoft.com/office/drawing/2014/main" id="{00000000-0008-0000-0400-0000E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2" name="Text Box 3">
          <a:extLst>
            <a:ext uri="{FF2B5EF4-FFF2-40B4-BE49-F238E27FC236}">
              <a16:creationId xmlns:a16="http://schemas.microsoft.com/office/drawing/2014/main" id="{00000000-0008-0000-0400-0000F0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3" name="Text Box 3">
          <a:extLst>
            <a:ext uri="{FF2B5EF4-FFF2-40B4-BE49-F238E27FC236}">
              <a16:creationId xmlns:a16="http://schemas.microsoft.com/office/drawing/2014/main" id="{00000000-0008-0000-0400-0000F1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4" name="Text Box 3">
          <a:extLst>
            <a:ext uri="{FF2B5EF4-FFF2-40B4-BE49-F238E27FC236}">
              <a16:creationId xmlns:a16="http://schemas.microsoft.com/office/drawing/2014/main" id="{00000000-0008-0000-0400-0000F2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5" name="Text Box 3">
          <a:extLst>
            <a:ext uri="{FF2B5EF4-FFF2-40B4-BE49-F238E27FC236}">
              <a16:creationId xmlns:a16="http://schemas.microsoft.com/office/drawing/2014/main" id="{00000000-0008-0000-0400-0000F3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6" name="Text Box 3">
          <a:extLst>
            <a:ext uri="{FF2B5EF4-FFF2-40B4-BE49-F238E27FC236}">
              <a16:creationId xmlns:a16="http://schemas.microsoft.com/office/drawing/2014/main" id="{00000000-0008-0000-0400-0000F4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7" name="Text Box 3">
          <a:extLst>
            <a:ext uri="{FF2B5EF4-FFF2-40B4-BE49-F238E27FC236}">
              <a16:creationId xmlns:a16="http://schemas.microsoft.com/office/drawing/2014/main" id="{00000000-0008-0000-0400-0000F5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8" name="Text Box 3">
          <a:extLst>
            <a:ext uri="{FF2B5EF4-FFF2-40B4-BE49-F238E27FC236}">
              <a16:creationId xmlns:a16="http://schemas.microsoft.com/office/drawing/2014/main" id="{00000000-0008-0000-0400-0000F6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9" name="Text Box 3">
          <a:extLst>
            <a:ext uri="{FF2B5EF4-FFF2-40B4-BE49-F238E27FC236}">
              <a16:creationId xmlns:a16="http://schemas.microsoft.com/office/drawing/2014/main" id="{00000000-0008-0000-0400-0000F7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0" name="Text Box 3">
          <a:extLst>
            <a:ext uri="{FF2B5EF4-FFF2-40B4-BE49-F238E27FC236}">
              <a16:creationId xmlns:a16="http://schemas.microsoft.com/office/drawing/2014/main" id="{00000000-0008-0000-0400-0000F8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1" name="Text Box 3">
          <a:extLst>
            <a:ext uri="{FF2B5EF4-FFF2-40B4-BE49-F238E27FC236}">
              <a16:creationId xmlns:a16="http://schemas.microsoft.com/office/drawing/2014/main" id="{00000000-0008-0000-0400-0000F9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2" name="Text Box 3">
          <a:extLst>
            <a:ext uri="{FF2B5EF4-FFF2-40B4-BE49-F238E27FC236}">
              <a16:creationId xmlns:a16="http://schemas.microsoft.com/office/drawing/2014/main" id="{00000000-0008-0000-0400-0000FA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3" name="Text Box 3">
          <a:extLst>
            <a:ext uri="{FF2B5EF4-FFF2-40B4-BE49-F238E27FC236}">
              <a16:creationId xmlns:a16="http://schemas.microsoft.com/office/drawing/2014/main" id="{00000000-0008-0000-0400-0000FB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4" name="Text Box 3">
          <a:extLst>
            <a:ext uri="{FF2B5EF4-FFF2-40B4-BE49-F238E27FC236}">
              <a16:creationId xmlns:a16="http://schemas.microsoft.com/office/drawing/2014/main" id="{00000000-0008-0000-0400-0000FC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5" name="Text Box 3">
          <a:extLst>
            <a:ext uri="{FF2B5EF4-FFF2-40B4-BE49-F238E27FC236}">
              <a16:creationId xmlns:a16="http://schemas.microsoft.com/office/drawing/2014/main" id="{00000000-0008-0000-0400-0000FD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6" name="Text Box 3">
          <a:extLst>
            <a:ext uri="{FF2B5EF4-FFF2-40B4-BE49-F238E27FC236}">
              <a16:creationId xmlns:a16="http://schemas.microsoft.com/office/drawing/2014/main" id="{00000000-0008-0000-0400-0000FE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7" name="Text Box 3">
          <a:extLst>
            <a:ext uri="{FF2B5EF4-FFF2-40B4-BE49-F238E27FC236}">
              <a16:creationId xmlns:a16="http://schemas.microsoft.com/office/drawing/2014/main" id="{00000000-0008-0000-0400-0000FF02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8" name="Text Box 3">
          <a:extLst>
            <a:ext uri="{FF2B5EF4-FFF2-40B4-BE49-F238E27FC236}">
              <a16:creationId xmlns:a16="http://schemas.microsoft.com/office/drawing/2014/main" id="{00000000-0008-0000-0400-00000003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9" name="Text Box 3">
          <a:extLst>
            <a:ext uri="{FF2B5EF4-FFF2-40B4-BE49-F238E27FC236}">
              <a16:creationId xmlns:a16="http://schemas.microsoft.com/office/drawing/2014/main" id="{00000000-0008-0000-0400-00000103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70" name="Text Box 3">
          <a:extLst>
            <a:ext uri="{FF2B5EF4-FFF2-40B4-BE49-F238E27FC236}">
              <a16:creationId xmlns:a16="http://schemas.microsoft.com/office/drawing/2014/main" id="{00000000-0008-0000-0400-000002030000}"/>
            </a:ext>
          </a:extLst>
        </xdr:cNvPr>
        <xdr:cNvSpPr>
          <a:spLocks noGrp="1"/>
        </xdr:cNvSpPr>
      </xdr:nvSpPr>
      <xdr:spPr>
        <a:xfrm>
          <a:off x="2524125" y="40458390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1" name="Text Box 3">
          <a:extLst>
            <a:ext uri="{FF2B5EF4-FFF2-40B4-BE49-F238E27FC236}">
              <a16:creationId xmlns:a16="http://schemas.microsoft.com/office/drawing/2014/main" id="{00000000-0008-0000-0400-00000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2" name="Text Box 3">
          <a:extLst>
            <a:ext uri="{FF2B5EF4-FFF2-40B4-BE49-F238E27FC236}">
              <a16:creationId xmlns:a16="http://schemas.microsoft.com/office/drawing/2014/main" id="{00000000-0008-0000-0400-00000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3" name="Text Box 3">
          <a:extLst>
            <a:ext uri="{FF2B5EF4-FFF2-40B4-BE49-F238E27FC236}">
              <a16:creationId xmlns:a16="http://schemas.microsoft.com/office/drawing/2014/main" id="{00000000-0008-0000-0400-00000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4" name="Text Box 3">
          <a:extLst>
            <a:ext uri="{FF2B5EF4-FFF2-40B4-BE49-F238E27FC236}">
              <a16:creationId xmlns:a16="http://schemas.microsoft.com/office/drawing/2014/main" id="{00000000-0008-0000-0400-00000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5" name="Text Box 3">
          <a:extLst>
            <a:ext uri="{FF2B5EF4-FFF2-40B4-BE49-F238E27FC236}">
              <a16:creationId xmlns:a16="http://schemas.microsoft.com/office/drawing/2014/main" id="{00000000-0008-0000-0400-00000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6" name="Text Box 3">
          <a:extLst>
            <a:ext uri="{FF2B5EF4-FFF2-40B4-BE49-F238E27FC236}">
              <a16:creationId xmlns:a16="http://schemas.microsoft.com/office/drawing/2014/main" id="{00000000-0008-0000-0400-00000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7" name="Text Box 3">
          <a:extLst>
            <a:ext uri="{FF2B5EF4-FFF2-40B4-BE49-F238E27FC236}">
              <a16:creationId xmlns:a16="http://schemas.microsoft.com/office/drawing/2014/main" id="{00000000-0008-0000-0400-00000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8" name="Text Box 3">
          <a:extLst>
            <a:ext uri="{FF2B5EF4-FFF2-40B4-BE49-F238E27FC236}">
              <a16:creationId xmlns:a16="http://schemas.microsoft.com/office/drawing/2014/main" id="{00000000-0008-0000-0400-00000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9" name="Text Box 3">
          <a:extLst>
            <a:ext uri="{FF2B5EF4-FFF2-40B4-BE49-F238E27FC236}">
              <a16:creationId xmlns:a16="http://schemas.microsoft.com/office/drawing/2014/main" id="{00000000-0008-0000-0400-00000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0" name="Text Box 3">
          <a:extLst>
            <a:ext uri="{FF2B5EF4-FFF2-40B4-BE49-F238E27FC236}">
              <a16:creationId xmlns:a16="http://schemas.microsoft.com/office/drawing/2014/main" id="{00000000-0008-0000-0400-00000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1" name="Text Box 3">
          <a:extLst>
            <a:ext uri="{FF2B5EF4-FFF2-40B4-BE49-F238E27FC236}">
              <a16:creationId xmlns:a16="http://schemas.microsoft.com/office/drawing/2014/main" id="{00000000-0008-0000-0400-00000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2" name="Text Box 3">
          <a:extLst>
            <a:ext uri="{FF2B5EF4-FFF2-40B4-BE49-F238E27FC236}">
              <a16:creationId xmlns:a16="http://schemas.microsoft.com/office/drawing/2014/main" id="{00000000-0008-0000-0400-00000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3" name="Text Box 3">
          <a:extLst>
            <a:ext uri="{FF2B5EF4-FFF2-40B4-BE49-F238E27FC236}">
              <a16:creationId xmlns:a16="http://schemas.microsoft.com/office/drawing/2014/main" id="{00000000-0008-0000-0400-00000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4" name="Text Box 3">
          <a:extLst>
            <a:ext uri="{FF2B5EF4-FFF2-40B4-BE49-F238E27FC236}">
              <a16:creationId xmlns:a16="http://schemas.microsoft.com/office/drawing/2014/main" id="{00000000-0008-0000-0400-00001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5" name="Text Box 3">
          <a:extLst>
            <a:ext uri="{FF2B5EF4-FFF2-40B4-BE49-F238E27FC236}">
              <a16:creationId xmlns:a16="http://schemas.microsoft.com/office/drawing/2014/main" id="{00000000-0008-0000-0400-00001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6" name="Text Box 3">
          <a:extLst>
            <a:ext uri="{FF2B5EF4-FFF2-40B4-BE49-F238E27FC236}">
              <a16:creationId xmlns:a16="http://schemas.microsoft.com/office/drawing/2014/main" id="{00000000-0008-0000-0400-00001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7" name="Text Box 3">
          <a:extLst>
            <a:ext uri="{FF2B5EF4-FFF2-40B4-BE49-F238E27FC236}">
              <a16:creationId xmlns:a16="http://schemas.microsoft.com/office/drawing/2014/main" id="{00000000-0008-0000-0400-00001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8" name="Text Box 3">
          <a:extLst>
            <a:ext uri="{FF2B5EF4-FFF2-40B4-BE49-F238E27FC236}">
              <a16:creationId xmlns:a16="http://schemas.microsoft.com/office/drawing/2014/main" id="{00000000-0008-0000-0400-00001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9" name="Text Box 3">
          <a:extLst>
            <a:ext uri="{FF2B5EF4-FFF2-40B4-BE49-F238E27FC236}">
              <a16:creationId xmlns:a16="http://schemas.microsoft.com/office/drawing/2014/main" id="{00000000-0008-0000-0400-00001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0" name="Text Box 3">
          <a:extLst>
            <a:ext uri="{FF2B5EF4-FFF2-40B4-BE49-F238E27FC236}">
              <a16:creationId xmlns:a16="http://schemas.microsoft.com/office/drawing/2014/main" id="{00000000-0008-0000-0400-00001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1" name="Text Box 3">
          <a:extLst>
            <a:ext uri="{FF2B5EF4-FFF2-40B4-BE49-F238E27FC236}">
              <a16:creationId xmlns:a16="http://schemas.microsoft.com/office/drawing/2014/main" id="{00000000-0008-0000-0400-00001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2" name="Text Box 3">
          <a:extLst>
            <a:ext uri="{FF2B5EF4-FFF2-40B4-BE49-F238E27FC236}">
              <a16:creationId xmlns:a16="http://schemas.microsoft.com/office/drawing/2014/main" id="{00000000-0008-0000-0400-00001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3" name="Text Box 3">
          <a:extLst>
            <a:ext uri="{FF2B5EF4-FFF2-40B4-BE49-F238E27FC236}">
              <a16:creationId xmlns:a16="http://schemas.microsoft.com/office/drawing/2014/main" id="{00000000-0008-0000-0400-00001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4" name="Text Box 3">
          <a:extLst>
            <a:ext uri="{FF2B5EF4-FFF2-40B4-BE49-F238E27FC236}">
              <a16:creationId xmlns:a16="http://schemas.microsoft.com/office/drawing/2014/main" id="{00000000-0008-0000-0400-00001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5" name="Text Box 3">
          <a:extLst>
            <a:ext uri="{FF2B5EF4-FFF2-40B4-BE49-F238E27FC236}">
              <a16:creationId xmlns:a16="http://schemas.microsoft.com/office/drawing/2014/main" id="{00000000-0008-0000-0400-00001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6" name="Text Box 3">
          <a:extLst>
            <a:ext uri="{FF2B5EF4-FFF2-40B4-BE49-F238E27FC236}">
              <a16:creationId xmlns:a16="http://schemas.microsoft.com/office/drawing/2014/main" id="{00000000-0008-0000-0400-00001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7" name="Text Box 3">
          <a:extLst>
            <a:ext uri="{FF2B5EF4-FFF2-40B4-BE49-F238E27FC236}">
              <a16:creationId xmlns:a16="http://schemas.microsoft.com/office/drawing/2014/main" id="{00000000-0008-0000-0400-00001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8" name="Text Box 3">
          <a:extLst>
            <a:ext uri="{FF2B5EF4-FFF2-40B4-BE49-F238E27FC236}">
              <a16:creationId xmlns:a16="http://schemas.microsoft.com/office/drawing/2014/main" id="{00000000-0008-0000-0400-00001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9" name="Text Box 3">
          <a:extLst>
            <a:ext uri="{FF2B5EF4-FFF2-40B4-BE49-F238E27FC236}">
              <a16:creationId xmlns:a16="http://schemas.microsoft.com/office/drawing/2014/main" id="{00000000-0008-0000-0400-00001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0" name="Text Box 3">
          <a:extLst>
            <a:ext uri="{FF2B5EF4-FFF2-40B4-BE49-F238E27FC236}">
              <a16:creationId xmlns:a16="http://schemas.microsoft.com/office/drawing/2014/main" id="{00000000-0008-0000-0400-00002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1" name="Text Box 3">
          <a:extLst>
            <a:ext uri="{FF2B5EF4-FFF2-40B4-BE49-F238E27FC236}">
              <a16:creationId xmlns:a16="http://schemas.microsoft.com/office/drawing/2014/main" id="{00000000-0008-0000-0400-00002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2" name="Text Box 3">
          <a:extLst>
            <a:ext uri="{FF2B5EF4-FFF2-40B4-BE49-F238E27FC236}">
              <a16:creationId xmlns:a16="http://schemas.microsoft.com/office/drawing/2014/main" id="{00000000-0008-0000-0400-00002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3" name="Text Box 3">
          <a:extLst>
            <a:ext uri="{FF2B5EF4-FFF2-40B4-BE49-F238E27FC236}">
              <a16:creationId xmlns:a16="http://schemas.microsoft.com/office/drawing/2014/main" id="{00000000-0008-0000-0400-00002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4" name="Text Box 3">
          <a:extLst>
            <a:ext uri="{FF2B5EF4-FFF2-40B4-BE49-F238E27FC236}">
              <a16:creationId xmlns:a16="http://schemas.microsoft.com/office/drawing/2014/main" id="{00000000-0008-0000-0400-00002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5" name="Text Box 3">
          <a:extLst>
            <a:ext uri="{FF2B5EF4-FFF2-40B4-BE49-F238E27FC236}">
              <a16:creationId xmlns:a16="http://schemas.microsoft.com/office/drawing/2014/main" id="{00000000-0008-0000-0400-00002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6" name="Text Box 3">
          <a:extLst>
            <a:ext uri="{FF2B5EF4-FFF2-40B4-BE49-F238E27FC236}">
              <a16:creationId xmlns:a16="http://schemas.microsoft.com/office/drawing/2014/main" id="{00000000-0008-0000-0400-00002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7" name="Text Box 3">
          <a:extLst>
            <a:ext uri="{FF2B5EF4-FFF2-40B4-BE49-F238E27FC236}">
              <a16:creationId xmlns:a16="http://schemas.microsoft.com/office/drawing/2014/main" id="{00000000-0008-0000-0400-00002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8" name="Text Box 3">
          <a:extLst>
            <a:ext uri="{FF2B5EF4-FFF2-40B4-BE49-F238E27FC236}">
              <a16:creationId xmlns:a16="http://schemas.microsoft.com/office/drawing/2014/main" id="{00000000-0008-0000-0400-00002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9" name="Text Box 3">
          <a:extLst>
            <a:ext uri="{FF2B5EF4-FFF2-40B4-BE49-F238E27FC236}">
              <a16:creationId xmlns:a16="http://schemas.microsoft.com/office/drawing/2014/main" id="{00000000-0008-0000-0400-00002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0" name="Text Box 3">
          <a:extLst>
            <a:ext uri="{FF2B5EF4-FFF2-40B4-BE49-F238E27FC236}">
              <a16:creationId xmlns:a16="http://schemas.microsoft.com/office/drawing/2014/main" id="{00000000-0008-0000-0400-00002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1" name="Text Box 3">
          <a:extLst>
            <a:ext uri="{FF2B5EF4-FFF2-40B4-BE49-F238E27FC236}">
              <a16:creationId xmlns:a16="http://schemas.microsoft.com/office/drawing/2014/main" id="{00000000-0008-0000-0400-00002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2" name="Text Box 3">
          <a:extLst>
            <a:ext uri="{FF2B5EF4-FFF2-40B4-BE49-F238E27FC236}">
              <a16:creationId xmlns:a16="http://schemas.microsoft.com/office/drawing/2014/main" id="{00000000-0008-0000-0400-00002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3" name="Text Box 3">
          <a:extLst>
            <a:ext uri="{FF2B5EF4-FFF2-40B4-BE49-F238E27FC236}">
              <a16:creationId xmlns:a16="http://schemas.microsoft.com/office/drawing/2014/main" id="{00000000-0008-0000-0400-00002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4" name="Text Box 3">
          <a:extLst>
            <a:ext uri="{FF2B5EF4-FFF2-40B4-BE49-F238E27FC236}">
              <a16:creationId xmlns:a16="http://schemas.microsoft.com/office/drawing/2014/main" id="{00000000-0008-0000-0400-00002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5" name="Text Box 3">
          <a:extLst>
            <a:ext uri="{FF2B5EF4-FFF2-40B4-BE49-F238E27FC236}">
              <a16:creationId xmlns:a16="http://schemas.microsoft.com/office/drawing/2014/main" id="{00000000-0008-0000-0400-00002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6" name="Text Box 3">
          <a:extLst>
            <a:ext uri="{FF2B5EF4-FFF2-40B4-BE49-F238E27FC236}">
              <a16:creationId xmlns:a16="http://schemas.microsoft.com/office/drawing/2014/main" id="{00000000-0008-0000-0400-00003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7" name="Text Box 3">
          <a:extLst>
            <a:ext uri="{FF2B5EF4-FFF2-40B4-BE49-F238E27FC236}">
              <a16:creationId xmlns:a16="http://schemas.microsoft.com/office/drawing/2014/main" id="{00000000-0008-0000-0400-00003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8" name="Text Box 3">
          <a:extLst>
            <a:ext uri="{FF2B5EF4-FFF2-40B4-BE49-F238E27FC236}">
              <a16:creationId xmlns:a16="http://schemas.microsoft.com/office/drawing/2014/main" id="{00000000-0008-0000-0400-00003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9" name="Text Box 3">
          <a:extLst>
            <a:ext uri="{FF2B5EF4-FFF2-40B4-BE49-F238E27FC236}">
              <a16:creationId xmlns:a16="http://schemas.microsoft.com/office/drawing/2014/main" id="{00000000-0008-0000-0400-00003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0" name="Text Box 3">
          <a:extLst>
            <a:ext uri="{FF2B5EF4-FFF2-40B4-BE49-F238E27FC236}">
              <a16:creationId xmlns:a16="http://schemas.microsoft.com/office/drawing/2014/main" id="{00000000-0008-0000-0400-00003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1" name="Text Box 3">
          <a:extLst>
            <a:ext uri="{FF2B5EF4-FFF2-40B4-BE49-F238E27FC236}">
              <a16:creationId xmlns:a16="http://schemas.microsoft.com/office/drawing/2014/main" id="{00000000-0008-0000-0400-00003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2" name="Text Box 3">
          <a:extLst>
            <a:ext uri="{FF2B5EF4-FFF2-40B4-BE49-F238E27FC236}">
              <a16:creationId xmlns:a16="http://schemas.microsoft.com/office/drawing/2014/main" id="{00000000-0008-0000-0400-00003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3" name="Text Box 3">
          <a:extLst>
            <a:ext uri="{FF2B5EF4-FFF2-40B4-BE49-F238E27FC236}">
              <a16:creationId xmlns:a16="http://schemas.microsoft.com/office/drawing/2014/main" id="{00000000-0008-0000-0400-00003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4" name="Text Box 3">
          <a:extLst>
            <a:ext uri="{FF2B5EF4-FFF2-40B4-BE49-F238E27FC236}">
              <a16:creationId xmlns:a16="http://schemas.microsoft.com/office/drawing/2014/main" id="{00000000-0008-0000-0400-00003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5" name="Text Box 3">
          <a:extLst>
            <a:ext uri="{FF2B5EF4-FFF2-40B4-BE49-F238E27FC236}">
              <a16:creationId xmlns:a16="http://schemas.microsoft.com/office/drawing/2014/main" id="{00000000-0008-0000-0400-00003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6" name="Text Box 3">
          <a:extLst>
            <a:ext uri="{FF2B5EF4-FFF2-40B4-BE49-F238E27FC236}">
              <a16:creationId xmlns:a16="http://schemas.microsoft.com/office/drawing/2014/main" id="{00000000-0008-0000-0400-00003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7" name="Text Box 3">
          <a:extLst>
            <a:ext uri="{FF2B5EF4-FFF2-40B4-BE49-F238E27FC236}">
              <a16:creationId xmlns:a16="http://schemas.microsoft.com/office/drawing/2014/main" id="{00000000-0008-0000-0400-00003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8" name="Text Box 3">
          <a:extLst>
            <a:ext uri="{FF2B5EF4-FFF2-40B4-BE49-F238E27FC236}">
              <a16:creationId xmlns:a16="http://schemas.microsoft.com/office/drawing/2014/main" id="{00000000-0008-0000-0400-00003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9" name="Text Box 3">
          <a:extLst>
            <a:ext uri="{FF2B5EF4-FFF2-40B4-BE49-F238E27FC236}">
              <a16:creationId xmlns:a16="http://schemas.microsoft.com/office/drawing/2014/main" id="{00000000-0008-0000-0400-00003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0" name="Text Box 3">
          <a:extLst>
            <a:ext uri="{FF2B5EF4-FFF2-40B4-BE49-F238E27FC236}">
              <a16:creationId xmlns:a16="http://schemas.microsoft.com/office/drawing/2014/main" id="{00000000-0008-0000-0400-00003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1" name="Text Box 3">
          <a:extLst>
            <a:ext uri="{FF2B5EF4-FFF2-40B4-BE49-F238E27FC236}">
              <a16:creationId xmlns:a16="http://schemas.microsoft.com/office/drawing/2014/main" id="{00000000-0008-0000-0400-00003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2" name="Text Box 3">
          <a:extLst>
            <a:ext uri="{FF2B5EF4-FFF2-40B4-BE49-F238E27FC236}">
              <a16:creationId xmlns:a16="http://schemas.microsoft.com/office/drawing/2014/main" id="{00000000-0008-0000-0400-00004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3" name="Text Box 3">
          <a:extLst>
            <a:ext uri="{FF2B5EF4-FFF2-40B4-BE49-F238E27FC236}">
              <a16:creationId xmlns:a16="http://schemas.microsoft.com/office/drawing/2014/main" id="{00000000-0008-0000-0400-00004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4" name="Text Box 3">
          <a:extLst>
            <a:ext uri="{FF2B5EF4-FFF2-40B4-BE49-F238E27FC236}">
              <a16:creationId xmlns:a16="http://schemas.microsoft.com/office/drawing/2014/main" id="{00000000-0008-0000-0400-00004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5" name="Text Box 3">
          <a:extLst>
            <a:ext uri="{FF2B5EF4-FFF2-40B4-BE49-F238E27FC236}">
              <a16:creationId xmlns:a16="http://schemas.microsoft.com/office/drawing/2014/main" id="{00000000-0008-0000-0400-00004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6" name="Text Box 3">
          <a:extLst>
            <a:ext uri="{FF2B5EF4-FFF2-40B4-BE49-F238E27FC236}">
              <a16:creationId xmlns:a16="http://schemas.microsoft.com/office/drawing/2014/main" id="{00000000-0008-0000-0400-00004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7" name="Text Box 3">
          <a:extLst>
            <a:ext uri="{FF2B5EF4-FFF2-40B4-BE49-F238E27FC236}">
              <a16:creationId xmlns:a16="http://schemas.microsoft.com/office/drawing/2014/main" id="{00000000-0008-0000-0400-00004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8" name="Text Box 3">
          <a:extLst>
            <a:ext uri="{FF2B5EF4-FFF2-40B4-BE49-F238E27FC236}">
              <a16:creationId xmlns:a16="http://schemas.microsoft.com/office/drawing/2014/main" id="{00000000-0008-0000-0400-00004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9" name="Text Box 3">
          <a:extLst>
            <a:ext uri="{FF2B5EF4-FFF2-40B4-BE49-F238E27FC236}">
              <a16:creationId xmlns:a16="http://schemas.microsoft.com/office/drawing/2014/main" id="{00000000-0008-0000-0400-00004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0" name="Text Box 3">
          <a:extLst>
            <a:ext uri="{FF2B5EF4-FFF2-40B4-BE49-F238E27FC236}">
              <a16:creationId xmlns:a16="http://schemas.microsoft.com/office/drawing/2014/main" id="{00000000-0008-0000-0400-00004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1" name="Text Box 3">
          <a:extLst>
            <a:ext uri="{FF2B5EF4-FFF2-40B4-BE49-F238E27FC236}">
              <a16:creationId xmlns:a16="http://schemas.microsoft.com/office/drawing/2014/main" id="{00000000-0008-0000-0400-00004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2" name="Text Box 3">
          <a:extLst>
            <a:ext uri="{FF2B5EF4-FFF2-40B4-BE49-F238E27FC236}">
              <a16:creationId xmlns:a16="http://schemas.microsoft.com/office/drawing/2014/main" id="{00000000-0008-0000-0400-00004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3" name="Text Box 3">
          <a:extLst>
            <a:ext uri="{FF2B5EF4-FFF2-40B4-BE49-F238E27FC236}">
              <a16:creationId xmlns:a16="http://schemas.microsoft.com/office/drawing/2014/main" id="{00000000-0008-0000-0400-00004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4" name="Text Box 3">
          <a:extLst>
            <a:ext uri="{FF2B5EF4-FFF2-40B4-BE49-F238E27FC236}">
              <a16:creationId xmlns:a16="http://schemas.microsoft.com/office/drawing/2014/main" id="{00000000-0008-0000-0400-00004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5" name="Text Box 3">
          <a:extLst>
            <a:ext uri="{FF2B5EF4-FFF2-40B4-BE49-F238E27FC236}">
              <a16:creationId xmlns:a16="http://schemas.microsoft.com/office/drawing/2014/main" id="{00000000-0008-0000-0400-00004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6" name="Text Box 3">
          <a:extLst>
            <a:ext uri="{FF2B5EF4-FFF2-40B4-BE49-F238E27FC236}">
              <a16:creationId xmlns:a16="http://schemas.microsoft.com/office/drawing/2014/main" id="{00000000-0008-0000-0400-00004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7" name="Text Box 3">
          <a:extLst>
            <a:ext uri="{FF2B5EF4-FFF2-40B4-BE49-F238E27FC236}">
              <a16:creationId xmlns:a16="http://schemas.microsoft.com/office/drawing/2014/main" id="{00000000-0008-0000-0400-00004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8" name="Text Box 3">
          <a:extLst>
            <a:ext uri="{FF2B5EF4-FFF2-40B4-BE49-F238E27FC236}">
              <a16:creationId xmlns:a16="http://schemas.microsoft.com/office/drawing/2014/main" id="{00000000-0008-0000-0400-00005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9" name="Text Box 3">
          <a:extLst>
            <a:ext uri="{FF2B5EF4-FFF2-40B4-BE49-F238E27FC236}">
              <a16:creationId xmlns:a16="http://schemas.microsoft.com/office/drawing/2014/main" id="{00000000-0008-0000-0400-00005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0" name="Text Box 3">
          <a:extLst>
            <a:ext uri="{FF2B5EF4-FFF2-40B4-BE49-F238E27FC236}">
              <a16:creationId xmlns:a16="http://schemas.microsoft.com/office/drawing/2014/main" id="{00000000-0008-0000-0400-00005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1" name="Text Box 3">
          <a:extLst>
            <a:ext uri="{FF2B5EF4-FFF2-40B4-BE49-F238E27FC236}">
              <a16:creationId xmlns:a16="http://schemas.microsoft.com/office/drawing/2014/main" id="{00000000-0008-0000-0400-00005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2" name="Text Box 3">
          <a:extLst>
            <a:ext uri="{FF2B5EF4-FFF2-40B4-BE49-F238E27FC236}">
              <a16:creationId xmlns:a16="http://schemas.microsoft.com/office/drawing/2014/main" id="{00000000-0008-0000-0400-00005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3" name="Text Box 3">
          <a:extLst>
            <a:ext uri="{FF2B5EF4-FFF2-40B4-BE49-F238E27FC236}">
              <a16:creationId xmlns:a16="http://schemas.microsoft.com/office/drawing/2014/main" id="{00000000-0008-0000-0400-00005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4" name="Text Box 3">
          <a:extLst>
            <a:ext uri="{FF2B5EF4-FFF2-40B4-BE49-F238E27FC236}">
              <a16:creationId xmlns:a16="http://schemas.microsoft.com/office/drawing/2014/main" id="{00000000-0008-0000-0400-00005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5" name="Text Box 3">
          <a:extLst>
            <a:ext uri="{FF2B5EF4-FFF2-40B4-BE49-F238E27FC236}">
              <a16:creationId xmlns:a16="http://schemas.microsoft.com/office/drawing/2014/main" id="{00000000-0008-0000-0400-00005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6" name="Text Box 3">
          <a:extLst>
            <a:ext uri="{FF2B5EF4-FFF2-40B4-BE49-F238E27FC236}">
              <a16:creationId xmlns:a16="http://schemas.microsoft.com/office/drawing/2014/main" id="{00000000-0008-0000-0400-00005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7" name="Text Box 3">
          <a:extLst>
            <a:ext uri="{FF2B5EF4-FFF2-40B4-BE49-F238E27FC236}">
              <a16:creationId xmlns:a16="http://schemas.microsoft.com/office/drawing/2014/main" id="{00000000-0008-0000-0400-00005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8" name="Text Box 3">
          <a:extLst>
            <a:ext uri="{FF2B5EF4-FFF2-40B4-BE49-F238E27FC236}">
              <a16:creationId xmlns:a16="http://schemas.microsoft.com/office/drawing/2014/main" id="{00000000-0008-0000-0400-00005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9" name="Text Box 3">
          <a:extLst>
            <a:ext uri="{FF2B5EF4-FFF2-40B4-BE49-F238E27FC236}">
              <a16:creationId xmlns:a16="http://schemas.microsoft.com/office/drawing/2014/main" id="{00000000-0008-0000-0400-00005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0" name="Text Box 3">
          <a:extLst>
            <a:ext uri="{FF2B5EF4-FFF2-40B4-BE49-F238E27FC236}">
              <a16:creationId xmlns:a16="http://schemas.microsoft.com/office/drawing/2014/main" id="{00000000-0008-0000-0400-00005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1" name="Text Box 3">
          <a:extLst>
            <a:ext uri="{FF2B5EF4-FFF2-40B4-BE49-F238E27FC236}">
              <a16:creationId xmlns:a16="http://schemas.microsoft.com/office/drawing/2014/main" id="{00000000-0008-0000-0400-00005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2" name="Text Box 3">
          <a:extLst>
            <a:ext uri="{FF2B5EF4-FFF2-40B4-BE49-F238E27FC236}">
              <a16:creationId xmlns:a16="http://schemas.microsoft.com/office/drawing/2014/main" id="{00000000-0008-0000-0400-00005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3" name="Text Box 3">
          <a:extLst>
            <a:ext uri="{FF2B5EF4-FFF2-40B4-BE49-F238E27FC236}">
              <a16:creationId xmlns:a16="http://schemas.microsoft.com/office/drawing/2014/main" id="{00000000-0008-0000-0400-00005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4" name="Text Box 3">
          <a:extLst>
            <a:ext uri="{FF2B5EF4-FFF2-40B4-BE49-F238E27FC236}">
              <a16:creationId xmlns:a16="http://schemas.microsoft.com/office/drawing/2014/main" id="{00000000-0008-0000-0400-00006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5" name="Text Box 3">
          <a:extLst>
            <a:ext uri="{FF2B5EF4-FFF2-40B4-BE49-F238E27FC236}">
              <a16:creationId xmlns:a16="http://schemas.microsoft.com/office/drawing/2014/main" id="{00000000-0008-0000-0400-00006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6" name="Text Box 3">
          <a:extLst>
            <a:ext uri="{FF2B5EF4-FFF2-40B4-BE49-F238E27FC236}">
              <a16:creationId xmlns:a16="http://schemas.microsoft.com/office/drawing/2014/main" id="{00000000-0008-0000-0400-00006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7" name="Text Box 3">
          <a:extLst>
            <a:ext uri="{FF2B5EF4-FFF2-40B4-BE49-F238E27FC236}">
              <a16:creationId xmlns:a16="http://schemas.microsoft.com/office/drawing/2014/main" id="{00000000-0008-0000-0400-00006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8" name="Text Box 3">
          <a:extLst>
            <a:ext uri="{FF2B5EF4-FFF2-40B4-BE49-F238E27FC236}">
              <a16:creationId xmlns:a16="http://schemas.microsoft.com/office/drawing/2014/main" id="{00000000-0008-0000-0400-00006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9" name="Text Box 3">
          <a:extLst>
            <a:ext uri="{FF2B5EF4-FFF2-40B4-BE49-F238E27FC236}">
              <a16:creationId xmlns:a16="http://schemas.microsoft.com/office/drawing/2014/main" id="{00000000-0008-0000-0400-00006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0" name="Text Box 3">
          <a:extLst>
            <a:ext uri="{FF2B5EF4-FFF2-40B4-BE49-F238E27FC236}">
              <a16:creationId xmlns:a16="http://schemas.microsoft.com/office/drawing/2014/main" id="{00000000-0008-0000-0400-00006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1" name="Text Box 3">
          <a:extLst>
            <a:ext uri="{FF2B5EF4-FFF2-40B4-BE49-F238E27FC236}">
              <a16:creationId xmlns:a16="http://schemas.microsoft.com/office/drawing/2014/main" id="{00000000-0008-0000-0400-00006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2" name="Text Box 3">
          <a:extLst>
            <a:ext uri="{FF2B5EF4-FFF2-40B4-BE49-F238E27FC236}">
              <a16:creationId xmlns:a16="http://schemas.microsoft.com/office/drawing/2014/main" id="{00000000-0008-0000-0400-00006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3" name="Text Box 3">
          <a:extLst>
            <a:ext uri="{FF2B5EF4-FFF2-40B4-BE49-F238E27FC236}">
              <a16:creationId xmlns:a16="http://schemas.microsoft.com/office/drawing/2014/main" id="{00000000-0008-0000-0400-00006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4" name="Text Box 3">
          <a:extLst>
            <a:ext uri="{FF2B5EF4-FFF2-40B4-BE49-F238E27FC236}">
              <a16:creationId xmlns:a16="http://schemas.microsoft.com/office/drawing/2014/main" id="{00000000-0008-0000-0400-00006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5" name="Text Box 3">
          <a:extLst>
            <a:ext uri="{FF2B5EF4-FFF2-40B4-BE49-F238E27FC236}">
              <a16:creationId xmlns:a16="http://schemas.microsoft.com/office/drawing/2014/main" id="{00000000-0008-0000-0400-00006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6" name="Text Box 3">
          <a:extLst>
            <a:ext uri="{FF2B5EF4-FFF2-40B4-BE49-F238E27FC236}">
              <a16:creationId xmlns:a16="http://schemas.microsoft.com/office/drawing/2014/main" id="{00000000-0008-0000-0400-00006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7" name="Text Box 3">
          <a:extLst>
            <a:ext uri="{FF2B5EF4-FFF2-40B4-BE49-F238E27FC236}">
              <a16:creationId xmlns:a16="http://schemas.microsoft.com/office/drawing/2014/main" id="{00000000-0008-0000-0400-00006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8" name="Text Box 3">
          <a:extLst>
            <a:ext uri="{FF2B5EF4-FFF2-40B4-BE49-F238E27FC236}">
              <a16:creationId xmlns:a16="http://schemas.microsoft.com/office/drawing/2014/main" id="{00000000-0008-0000-0400-00006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9" name="Text Box 3">
          <a:extLst>
            <a:ext uri="{FF2B5EF4-FFF2-40B4-BE49-F238E27FC236}">
              <a16:creationId xmlns:a16="http://schemas.microsoft.com/office/drawing/2014/main" id="{00000000-0008-0000-0400-00006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0" name="Text Box 3">
          <a:extLst>
            <a:ext uri="{FF2B5EF4-FFF2-40B4-BE49-F238E27FC236}">
              <a16:creationId xmlns:a16="http://schemas.microsoft.com/office/drawing/2014/main" id="{00000000-0008-0000-0400-00007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1" name="Text Box 3">
          <a:extLst>
            <a:ext uri="{FF2B5EF4-FFF2-40B4-BE49-F238E27FC236}">
              <a16:creationId xmlns:a16="http://schemas.microsoft.com/office/drawing/2014/main" id="{00000000-0008-0000-0400-00007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2" name="Text Box 3">
          <a:extLst>
            <a:ext uri="{FF2B5EF4-FFF2-40B4-BE49-F238E27FC236}">
              <a16:creationId xmlns:a16="http://schemas.microsoft.com/office/drawing/2014/main" id="{00000000-0008-0000-0400-00007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3" name="Text Box 3">
          <a:extLst>
            <a:ext uri="{FF2B5EF4-FFF2-40B4-BE49-F238E27FC236}">
              <a16:creationId xmlns:a16="http://schemas.microsoft.com/office/drawing/2014/main" id="{00000000-0008-0000-0400-00007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4" name="Text Box 3">
          <a:extLst>
            <a:ext uri="{FF2B5EF4-FFF2-40B4-BE49-F238E27FC236}">
              <a16:creationId xmlns:a16="http://schemas.microsoft.com/office/drawing/2014/main" id="{00000000-0008-0000-0400-00007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5" name="Text Box 3">
          <a:extLst>
            <a:ext uri="{FF2B5EF4-FFF2-40B4-BE49-F238E27FC236}">
              <a16:creationId xmlns:a16="http://schemas.microsoft.com/office/drawing/2014/main" id="{00000000-0008-0000-0400-00007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6" name="Text Box 3">
          <a:extLst>
            <a:ext uri="{FF2B5EF4-FFF2-40B4-BE49-F238E27FC236}">
              <a16:creationId xmlns:a16="http://schemas.microsoft.com/office/drawing/2014/main" id="{00000000-0008-0000-0400-00007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7" name="Text Box 3">
          <a:extLst>
            <a:ext uri="{FF2B5EF4-FFF2-40B4-BE49-F238E27FC236}">
              <a16:creationId xmlns:a16="http://schemas.microsoft.com/office/drawing/2014/main" id="{00000000-0008-0000-0400-00007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8" name="Text Box 3">
          <a:extLst>
            <a:ext uri="{FF2B5EF4-FFF2-40B4-BE49-F238E27FC236}">
              <a16:creationId xmlns:a16="http://schemas.microsoft.com/office/drawing/2014/main" id="{00000000-0008-0000-0400-00007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9" name="Text Box 3">
          <a:extLst>
            <a:ext uri="{FF2B5EF4-FFF2-40B4-BE49-F238E27FC236}">
              <a16:creationId xmlns:a16="http://schemas.microsoft.com/office/drawing/2014/main" id="{00000000-0008-0000-0400-00007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0" name="Text Box 3">
          <a:extLst>
            <a:ext uri="{FF2B5EF4-FFF2-40B4-BE49-F238E27FC236}">
              <a16:creationId xmlns:a16="http://schemas.microsoft.com/office/drawing/2014/main" id="{00000000-0008-0000-0400-00007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1" name="Text Box 3">
          <a:extLst>
            <a:ext uri="{FF2B5EF4-FFF2-40B4-BE49-F238E27FC236}">
              <a16:creationId xmlns:a16="http://schemas.microsoft.com/office/drawing/2014/main" id="{00000000-0008-0000-0400-00007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2" name="Text Box 3">
          <a:extLst>
            <a:ext uri="{FF2B5EF4-FFF2-40B4-BE49-F238E27FC236}">
              <a16:creationId xmlns:a16="http://schemas.microsoft.com/office/drawing/2014/main" id="{00000000-0008-0000-0400-00007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3" name="Text Box 3">
          <a:extLst>
            <a:ext uri="{FF2B5EF4-FFF2-40B4-BE49-F238E27FC236}">
              <a16:creationId xmlns:a16="http://schemas.microsoft.com/office/drawing/2014/main" id="{00000000-0008-0000-0400-00007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4" name="Text Box 3">
          <a:extLst>
            <a:ext uri="{FF2B5EF4-FFF2-40B4-BE49-F238E27FC236}">
              <a16:creationId xmlns:a16="http://schemas.microsoft.com/office/drawing/2014/main" id="{00000000-0008-0000-0400-00007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5" name="Text Box 3">
          <a:extLst>
            <a:ext uri="{FF2B5EF4-FFF2-40B4-BE49-F238E27FC236}">
              <a16:creationId xmlns:a16="http://schemas.microsoft.com/office/drawing/2014/main" id="{00000000-0008-0000-0400-00007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6" name="Text Box 3">
          <a:extLst>
            <a:ext uri="{FF2B5EF4-FFF2-40B4-BE49-F238E27FC236}">
              <a16:creationId xmlns:a16="http://schemas.microsoft.com/office/drawing/2014/main" id="{00000000-0008-0000-0400-00008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7" name="Text Box 3">
          <a:extLst>
            <a:ext uri="{FF2B5EF4-FFF2-40B4-BE49-F238E27FC236}">
              <a16:creationId xmlns:a16="http://schemas.microsoft.com/office/drawing/2014/main" id="{00000000-0008-0000-0400-00008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8" name="Text Box 3">
          <a:extLst>
            <a:ext uri="{FF2B5EF4-FFF2-40B4-BE49-F238E27FC236}">
              <a16:creationId xmlns:a16="http://schemas.microsoft.com/office/drawing/2014/main" id="{00000000-0008-0000-0400-00008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9" name="Text Box 3">
          <a:extLst>
            <a:ext uri="{FF2B5EF4-FFF2-40B4-BE49-F238E27FC236}">
              <a16:creationId xmlns:a16="http://schemas.microsoft.com/office/drawing/2014/main" id="{00000000-0008-0000-0400-00008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0" name="Text Box 3">
          <a:extLst>
            <a:ext uri="{FF2B5EF4-FFF2-40B4-BE49-F238E27FC236}">
              <a16:creationId xmlns:a16="http://schemas.microsoft.com/office/drawing/2014/main" id="{00000000-0008-0000-0400-00008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1" name="Text Box 3">
          <a:extLst>
            <a:ext uri="{FF2B5EF4-FFF2-40B4-BE49-F238E27FC236}">
              <a16:creationId xmlns:a16="http://schemas.microsoft.com/office/drawing/2014/main" id="{00000000-0008-0000-0400-00008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2" name="Text Box 3">
          <a:extLst>
            <a:ext uri="{FF2B5EF4-FFF2-40B4-BE49-F238E27FC236}">
              <a16:creationId xmlns:a16="http://schemas.microsoft.com/office/drawing/2014/main" id="{00000000-0008-0000-0400-00008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3" name="Text Box 3">
          <a:extLst>
            <a:ext uri="{FF2B5EF4-FFF2-40B4-BE49-F238E27FC236}">
              <a16:creationId xmlns:a16="http://schemas.microsoft.com/office/drawing/2014/main" id="{00000000-0008-0000-0400-00008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4" name="Text Box 3">
          <a:extLst>
            <a:ext uri="{FF2B5EF4-FFF2-40B4-BE49-F238E27FC236}">
              <a16:creationId xmlns:a16="http://schemas.microsoft.com/office/drawing/2014/main" id="{00000000-0008-0000-0400-00008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5" name="Text Box 3">
          <a:extLst>
            <a:ext uri="{FF2B5EF4-FFF2-40B4-BE49-F238E27FC236}">
              <a16:creationId xmlns:a16="http://schemas.microsoft.com/office/drawing/2014/main" id="{00000000-0008-0000-0400-00008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6" name="Text Box 3">
          <a:extLst>
            <a:ext uri="{FF2B5EF4-FFF2-40B4-BE49-F238E27FC236}">
              <a16:creationId xmlns:a16="http://schemas.microsoft.com/office/drawing/2014/main" id="{00000000-0008-0000-0400-00008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7" name="Text Box 3">
          <a:extLst>
            <a:ext uri="{FF2B5EF4-FFF2-40B4-BE49-F238E27FC236}">
              <a16:creationId xmlns:a16="http://schemas.microsoft.com/office/drawing/2014/main" id="{00000000-0008-0000-0400-00008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8" name="Text Box 3">
          <a:extLst>
            <a:ext uri="{FF2B5EF4-FFF2-40B4-BE49-F238E27FC236}">
              <a16:creationId xmlns:a16="http://schemas.microsoft.com/office/drawing/2014/main" id="{00000000-0008-0000-0400-00008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9" name="Text Box 3">
          <a:extLst>
            <a:ext uri="{FF2B5EF4-FFF2-40B4-BE49-F238E27FC236}">
              <a16:creationId xmlns:a16="http://schemas.microsoft.com/office/drawing/2014/main" id="{00000000-0008-0000-0400-00008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0" name="Text Box 3">
          <a:extLst>
            <a:ext uri="{FF2B5EF4-FFF2-40B4-BE49-F238E27FC236}">
              <a16:creationId xmlns:a16="http://schemas.microsoft.com/office/drawing/2014/main" id="{00000000-0008-0000-0400-00008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1" name="Text Box 3">
          <a:extLst>
            <a:ext uri="{FF2B5EF4-FFF2-40B4-BE49-F238E27FC236}">
              <a16:creationId xmlns:a16="http://schemas.microsoft.com/office/drawing/2014/main" id="{00000000-0008-0000-0400-00008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2" name="Text Box 3">
          <a:extLst>
            <a:ext uri="{FF2B5EF4-FFF2-40B4-BE49-F238E27FC236}">
              <a16:creationId xmlns:a16="http://schemas.microsoft.com/office/drawing/2014/main" id="{00000000-0008-0000-0400-00009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3" name="Text Box 3">
          <a:extLst>
            <a:ext uri="{FF2B5EF4-FFF2-40B4-BE49-F238E27FC236}">
              <a16:creationId xmlns:a16="http://schemas.microsoft.com/office/drawing/2014/main" id="{00000000-0008-0000-0400-00009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4" name="Text Box 3">
          <a:extLst>
            <a:ext uri="{FF2B5EF4-FFF2-40B4-BE49-F238E27FC236}">
              <a16:creationId xmlns:a16="http://schemas.microsoft.com/office/drawing/2014/main" id="{00000000-0008-0000-0400-00009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5" name="Text Box 3">
          <a:extLst>
            <a:ext uri="{FF2B5EF4-FFF2-40B4-BE49-F238E27FC236}">
              <a16:creationId xmlns:a16="http://schemas.microsoft.com/office/drawing/2014/main" id="{00000000-0008-0000-0400-00009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6" name="Text Box 3">
          <a:extLst>
            <a:ext uri="{FF2B5EF4-FFF2-40B4-BE49-F238E27FC236}">
              <a16:creationId xmlns:a16="http://schemas.microsoft.com/office/drawing/2014/main" id="{00000000-0008-0000-0400-00009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7" name="Text Box 3">
          <a:extLst>
            <a:ext uri="{FF2B5EF4-FFF2-40B4-BE49-F238E27FC236}">
              <a16:creationId xmlns:a16="http://schemas.microsoft.com/office/drawing/2014/main" id="{00000000-0008-0000-0400-00009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8" name="Text Box 3">
          <a:extLst>
            <a:ext uri="{FF2B5EF4-FFF2-40B4-BE49-F238E27FC236}">
              <a16:creationId xmlns:a16="http://schemas.microsoft.com/office/drawing/2014/main" id="{00000000-0008-0000-0400-00009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9" name="Text Box 3">
          <a:extLst>
            <a:ext uri="{FF2B5EF4-FFF2-40B4-BE49-F238E27FC236}">
              <a16:creationId xmlns:a16="http://schemas.microsoft.com/office/drawing/2014/main" id="{00000000-0008-0000-0400-00009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0" name="Text Box 3">
          <a:extLst>
            <a:ext uri="{FF2B5EF4-FFF2-40B4-BE49-F238E27FC236}">
              <a16:creationId xmlns:a16="http://schemas.microsoft.com/office/drawing/2014/main" id="{00000000-0008-0000-0400-00009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1" name="Text Box 3">
          <a:extLst>
            <a:ext uri="{FF2B5EF4-FFF2-40B4-BE49-F238E27FC236}">
              <a16:creationId xmlns:a16="http://schemas.microsoft.com/office/drawing/2014/main" id="{00000000-0008-0000-0400-00009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2" name="Text Box 3">
          <a:extLst>
            <a:ext uri="{FF2B5EF4-FFF2-40B4-BE49-F238E27FC236}">
              <a16:creationId xmlns:a16="http://schemas.microsoft.com/office/drawing/2014/main" id="{00000000-0008-0000-0400-00009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3" name="Text Box 3">
          <a:extLst>
            <a:ext uri="{FF2B5EF4-FFF2-40B4-BE49-F238E27FC236}">
              <a16:creationId xmlns:a16="http://schemas.microsoft.com/office/drawing/2014/main" id="{00000000-0008-0000-0400-00009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4" name="Text Box 3">
          <a:extLst>
            <a:ext uri="{FF2B5EF4-FFF2-40B4-BE49-F238E27FC236}">
              <a16:creationId xmlns:a16="http://schemas.microsoft.com/office/drawing/2014/main" id="{00000000-0008-0000-0400-00009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5" name="Text Box 3">
          <a:extLst>
            <a:ext uri="{FF2B5EF4-FFF2-40B4-BE49-F238E27FC236}">
              <a16:creationId xmlns:a16="http://schemas.microsoft.com/office/drawing/2014/main" id="{00000000-0008-0000-0400-00009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6" name="Text Box 3">
          <a:extLst>
            <a:ext uri="{FF2B5EF4-FFF2-40B4-BE49-F238E27FC236}">
              <a16:creationId xmlns:a16="http://schemas.microsoft.com/office/drawing/2014/main" id="{00000000-0008-0000-0400-00009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7" name="Text Box 3">
          <a:extLst>
            <a:ext uri="{FF2B5EF4-FFF2-40B4-BE49-F238E27FC236}">
              <a16:creationId xmlns:a16="http://schemas.microsoft.com/office/drawing/2014/main" id="{00000000-0008-0000-0400-00009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8" name="Text Box 3">
          <a:extLst>
            <a:ext uri="{FF2B5EF4-FFF2-40B4-BE49-F238E27FC236}">
              <a16:creationId xmlns:a16="http://schemas.microsoft.com/office/drawing/2014/main" id="{00000000-0008-0000-0400-0000A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9" name="Text Box 3">
          <a:extLst>
            <a:ext uri="{FF2B5EF4-FFF2-40B4-BE49-F238E27FC236}">
              <a16:creationId xmlns:a16="http://schemas.microsoft.com/office/drawing/2014/main" id="{00000000-0008-0000-0400-0000A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0" name="Text Box 3">
          <a:extLst>
            <a:ext uri="{FF2B5EF4-FFF2-40B4-BE49-F238E27FC236}">
              <a16:creationId xmlns:a16="http://schemas.microsoft.com/office/drawing/2014/main" id="{00000000-0008-0000-0400-0000A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1" name="Text Box 3">
          <a:extLst>
            <a:ext uri="{FF2B5EF4-FFF2-40B4-BE49-F238E27FC236}">
              <a16:creationId xmlns:a16="http://schemas.microsoft.com/office/drawing/2014/main" id="{00000000-0008-0000-0400-0000A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2" name="Text Box 3">
          <a:extLst>
            <a:ext uri="{FF2B5EF4-FFF2-40B4-BE49-F238E27FC236}">
              <a16:creationId xmlns:a16="http://schemas.microsoft.com/office/drawing/2014/main" id="{00000000-0008-0000-0400-0000A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3" name="Text Box 3">
          <a:extLst>
            <a:ext uri="{FF2B5EF4-FFF2-40B4-BE49-F238E27FC236}">
              <a16:creationId xmlns:a16="http://schemas.microsoft.com/office/drawing/2014/main" id="{00000000-0008-0000-0400-0000A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4" name="Text Box 3">
          <a:extLst>
            <a:ext uri="{FF2B5EF4-FFF2-40B4-BE49-F238E27FC236}">
              <a16:creationId xmlns:a16="http://schemas.microsoft.com/office/drawing/2014/main" id="{00000000-0008-0000-0400-0000A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5" name="Text Box 3">
          <a:extLst>
            <a:ext uri="{FF2B5EF4-FFF2-40B4-BE49-F238E27FC236}">
              <a16:creationId xmlns:a16="http://schemas.microsoft.com/office/drawing/2014/main" id="{00000000-0008-0000-0400-0000A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6" name="Text Box 3">
          <a:extLst>
            <a:ext uri="{FF2B5EF4-FFF2-40B4-BE49-F238E27FC236}">
              <a16:creationId xmlns:a16="http://schemas.microsoft.com/office/drawing/2014/main" id="{00000000-0008-0000-0400-0000A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7" name="Text Box 3">
          <a:extLst>
            <a:ext uri="{FF2B5EF4-FFF2-40B4-BE49-F238E27FC236}">
              <a16:creationId xmlns:a16="http://schemas.microsoft.com/office/drawing/2014/main" id="{00000000-0008-0000-0400-0000A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8" name="Text Box 3">
          <a:extLst>
            <a:ext uri="{FF2B5EF4-FFF2-40B4-BE49-F238E27FC236}">
              <a16:creationId xmlns:a16="http://schemas.microsoft.com/office/drawing/2014/main" id="{00000000-0008-0000-0400-0000A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9" name="Text Box 3">
          <a:extLst>
            <a:ext uri="{FF2B5EF4-FFF2-40B4-BE49-F238E27FC236}">
              <a16:creationId xmlns:a16="http://schemas.microsoft.com/office/drawing/2014/main" id="{00000000-0008-0000-0400-0000A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0" name="Text Box 3">
          <a:extLst>
            <a:ext uri="{FF2B5EF4-FFF2-40B4-BE49-F238E27FC236}">
              <a16:creationId xmlns:a16="http://schemas.microsoft.com/office/drawing/2014/main" id="{00000000-0008-0000-0400-0000A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1" name="Text Box 3">
          <a:extLst>
            <a:ext uri="{FF2B5EF4-FFF2-40B4-BE49-F238E27FC236}">
              <a16:creationId xmlns:a16="http://schemas.microsoft.com/office/drawing/2014/main" id="{00000000-0008-0000-0400-0000A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2" name="Text Box 3">
          <a:extLst>
            <a:ext uri="{FF2B5EF4-FFF2-40B4-BE49-F238E27FC236}">
              <a16:creationId xmlns:a16="http://schemas.microsoft.com/office/drawing/2014/main" id="{00000000-0008-0000-0400-0000A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3" name="Text Box 3">
          <a:extLst>
            <a:ext uri="{FF2B5EF4-FFF2-40B4-BE49-F238E27FC236}">
              <a16:creationId xmlns:a16="http://schemas.microsoft.com/office/drawing/2014/main" id="{00000000-0008-0000-0400-0000A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4" name="Text Box 3">
          <a:extLst>
            <a:ext uri="{FF2B5EF4-FFF2-40B4-BE49-F238E27FC236}">
              <a16:creationId xmlns:a16="http://schemas.microsoft.com/office/drawing/2014/main" id="{00000000-0008-0000-0400-0000B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5" name="Text Box 3">
          <a:extLst>
            <a:ext uri="{FF2B5EF4-FFF2-40B4-BE49-F238E27FC236}">
              <a16:creationId xmlns:a16="http://schemas.microsoft.com/office/drawing/2014/main" id="{00000000-0008-0000-0400-0000B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6" name="Text Box 3">
          <a:extLst>
            <a:ext uri="{FF2B5EF4-FFF2-40B4-BE49-F238E27FC236}">
              <a16:creationId xmlns:a16="http://schemas.microsoft.com/office/drawing/2014/main" id="{00000000-0008-0000-0400-0000B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7" name="Text Box 3">
          <a:extLst>
            <a:ext uri="{FF2B5EF4-FFF2-40B4-BE49-F238E27FC236}">
              <a16:creationId xmlns:a16="http://schemas.microsoft.com/office/drawing/2014/main" id="{00000000-0008-0000-0400-0000B3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8" name="Text Box 3">
          <a:extLst>
            <a:ext uri="{FF2B5EF4-FFF2-40B4-BE49-F238E27FC236}">
              <a16:creationId xmlns:a16="http://schemas.microsoft.com/office/drawing/2014/main" id="{00000000-0008-0000-0400-0000B4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9" name="Text Box 3">
          <a:extLst>
            <a:ext uri="{FF2B5EF4-FFF2-40B4-BE49-F238E27FC236}">
              <a16:creationId xmlns:a16="http://schemas.microsoft.com/office/drawing/2014/main" id="{00000000-0008-0000-0400-0000B5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0" name="Text Box 3">
          <a:extLst>
            <a:ext uri="{FF2B5EF4-FFF2-40B4-BE49-F238E27FC236}">
              <a16:creationId xmlns:a16="http://schemas.microsoft.com/office/drawing/2014/main" id="{00000000-0008-0000-0400-0000B6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1" name="Text Box 3">
          <a:extLst>
            <a:ext uri="{FF2B5EF4-FFF2-40B4-BE49-F238E27FC236}">
              <a16:creationId xmlns:a16="http://schemas.microsoft.com/office/drawing/2014/main" id="{00000000-0008-0000-0400-0000B7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2" name="Text Box 3">
          <a:extLst>
            <a:ext uri="{FF2B5EF4-FFF2-40B4-BE49-F238E27FC236}">
              <a16:creationId xmlns:a16="http://schemas.microsoft.com/office/drawing/2014/main" id="{00000000-0008-0000-0400-0000B8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3" name="Text Box 3">
          <a:extLst>
            <a:ext uri="{FF2B5EF4-FFF2-40B4-BE49-F238E27FC236}">
              <a16:creationId xmlns:a16="http://schemas.microsoft.com/office/drawing/2014/main" id="{00000000-0008-0000-0400-0000B9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4" name="Text Box 3">
          <a:extLst>
            <a:ext uri="{FF2B5EF4-FFF2-40B4-BE49-F238E27FC236}">
              <a16:creationId xmlns:a16="http://schemas.microsoft.com/office/drawing/2014/main" id="{00000000-0008-0000-0400-0000BA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5" name="Text Box 3">
          <a:extLst>
            <a:ext uri="{FF2B5EF4-FFF2-40B4-BE49-F238E27FC236}">
              <a16:creationId xmlns:a16="http://schemas.microsoft.com/office/drawing/2014/main" id="{00000000-0008-0000-0400-0000BB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6" name="Text Box 3">
          <a:extLst>
            <a:ext uri="{FF2B5EF4-FFF2-40B4-BE49-F238E27FC236}">
              <a16:creationId xmlns:a16="http://schemas.microsoft.com/office/drawing/2014/main" id="{00000000-0008-0000-0400-0000BC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7" name="Text Box 3">
          <a:extLst>
            <a:ext uri="{FF2B5EF4-FFF2-40B4-BE49-F238E27FC236}">
              <a16:creationId xmlns:a16="http://schemas.microsoft.com/office/drawing/2014/main" id="{00000000-0008-0000-0400-0000BD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8" name="Text Box 3">
          <a:extLst>
            <a:ext uri="{FF2B5EF4-FFF2-40B4-BE49-F238E27FC236}">
              <a16:creationId xmlns:a16="http://schemas.microsoft.com/office/drawing/2014/main" id="{00000000-0008-0000-0400-0000BE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9" name="Text Box 3">
          <a:extLst>
            <a:ext uri="{FF2B5EF4-FFF2-40B4-BE49-F238E27FC236}">
              <a16:creationId xmlns:a16="http://schemas.microsoft.com/office/drawing/2014/main" id="{00000000-0008-0000-0400-0000BF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0" name="Text Box 3">
          <a:extLst>
            <a:ext uri="{FF2B5EF4-FFF2-40B4-BE49-F238E27FC236}">
              <a16:creationId xmlns:a16="http://schemas.microsoft.com/office/drawing/2014/main" id="{00000000-0008-0000-0400-0000C0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1" name="Text Box 3">
          <a:extLst>
            <a:ext uri="{FF2B5EF4-FFF2-40B4-BE49-F238E27FC236}">
              <a16:creationId xmlns:a16="http://schemas.microsoft.com/office/drawing/2014/main" id="{00000000-0008-0000-0400-0000C1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2" name="Text Box 3">
          <a:extLst>
            <a:ext uri="{FF2B5EF4-FFF2-40B4-BE49-F238E27FC236}">
              <a16:creationId xmlns:a16="http://schemas.microsoft.com/office/drawing/2014/main" id="{00000000-0008-0000-0400-0000C2030000}"/>
            </a:ext>
          </a:extLst>
        </xdr:cNvPr>
        <xdr:cNvSpPr>
          <a:spLocks noGrp="1"/>
        </xdr:cNvSpPr>
      </xdr:nvSpPr>
      <xdr:spPr>
        <a:xfrm>
          <a:off x="2524125" y="424453050"/>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3" name="Text Box 3">
          <a:extLst>
            <a:ext uri="{FF2B5EF4-FFF2-40B4-BE49-F238E27FC236}">
              <a16:creationId xmlns:a16="http://schemas.microsoft.com/office/drawing/2014/main" id="{00000000-0008-0000-0400-0000C3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4" name="Text Box 3">
          <a:extLst>
            <a:ext uri="{FF2B5EF4-FFF2-40B4-BE49-F238E27FC236}">
              <a16:creationId xmlns:a16="http://schemas.microsoft.com/office/drawing/2014/main" id="{00000000-0008-0000-0400-0000C4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5" name="Text Box 3">
          <a:extLst>
            <a:ext uri="{FF2B5EF4-FFF2-40B4-BE49-F238E27FC236}">
              <a16:creationId xmlns:a16="http://schemas.microsoft.com/office/drawing/2014/main" id="{00000000-0008-0000-0400-0000C5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6" name="Text Box 3">
          <a:extLst>
            <a:ext uri="{FF2B5EF4-FFF2-40B4-BE49-F238E27FC236}">
              <a16:creationId xmlns:a16="http://schemas.microsoft.com/office/drawing/2014/main" id="{00000000-0008-0000-0400-0000C6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7" name="Text Box 3">
          <a:extLst>
            <a:ext uri="{FF2B5EF4-FFF2-40B4-BE49-F238E27FC236}">
              <a16:creationId xmlns:a16="http://schemas.microsoft.com/office/drawing/2014/main" id="{00000000-0008-0000-0400-0000C7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8" name="Text Box 3">
          <a:extLst>
            <a:ext uri="{FF2B5EF4-FFF2-40B4-BE49-F238E27FC236}">
              <a16:creationId xmlns:a16="http://schemas.microsoft.com/office/drawing/2014/main" id="{00000000-0008-0000-0400-0000C8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9" name="Text Box 3">
          <a:extLst>
            <a:ext uri="{FF2B5EF4-FFF2-40B4-BE49-F238E27FC236}">
              <a16:creationId xmlns:a16="http://schemas.microsoft.com/office/drawing/2014/main" id="{00000000-0008-0000-0400-0000C9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0" name="Text Box 3">
          <a:extLst>
            <a:ext uri="{FF2B5EF4-FFF2-40B4-BE49-F238E27FC236}">
              <a16:creationId xmlns:a16="http://schemas.microsoft.com/office/drawing/2014/main" id="{00000000-0008-0000-0400-0000CA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1" name="Text Box 3">
          <a:extLst>
            <a:ext uri="{FF2B5EF4-FFF2-40B4-BE49-F238E27FC236}">
              <a16:creationId xmlns:a16="http://schemas.microsoft.com/office/drawing/2014/main" id="{00000000-0008-0000-0400-0000CB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2" name="Text Box 3">
          <a:extLst>
            <a:ext uri="{FF2B5EF4-FFF2-40B4-BE49-F238E27FC236}">
              <a16:creationId xmlns:a16="http://schemas.microsoft.com/office/drawing/2014/main" id="{00000000-0008-0000-0400-0000CC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3" name="Text Box 3">
          <a:extLst>
            <a:ext uri="{FF2B5EF4-FFF2-40B4-BE49-F238E27FC236}">
              <a16:creationId xmlns:a16="http://schemas.microsoft.com/office/drawing/2014/main" id="{00000000-0008-0000-0400-0000CD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4" name="Text Box 3">
          <a:extLst>
            <a:ext uri="{FF2B5EF4-FFF2-40B4-BE49-F238E27FC236}">
              <a16:creationId xmlns:a16="http://schemas.microsoft.com/office/drawing/2014/main" id="{00000000-0008-0000-0400-0000CE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5" name="Text Box 3">
          <a:extLst>
            <a:ext uri="{FF2B5EF4-FFF2-40B4-BE49-F238E27FC236}">
              <a16:creationId xmlns:a16="http://schemas.microsoft.com/office/drawing/2014/main" id="{00000000-0008-0000-0400-0000CF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6" name="Text Box 3">
          <a:extLst>
            <a:ext uri="{FF2B5EF4-FFF2-40B4-BE49-F238E27FC236}">
              <a16:creationId xmlns:a16="http://schemas.microsoft.com/office/drawing/2014/main" id="{00000000-0008-0000-0400-0000D0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7" name="Text Box 3">
          <a:extLst>
            <a:ext uri="{FF2B5EF4-FFF2-40B4-BE49-F238E27FC236}">
              <a16:creationId xmlns:a16="http://schemas.microsoft.com/office/drawing/2014/main" id="{00000000-0008-0000-0400-0000D1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8" name="Text Box 3">
          <a:extLst>
            <a:ext uri="{FF2B5EF4-FFF2-40B4-BE49-F238E27FC236}">
              <a16:creationId xmlns:a16="http://schemas.microsoft.com/office/drawing/2014/main" id="{00000000-0008-0000-0400-0000D2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9" name="Text Box 3">
          <a:extLst>
            <a:ext uri="{FF2B5EF4-FFF2-40B4-BE49-F238E27FC236}">
              <a16:creationId xmlns:a16="http://schemas.microsoft.com/office/drawing/2014/main" id="{00000000-0008-0000-0400-0000D3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0" name="Text Box 3">
          <a:extLst>
            <a:ext uri="{FF2B5EF4-FFF2-40B4-BE49-F238E27FC236}">
              <a16:creationId xmlns:a16="http://schemas.microsoft.com/office/drawing/2014/main" id="{00000000-0008-0000-0400-0000D4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1" name="Text Box 3">
          <a:extLst>
            <a:ext uri="{FF2B5EF4-FFF2-40B4-BE49-F238E27FC236}">
              <a16:creationId xmlns:a16="http://schemas.microsoft.com/office/drawing/2014/main" id="{00000000-0008-0000-0400-0000D5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2" name="Text Box 3">
          <a:extLst>
            <a:ext uri="{FF2B5EF4-FFF2-40B4-BE49-F238E27FC236}">
              <a16:creationId xmlns:a16="http://schemas.microsoft.com/office/drawing/2014/main" id="{00000000-0008-0000-0400-0000D6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3" name="Text Box 3">
          <a:extLst>
            <a:ext uri="{FF2B5EF4-FFF2-40B4-BE49-F238E27FC236}">
              <a16:creationId xmlns:a16="http://schemas.microsoft.com/office/drawing/2014/main" id="{00000000-0008-0000-0400-0000D7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4" name="Text Box 3">
          <a:extLst>
            <a:ext uri="{FF2B5EF4-FFF2-40B4-BE49-F238E27FC236}">
              <a16:creationId xmlns:a16="http://schemas.microsoft.com/office/drawing/2014/main" id="{00000000-0008-0000-0400-0000D8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5" name="Text Box 3">
          <a:extLst>
            <a:ext uri="{FF2B5EF4-FFF2-40B4-BE49-F238E27FC236}">
              <a16:creationId xmlns:a16="http://schemas.microsoft.com/office/drawing/2014/main" id="{00000000-0008-0000-0400-0000D9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6" name="Text Box 3">
          <a:extLst>
            <a:ext uri="{FF2B5EF4-FFF2-40B4-BE49-F238E27FC236}">
              <a16:creationId xmlns:a16="http://schemas.microsoft.com/office/drawing/2014/main" id="{00000000-0008-0000-0400-0000DA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7" name="Text Box 3">
          <a:extLst>
            <a:ext uri="{FF2B5EF4-FFF2-40B4-BE49-F238E27FC236}">
              <a16:creationId xmlns:a16="http://schemas.microsoft.com/office/drawing/2014/main" id="{00000000-0008-0000-0400-0000DB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8" name="Text Box 3">
          <a:extLst>
            <a:ext uri="{FF2B5EF4-FFF2-40B4-BE49-F238E27FC236}">
              <a16:creationId xmlns:a16="http://schemas.microsoft.com/office/drawing/2014/main" id="{00000000-0008-0000-0400-0000DC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9" name="Text Box 3">
          <a:extLst>
            <a:ext uri="{FF2B5EF4-FFF2-40B4-BE49-F238E27FC236}">
              <a16:creationId xmlns:a16="http://schemas.microsoft.com/office/drawing/2014/main" id="{00000000-0008-0000-0400-0000DD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0" name="Text Box 3">
          <a:extLst>
            <a:ext uri="{FF2B5EF4-FFF2-40B4-BE49-F238E27FC236}">
              <a16:creationId xmlns:a16="http://schemas.microsoft.com/office/drawing/2014/main" id="{00000000-0008-0000-0400-0000DE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1" name="Text Box 3">
          <a:extLst>
            <a:ext uri="{FF2B5EF4-FFF2-40B4-BE49-F238E27FC236}">
              <a16:creationId xmlns:a16="http://schemas.microsoft.com/office/drawing/2014/main" id="{00000000-0008-0000-0400-0000DF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2" name="Text Box 3">
          <a:extLst>
            <a:ext uri="{FF2B5EF4-FFF2-40B4-BE49-F238E27FC236}">
              <a16:creationId xmlns:a16="http://schemas.microsoft.com/office/drawing/2014/main" id="{00000000-0008-0000-0400-0000E0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3" name="Text Box 3">
          <a:extLst>
            <a:ext uri="{FF2B5EF4-FFF2-40B4-BE49-F238E27FC236}">
              <a16:creationId xmlns:a16="http://schemas.microsoft.com/office/drawing/2014/main" id="{00000000-0008-0000-0400-0000E1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4" name="Text Box 3">
          <a:extLst>
            <a:ext uri="{FF2B5EF4-FFF2-40B4-BE49-F238E27FC236}">
              <a16:creationId xmlns:a16="http://schemas.microsoft.com/office/drawing/2014/main" id="{00000000-0008-0000-0400-0000E2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5" name="Text Box 3">
          <a:extLst>
            <a:ext uri="{FF2B5EF4-FFF2-40B4-BE49-F238E27FC236}">
              <a16:creationId xmlns:a16="http://schemas.microsoft.com/office/drawing/2014/main" id="{00000000-0008-0000-0400-0000E3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6" name="Text Box 3">
          <a:extLst>
            <a:ext uri="{FF2B5EF4-FFF2-40B4-BE49-F238E27FC236}">
              <a16:creationId xmlns:a16="http://schemas.microsoft.com/office/drawing/2014/main" id="{00000000-0008-0000-0400-0000E4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7" name="Text Box 3">
          <a:extLst>
            <a:ext uri="{FF2B5EF4-FFF2-40B4-BE49-F238E27FC236}">
              <a16:creationId xmlns:a16="http://schemas.microsoft.com/office/drawing/2014/main" id="{00000000-0008-0000-0400-0000E5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8" name="Text Box 3">
          <a:extLst>
            <a:ext uri="{FF2B5EF4-FFF2-40B4-BE49-F238E27FC236}">
              <a16:creationId xmlns:a16="http://schemas.microsoft.com/office/drawing/2014/main" id="{00000000-0008-0000-0400-0000E6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9" name="Text Box 3">
          <a:extLst>
            <a:ext uri="{FF2B5EF4-FFF2-40B4-BE49-F238E27FC236}">
              <a16:creationId xmlns:a16="http://schemas.microsoft.com/office/drawing/2014/main" id="{00000000-0008-0000-0400-0000E7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0" name="Text Box 3">
          <a:extLst>
            <a:ext uri="{FF2B5EF4-FFF2-40B4-BE49-F238E27FC236}">
              <a16:creationId xmlns:a16="http://schemas.microsoft.com/office/drawing/2014/main" id="{00000000-0008-0000-0400-0000E8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1" name="Text Box 3">
          <a:extLst>
            <a:ext uri="{FF2B5EF4-FFF2-40B4-BE49-F238E27FC236}">
              <a16:creationId xmlns:a16="http://schemas.microsoft.com/office/drawing/2014/main" id="{00000000-0008-0000-0400-0000E9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2" name="Text Box 3">
          <a:extLst>
            <a:ext uri="{FF2B5EF4-FFF2-40B4-BE49-F238E27FC236}">
              <a16:creationId xmlns:a16="http://schemas.microsoft.com/office/drawing/2014/main" id="{00000000-0008-0000-0400-0000EA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3" name="Text Box 3">
          <a:extLst>
            <a:ext uri="{FF2B5EF4-FFF2-40B4-BE49-F238E27FC236}">
              <a16:creationId xmlns:a16="http://schemas.microsoft.com/office/drawing/2014/main" id="{00000000-0008-0000-0400-0000EB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4" name="Text Box 3">
          <a:extLst>
            <a:ext uri="{FF2B5EF4-FFF2-40B4-BE49-F238E27FC236}">
              <a16:creationId xmlns:a16="http://schemas.microsoft.com/office/drawing/2014/main" id="{00000000-0008-0000-0400-0000EC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5" name="Text Box 3">
          <a:extLst>
            <a:ext uri="{FF2B5EF4-FFF2-40B4-BE49-F238E27FC236}">
              <a16:creationId xmlns:a16="http://schemas.microsoft.com/office/drawing/2014/main" id="{00000000-0008-0000-0400-0000ED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6" name="Text Box 3">
          <a:extLst>
            <a:ext uri="{FF2B5EF4-FFF2-40B4-BE49-F238E27FC236}">
              <a16:creationId xmlns:a16="http://schemas.microsoft.com/office/drawing/2014/main" id="{00000000-0008-0000-0400-0000EE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7" name="Text Box 3">
          <a:extLst>
            <a:ext uri="{FF2B5EF4-FFF2-40B4-BE49-F238E27FC236}">
              <a16:creationId xmlns:a16="http://schemas.microsoft.com/office/drawing/2014/main" id="{00000000-0008-0000-0400-0000EF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8" name="Text Box 3">
          <a:extLst>
            <a:ext uri="{FF2B5EF4-FFF2-40B4-BE49-F238E27FC236}">
              <a16:creationId xmlns:a16="http://schemas.microsoft.com/office/drawing/2014/main" id="{00000000-0008-0000-0400-0000F0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9" name="Text Box 3">
          <a:extLst>
            <a:ext uri="{FF2B5EF4-FFF2-40B4-BE49-F238E27FC236}">
              <a16:creationId xmlns:a16="http://schemas.microsoft.com/office/drawing/2014/main" id="{00000000-0008-0000-0400-0000F1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0" name="Text Box 3">
          <a:extLst>
            <a:ext uri="{FF2B5EF4-FFF2-40B4-BE49-F238E27FC236}">
              <a16:creationId xmlns:a16="http://schemas.microsoft.com/office/drawing/2014/main" id="{00000000-0008-0000-0400-0000F2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1" name="Text Box 3">
          <a:extLst>
            <a:ext uri="{FF2B5EF4-FFF2-40B4-BE49-F238E27FC236}">
              <a16:creationId xmlns:a16="http://schemas.microsoft.com/office/drawing/2014/main" id="{00000000-0008-0000-0400-0000F3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2" name="Text Box 3">
          <a:extLst>
            <a:ext uri="{FF2B5EF4-FFF2-40B4-BE49-F238E27FC236}">
              <a16:creationId xmlns:a16="http://schemas.microsoft.com/office/drawing/2014/main" id="{00000000-0008-0000-0400-0000F4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3" name="Text Box 3">
          <a:extLst>
            <a:ext uri="{FF2B5EF4-FFF2-40B4-BE49-F238E27FC236}">
              <a16:creationId xmlns:a16="http://schemas.microsoft.com/office/drawing/2014/main" id="{00000000-0008-0000-0400-0000F5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4" name="Text Box 3">
          <a:extLst>
            <a:ext uri="{FF2B5EF4-FFF2-40B4-BE49-F238E27FC236}">
              <a16:creationId xmlns:a16="http://schemas.microsoft.com/office/drawing/2014/main" id="{00000000-0008-0000-0400-0000F6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5" name="Text Box 3">
          <a:extLst>
            <a:ext uri="{FF2B5EF4-FFF2-40B4-BE49-F238E27FC236}">
              <a16:creationId xmlns:a16="http://schemas.microsoft.com/office/drawing/2014/main" id="{00000000-0008-0000-0400-0000F7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6" name="Text Box 3">
          <a:extLst>
            <a:ext uri="{FF2B5EF4-FFF2-40B4-BE49-F238E27FC236}">
              <a16:creationId xmlns:a16="http://schemas.microsoft.com/office/drawing/2014/main" id="{00000000-0008-0000-0400-0000F8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7" name="Text Box 3">
          <a:extLst>
            <a:ext uri="{FF2B5EF4-FFF2-40B4-BE49-F238E27FC236}">
              <a16:creationId xmlns:a16="http://schemas.microsoft.com/office/drawing/2014/main" id="{00000000-0008-0000-0400-0000F9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8" name="Text Box 3">
          <a:extLst>
            <a:ext uri="{FF2B5EF4-FFF2-40B4-BE49-F238E27FC236}">
              <a16:creationId xmlns:a16="http://schemas.microsoft.com/office/drawing/2014/main" id="{00000000-0008-0000-0400-0000FA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9" name="Text Box 3">
          <a:extLst>
            <a:ext uri="{FF2B5EF4-FFF2-40B4-BE49-F238E27FC236}">
              <a16:creationId xmlns:a16="http://schemas.microsoft.com/office/drawing/2014/main" id="{00000000-0008-0000-0400-0000FB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0" name="Text Box 3">
          <a:extLst>
            <a:ext uri="{FF2B5EF4-FFF2-40B4-BE49-F238E27FC236}">
              <a16:creationId xmlns:a16="http://schemas.microsoft.com/office/drawing/2014/main" id="{00000000-0008-0000-0400-0000FC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1" name="Text Box 3">
          <a:extLst>
            <a:ext uri="{FF2B5EF4-FFF2-40B4-BE49-F238E27FC236}">
              <a16:creationId xmlns:a16="http://schemas.microsoft.com/office/drawing/2014/main" id="{00000000-0008-0000-0400-0000FD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2" name="Text Box 3">
          <a:extLst>
            <a:ext uri="{FF2B5EF4-FFF2-40B4-BE49-F238E27FC236}">
              <a16:creationId xmlns:a16="http://schemas.microsoft.com/office/drawing/2014/main" id="{00000000-0008-0000-0400-0000FE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3" name="Text Box 3">
          <a:extLst>
            <a:ext uri="{FF2B5EF4-FFF2-40B4-BE49-F238E27FC236}">
              <a16:creationId xmlns:a16="http://schemas.microsoft.com/office/drawing/2014/main" id="{00000000-0008-0000-0400-0000FF03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4" name="Text Box 3">
          <a:extLst>
            <a:ext uri="{FF2B5EF4-FFF2-40B4-BE49-F238E27FC236}">
              <a16:creationId xmlns:a16="http://schemas.microsoft.com/office/drawing/2014/main" id="{00000000-0008-0000-0400-000000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5" name="Text Box 3">
          <a:extLst>
            <a:ext uri="{FF2B5EF4-FFF2-40B4-BE49-F238E27FC236}">
              <a16:creationId xmlns:a16="http://schemas.microsoft.com/office/drawing/2014/main" id="{00000000-0008-0000-0400-000001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6" name="Text Box 3">
          <a:extLst>
            <a:ext uri="{FF2B5EF4-FFF2-40B4-BE49-F238E27FC236}">
              <a16:creationId xmlns:a16="http://schemas.microsoft.com/office/drawing/2014/main" id="{00000000-0008-0000-0400-000002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7" name="Text Box 3">
          <a:extLst>
            <a:ext uri="{FF2B5EF4-FFF2-40B4-BE49-F238E27FC236}">
              <a16:creationId xmlns:a16="http://schemas.microsoft.com/office/drawing/2014/main" id="{00000000-0008-0000-0400-000003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8" name="Text Box 3">
          <a:extLst>
            <a:ext uri="{FF2B5EF4-FFF2-40B4-BE49-F238E27FC236}">
              <a16:creationId xmlns:a16="http://schemas.microsoft.com/office/drawing/2014/main" id="{00000000-0008-0000-0400-000004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9" name="Text Box 3">
          <a:extLst>
            <a:ext uri="{FF2B5EF4-FFF2-40B4-BE49-F238E27FC236}">
              <a16:creationId xmlns:a16="http://schemas.microsoft.com/office/drawing/2014/main" id="{00000000-0008-0000-0400-000005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0" name="Text Box 3">
          <a:extLst>
            <a:ext uri="{FF2B5EF4-FFF2-40B4-BE49-F238E27FC236}">
              <a16:creationId xmlns:a16="http://schemas.microsoft.com/office/drawing/2014/main" id="{00000000-0008-0000-0400-000006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1" name="Text Box 3">
          <a:extLst>
            <a:ext uri="{FF2B5EF4-FFF2-40B4-BE49-F238E27FC236}">
              <a16:creationId xmlns:a16="http://schemas.microsoft.com/office/drawing/2014/main" id="{00000000-0008-0000-0400-000007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2" name="Text Box 3">
          <a:extLst>
            <a:ext uri="{FF2B5EF4-FFF2-40B4-BE49-F238E27FC236}">
              <a16:creationId xmlns:a16="http://schemas.microsoft.com/office/drawing/2014/main" id="{00000000-0008-0000-0400-000008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3" name="Text Box 3">
          <a:extLst>
            <a:ext uri="{FF2B5EF4-FFF2-40B4-BE49-F238E27FC236}">
              <a16:creationId xmlns:a16="http://schemas.microsoft.com/office/drawing/2014/main" id="{00000000-0008-0000-0400-000009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4" name="Text Box 3">
          <a:extLst>
            <a:ext uri="{FF2B5EF4-FFF2-40B4-BE49-F238E27FC236}">
              <a16:creationId xmlns:a16="http://schemas.microsoft.com/office/drawing/2014/main" id="{00000000-0008-0000-0400-00000A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5" name="Text Box 3">
          <a:extLst>
            <a:ext uri="{FF2B5EF4-FFF2-40B4-BE49-F238E27FC236}">
              <a16:creationId xmlns:a16="http://schemas.microsoft.com/office/drawing/2014/main" id="{00000000-0008-0000-0400-00000B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6" name="Text Box 3">
          <a:extLst>
            <a:ext uri="{FF2B5EF4-FFF2-40B4-BE49-F238E27FC236}">
              <a16:creationId xmlns:a16="http://schemas.microsoft.com/office/drawing/2014/main" id="{00000000-0008-0000-0400-00000C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7" name="Text Box 3">
          <a:extLst>
            <a:ext uri="{FF2B5EF4-FFF2-40B4-BE49-F238E27FC236}">
              <a16:creationId xmlns:a16="http://schemas.microsoft.com/office/drawing/2014/main" id="{00000000-0008-0000-0400-00000D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8" name="Text Box 3">
          <a:extLst>
            <a:ext uri="{FF2B5EF4-FFF2-40B4-BE49-F238E27FC236}">
              <a16:creationId xmlns:a16="http://schemas.microsoft.com/office/drawing/2014/main" id="{00000000-0008-0000-0400-00000E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9" name="Text Box 3">
          <a:extLst>
            <a:ext uri="{FF2B5EF4-FFF2-40B4-BE49-F238E27FC236}">
              <a16:creationId xmlns:a16="http://schemas.microsoft.com/office/drawing/2014/main" id="{00000000-0008-0000-0400-00000F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0" name="Text Box 3">
          <a:extLst>
            <a:ext uri="{FF2B5EF4-FFF2-40B4-BE49-F238E27FC236}">
              <a16:creationId xmlns:a16="http://schemas.microsoft.com/office/drawing/2014/main" id="{00000000-0008-0000-0400-000010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1" name="Text Box 3">
          <a:extLst>
            <a:ext uri="{FF2B5EF4-FFF2-40B4-BE49-F238E27FC236}">
              <a16:creationId xmlns:a16="http://schemas.microsoft.com/office/drawing/2014/main" id="{00000000-0008-0000-0400-000011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2" name="Text Box 3">
          <a:extLst>
            <a:ext uri="{FF2B5EF4-FFF2-40B4-BE49-F238E27FC236}">
              <a16:creationId xmlns:a16="http://schemas.microsoft.com/office/drawing/2014/main" id="{00000000-0008-0000-0400-000012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3" name="Text Box 3">
          <a:extLst>
            <a:ext uri="{FF2B5EF4-FFF2-40B4-BE49-F238E27FC236}">
              <a16:creationId xmlns:a16="http://schemas.microsoft.com/office/drawing/2014/main" id="{00000000-0008-0000-0400-000013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4" name="Text Box 3">
          <a:extLst>
            <a:ext uri="{FF2B5EF4-FFF2-40B4-BE49-F238E27FC236}">
              <a16:creationId xmlns:a16="http://schemas.microsoft.com/office/drawing/2014/main" id="{00000000-0008-0000-0400-000014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5" name="Text Box 3">
          <a:extLst>
            <a:ext uri="{FF2B5EF4-FFF2-40B4-BE49-F238E27FC236}">
              <a16:creationId xmlns:a16="http://schemas.microsoft.com/office/drawing/2014/main" id="{00000000-0008-0000-0400-000015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6" name="Text Box 3">
          <a:extLst>
            <a:ext uri="{FF2B5EF4-FFF2-40B4-BE49-F238E27FC236}">
              <a16:creationId xmlns:a16="http://schemas.microsoft.com/office/drawing/2014/main" id="{00000000-0008-0000-0400-000016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7" name="Text Box 3">
          <a:extLst>
            <a:ext uri="{FF2B5EF4-FFF2-40B4-BE49-F238E27FC236}">
              <a16:creationId xmlns:a16="http://schemas.microsoft.com/office/drawing/2014/main" id="{00000000-0008-0000-0400-000017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8" name="Text Box 3">
          <a:extLst>
            <a:ext uri="{FF2B5EF4-FFF2-40B4-BE49-F238E27FC236}">
              <a16:creationId xmlns:a16="http://schemas.microsoft.com/office/drawing/2014/main" id="{00000000-0008-0000-0400-000018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9" name="Text Box 3">
          <a:extLst>
            <a:ext uri="{FF2B5EF4-FFF2-40B4-BE49-F238E27FC236}">
              <a16:creationId xmlns:a16="http://schemas.microsoft.com/office/drawing/2014/main" id="{00000000-0008-0000-0400-000019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0" name="Text Box 3">
          <a:extLst>
            <a:ext uri="{FF2B5EF4-FFF2-40B4-BE49-F238E27FC236}">
              <a16:creationId xmlns:a16="http://schemas.microsoft.com/office/drawing/2014/main" id="{00000000-0008-0000-0400-00001A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1" name="Text Box 3">
          <a:extLst>
            <a:ext uri="{FF2B5EF4-FFF2-40B4-BE49-F238E27FC236}">
              <a16:creationId xmlns:a16="http://schemas.microsoft.com/office/drawing/2014/main" id="{00000000-0008-0000-0400-00001B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2" name="Text Box 3">
          <a:extLst>
            <a:ext uri="{FF2B5EF4-FFF2-40B4-BE49-F238E27FC236}">
              <a16:creationId xmlns:a16="http://schemas.microsoft.com/office/drawing/2014/main" id="{00000000-0008-0000-0400-00001C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3" name="Text Box 3">
          <a:extLst>
            <a:ext uri="{FF2B5EF4-FFF2-40B4-BE49-F238E27FC236}">
              <a16:creationId xmlns:a16="http://schemas.microsoft.com/office/drawing/2014/main" id="{00000000-0008-0000-0400-00001D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4" name="Text Box 3">
          <a:extLst>
            <a:ext uri="{FF2B5EF4-FFF2-40B4-BE49-F238E27FC236}">
              <a16:creationId xmlns:a16="http://schemas.microsoft.com/office/drawing/2014/main" id="{00000000-0008-0000-0400-00001E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5" name="Text Box 3">
          <a:extLst>
            <a:ext uri="{FF2B5EF4-FFF2-40B4-BE49-F238E27FC236}">
              <a16:creationId xmlns:a16="http://schemas.microsoft.com/office/drawing/2014/main" id="{00000000-0008-0000-0400-00001F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6" name="Text Box 3">
          <a:extLst>
            <a:ext uri="{FF2B5EF4-FFF2-40B4-BE49-F238E27FC236}">
              <a16:creationId xmlns:a16="http://schemas.microsoft.com/office/drawing/2014/main" id="{00000000-0008-0000-0400-000020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7" name="Text Box 3">
          <a:extLst>
            <a:ext uri="{FF2B5EF4-FFF2-40B4-BE49-F238E27FC236}">
              <a16:creationId xmlns:a16="http://schemas.microsoft.com/office/drawing/2014/main" id="{00000000-0008-0000-0400-000021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8" name="Text Box 3">
          <a:extLst>
            <a:ext uri="{FF2B5EF4-FFF2-40B4-BE49-F238E27FC236}">
              <a16:creationId xmlns:a16="http://schemas.microsoft.com/office/drawing/2014/main" id="{00000000-0008-0000-0400-000022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9" name="Text Box 3">
          <a:extLst>
            <a:ext uri="{FF2B5EF4-FFF2-40B4-BE49-F238E27FC236}">
              <a16:creationId xmlns:a16="http://schemas.microsoft.com/office/drawing/2014/main" id="{00000000-0008-0000-0400-000023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0" name="Text Box 3">
          <a:extLst>
            <a:ext uri="{FF2B5EF4-FFF2-40B4-BE49-F238E27FC236}">
              <a16:creationId xmlns:a16="http://schemas.microsoft.com/office/drawing/2014/main" id="{00000000-0008-0000-0400-000024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1" name="Text Box 3">
          <a:extLst>
            <a:ext uri="{FF2B5EF4-FFF2-40B4-BE49-F238E27FC236}">
              <a16:creationId xmlns:a16="http://schemas.microsoft.com/office/drawing/2014/main" id="{00000000-0008-0000-0400-000025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2" name="Text Box 3">
          <a:extLst>
            <a:ext uri="{FF2B5EF4-FFF2-40B4-BE49-F238E27FC236}">
              <a16:creationId xmlns:a16="http://schemas.microsoft.com/office/drawing/2014/main" id="{00000000-0008-0000-0400-000026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3" name="Text Box 3">
          <a:extLst>
            <a:ext uri="{FF2B5EF4-FFF2-40B4-BE49-F238E27FC236}">
              <a16:creationId xmlns:a16="http://schemas.microsoft.com/office/drawing/2014/main" id="{00000000-0008-0000-0400-000027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4" name="Text Box 3">
          <a:extLst>
            <a:ext uri="{FF2B5EF4-FFF2-40B4-BE49-F238E27FC236}">
              <a16:creationId xmlns:a16="http://schemas.microsoft.com/office/drawing/2014/main" id="{00000000-0008-0000-0400-000028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5" name="Text Box 3">
          <a:extLst>
            <a:ext uri="{FF2B5EF4-FFF2-40B4-BE49-F238E27FC236}">
              <a16:creationId xmlns:a16="http://schemas.microsoft.com/office/drawing/2014/main" id="{00000000-0008-0000-0400-000029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6" name="Text Box 3">
          <a:extLst>
            <a:ext uri="{FF2B5EF4-FFF2-40B4-BE49-F238E27FC236}">
              <a16:creationId xmlns:a16="http://schemas.microsoft.com/office/drawing/2014/main" id="{00000000-0008-0000-0400-00002A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7" name="Text Box 3">
          <a:extLst>
            <a:ext uri="{FF2B5EF4-FFF2-40B4-BE49-F238E27FC236}">
              <a16:creationId xmlns:a16="http://schemas.microsoft.com/office/drawing/2014/main" id="{00000000-0008-0000-0400-00002B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8" name="Text Box 3">
          <a:extLst>
            <a:ext uri="{FF2B5EF4-FFF2-40B4-BE49-F238E27FC236}">
              <a16:creationId xmlns:a16="http://schemas.microsoft.com/office/drawing/2014/main" id="{00000000-0008-0000-0400-00002C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9" name="Text Box 3">
          <a:extLst>
            <a:ext uri="{FF2B5EF4-FFF2-40B4-BE49-F238E27FC236}">
              <a16:creationId xmlns:a16="http://schemas.microsoft.com/office/drawing/2014/main" id="{00000000-0008-0000-0400-00002D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0" name="Text Box 3">
          <a:extLst>
            <a:ext uri="{FF2B5EF4-FFF2-40B4-BE49-F238E27FC236}">
              <a16:creationId xmlns:a16="http://schemas.microsoft.com/office/drawing/2014/main" id="{00000000-0008-0000-0400-00002E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1" name="Text Box 3">
          <a:extLst>
            <a:ext uri="{FF2B5EF4-FFF2-40B4-BE49-F238E27FC236}">
              <a16:creationId xmlns:a16="http://schemas.microsoft.com/office/drawing/2014/main" id="{00000000-0008-0000-0400-00002F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2" name="Text Box 3">
          <a:extLst>
            <a:ext uri="{FF2B5EF4-FFF2-40B4-BE49-F238E27FC236}">
              <a16:creationId xmlns:a16="http://schemas.microsoft.com/office/drawing/2014/main" id="{00000000-0008-0000-0400-000030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3" name="Text Box 3">
          <a:extLst>
            <a:ext uri="{FF2B5EF4-FFF2-40B4-BE49-F238E27FC236}">
              <a16:creationId xmlns:a16="http://schemas.microsoft.com/office/drawing/2014/main" id="{00000000-0008-0000-0400-000031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4" name="Text Box 3">
          <a:extLst>
            <a:ext uri="{FF2B5EF4-FFF2-40B4-BE49-F238E27FC236}">
              <a16:creationId xmlns:a16="http://schemas.microsoft.com/office/drawing/2014/main" id="{00000000-0008-0000-0400-000032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5" name="Text Box 3">
          <a:extLst>
            <a:ext uri="{FF2B5EF4-FFF2-40B4-BE49-F238E27FC236}">
              <a16:creationId xmlns:a16="http://schemas.microsoft.com/office/drawing/2014/main" id="{00000000-0008-0000-0400-000033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6" name="Text Box 3">
          <a:extLst>
            <a:ext uri="{FF2B5EF4-FFF2-40B4-BE49-F238E27FC236}">
              <a16:creationId xmlns:a16="http://schemas.microsoft.com/office/drawing/2014/main" id="{00000000-0008-0000-0400-000034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7" name="Text Box 3">
          <a:extLst>
            <a:ext uri="{FF2B5EF4-FFF2-40B4-BE49-F238E27FC236}">
              <a16:creationId xmlns:a16="http://schemas.microsoft.com/office/drawing/2014/main" id="{00000000-0008-0000-0400-000035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8" name="Text Box 3">
          <a:extLst>
            <a:ext uri="{FF2B5EF4-FFF2-40B4-BE49-F238E27FC236}">
              <a16:creationId xmlns:a16="http://schemas.microsoft.com/office/drawing/2014/main" id="{00000000-0008-0000-0400-000036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9" name="Text Box 3">
          <a:extLst>
            <a:ext uri="{FF2B5EF4-FFF2-40B4-BE49-F238E27FC236}">
              <a16:creationId xmlns:a16="http://schemas.microsoft.com/office/drawing/2014/main" id="{00000000-0008-0000-0400-000037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0" name="Text Box 3">
          <a:extLst>
            <a:ext uri="{FF2B5EF4-FFF2-40B4-BE49-F238E27FC236}">
              <a16:creationId xmlns:a16="http://schemas.microsoft.com/office/drawing/2014/main" id="{00000000-0008-0000-0400-000038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1" name="Text Box 3">
          <a:extLst>
            <a:ext uri="{FF2B5EF4-FFF2-40B4-BE49-F238E27FC236}">
              <a16:creationId xmlns:a16="http://schemas.microsoft.com/office/drawing/2014/main" id="{00000000-0008-0000-0400-000039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2" name="Text Box 3">
          <a:extLst>
            <a:ext uri="{FF2B5EF4-FFF2-40B4-BE49-F238E27FC236}">
              <a16:creationId xmlns:a16="http://schemas.microsoft.com/office/drawing/2014/main" id="{00000000-0008-0000-0400-00003A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3" name="Text Box 3">
          <a:extLst>
            <a:ext uri="{FF2B5EF4-FFF2-40B4-BE49-F238E27FC236}">
              <a16:creationId xmlns:a16="http://schemas.microsoft.com/office/drawing/2014/main" id="{00000000-0008-0000-0400-00003B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4" name="Text Box 3">
          <a:extLst>
            <a:ext uri="{FF2B5EF4-FFF2-40B4-BE49-F238E27FC236}">
              <a16:creationId xmlns:a16="http://schemas.microsoft.com/office/drawing/2014/main" id="{00000000-0008-0000-0400-00003C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5" name="Text Box 3">
          <a:extLst>
            <a:ext uri="{FF2B5EF4-FFF2-40B4-BE49-F238E27FC236}">
              <a16:creationId xmlns:a16="http://schemas.microsoft.com/office/drawing/2014/main" id="{00000000-0008-0000-0400-00003D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6" name="Text Box 3">
          <a:extLst>
            <a:ext uri="{FF2B5EF4-FFF2-40B4-BE49-F238E27FC236}">
              <a16:creationId xmlns:a16="http://schemas.microsoft.com/office/drawing/2014/main" id="{00000000-0008-0000-0400-00003E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7" name="Text Box 3">
          <a:extLst>
            <a:ext uri="{FF2B5EF4-FFF2-40B4-BE49-F238E27FC236}">
              <a16:creationId xmlns:a16="http://schemas.microsoft.com/office/drawing/2014/main" id="{00000000-0008-0000-0400-00003F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8" name="Text Box 3">
          <a:extLst>
            <a:ext uri="{FF2B5EF4-FFF2-40B4-BE49-F238E27FC236}">
              <a16:creationId xmlns:a16="http://schemas.microsoft.com/office/drawing/2014/main" id="{00000000-0008-0000-0400-000040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9" name="Text Box 3">
          <a:extLst>
            <a:ext uri="{FF2B5EF4-FFF2-40B4-BE49-F238E27FC236}">
              <a16:creationId xmlns:a16="http://schemas.microsoft.com/office/drawing/2014/main" id="{00000000-0008-0000-0400-000041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0" name="Text Box 3">
          <a:extLst>
            <a:ext uri="{FF2B5EF4-FFF2-40B4-BE49-F238E27FC236}">
              <a16:creationId xmlns:a16="http://schemas.microsoft.com/office/drawing/2014/main" id="{00000000-0008-0000-0400-000042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1" name="Text Box 3">
          <a:extLst>
            <a:ext uri="{FF2B5EF4-FFF2-40B4-BE49-F238E27FC236}">
              <a16:creationId xmlns:a16="http://schemas.microsoft.com/office/drawing/2014/main" id="{00000000-0008-0000-0400-000043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2" name="Text Box 3">
          <a:extLst>
            <a:ext uri="{FF2B5EF4-FFF2-40B4-BE49-F238E27FC236}">
              <a16:creationId xmlns:a16="http://schemas.microsoft.com/office/drawing/2014/main" id="{00000000-0008-0000-0400-000044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3" name="Text Box 3">
          <a:extLst>
            <a:ext uri="{FF2B5EF4-FFF2-40B4-BE49-F238E27FC236}">
              <a16:creationId xmlns:a16="http://schemas.microsoft.com/office/drawing/2014/main" id="{00000000-0008-0000-0400-000045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4" name="Text Box 3">
          <a:extLst>
            <a:ext uri="{FF2B5EF4-FFF2-40B4-BE49-F238E27FC236}">
              <a16:creationId xmlns:a16="http://schemas.microsoft.com/office/drawing/2014/main" id="{00000000-0008-0000-0400-000046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5" name="Text Box 3">
          <a:extLst>
            <a:ext uri="{FF2B5EF4-FFF2-40B4-BE49-F238E27FC236}">
              <a16:creationId xmlns:a16="http://schemas.microsoft.com/office/drawing/2014/main" id="{00000000-0008-0000-0400-000047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6" name="Text Box 3">
          <a:extLst>
            <a:ext uri="{FF2B5EF4-FFF2-40B4-BE49-F238E27FC236}">
              <a16:creationId xmlns:a16="http://schemas.microsoft.com/office/drawing/2014/main" id="{00000000-0008-0000-0400-000048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7" name="Text Box 3">
          <a:extLst>
            <a:ext uri="{FF2B5EF4-FFF2-40B4-BE49-F238E27FC236}">
              <a16:creationId xmlns:a16="http://schemas.microsoft.com/office/drawing/2014/main" id="{00000000-0008-0000-0400-000049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8" name="Text Box 3">
          <a:extLst>
            <a:ext uri="{FF2B5EF4-FFF2-40B4-BE49-F238E27FC236}">
              <a16:creationId xmlns:a16="http://schemas.microsoft.com/office/drawing/2014/main" id="{00000000-0008-0000-0400-00004A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9" name="Text Box 3">
          <a:extLst>
            <a:ext uri="{FF2B5EF4-FFF2-40B4-BE49-F238E27FC236}">
              <a16:creationId xmlns:a16="http://schemas.microsoft.com/office/drawing/2014/main" id="{00000000-0008-0000-0400-00004B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0" name="Text Box 3">
          <a:extLst>
            <a:ext uri="{FF2B5EF4-FFF2-40B4-BE49-F238E27FC236}">
              <a16:creationId xmlns:a16="http://schemas.microsoft.com/office/drawing/2014/main" id="{00000000-0008-0000-0400-00004C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1" name="Text Box 3">
          <a:extLst>
            <a:ext uri="{FF2B5EF4-FFF2-40B4-BE49-F238E27FC236}">
              <a16:creationId xmlns:a16="http://schemas.microsoft.com/office/drawing/2014/main" id="{00000000-0008-0000-0400-00004D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2" name="Text Box 3">
          <a:extLst>
            <a:ext uri="{FF2B5EF4-FFF2-40B4-BE49-F238E27FC236}">
              <a16:creationId xmlns:a16="http://schemas.microsoft.com/office/drawing/2014/main" id="{00000000-0008-0000-0400-00004E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3" name="Text Box 3">
          <a:extLst>
            <a:ext uri="{FF2B5EF4-FFF2-40B4-BE49-F238E27FC236}">
              <a16:creationId xmlns:a16="http://schemas.microsoft.com/office/drawing/2014/main" id="{00000000-0008-0000-0400-00004F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4" name="Text Box 3">
          <a:extLst>
            <a:ext uri="{FF2B5EF4-FFF2-40B4-BE49-F238E27FC236}">
              <a16:creationId xmlns:a16="http://schemas.microsoft.com/office/drawing/2014/main" id="{00000000-0008-0000-0400-000050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5" name="Text Box 3">
          <a:extLst>
            <a:ext uri="{FF2B5EF4-FFF2-40B4-BE49-F238E27FC236}">
              <a16:creationId xmlns:a16="http://schemas.microsoft.com/office/drawing/2014/main" id="{00000000-0008-0000-0400-000051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6" name="Text Box 3">
          <a:extLst>
            <a:ext uri="{FF2B5EF4-FFF2-40B4-BE49-F238E27FC236}">
              <a16:creationId xmlns:a16="http://schemas.microsoft.com/office/drawing/2014/main" id="{00000000-0008-0000-0400-000052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7" name="Text Box 3">
          <a:extLst>
            <a:ext uri="{FF2B5EF4-FFF2-40B4-BE49-F238E27FC236}">
              <a16:creationId xmlns:a16="http://schemas.microsoft.com/office/drawing/2014/main" id="{00000000-0008-0000-0400-000053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8" name="Text Box 3">
          <a:extLst>
            <a:ext uri="{FF2B5EF4-FFF2-40B4-BE49-F238E27FC236}">
              <a16:creationId xmlns:a16="http://schemas.microsoft.com/office/drawing/2014/main" id="{00000000-0008-0000-0400-000054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9" name="Text Box 3">
          <a:extLst>
            <a:ext uri="{FF2B5EF4-FFF2-40B4-BE49-F238E27FC236}">
              <a16:creationId xmlns:a16="http://schemas.microsoft.com/office/drawing/2014/main" id="{00000000-0008-0000-0400-000055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0" name="Text Box 3">
          <a:extLst>
            <a:ext uri="{FF2B5EF4-FFF2-40B4-BE49-F238E27FC236}">
              <a16:creationId xmlns:a16="http://schemas.microsoft.com/office/drawing/2014/main" id="{00000000-0008-0000-0400-000056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1" name="Text Box 3">
          <a:extLst>
            <a:ext uri="{FF2B5EF4-FFF2-40B4-BE49-F238E27FC236}">
              <a16:creationId xmlns:a16="http://schemas.microsoft.com/office/drawing/2014/main" id="{00000000-0008-0000-0400-000057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2" name="Text Box 3">
          <a:extLst>
            <a:ext uri="{FF2B5EF4-FFF2-40B4-BE49-F238E27FC236}">
              <a16:creationId xmlns:a16="http://schemas.microsoft.com/office/drawing/2014/main" id="{00000000-0008-0000-0400-000058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3" name="Text Box 3">
          <a:extLst>
            <a:ext uri="{FF2B5EF4-FFF2-40B4-BE49-F238E27FC236}">
              <a16:creationId xmlns:a16="http://schemas.microsoft.com/office/drawing/2014/main" id="{00000000-0008-0000-0400-000059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4" name="Text Box 3">
          <a:extLst>
            <a:ext uri="{FF2B5EF4-FFF2-40B4-BE49-F238E27FC236}">
              <a16:creationId xmlns:a16="http://schemas.microsoft.com/office/drawing/2014/main" id="{00000000-0008-0000-0400-00005A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5" name="Text Box 3">
          <a:extLst>
            <a:ext uri="{FF2B5EF4-FFF2-40B4-BE49-F238E27FC236}">
              <a16:creationId xmlns:a16="http://schemas.microsoft.com/office/drawing/2014/main" id="{00000000-0008-0000-0400-00005B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6" name="Text Box 3">
          <a:extLst>
            <a:ext uri="{FF2B5EF4-FFF2-40B4-BE49-F238E27FC236}">
              <a16:creationId xmlns:a16="http://schemas.microsoft.com/office/drawing/2014/main" id="{00000000-0008-0000-0400-00005C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7" name="Text Box 3">
          <a:extLst>
            <a:ext uri="{FF2B5EF4-FFF2-40B4-BE49-F238E27FC236}">
              <a16:creationId xmlns:a16="http://schemas.microsoft.com/office/drawing/2014/main" id="{00000000-0008-0000-0400-00005D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8" name="Text Box 3">
          <a:extLst>
            <a:ext uri="{FF2B5EF4-FFF2-40B4-BE49-F238E27FC236}">
              <a16:creationId xmlns:a16="http://schemas.microsoft.com/office/drawing/2014/main" id="{00000000-0008-0000-0400-00005E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9" name="Text Box 3">
          <a:extLst>
            <a:ext uri="{FF2B5EF4-FFF2-40B4-BE49-F238E27FC236}">
              <a16:creationId xmlns:a16="http://schemas.microsoft.com/office/drawing/2014/main" id="{00000000-0008-0000-0400-00005F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0" name="Text Box 3">
          <a:extLst>
            <a:ext uri="{FF2B5EF4-FFF2-40B4-BE49-F238E27FC236}">
              <a16:creationId xmlns:a16="http://schemas.microsoft.com/office/drawing/2014/main" id="{00000000-0008-0000-0400-000060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1" name="Text Box 3">
          <a:extLst>
            <a:ext uri="{FF2B5EF4-FFF2-40B4-BE49-F238E27FC236}">
              <a16:creationId xmlns:a16="http://schemas.microsoft.com/office/drawing/2014/main" id="{00000000-0008-0000-0400-000061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2" name="Text Box 3">
          <a:extLst>
            <a:ext uri="{FF2B5EF4-FFF2-40B4-BE49-F238E27FC236}">
              <a16:creationId xmlns:a16="http://schemas.microsoft.com/office/drawing/2014/main" id="{00000000-0008-0000-0400-000062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3" name="Text Box 3">
          <a:extLst>
            <a:ext uri="{FF2B5EF4-FFF2-40B4-BE49-F238E27FC236}">
              <a16:creationId xmlns:a16="http://schemas.microsoft.com/office/drawing/2014/main" id="{00000000-0008-0000-0400-000063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4" name="Text Box 3">
          <a:extLst>
            <a:ext uri="{FF2B5EF4-FFF2-40B4-BE49-F238E27FC236}">
              <a16:creationId xmlns:a16="http://schemas.microsoft.com/office/drawing/2014/main" id="{00000000-0008-0000-0400-000064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5" name="Text Box 3">
          <a:extLst>
            <a:ext uri="{FF2B5EF4-FFF2-40B4-BE49-F238E27FC236}">
              <a16:creationId xmlns:a16="http://schemas.microsoft.com/office/drawing/2014/main" id="{00000000-0008-0000-0400-000065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6" name="Text Box 3">
          <a:extLst>
            <a:ext uri="{FF2B5EF4-FFF2-40B4-BE49-F238E27FC236}">
              <a16:creationId xmlns:a16="http://schemas.microsoft.com/office/drawing/2014/main" id="{00000000-0008-0000-0400-000066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7" name="Text Box 3">
          <a:extLst>
            <a:ext uri="{FF2B5EF4-FFF2-40B4-BE49-F238E27FC236}">
              <a16:creationId xmlns:a16="http://schemas.microsoft.com/office/drawing/2014/main" id="{00000000-0008-0000-0400-000067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8" name="Text Box 3">
          <a:extLst>
            <a:ext uri="{FF2B5EF4-FFF2-40B4-BE49-F238E27FC236}">
              <a16:creationId xmlns:a16="http://schemas.microsoft.com/office/drawing/2014/main" id="{00000000-0008-0000-0400-000068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9" name="Text Box 3">
          <a:extLst>
            <a:ext uri="{FF2B5EF4-FFF2-40B4-BE49-F238E27FC236}">
              <a16:creationId xmlns:a16="http://schemas.microsoft.com/office/drawing/2014/main" id="{00000000-0008-0000-0400-000069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0" name="Text Box 3">
          <a:extLst>
            <a:ext uri="{FF2B5EF4-FFF2-40B4-BE49-F238E27FC236}">
              <a16:creationId xmlns:a16="http://schemas.microsoft.com/office/drawing/2014/main" id="{00000000-0008-0000-0400-00006A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1" name="Text Box 3">
          <a:extLst>
            <a:ext uri="{FF2B5EF4-FFF2-40B4-BE49-F238E27FC236}">
              <a16:creationId xmlns:a16="http://schemas.microsoft.com/office/drawing/2014/main" id="{00000000-0008-0000-0400-00006B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2" name="Text Box 3">
          <a:extLst>
            <a:ext uri="{FF2B5EF4-FFF2-40B4-BE49-F238E27FC236}">
              <a16:creationId xmlns:a16="http://schemas.microsoft.com/office/drawing/2014/main" id="{00000000-0008-0000-0400-00006C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3" name="Text Box 3">
          <a:extLst>
            <a:ext uri="{FF2B5EF4-FFF2-40B4-BE49-F238E27FC236}">
              <a16:creationId xmlns:a16="http://schemas.microsoft.com/office/drawing/2014/main" id="{00000000-0008-0000-0400-00006D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4" name="Text Box 3">
          <a:extLst>
            <a:ext uri="{FF2B5EF4-FFF2-40B4-BE49-F238E27FC236}">
              <a16:creationId xmlns:a16="http://schemas.microsoft.com/office/drawing/2014/main" id="{00000000-0008-0000-0400-00006E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5" name="Text Box 3">
          <a:extLst>
            <a:ext uri="{FF2B5EF4-FFF2-40B4-BE49-F238E27FC236}">
              <a16:creationId xmlns:a16="http://schemas.microsoft.com/office/drawing/2014/main" id="{00000000-0008-0000-0400-00006F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6" name="Text Box 3">
          <a:extLst>
            <a:ext uri="{FF2B5EF4-FFF2-40B4-BE49-F238E27FC236}">
              <a16:creationId xmlns:a16="http://schemas.microsoft.com/office/drawing/2014/main" id="{00000000-0008-0000-0400-000070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7" name="Text Box 3">
          <a:extLst>
            <a:ext uri="{FF2B5EF4-FFF2-40B4-BE49-F238E27FC236}">
              <a16:creationId xmlns:a16="http://schemas.microsoft.com/office/drawing/2014/main" id="{00000000-0008-0000-0400-000071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8" name="Text Box 3">
          <a:extLst>
            <a:ext uri="{FF2B5EF4-FFF2-40B4-BE49-F238E27FC236}">
              <a16:creationId xmlns:a16="http://schemas.microsoft.com/office/drawing/2014/main" id="{00000000-0008-0000-0400-000072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9" name="Text Box 3">
          <a:extLst>
            <a:ext uri="{FF2B5EF4-FFF2-40B4-BE49-F238E27FC236}">
              <a16:creationId xmlns:a16="http://schemas.microsoft.com/office/drawing/2014/main" id="{00000000-0008-0000-0400-000073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0" name="Text Box 3">
          <a:extLst>
            <a:ext uri="{FF2B5EF4-FFF2-40B4-BE49-F238E27FC236}">
              <a16:creationId xmlns:a16="http://schemas.microsoft.com/office/drawing/2014/main" id="{00000000-0008-0000-0400-000074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1" name="Text Box 3">
          <a:extLst>
            <a:ext uri="{FF2B5EF4-FFF2-40B4-BE49-F238E27FC236}">
              <a16:creationId xmlns:a16="http://schemas.microsoft.com/office/drawing/2014/main" id="{00000000-0008-0000-0400-000075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2" name="Text Box 3">
          <a:extLst>
            <a:ext uri="{FF2B5EF4-FFF2-40B4-BE49-F238E27FC236}">
              <a16:creationId xmlns:a16="http://schemas.microsoft.com/office/drawing/2014/main" id="{00000000-0008-0000-0400-000076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3" name="Text Box 3">
          <a:extLst>
            <a:ext uri="{FF2B5EF4-FFF2-40B4-BE49-F238E27FC236}">
              <a16:creationId xmlns:a16="http://schemas.microsoft.com/office/drawing/2014/main" id="{00000000-0008-0000-0400-000077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4" name="Text Box 3">
          <a:extLst>
            <a:ext uri="{FF2B5EF4-FFF2-40B4-BE49-F238E27FC236}">
              <a16:creationId xmlns:a16="http://schemas.microsoft.com/office/drawing/2014/main" id="{00000000-0008-0000-0400-000078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5" name="Text Box 3">
          <a:extLst>
            <a:ext uri="{FF2B5EF4-FFF2-40B4-BE49-F238E27FC236}">
              <a16:creationId xmlns:a16="http://schemas.microsoft.com/office/drawing/2014/main" id="{00000000-0008-0000-0400-000079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6" name="Text Box 3">
          <a:extLst>
            <a:ext uri="{FF2B5EF4-FFF2-40B4-BE49-F238E27FC236}">
              <a16:creationId xmlns:a16="http://schemas.microsoft.com/office/drawing/2014/main" id="{00000000-0008-0000-0400-00007A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7" name="Text Box 3">
          <a:extLst>
            <a:ext uri="{FF2B5EF4-FFF2-40B4-BE49-F238E27FC236}">
              <a16:creationId xmlns:a16="http://schemas.microsoft.com/office/drawing/2014/main" id="{00000000-0008-0000-0400-00007B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8" name="Text Box 3">
          <a:extLst>
            <a:ext uri="{FF2B5EF4-FFF2-40B4-BE49-F238E27FC236}">
              <a16:creationId xmlns:a16="http://schemas.microsoft.com/office/drawing/2014/main" id="{00000000-0008-0000-0400-00007C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9" name="Text Box 3">
          <a:extLst>
            <a:ext uri="{FF2B5EF4-FFF2-40B4-BE49-F238E27FC236}">
              <a16:creationId xmlns:a16="http://schemas.microsoft.com/office/drawing/2014/main" id="{00000000-0008-0000-0400-00007D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50" name="Text Box 3">
          <a:extLst>
            <a:ext uri="{FF2B5EF4-FFF2-40B4-BE49-F238E27FC236}">
              <a16:creationId xmlns:a16="http://schemas.microsoft.com/office/drawing/2014/main" id="{00000000-0008-0000-0400-00007E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51" name="Text Box 3">
          <a:extLst>
            <a:ext uri="{FF2B5EF4-FFF2-40B4-BE49-F238E27FC236}">
              <a16:creationId xmlns:a16="http://schemas.microsoft.com/office/drawing/2014/main" id="{00000000-0008-0000-0400-00007F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52" name="Text Box 3">
          <a:extLst>
            <a:ext uri="{FF2B5EF4-FFF2-40B4-BE49-F238E27FC236}">
              <a16:creationId xmlns:a16="http://schemas.microsoft.com/office/drawing/2014/main" id="{00000000-0008-0000-0400-000080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53" name="Text Box 3">
          <a:extLst>
            <a:ext uri="{FF2B5EF4-FFF2-40B4-BE49-F238E27FC236}">
              <a16:creationId xmlns:a16="http://schemas.microsoft.com/office/drawing/2014/main" id="{00000000-0008-0000-0400-000081040000}"/>
            </a:ext>
          </a:extLst>
        </xdr:cNvPr>
        <xdr:cNvSpPr>
          <a:spLocks noGrp="1"/>
        </xdr:cNvSpPr>
      </xdr:nvSpPr>
      <xdr:spPr>
        <a:xfrm>
          <a:off x="2524125" y="425643675"/>
          <a:ext cx="0" cy="209306"/>
        </a:xfrm>
        <a:prstGeom prst="rect">
          <a:avLst/>
        </a:prstGeom>
        <a:noFill/>
        <a:ln>
          <a:noFill/>
        </a:ln>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54" name="Text Box 3">
          <a:extLst>
            <a:ext uri="{FF2B5EF4-FFF2-40B4-BE49-F238E27FC236}">
              <a16:creationId xmlns:a16="http://schemas.microsoft.com/office/drawing/2014/main" id="{00000000-0008-0000-0400-000082040000}"/>
            </a:ext>
          </a:extLst>
        </xdr:cNvPr>
        <xdr:cNvSpPr>
          <a:spLocks noGrp="1"/>
        </xdr:cNvSpPr>
      </xdr:nvSpPr>
      <xdr:spPr>
        <a:xfrm>
          <a:off x="2524125" y="425643675"/>
          <a:ext cx="0" cy="209306"/>
        </a:xfrm>
        <a:prstGeom prst="rect">
          <a:avLst/>
        </a:prstGeom>
        <a:noFill/>
        <a:ln>
          <a:noFill/>
        </a:ln>
      </xdr:spPr>
    </xdr:sp>
    <xdr:clientData/>
  </xdr:twoCellAnchor>
</xdr:wsDr>
</file>

<file path=xl/persons/person.xml><?xml version="1.0" encoding="utf-8"?>
<xltc:personList xmlns:xltc="http://schemas.microsoft.com/office/spreadsheetml/2018/threadedcomments">
  <xltc:person displayName="Ермек Хайпенов" id="{4488C8C8-4F80-644C-A3B4-31FDBE015413}"/>
  <xltc:person displayName="Ермек Хайпенов" id="{F986BB57-7297-49A9-1FBA-CA9D6288956A}"/>
</xltc:personList>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sheetPr>
  <dimension ref="A1:AH428"/>
  <sheetViews>
    <sheetView tabSelected="1" topLeftCell="A23" zoomScale="70" zoomScaleNormal="70" workbookViewId="0"/>
  </sheetViews>
  <sheetFormatPr defaultColWidth="9.140625" defaultRowHeight="18.75"/>
  <cols>
    <col min="1" max="1" width="16.140625" style="1" customWidth="1"/>
    <col min="2" max="2" width="66.140625" style="32" customWidth="1"/>
    <col min="3" max="3" width="28.28515625" style="1" customWidth="1"/>
    <col min="4" max="4" width="15.5703125" style="10" customWidth="1"/>
    <col min="5" max="5" width="21.28515625" style="55" customWidth="1"/>
    <col min="6" max="6" width="23" style="24" customWidth="1"/>
    <col min="7" max="7" width="26.5703125" style="1" customWidth="1"/>
    <col min="8" max="8" width="26" style="1" customWidth="1"/>
    <col min="9" max="9" width="20.140625" style="1" customWidth="1"/>
    <col min="10" max="10" width="41.85546875" style="24" customWidth="1"/>
    <col min="11" max="11" width="37.5703125" style="24" customWidth="1"/>
    <col min="12" max="12" width="45" style="24" customWidth="1"/>
    <col min="13" max="13" width="18.140625" style="24" customWidth="1"/>
    <col min="14" max="14" width="17" style="24" customWidth="1"/>
    <col min="15" max="15" width="21.7109375" style="1" customWidth="1"/>
    <col min="16" max="16" width="19.7109375" style="1" customWidth="1"/>
    <col min="17" max="17" width="25.42578125" style="1" customWidth="1"/>
    <col min="18" max="18" width="18.42578125" style="1" customWidth="1"/>
    <col min="19" max="19" width="25.7109375" style="24" customWidth="1"/>
    <col min="20" max="20" width="26.42578125" style="24" customWidth="1"/>
    <col min="21" max="21" width="25.7109375" style="24" customWidth="1"/>
    <col min="22" max="22" width="28.28515625" style="24" customWidth="1"/>
    <col min="23" max="23" width="16.5703125" style="24" customWidth="1"/>
    <col min="24" max="24" width="18" style="24" customWidth="1"/>
    <col min="25" max="25" width="21.42578125" style="24" customWidth="1"/>
    <col min="26" max="26" width="20.7109375" style="24" customWidth="1"/>
    <col min="27" max="27" width="21.42578125" style="24" customWidth="1"/>
    <col min="28" max="28" width="15.5703125" style="24" customWidth="1"/>
    <col min="29" max="29" width="18.140625" style="67" customWidth="1"/>
    <col min="30" max="30" width="19.85546875" style="67" customWidth="1"/>
    <col min="31" max="31" width="17.140625" style="67" customWidth="1"/>
    <col min="32" max="32" width="26.42578125" style="67" customWidth="1"/>
    <col min="33" max="33" width="99" style="9" customWidth="1"/>
    <col min="34" max="34" width="18.42578125" style="4" customWidth="1"/>
    <col min="35" max="16384" width="9.140625" style="4"/>
  </cols>
  <sheetData>
    <row r="1" spans="1:34">
      <c r="A1"/>
      <c r="B1"/>
      <c r="C1"/>
      <c r="D1"/>
      <c r="E1" s="170"/>
      <c r="F1"/>
      <c r="G1" s="24"/>
      <c r="H1"/>
      <c r="I1"/>
      <c r="J1"/>
      <c r="K1"/>
      <c r="L1"/>
      <c r="M1"/>
      <c r="N1"/>
      <c r="O1" s="24"/>
      <c r="P1"/>
      <c r="Q1"/>
      <c r="R1"/>
      <c r="S1"/>
      <c r="T1"/>
      <c r="U1"/>
      <c r="V1"/>
      <c r="W1"/>
      <c r="X1"/>
      <c r="Y1"/>
      <c r="Z1"/>
      <c r="AA1"/>
      <c r="AB1"/>
      <c r="AC1"/>
      <c r="AD1"/>
      <c r="AE1"/>
      <c r="AF1"/>
      <c r="AG1"/>
      <c r="AH1"/>
    </row>
    <row r="2" spans="1:34">
      <c r="A2"/>
      <c r="B2"/>
      <c r="C2"/>
      <c r="D2"/>
      <c r="E2"/>
      <c r="F2"/>
      <c r="G2" s="24"/>
      <c r="H2"/>
      <c r="I2"/>
      <c r="J2"/>
      <c r="K2"/>
      <c r="L2"/>
      <c r="M2"/>
      <c r="N2"/>
      <c r="O2"/>
      <c r="P2"/>
      <c r="Q2"/>
      <c r="R2"/>
      <c r="S2"/>
      <c r="T2"/>
      <c r="U2"/>
      <c r="V2"/>
      <c r="W2"/>
      <c r="X2"/>
      <c r="Y2"/>
      <c r="Z2"/>
      <c r="AA2"/>
      <c r="AB2"/>
      <c r="AC2"/>
      <c r="AD2"/>
      <c r="AE2"/>
      <c r="AF2"/>
      <c r="AG2"/>
      <c r="AH2"/>
    </row>
    <row r="3" spans="1:34" ht="25.5" customHeight="1">
      <c r="A3" s="7"/>
      <c r="B3" s="29"/>
      <c r="C3" s="7"/>
      <c r="D3" s="11"/>
      <c r="E3" s="54"/>
      <c r="F3" s="12"/>
      <c r="G3" s="12"/>
      <c r="H3" s="7"/>
      <c r="I3" s="7"/>
      <c r="J3" s="12"/>
      <c r="K3" s="12"/>
      <c r="L3" s="12"/>
      <c r="M3" s="12"/>
      <c r="N3" s="12"/>
      <c r="O3" s="7"/>
      <c r="P3" s="7"/>
      <c r="Q3" s="7"/>
      <c r="R3" s="7"/>
      <c r="S3" s="12"/>
      <c r="T3" s="12"/>
      <c r="U3" s="12"/>
      <c r="V3" s="12"/>
      <c r="W3" s="12"/>
      <c r="X3" s="12"/>
      <c r="Y3" s="148"/>
      <c r="Z3" s="12"/>
      <c r="AA3" s="12"/>
      <c r="AB3" s="12"/>
      <c r="AC3" s="62"/>
      <c r="AD3" s="62"/>
      <c r="AE3" s="62"/>
      <c r="AF3" s="62"/>
      <c r="AG3" s="69" t="s">
        <v>0</v>
      </c>
      <c r="AH3"/>
    </row>
    <row r="4" spans="1:34" ht="37.5" customHeight="1">
      <c r="A4" s="237" t="s">
        <v>1</v>
      </c>
      <c r="B4" s="237"/>
      <c r="C4" s="237"/>
      <c r="D4" s="237"/>
      <c r="E4" s="237"/>
      <c r="F4" s="237"/>
      <c r="G4" s="237"/>
      <c r="H4" s="237"/>
      <c r="I4" s="237"/>
      <c r="J4" s="237"/>
      <c r="K4" s="237"/>
      <c r="L4" s="237"/>
      <c r="M4" s="237"/>
      <c r="N4" s="237"/>
      <c r="O4" s="237"/>
      <c r="P4" s="237"/>
      <c r="Q4" s="237"/>
      <c r="R4" s="237"/>
      <c r="S4" s="238"/>
      <c r="T4" s="237"/>
      <c r="U4" s="237"/>
      <c r="V4" s="237"/>
      <c r="W4" s="237"/>
      <c r="X4" s="237"/>
      <c r="Y4" s="237"/>
      <c r="Z4" s="237"/>
      <c r="AA4" s="237"/>
      <c r="AB4" s="237"/>
      <c r="AC4" s="237"/>
      <c r="AD4" s="237"/>
      <c r="AE4" s="237"/>
      <c r="AF4" s="237"/>
      <c r="AG4" s="237"/>
      <c r="AH4"/>
    </row>
    <row r="5" spans="1:34" ht="23.25">
      <c r="A5" s="7"/>
      <c r="B5" s="29"/>
      <c r="C5" s="7"/>
      <c r="D5" s="11"/>
      <c r="E5" s="54"/>
      <c r="F5" s="17"/>
      <c r="G5" s="8"/>
      <c r="H5" s="8"/>
      <c r="I5" s="8"/>
      <c r="J5" s="12"/>
      <c r="K5" s="12"/>
      <c r="L5" s="12"/>
      <c r="M5" s="12"/>
      <c r="N5" s="12"/>
      <c r="O5" s="12"/>
      <c r="P5" s="12"/>
      <c r="Q5" s="12"/>
      <c r="R5" s="12"/>
      <c r="S5" s="12"/>
      <c r="T5" s="57"/>
      <c r="U5" s="12"/>
      <c r="V5" s="12"/>
      <c r="W5" s="12"/>
      <c r="X5" s="12"/>
      <c r="Y5" s="12"/>
      <c r="Z5" s="12"/>
      <c r="AA5" s="12"/>
      <c r="AB5" s="12"/>
      <c r="AC5" s="62"/>
      <c r="AD5" s="62"/>
      <c r="AE5" s="62"/>
      <c r="AF5" s="62"/>
      <c r="AG5" s="70" t="s">
        <v>2</v>
      </c>
      <c r="AH5"/>
    </row>
    <row r="6" spans="1:34" s="6" customFormat="1" ht="47.25" customHeight="1">
      <c r="A6" s="239" t="s">
        <v>3</v>
      </c>
      <c r="B6" s="241" t="s">
        <v>4</v>
      </c>
      <c r="C6" s="166" t="s">
        <v>5</v>
      </c>
      <c r="D6" s="241" t="s">
        <v>6</v>
      </c>
      <c r="E6" s="243" t="s">
        <v>7</v>
      </c>
      <c r="F6" s="243" t="s">
        <v>8</v>
      </c>
      <c r="G6" s="245" t="s">
        <v>9</v>
      </c>
      <c r="H6" s="246"/>
      <c r="I6" s="247" t="s">
        <v>10</v>
      </c>
      <c r="J6" s="248"/>
      <c r="K6" s="248"/>
      <c r="L6" s="249"/>
      <c r="M6" s="247" t="s">
        <v>11</v>
      </c>
      <c r="N6" s="248"/>
      <c r="O6" s="248"/>
      <c r="P6" s="248"/>
      <c r="Q6" s="248"/>
      <c r="R6" s="248"/>
      <c r="S6" s="248"/>
      <c r="T6" s="248"/>
      <c r="U6" s="248"/>
      <c r="V6" s="248"/>
      <c r="W6" s="248"/>
      <c r="X6" s="248"/>
      <c r="Y6" s="248"/>
      <c r="Z6" s="248"/>
      <c r="AA6" s="248"/>
      <c r="AB6" s="248"/>
      <c r="AC6" s="248"/>
      <c r="AD6" s="248"/>
      <c r="AE6" s="248"/>
      <c r="AF6" s="249"/>
      <c r="AG6" s="250" t="s">
        <v>12</v>
      </c>
      <c r="AH6"/>
    </row>
    <row r="7" spans="1:34" s="6" customFormat="1" ht="75.75" customHeight="1">
      <c r="A7" s="240"/>
      <c r="B7" s="242"/>
      <c r="C7" s="242" t="s">
        <v>13</v>
      </c>
      <c r="D7" s="242"/>
      <c r="E7" s="244"/>
      <c r="F7" s="244"/>
      <c r="G7" s="252" t="s">
        <v>14</v>
      </c>
      <c r="H7" s="253"/>
      <c r="I7" s="254" t="s">
        <v>15</v>
      </c>
      <c r="J7" s="254" t="s">
        <v>16</v>
      </c>
      <c r="K7" s="254" t="s">
        <v>17</v>
      </c>
      <c r="L7" s="254" t="s">
        <v>18</v>
      </c>
      <c r="M7" s="244" t="s">
        <v>19</v>
      </c>
      <c r="N7" s="244"/>
      <c r="O7" s="259" t="s">
        <v>16</v>
      </c>
      <c r="P7" s="260"/>
      <c r="Q7" s="260"/>
      <c r="R7" s="260"/>
      <c r="S7" s="257" t="s">
        <v>17</v>
      </c>
      <c r="T7" s="257" t="s">
        <v>20</v>
      </c>
      <c r="U7" s="257"/>
      <c r="V7" s="257"/>
      <c r="W7" s="263" t="s">
        <v>21</v>
      </c>
      <c r="X7" s="263"/>
      <c r="Y7" s="263"/>
      <c r="Z7" s="263"/>
      <c r="AA7" s="263" t="s">
        <v>22</v>
      </c>
      <c r="AB7" s="263"/>
      <c r="AC7" s="264" t="s">
        <v>23</v>
      </c>
      <c r="AD7" s="265"/>
      <c r="AE7" s="265"/>
      <c r="AF7" s="266"/>
      <c r="AG7" s="251"/>
      <c r="AH7"/>
    </row>
    <row r="8" spans="1:34" s="6" customFormat="1" ht="28.15" customHeight="1">
      <c r="A8" s="240"/>
      <c r="B8" s="242"/>
      <c r="C8" s="242"/>
      <c r="D8" s="242"/>
      <c r="E8" s="244"/>
      <c r="F8" s="244"/>
      <c r="G8" s="258" t="s">
        <v>24</v>
      </c>
      <c r="H8" s="258" t="s">
        <v>25</v>
      </c>
      <c r="I8" s="255"/>
      <c r="J8" s="255"/>
      <c r="K8" s="255"/>
      <c r="L8" s="255"/>
      <c r="M8" s="244" t="s">
        <v>26</v>
      </c>
      <c r="N8" s="244"/>
      <c r="O8" s="261" t="s">
        <v>27</v>
      </c>
      <c r="P8" s="263" t="s">
        <v>28</v>
      </c>
      <c r="Q8" s="263" t="s">
        <v>29</v>
      </c>
      <c r="R8" s="261" t="s">
        <v>24</v>
      </c>
      <c r="S8" s="257"/>
      <c r="T8" s="257" t="s">
        <v>28</v>
      </c>
      <c r="U8" s="257" t="s">
        <v>29</v>
      </c>
      <c r="V8" s="267" t="s">
        <v>24</v>
      </c>
      <c r="W8" s="257" t="s">
        <v>30</v>
      </c>
      <c r="X8" s="257" t="s">
        <v>31</v>
      </c>
      <c r="Y8" s="257" t="s">
        <v>32</v>
      </c>
      <c r="Z8" s="257" t="s">
        <v>31</v>
      </c>
      <c r="AA8" s="257" t="s">
        <v>33</v>
      </c>
      <c r="AB8" s="257" t="s">
        <v>31</v>
      </c>
      <c r="AC8" s="269" t="s">
        <v>34</v>
      </c>
      <c r="AD8" s="269" t="s">
        <v>35</v>
      </c>
      <c r="AE8" s="269" t="s">
        <v>36</v>
      </c>
      <c r="AF8" s="269" t="s">
        <v>37</v>
      </c>
      <c r="AG8" s="251"/>
      <c r="AH8"/>
    </row>
    <row r="9" spans="1:34" s="6" customFormat="1" ht="36.4" customHeight="1">
      <c r="A9" s="240"/>
      <c r="B9" s="242"/>
      <c r="C9" s="242"/>
      <c r="D9" s="242"/>
      <c r="E9" s="244"/>
      <c r="F9" s="244"/>
      <c r="G9" s="258"/>
      <c r="H9" s="258"/>
      <c r="I9" s="256"/>
      <c r="J9" s="256"/>
      <c r="K9" s="256"/>
      <c r="L9" s="256"/>
      <c r="M9" s="167" t="s">
        <v>24</v>
      </c>
      <c r="N9" s="167" t="s">
        <v>25</v>
      </c>
      <c r="O9" s="262"/>
      <c r="P9" s="263"/>
      <c r="Q9" s="263"/>
      <c r="R9" s="262"/>
      <c r="S9" s="257"/>
      <c r="T9" s="257"/>
      <c r="U9" s="257"/>
      <c r="V9" s="268"/>
      <c r="W9" s="257"/>
      <c r="X9" s="257"/>
      <c r="Y9" s="257"/>
      <c r="Z9" s="257"/>
      <c r="AA9" s="257"/>
      <c r="AB9" s="257"/>
      <c r="AC9" s="269"/>
      <c r="AD9" s="269"/>
      <c r="AE9" s="269"/>
      <c r="AF9" s="269"/>
      <c r="AG9" s="251"/>
      <c r="AH9"/>
    </row>
    <row r="10" spans="1:34" s="37" customFormat="1" ht="25.5" customHeight="1">
      <c r="A10" s="42">
        <v>1</v>
      </c>
      <c r="B10" s="43">
        <f t="shared" ref="B10:AG10" si="0">A10+1</f>
        <v>2</v>
      </c>
      <c r="C10" s="43">
        <f t="shared" si="0"/>
        <v>3</v>
      </c>
      <c r="D10" s="43">
        <v>4</v>
      </c>
      <c r="E10" s="43">
        <v>5</v>
      </c>
      <c r="F10" s="43">
        <f t="shared" si="0"/>
        <v>6</v>
      </c>
      <c r="G10" s="43">
        <v>7</v>
      </c>
      <c r="H10" s="43">
        <f t="shared" si="0"/>
        <v>8</v>
      </c>
      <c r="I10" s="43">
        <f t="shared" si="0"/>
        <v>9</v>
      </c>
      <c r="J10" s="43">
        <f>I10+1</f>
        <v>10</v>
      </c>
      <c r="K10" s="43">
        <f t="shared" si="0"/>
        <v>11</v>
      </c>
      <c r="L10" s="43">
        <f>K10+1</f>
        <v>12</v>
      </c>
      <c r="M10" s="43">
        <f t="shared" ref="M10:T10" si="1">L10+1</f>
        <v>13</v>
      </c>
      <c r="N10" s="43">
        <f t="shared" si="1"/>
        <v>14</v>
      </c>
      <c r="O10" s="43">
        <f t="shared" si="1"/>
        <v>15</v>
      </c>
      <c r="P10" s="43">
        <f t="shared" si="1"/>
        <v>16</v>
      </c>
      <c r="Q10" s="43">
        <f t="shared" si="1"/>
        <v>17</v>
      </c>
      <c r="R10" s="43">
        <f t="shared" si="1"/>
        <v>18</v>
      </c>
      <c r="S10" s="43">
        <f t="shared" si="1"/>
        <v>19</v>
      </c>
      <c r="T10" s="43">
        <f t="shared" si="1"/>
        <v>20</v>
      </c>
      <c r="U10" s="43">
        <f t="shared" si="0"/>
        <v>21</v>
      </c>
      <c r="V10" s="43">
        <f t="shared" si="0"/>
        <v>22</v>
      </c>
      <c r="W10" s="43">
        <f t="shared" si="0"/>
        <v>23</v>
      </c>
      <c r="X10" s="43">
        <f t="shared" si="0"/>
        <v>24</v>
      </c>
      <c r="Y10" s="43">
        <f t="shared" si="0"/>
        <v>25</v>
      </c>
      <c r="Z10" s="43">
        <f t="shared" si="0"/>
        <v>26</v>
      </c>
      <c r="AA10" s="43">
        <f t="shared" si="0"/>
        <v>27</v>
      </c>
      <c r="AB10" s="43">
        <f t="shared" si="0"/>
        <v>28</v>
      </c>
      <c r="AC10" s="63">
        <f t="shared" si="0"/>
        <v>29</v>
      </c>
      <c r="AD10" s="63">
        <f t="shared" si="0"/>
        <v>30</v>
      </c>
      <c r="AE10" s="63">
        <f t="shared" si="0"/>
        <v>31</v>
      </c>
      <c r="AF10" s="63">
        <f t="shared" si="0"/>
        <v>32</v>
      </c>
      <c r="AG10" s="71">
        <f t="shared" si="0"/>
        <v>33</v>
      </c>
      <c r="AH10"/>
    </row>
    <row r="11" spans="1:34" s="6" customFormat="1" ht="42" customHeight="1">
      <c r="A11" s="272" t="s">
        <v>38</v>
      </c>
      <c r="B11" s="273"/>
      <c r="C11" s="39"/>
      <c r="D11" s="40"/>
      <c r="E11" s="41">
        <f>E12+E87+E134+E184+E194+E263+E290+E300+E307+E332+E355+E395+E408</f>
        <v>1849599733.0573602</v>
      </c>
      <c r="F11" s="41">
        <f>F12+F87+F134+F184+F194+F263+F290+F300+F307+F332+F355+F395+F408</f>
        <v>1713151038.80915</v>
      </c>
      <c r="G11" s="41">
        <f>G12+G87+G134+G184+G194+G263+G290+G300+G307+G332+G355+G395+G408</f>
        <v>60879908.899999999</v>
      </c>
      <c r="H11" s="41">
        <f>H12+H87+H134+H184+H194+H263+H290+H300+H307+H332+H355+H395+H408</f>
        <v>456666760.06162</v>
      </c>
      <c r="I11" s="41">
        <f>I12+I87+I134+I184+I194+I263+I290+I300+I307+I332+I355+I395+I408</f>
        <v>183892484.59999999</v>
      </c>
      <c r="J11" s="41"/>
      <c r="K11" s="41">
        <f t="shared" ref="K11:V11" si="2">K12+K87+K134+K184+K194+K263+K290+K300+K307+K332+K355+K395+K408</f>
        <v>0</v>
      </c>
      <c r="L11" s="41">
        <f t="shared" si="2"/>
        <v>2646002.2418699991</v>
      </c>
      <c r="M11" s="41">
        <f t="shared" si="2"/>
        <v>42503726.490769997</v>
      </c>
      <c r="N11" s="41">
        <f t="shared" si="2"/>
        <v>44305889.688600004</v>
      </c>
      <c r="O11" s="41">
        <f t="shared" si="2"/>
        <v>209406732.49437001</v>
      </c>
      <c r="P11" s="41">
        <f t="shared" si="2"/>
        <v>198372593.49437001</v>
      </c>
      <c r="Q11" s="41">
        <f t="shared" si="2"/>
        <v>227474</v>
      </c>
      <c r="R11" s="41">
        <f t="shared" si="2"/>
        <v>10806665</v>
      </c>
      <c r="S11" s="41">
        <f t="shared" si="2"/>
        <v>102596640.68627</v>
      </c>
      <c r="T11" s="41">
        <f t="shared" si="2"/>
        <v>93959557.286280006</v>
      </c>
      <c r="U11" s="41">
        <f t="shared" si="2"/>
        <v>230418.39999000001</v>
      </c>
      <c r="V11" s="41">
        <f t="shared" si="2"/>
        <v>8406665</v>
      </c>
      <c r="W11" s="41">
        <f>R11-V11</f>
        <v>2400000</v>
      </c>
      <c r="X11" s="127">
        <f>W11/R11</f>
        <v>0.22208516688543598</v>
      </c>
      <c r="Y11" s="41">
        <f>P11+Q11-T11-U11</f>
        <v>104410091.8081</v>
      </c>
      <c r="Z11" s="127">
        <f>Y11/(P11+Q11)</f>
        <v>0.52573039438196489</v>
      </c>
      <c r="AA11" s="41">
        <f>Y11+W11</f>
        <v>106810091.8081</v>
      </c>
      <c r="AB11" s="128">
        <f>AA11/O11</f>
        <v>0.51006044808502815</v>
      </c>
      <c r="AC11" s="121">
        <f>AC12+AC87+AC134+AC184+AC194+AC263+AC290+AC300+AC307+AC332+AC355+AC395+AC408</f>
        <v>321</v>
      </c>
      <c r="AD11" s="121">
        <f>AD12+AD87+AD134+AD184+AD194+AD263+AD290+AD300+AD307+AD332+AD355+AD395+AD408</f>
        <v>12</v>
      </c>
      <c r="AE11" s="121">
        <f>AE12+AE87+AE134+AE184+AE194+AE263+AE290+AE300+AE307+AE332+AE355+AE395+AE408</f>
        <v>19</v>
      </c>
      <c r="AF11" s="41">
        <f>AF12+AF87+AF134+AF184+AF194+AF263+AF290+AF300+AF307+AF332+AF355+AF395+AF408</f>
        <v>0</v>
      </c>
      <c r="AG11" s="41"/>
      <c r="AH11"/>
    </row>
    <row r="12" spans="1:34" s="6" customFormat="1">
      <c r="A12" s="270" t="s">
        <v>39</v>
      </c>
      <c r="B12" s="271"/>
      <c r="C12" s="28"/>
      <c r="D12" s="16"/>
      <c r="E12" s="25">
        <f>E13+F45+E80</f>
        <v>166239334.63434997</v>
      </c>
      <c r="F12" s="25">
        <f>F13+F45+F80</f>
        <v>161013959.47875994</v>
      </c>
      <c r="G12" s="25">
        <f>G13+G45+G80</f>
        <v>0</v>
      </c>
      <c r="H12" s="25">
        <f>H13+H45+H80</f>
        <v>62750307.18784</v>
      </c>
      <c r="I12" s="25">
        <f>I13+I45+I80</f>
        <v>0</v>
      </c>
      <c r="J12" s="25">
        <f>J13+J45+J80</f>
        <v>0</v>
      </c>
      <c r="K12" s="25"/>
      <c r="L12" s="25">
        <f t="shared" ref="L12:V12" si="3">L13+L45+L80</f>
        <v>0</v>
      </c>
      <c r="M12" s="25">
        <f t="shared" si="3"/>
        <v>0</v>
      </c>
      <c r="N12" s="25">
        <f t="shared" si="3"/>
        <v>0</v>
      </c>
      <c r="O12" s="25">
        <f t="shared" si="3"/>
        <v>19933337.428439997</v>
      </c>
      <c r="P12" s="25">
        <f t="shared" si="3"/>
        <v>19933337.428439997</v>
      </c>
      <c r="Q12" s="25">
        <f t="shared" si="3"/>
        <v>0</v>
      </c>
      <c r="R12" s="25">
        <f t="shared" si="3"/>
        <v>0</v>
      </c>
      <c r="S12" s="25">
        <f t="shared" si="3"/>
        <v>15989254.234729998</v>
      </c>
      <c r="T12" s="25">
        <f t="shared" si="3"/>
        <v>15989254.234729998</v>
      </c>
      <c r="U12" s="25">
        <f t="shared" si="3"/>
        <v>0</v>
      </c>
      <c r="V12" s="25">
        <f t="shared" si="3"/>
        <v>0</v>
      </c>
      <c r="W12" s="25">
        <v>0</v>
      </c>
      <c r="X12" s="25"/>
      <c r="Y12" s="25">
        <f>P12+Q12-T12-U12</f>
        <v>3944083.1937099993</v>
      </c>
      <c r="Z12" s="125">
        <f>Y12/(P12+Q12)</f>
        <v>0.19786366472092914</v>
      </c>
      <c r="AA12" s="25">
        <f>Y12+W12</f>
        <v>3944083.1937099993</v>
      </c>
      <c r="AB12" s="126">
        <f t="shared" ref="AB12:AB45" si="4">AA12/O12</f>
        <v>0.19786366472092914</v>
      </c>
      <c r="AC12" s="118">
        <f>AC13+AC45+AC80</f>
        <v>67</v>
      </c>
      <c r="AD12" s="118">
        <f>AD13+AD45+AD80</f>
        <v>1</v>
      </c>
      <c r="AE12" s="118">
        <f>AE13+AE45+AE80</f>
        <v>3</v>
      </c>
      <c r="AF12" s="25">
        <f>AF13+AF45+AF80</f>
        <v>0</v>
      </c>
      <c r="AG12" s="72"/>
      <c r="AH12"/>
    </row>
    <row r="13" spans="1:34" s="6" customFormat="1" ht="27.75" customHeight="1">
      <c r="A13" s="33" t="s">
        <v>40</v>
      </c>
      <c r="B13" s="23" t="s">
        <v>41</v>
      </c>
      <c r="C13" s="19"/>
      <c r="D13" s="21"/>
      <c r="E13" s="22">
        <f>SUM(E14:E44)</f>
        <v>143833920.07999998</v>
      </c>
      <c r="F13" s="22">
        <f>SUM(F14:F44)</f>
        <v>134350078.20814997</v>
      </c>
      <c r="G13" s="22">
        <f>SUM(G14:G34)</f>
        <v>0</v>
      </c>
      <c r="H13" s="22">
        <f>SUM(H14:H44)</f>
        <v>49714806.84093</v>
      </c>
      <c r="I13" s="22">
        <f>SUM(I14:I34)</f>
        <v>0</v>
      </c>
      <c r="J13" s="22">
        <f>SUM(J14:J34)</f>
        <v>0</v>
      </c>
      <c r="K13" s="22"/>
      <c r="L13" s="22">
        <f>SUM(L14:L34)</f>
        <v>0</v>
      </c>
      <c r="M13" s="22">
        <f>SUM(M14:M34)</f>
        <v>0</v>
      </c>
      <c r="N13" s="22">
        <f>SUM(N14:N34)</f>
        <v>0</v>
      </c>
      <c r="O13" s="22">
        <f>SUM(O14:O44)</f>
        <v>15625236.429249998</v>
      </c>
      <c r="P13" s="22">
        <f t="shared" ref="P13:R13" si="5">SUM(P14:P44)</f>
        <v>15625236.429249998</v>
      </c>
      <c r="Q13" s="22">
        <f t="shared" si="5"/>
        <v>0</v>
      </c>
      <c r="R13" s="22">
        <f t="shared" si="5"/>
        <v>0</v>
      </c>
      <c r="S13" s="22">
        <f>SUM(S14:S44)</f>
        <v>11731153.235539999</v>
      </c>
      <c r="T13" s="22">
        <f t="shared" ref="T13:V13" si="6">SUM(T14:T44)</f>
        <v>11731153.235539999</v>
      </c>
      <c r="U13" s="22">
        <f t="shared" si="6"/>
        <v>0</v>
      </c>
      <c r="V13" s="22">
        <f t="shared" si="6"/>
        <v>0</v>
      </c>
      <c r="W13" s="22">
        <f>R13-V13</f>
        <v>0</v>
      </c>
      <c r="X13" s="22"/>
      <c r="Y13" s="22">
        <f>P13+Q13-T13-U13</f>
        <v>3894083.1937099993</v>
      </c>
      <c r="Z13" s="129">
        <f>Y13/(P13+Q13)</f>
        <v>0.24921755336900928</v>
      </c>
      <c r="AA13" s="22">
        <f>Y13+W13</f>
        <v>3894083.1937099993</v>
      </c>
      <c r="AB13" s="138">
        <f>AA13/O13</f>
        <v>0.24921755336900928</v>
      </c>
      <c r="AC13" s="22">
        <f>SUM(AC14:AC44)</f>
        <v>29</v>
      </c>
      <c r="AD13" s="22">
        <f>SUM(AD14:AD44)</f>
        <v>1</v>
      </c>
      <c r="AE13" s="22">
        <f>SUM(AE14:AE44)</f>
        <v>1</v>
      </c>
      <c r="AF13" s="22">
        <f>SUM(AF14:AF34)</f>
        <v>0</v>
      </c>
      <c r="AG13" s="73"/>
      <c r="AH13" s="68"/>
    </row>
    <row r="14" spans="1:34" s="91" customFormat="1" ht="55.5" customHeight="1">
      <c r="A14" s="45">
        <v>1</v>
      </c>
      <c r="B14" s="208" t="s">
        <v>42</v>
      </c>
      <c r="C14" s="47" t="s">
        <v>43</v>
      </c>
      <c r="D14" s="48" t="s">
        <v>44</v>
      </c>
      <c r="E14" s="35">
        <v>2383710</v>
      </c>
      <c r="F14" s="35">
        <v>2143822.23508</v>
      </c>
      <c r="G14" s="49"/>
      <c r="H14" s="49">
        <v>2015000</v>
      </c>
      <c r="I14" s="49"/>
      <c r="J14" s="165" t="s">
        <v>45</v>
      </c>
      <c r="K14" s="165" t="s">
        <v>46</v>
      </c>
      <c r="L14" s="49"/>
      <c r="M14" s="49"/>
      <c r="N14" s="49"/>
      <c r="O14" s="49">
        <f t="shared" ref="O14:O44" si="7">SUM(P14:R14)</f>
        <v>110975.69899999999</v>
      </c>
      <c r="P14" s="49">
        <v>110975.69899999999</v>
      </c>
      <c r="Q14" s="49"/>
      <c r="R14" s="49"/>
      <c r="S14" s="49">
        <f t="shared" ref="S14:S44" si="8">SUM(T14:V14)</f>
        <v>0</v>
      </c>
      <c r="T14" s="49">
        <v>0</v>
      </c>
      <c r="U14" s="49"/>
      <c r="V14" s="49"/>
      <c r="W14" s="59">
        <f t="shared" ref="W14:W44" si="9">R14-V14</f>
        <v>0</v>
      </c>
      <c r="X14" s="59"/>
      <c r="Y14" s="59">
        <f t="shared" ref="Y14:Y44" si="10">P14+Q14-T14-U14</f>
        <v>110975.69899999999</v>
      </c>
      <c r="Z14" s="131">
        <f t="shared" ref="Z14:Z43" si="11">Y14/(P14+Q14)</f>
        <v>1</v>
      </c>
      <c r="AA14" s="59">
        <f t="shared" ref="AA14:AA44" si="12">Y14+W14</f>
        <v>110975.69899999999</v>
      </c>
      <c r="AB14" s="140">
        <f t="shared" ref="AB14:AB43" si="13">AA14/O14</f>
        <v>1</v>
      </c>
      <c r="AC14" s="149">
        <v>1</v>
      </c>
      <c r="AD14" s="149">
        <v>0</v>
      </c>
      <c r="AE14" s="149">
        <v>0</v>
      </c>
      <c r="AF14" s="150">
        <v>0</v>
      </c>
      <c r="AG14" s="56" t="s">
        <v>47</v>
      </c>
      <c r="AH14"/>
    </row>
    <row r="15" spans="1:34" s="91" customFormat="1" ht="84" customHeight="1">
      <c r="A15" s="45">
        <v>2</v>
      </c>
      <c r="B15" s="208" t="s">
        <v>48</v>
      </c>
      <c r="C15" s="47" t="s">
        <v>43</v>
      </c>
      <c r="D15" s="48" t="s">
        <v>44</v>
      </c>
      <c r="E15" s="35">
        <v>2109388</v>
      </c>
      <c r="F15" s="35">
        <v>2022686.0644</v>
      </c>
      <c r="G15" s="49"/>
      <c r="H15" s="49">
        <v>650000</v>
      </c>
      <c r="I15" s="49"/>
      <c r="J15" s="51" t="s">
        <v>49</v>
      </c>
      <c r="K15" s="51" t="s">
        <v>50</v>
      </c>
      <c r="L15" s="49"/>
      <c r="M15" s="49"/>
      <c r="N15" s="49"/>
      <c r="O15" s="49">
        <f t="shared" si="7"/>
        <v>927020.24100000004</v>
      </c>
      <c r="P15" s="49">
        <v>927020.24100000004</v>
      </c>
      <c r="Q15" s="49"/>
      <c r="R15" s="49"/>
      <c r="S15" s="49">
        <f t="shared" si="8"/>
        <v>840468.49921000004</v>
      </c>
      <c r="T15" s="49">
        <v>840468.49921000004</v>
      </c>
      <c r="U15" s="49"/>
      <c r="V15" s="49"/>
      <c r="W15" s="59">
        <f t="shared" si="9"/>
        <v>0</v>
      </c>
      <c r="X15" s="59"/>
      <c r="Y15" s="59">
        <f t="shared" si="10"/>
        <v>86551.74179</v>
      </c>
      <c r="Z15" s="131">
        <f t="shared" si="11"/>
        <v>9.3365536114545303E-2</v>
      </c>
      <c r="AA15" s="59">
        <f t="shared" si="12"/>
        <v>86551.74179</v>
      </c>
      <c r="AB15" s="140">
        <f t="shared" si="13"/>
        <v>9.3365536114545303E-2</v>
      </c>
      <c r="AC15" s="149">
        <v>1</v>
      </c>
      <c r="AD15" s="149">
        <v>0</v>
      </c>
      <c r="AE15" s="149">
        <v>0</v>
      </c>
      <c r="AF15" s="150">
        <v>0</v>
      </c>
      <c r="AG15" s="81"/>
      <c r="AH15"/>
    </row>
    <row r="16" spans="1:34" s="91" customFormat="1" ht="84" customHeight="1">
      <c r="A16" s="45">
        <v>3</v>
      </c>
      <c r="B16" s="208" t="s">
        <v>51</v>
      </c>
      <c r="C16" s="47" t="s">
        <v>43</v>
      </c>
      <c r="D16" s="48" t="s">
        <v>44</v>
      </c>
      <c r="E16" s="35">
        <v>3100763</v>
      </c>
      <c r="F16" s="35">
        <v>2942352.3111400004</v>
      </c>
      <c r="G16" s="49"/>
      <c r="H16" s="49">
        <v>100000</v>
      </c>
      <c r="I16" s="49"/>
      <c r="J16" s="51" t="s">
        <v>52</v>
      </c>
      <c r="K16" s="51" t="s">
        <v>53</v>
      </c>
      <c r="L16" s="49"/>
      <c r="M16" s="49"/>
      <c r="N16" s="49"/>
      <c r="O16" s="49">
        <f t="shared" si="7"/>
        <v>735000</v>
      </c>
      <c r="P16" s="49">
        <v>735000</v>
      </c>
      <c r="Q16" s="49"/>
      <c r="R16" s="49"/>
      <c r="S16" s="49">
        <f t="shared" si="8"/>
        <v>591000</v>
      </c>
      <c r="T16" s="49">
        <v>591000</v>
      </c>
      <c r="U16" s="49"/>
      <c r="V16" s="49"/>
      <c r="W16" s="59">
        <f t="shared" si="9"/>
        <v>0</v>
      </c>
      <c r="X16" s="59"/>
      <c r="Y16" s="59">
        <f t="shared" si="10"/>
        <v>144000</v>
      </c>
      <c r="Z16" s="131">
        <f t="shared" si="11"/>
        <v>0.19591836734693877</v>
      </c>
      <c r="AA16" s="59">
        <f t="shared" si="12"/>
        <v>144000</v>
      </c>
      <c r="AB16" s="140">
        <f t="shared" si="13"/>
        <v>0.19591836734693877</v>
      </c>
      <c r="AC16" s="149">
        <v>1</v>
      </c>
      <c r="AD16" s="149">
        <v>0</v>
      </c>
      <c r="AE16" s="149">
        <v>0</v>
      </c>
      <c r="AF16" s="150">
        <v>0</v>
      </c>
      <c r="AG16" s="56"/>
      <c r="AH16"/>
    </row>
    <row r="17" spans="1:34" s="91" customFormat="1" ht="81" customHeight="1">
      <c r="A17" s="45">
        <v>4</v>
      </c>
      <c r="B17" s="208" t="s">
        <v>54</v>
      </c>
      <c r="C17" s="47" t="s">
        <v>43</v>
      </c>
      <c r="D17" s="48" t="s">
        <v>44</v>
      </c>
      <c r="E17" s="49">
        <v>2756897</v>
      </c>
      <c r="F17" s="35">
        <v>2645341.06641</v>
      </c>
      <c r="G17" s="49"/>
      <c r="H17" s="49">
        <v>1327000</v>
      </c>
      <c r="I17" s="49"/>
      <c r="J17" s="51" t="s">
        <v>55</v>
      </c>
      <c r="K17" s="51" t="s">
        <v>56</v>
      </c>
      <c r="L17" s="49"/>
      <c r="M17" s="49"/>
      <c r="N17" s="49"/>
      <c r="O17" s="49">
        <f t="shared" si="7"/>
        <v>867000</v>
      </c>
      <c r="P17" s="49">
        <v>867000</v>
      </c>
      <c r="Q17" s="49"/>
      <c r="R17" s="49"/>
      <c r="S17" s="49">
        <f t="shared" si="8"/>
        <v>804125.49979999999</v>
      </c>
      <c r="T17" s="49">
        <v>804125.49979999999</v>
      </c>
      <c r="U17" s="49"/>
      <c r="V17" s="49"/>
      <c r="W17" s="59">
        <f t="shared" si="9"/>
        <v>0</v>
      </c>
      <c r="X17" s="59"/>
      <c r="Y17" s="59">
        <f t="shared" si="10"/>
        <v>62874.500200000009</v>
      </c>
      <c r="Z17" s="131">
        <f t="shared" si="11"/>
        <v>7.2519608073817771E-2</v>
      </c>
      <c r="AA17" s="59">
        <f t="shared" si="12"/>
        <v>62874.500200000009</v>
      </c>
      <c r="AB17" s="140">
        <f t="shared" si="13"/>
        <v>7.2519608073817771E-2</v>
      </c>
      <c r="AC17" s="149">
        <v>1</v>
      </c>
      <c r="AD17" s="149">
        <v>0</v>
      </c>
      <c r="AE17" s="149">
        <v>0</v>
      </c>
      <c r="AF17" s="150">
        <v>0</v>
      </c>
      <c r="AG17" s="81"/>
      <c r="AH17"/>
    </row>
    <row r="18" spans="1:34" s="91" customFormat="1" ht="71.25" customHeight="1">
      <c r="A18" s="45">
        <v>5</v>
      </c>
      <c r="B18" s="208" t="s">
        <v>57</v>
      </c>
      <c r="C18" s="47" t="s">
        <v>43</v>
      </c>
      <c r="D18" s="48" t="s">
        <v>58</v>
      </c>
      <c r="E18" s="49">
        <v>2737433</v>
      </c>
      <c r="F18" s="49">
        <v>2461861.0047200001</v>
      </c>
      <c r="G18" s="49"/>
      <c r="H18" s="49">
        <v>1133361</v>
      </c>
      <c r="I18" s="49"/>
      <c r="J18" s="51" t="s">
        <v>59</v>
      </c>
      <c r="K18" s="51" t="s">
        <v>60</v>
      </c>
      <c r="L18" s="49"/>
      <c r="M18" s="49"/>
      <c r="N18" s="49"/>
      <c r="O18" s="49">
        <f t="shared" si="7"/>
        <v>1133361</v>
      </c>
      <c r="P18" s="49">
        <v>1133361</v>
      </c>
      <c r="Q18" s="49"/>
      <c r="R18" s="49"/>
      <c r="S18" s="49">
        <f t="shared" si="8"/>
        <v>985733.01511000004</v>
      </c>
      <c r="T18" s="49">
        <v>985733.01511000004</v>
      </c>
      <c r="U18" s="49"/>
      <c r="V18" s="49"/>
      <c r="W18" s="59">
        <f t="shared" si="9"/>
        <v>0</v>
      </c>
      <c r="X18" s="59"/>
      <c r="Y18" s="59">
        <f t="shared" si="10"/>
        <v>147627.98488999996</v>
      </c>
      <c r="Z18" s="131">
        <f t="shared" si="11"/>
        <v>0.13025680686912638</v>
      </c>
      <c r="AA18" s="59">
        <f t="shared" si="12"/>
        <v>147627.98488999996</v>
      </c>
      <c r="AB18" s="140">
        <f t="shared" si="13"/>
        <v>0.13025680686912638</v>
      </c>
      <c r="AC18" s="149">
        <v>1</v>
      </c>
      <c r="AD18" s="149">
        <v>0</v>
      </c>
      <c r="AE18" s="149">
        <v>0</v>
      </c>
      <c r="AF18" s="150">
        <v>0</v>
      </c>
      <c r="AG18" s="81"/>
      <c r="AH18"/>
    </row>
    <row r="19" spans="1:34" s="185" customFormat="1" ht="58.5" customHeight="1">
      <c r="A19" s="45">
        <v>6</v>
      </c>
      <c r="B19" s="208" t="s">
        <v>61</v>
      </c>
      <c r="C19" s="47" t="s">
        <v>43</v>
      </c>
      <c r="D19" s="48" t="s">
        <v>44</v>
      </c>
      <c r="E19" s="49">
        <v>1564360</v>
      </c>
      <c r="F19" s="49">
        <v>1448356.1084900002</v>
      </c>
      <c r="G19" s="49"/>
      <c r="H19" s="49">
        <v>150032</v>
      </c>
      <c r="I19" s="49"/>
      <c r="J19" s="51" t="s">
        <v>62</v>
      </c>
      <c r="K19" s="51" t="s">
        <v>56</v>
      </c>
      <c r="L19" s="49"/>
      <c r="M19" s="49"/>
      <c r="N19" s="49"/>
      <c r="O19" s="49">
        <f t="shared" si="7"/>
        <v>0</v>
      </c>
      <c r="P19" s="49">
        <v>0</v>
      </c>
      <c r="Q19" s="49"/>
      <c r="R19" s="49"/>
      <c r="S19" s="49">
        <f t="shared" si="8"/>
        <v>0</v>
      </c>
      <c r="T19" s="49">
        <v>0</v>
      </c>
      <c r="U19" s="49"/>
      <c r="V19" s="49"/>
      <c r="W19" s="59">
        <f t="shared" si="9"/>
        <v>0</v>
      </c>
      <c r="X19" s="59"/>
      <c r="Y19" s="59">
        <f t="shared" si="10"/>
        <v>0</v>
      </c>
      <c r="Z19" s="131"/>
      <c r="AA19" s="59">
        <f t="shared" si="12"/>
        <v>0</v>
      </c>
      <c r="AB19" s="140"/>
      <c r="AC19" s="182"/>
      <c r="AD19" s="149">
        <v>0</v>
      </c>
      <c r="AE19" s="149">
        <v>1</v>
      </c>
      <c r="AF19" s="150">
        <v>0</v>
      </c>
      <c r="AG19" s="56" t="s">
        <v>63</v>
      </c>
      <c r="AH19"/>
    </row>
    <row r="20" spans="1:34" s="91" customFormat="1" ht="52.5" customHeight="1">
      <c r="A20" s="45">
        <v>7</v>
      </c>
      <c r="B20" s="208" t="s">
        <v>64</v>
      </c>
      <c r="C20" s="47" t="s">
        <v>65</v>
      </c>
      <c r="D20" s="48" t="s">
        <v>44</v>
      </c>
      <c r="E20" s="49">
        <v>3820325</v>
      </c>
      <c r="F20" s="49">
        <v>2398922.1830000002</v>
      </c>
      <c r="G20" s="49"/>
      <c r="H20" s="49">
        <v>2398922.1830000002</v>
      </c>
      <c r="I20" s="49"/>
      <c r="J20" s="51" t="s">
        <v>66</v>
      </c>
      <c r="K20" s="51" t="s">
        <v>66</v>
      </c>
      <c r="L20" s="49"/>
      <c r="M20" s="49"/>
      <c r="N20" s="49"/>
      <c r="O20" s="49">
        <f t="shared" si="7"/>
        <v>124057.857</v>
      </c>
      <c r="P20" s="49">
        <v>124057.857</v>
      </c>
      <c r="Q20" s="49"/>
      <c r="R20" s="49"/>
      <c r="S20" s="49">
        <f t="shared" si="8"/>
        <v>124057.857</v>
      </c>
      <c r="T20" s="49">
        <v>124057.857</v>
      </c>
      <c r="U20" s="49"/>
      <c r="V20" s="49"/>
      <c r="W20" s="59">
        <f t="shared" si="9"/>
        <v>0</v>
      </c>
      <c r="X20" s="59"/>
      <c r="Y20" s="59">
        <f t="shared" si="10"/>
        <v>0</v>
      </c>
      <c r="Z20" s="131">
        <f t="shared" si="11"/>
        <v>0</v>
      </c>
      <c r="AA20" s="59">
        <f t="shared" si="12"/>
        <v>0</v>
      </c>
      <c r="AB20" s="140">
        <f t="shared" si="13"/>
        <v>0</v>
      </c>
      <c r="AC20" s="149">
        <v>1</v>
      </c>
      <c r="AD20" s="149">
        <v>0</v>
      </c>
      <c r="AE20" s="149">
        <v>0</v>
      </c>
      <c r="AF20" s="150">
        <v>0</v>
      </c>
      <c r="AG20" s="56" t="s">
        <v>67</v>
      </c>
      <c r="AH20"/>
    </row>
    <row r="21" spans="1:34" s="91" customFormat="1" ht="69" customHeight="1">
      <c r="A21" s="45">
        <v>8</v>
      </c>
      <c r="B21" s="208" t="s">
        <v>68</v>
      </c>
      <c r="C21" s="47" t="s">
        <v>65</v>
      </c>
      <c r="D21" s="48" t="s">
        <v>44</v>
      </c>
      <c r="E21" s="49">
        <v>6715009</v>
      </c>
      <c r="F21" s="35">
        <v>6535067.4638699992</v>
      </c>
      <c r="G21" s="49"/>
      <c r="H21" s="49">
        <v>4015000</v>
      </c>
      <c r="I21" s="49"/>
      <c r="J21" s="51" t="s">
        <v>69</v>
      </c>
      <c r="K21" s="51" t="s">
        <v>70</v>
      </c>
      <c r="L21" s="49"/>
      <c r="M21" s="49"/>
      <c r="N21" s="49"/>
      <c r="O21" s="49">
        <f t="shared" si="7"/>
        <v>2445052.4029999999</v>
      </c>
      <c r="P21" s="49">
        <v>2445052.4029999999</v>
      </c>
      <c r="Q21" s="49"/>
      <c r="R21" s="49"/>
      <c r="S21" s="49">
        <f t="shared" si="8"/>
        <v>733515.72117000003</v>
      </c>
      <c r="T21" s="49">
        <v>733515.72117000003</v>
      </c>
      <c r="U21" s="49"/>
      <c r="V21" s="49"/>
      <c r="W21" s="59">
        <f t="shared" si="9"/>
        <v>0</v>
      </c>
      <c r="X21" s="59"/>
      <c r="Y21" s="59">
        <f t="shared" si="10"/>
        <v>1711536.6818299999</v>
      </c>
      <c r="Z21" s="131">
        <f t="shared" si="11"/>
        <v>0.69999999988957284</v>
      </c>
      <c r="AA21" s="59">
        <f t="shared" si="12"/>
        <v>1711536.6818299999</v>
      </c>
      <c r="AB21" s="140">
        <f t="shared" si="13"/>
        <v>0.69999999988957284</v>
      </c>
      <c r="AC21" s="149">
        <v>1</v>
      </c>
      <c r="AD21" s="149">
        <v>0</v>
      </c>
      <c r="AE21" s="149">
        <v>0</v>
      </c>
      <c r="AF21" s="150">
        <v>0</v>
      </c>
      <c r="AG21" s="81"/>
      <c r="AH21"/>
    </row>
    <row r="22" spans="1:34" s="91" customFormat="1" ht="69" customHeight="1">
      <c r="A22" s="45">
        <v>9</v>
      </c>
      <c r="B22" s="208" t="s">
        <v>71</v>
      </c>
      <c r="C22" s="47" t="s">
        <v>65</v>
      </c>
      <c r="D22" s="48" t="s">
        <v>44</v>
      </c>
      <c r="E22" s="49">
        <v>2356129.338</v>
      </c>
      <c r="F22" s="35">
        <v>2291862.4642099999</v>
      </c>
      <c r="G22" s="49"/>
      <c r="H22" s="49">
        <v>1100000</v>
      </c>
      <c r="I22" s="49"/>
      <c r="J22" s="51" t="s">
        <v>72</v>
      </c>
      <c r="K22" s="51" t="s">
        <v>73</v>
      </c>
      <c r="L22" s="49"/>
      <c r="M22" s="49"/>
      <c r="N22" s="49"/>
      <c r="O22" s="49">
        <f t="shared" si="7"/>
        <v>341934.01646000001</v>
      </c>
      <c r="P22" s="49">
        <v>341934.01646000001</v>
      </c>
      <c r="Q22" s="49"/>
      <c r="R22" s="49"/>
      <c r="S22" s="49">
        <f t="shared" si="8"/>
        <v>341934.01646000001</v>
      </c>
      <c r="T22" s="49">
        <v>341934.01646000001</v>
      </c>
      <c r="U22" s="49"/>
      <c r="V22" s="49"/>
      <c r="W22" s="59">
        <f t="shared" si="9"/>
        <v>0</v>
      </c>
      <c r="X22" s="59"/>
      <c r="Y22" s="59">
        <f t="shared" si="10"/>
        <v>0</v>
      </c>
      <c r="Z22" s="131">
        <f t="shared" si="11"/>
        <v>0</v>
      </c>
      <c r="AA22" s="59">
        <f t="shared" si="12"/>
        <v>0</v>
      </c>
      <c r="AB22" s="140">
        <f t="shared" si="13"/>
        <v>0</v>
      </c>
      <c r="AC22" s="149">
        <v>1</v>
      </c>
      <c r="AD22" s="149">
        <v>0</v>
      </c>
      <c r="AE22" s="149">
        <v>0</v>
      </c>
      <c r="AF22" s="150">
        <v>0</v>
      </c>
      <c r="AG22" s="81"/>
      <c r="AH22"/>
    </row>
    <row r="23" spans="1:34" s="91" customFormat="1" ht="75" customHeight="1">
      <c r="A23" s="45">
        <v>10</v>
      </c>
      <c r="B23" s="208" t="s">
        <v>74</v>
      </c>
      <c r="C23" s="47" t="s">
        <v>65</v>
      </c>
      <c r="D23" s="48" t="s">
        <v>75</v>
      </c>
      <c r="E23" s="49">
        <v>4960691</v>
      </c>
      <c r="F23" s="49">
        <v>4729032.6511100009</v>
      </c>
      <c r="G23" s="49"/>
      <c r="H23" s="49">
        <v>2529399.6940899999</v>
      </c>
      <c r="I23" s="49"/>
      <c r="J23" s="51" t="s">
        <v>76</v>
      </c>
      <c r="K23" s="51" t="s">
        <v>77</v>
      </c>
      <c r="L23" s="49"/>
      <c r="M23" s="49"/>
      <c r="N23" s="49"/>
      <c r="O23" s="49">
        <f t="shared" si="7"/>
        <v>0</v>
      </c>
      <c r="P23" s="49">
        <v>0</v>
      </c>
      <c r="Q23" s="49"/>
      <c r="R23" s="49"/>
      <c r="S23" s="49">
        <f t="shared" si="8"/>
        <v>0</v>
      </c>
      <c r="T23" s="49">
        <v>0</v>
      </c>
      <c r="U23" s="49"/>
      <c r="V23" s="49"/>
      <c r="W23" s="59">
        <f t="shared" si="9"/>
        <v>0</v>
      </c>
      <c r="X23" s="59"/>
      <c r="Y23" s="59">
        <f t="shared" si="10"/>
        <v>0</v>
      </c>
      <c r="Z23" s="131"/>
      <c r="AA23" s="59">
        <f t="shared" si="12"/>
        <v>0</v>
      </c>
      <c r="AB23" s="140"/>
      <c r="AC23" s="149">
        <v>1</v>
      </c>
      <c r="AD23" s="149">
        <v>0</v>
      </c>
      <c r="AE23" s="149">
        <v>0</v>
      </c>
      <c r="AF23" s="150">
        <v>0</v>
      </c>
      <c r="AG23" s="56" t="s">
        <v>78</v>
      </c>
      <c r="AH23"/>
    </row>
    <row r="24" spans="1:34" s="91" customFormat="1" ht="117.75" customHeight="1">
      <c r="A24" s="45">
        <v>11</v>
      </c>
      <c r="B24" s="208" t="s">
        <v>79</v>
      </c>
      <c r="C24" s="47" t="s">
        <v>65</v>
      </c>
      <c r="D24" s="48" t="s">
        <v>44</v>
      </c>
      <c r="E24" s="49">
        <v>2811257</v>
      </c>
      <c r="F24" s="35">
        <v>2732467.6695900001</v>
      </c>
      <c r="G24" s="49"/>
      <c r="H24" s="49">
        <v>493500</v>
      </c>
      <c r="I24" s="49"/>
      <c r="J24" s="51" t="s">
        <v>80</v>
      </c>
      <c r="K24" s="51" t="s">
        <v>81</v>
      </c>
      <c r="L24" s="49"/>
      <c r="M24" s="49"/>
      <c r="N24" s="49"/>
      <c r="O24" s="49">
        <f t="shared" si="7"/>
        <v>650000</v>
      </c>
      <c r="P24" s="49">
        <v>650000</v>
      </c>
      <c r="Q24" s="49"/>
      <c r="R24" s="49"/>
      <c r="S24" s="49">
        <f t="shared" si="8"/>
        <v>396630.41399999999</v>
      </c>
      <c r="T24" s="49">
        <v>396630.41399999999</v>
      </c>
      <c r="U24" s="49"/>
      <c r="V24" s="49"/>
      <c r="W24" s="59">
        <f t="shared" si="9"/>
        <v>0</v>
      </c>
      <c r="X24" s="59"/>
      <c r="Y24" s="59">
        <f t="shared" si="10"/>
        <v>253369.58600000001</v>
      </c>
      <c r="Z24" s="131">
        <f t="shared" si="11"/>
        <v>0.38979936307692309</v>
      </c>
      <c r="AA24" s="59">
        <f t="shared" si="12"/>
        <v>253369.58600000001</v>
      </c>
      <c r="AB24" s="140">
        <f t="shared" si="13"/>
        <v>0.38979936307692309</v>
      </c>
      <c r="AC24" s="149">
        <v>1</v>
      </c>
      <c r="AD24" s="149">
        <v>0</v>
      </c>
      <c r="AE24" s="149">
        <v>0</v>
      </c>
      <c r="AF24" s="150">
        <v>0</v>
      </c>
      <c r="AG24" s="81"/>
      <c r="AH24"/>
    </row>
    <row r="25" spans="1:34" s="91" customFormat="1" ht="61.5" customHeight="1">
      <c r="A25" s="45">
        <v>12</v>
      </c>
      <c r="B25" s="208" t="s">
        <v>82</v>
      </c>
      <c r="C25" s="47" t="s">
        <v>65</v>
      </c>
      <c r="D25" s="48" t="s">
        <v>44</v>
      </c>
      <c r="E25" s="49">
        <v>6237578</v>
      </c>
      <c r="F25" s="35">
        <v>6046646.0927500008</v>
      </c>
      <c r="G25" s="49"/>
      <c r="H25" s="49">
        <v>3872000</v>
      </c>
      <c r="I25" s="49"/>
      <c r="J25" s="51" t="s">
        <v>83</v>
      </c>
      <c r="K25" s="51" t="s">
        <v>70</v>
      </c>
      <c r="L25" s="49"/>
      <c r="M25" s="49"/>
      <c r="N25" s="49"/>
      <c r="O25" s="49">
        <f t="shared" si="7"/>
        <v>633041.39323000005</v>
      </c>
      <c r="P25" s="49">
        <v>633041.39323000005</v>
      </c>
      <c r="Q25" s="49"/>
      <c r="R25" s="49"/>
      <c r="S25" s="49">
        <f t="shared" si="8"/>
        <v>633041.39323000005</v>
      </c>
      <c r="T25" s="49">
        <v>633041.39323000005</v>
      </c>
      <c r="U25" s="49"/>
      <c r="V25" s="49"/>
      <c r="W25" s="59">
        <f t="shared" si="9"/>
        <v>0</v>
      </c>
      <c r="X25" s="59"/>
      <c r="Y25" s="59">
        <f t="shared" si="10"/>
        <v>0</v>
      </c>
      <c r="Z25" s="131">
        <f t="shared" si="11"/>
        <v>0</v>
      </c>
      <c r="AA25" s="59">
        <f t="shared" si="12"/>
        <v>0</v>
      </c>
      <c r="AB25" s="140">
        <f t="shared" si="13"/>
        <v>0</v>
      </c>
      <c r="AC25" s="149">
        <v>1</v>
      </c>
      <c r="AD25" s="149">
        <v>0</v>
      </c>
      <c r="AE25" s="149">
        <v>0</v>
      </c>
      <c r="AF25" s="150">
        <v>0</v>
      </c>
      <c r="AG25" s="81"/>
      <c r="AH25"/>
    </row>
    <row r="26" spans="1:34" s="91" customFormat="1" ht="54.75" customHeight="1">
      <c r="A26" s="45">
        <v>13</v>
      </c>
      <c r="B26" s="208" t="s">
        <v>84</v>
      </c>
      <c r="C26" s="47" t="s">
        <v>65</v>
      </c>
      <c r="D26" s="48" t="s">
        <v>44</v>
      </c>
      <c r="E26" s="49">
        <v>2521526</v>
      </c>
      <c r="F26" s="49">
        <v>2431261.2969599999</v>
      </c>
      <c r="G26" s="49"/>
      <c r="H26" s="49">
        <v>250000</v>
      </c>
      <c r="I26" s="49"/>
      <c r="J26" s="51" t="s">
        <v>85</v>
      </c>
      <c r="K26" s="51" t="s">
        <v>86</v>
      </c>
      <c r="L26" s="49"/>
      <c r="M26" s="49"/>
      <c r="N26" s="49"/>
      <c r="O26" s="49">
        <f t="shared" si="7"/>
        <v>638447.05500000005</v>
      </c>
      <c r="P26" s="49">
        <v>638447.05500000005</v>
      </c>
      <c r="Q26" s="49"/>
      <c r="R26" s="49"/>
      <c r="S26" s="49">
        <f t="shared" si="8"/>
        <v>638447.05500000005</v>
      </c>
      <c r="T26" s="49">
        <v>638447.05500000005</v>
      </c>
      <c r="U26" s="49"/>
      <c r="V26" s="49"/>
      <c r="W26" s="59">
        <f t="shared" si="9"/>
        <v>0</v>
      </c>
      <c r="X26" s="59"/>
      <c r="Y26" s="59">
        <f t="shared" si="10"/>
        <v>0</v>
      </c>
      <c r="Z26" s="131">
        <f t="shared" si="11"/>
        <v>0</v>
      </c>
      <c r="AA26" s="59">
        <f t="shared" si="12"/>
        <v>0</v>
      </c>
      <c r="AB26" s="140">
        <f t="shared" si="13"/>
        <v>0</v>
      </c>
      <c r="AC26" s="149">
        <v>1</v>
      </c>
      <c r="AD26" s="149">
        <v>0</v>
      </c>
      <c r="AE26" s="149">
        <v>0</v>
      </c>
      <c r="AF26" s="150">
        <v>0</v>
      </c>
      <c r="AG26" s="81"/>
      <c r="AH26"/>
    </row>
    <row r="27" spans="1:34" s="91" customFormat="1" ht="67.5" customHeight="1">
      <c r="A27" s="45">
        <v>14</v>
      </c>
      <c r="B27" s="208" t="s">
        <v>87</v>
      </c>
      <c r="C27" s="47" t="s">
        <v>65</v>
      </c>
      <c r="D27" s="48" t="s">
        <v>44</v>
      </c>
      <c r="E27" s="49">
        <v>2334400</v>
      </c>
      <c r="F27" s="49">
        <v>1902604.0532700005</v>
      </c>
      <c r="G27" s="49"/>
      <c r="H27" s="49">
        <v>1589882.7522999998</v>
      </c>
      <c r="I27" s="49"/>
      <c r="J27" s="51" t="s">
        <v>88</v>
      </c>
      <c r="K27" s="51" t="s">
        <v>89</v>
      </c>
      <c r="L27" s="49"/>
      <c r="M27" s="49"/>
      <c r="N27" s="49"/>
      <c r="O27" s="49">
        <f t="shared" si="7"/>
        <v>308437.00400000002</v>
      </c>
      <c r="P27" s="49">
        <v>308437.00400000002</v>
      </c>
      <c r="Q27" s="49"/>
      <c r="R27" s="49"/>
      <c r="S27" s="49">
        <f t="shared" si="8"/>
        <v>308437.00400000002</v>
      </c>
      <c r="T27" s="49">
        <v>308437.00400000002</v>
      </c>
      <c r="U27" s="49"/>
      <c r="V27" s="49"/>
      <c r="W27" s="59">
        <f t="shared" si="9"/>
        <v>0</v>
      </c>
      <c r="X27" s="59"/>
      <c r="Y27" s="59">
        <f t="shared" si="10"/>
        <v>0</v>
      </c>
      <c r="Z27" s="131">
        <f t="shared" si="11"/>
        <v>0</v>
      </c>
      <c r="AA27" s="59">
        <f t="shared" si="12"/>
        <v>0</v>
      </c>
      <c r="AB27" s="140">
        <f t="shared" si="13"/>
        <v>0</v>
      </c>
      <c r="AC27" s="149">
        <v>1</v>
      </c>
      <c r="AD27" s="149">
        <v>0</v>
      </c>
      <c r="AE27" s="149">
        <v>0</v>
      </c>
      <c r="AF27" s="150">
        <v>0</v>
      </c>
      <c r="AG27" s="81"/>
      <c r="AH27"/>
    </row>
    <row r="28" spans="1:34" s="91" customFormat="1" ht="66.75" customHeight="1">
      <c r="A28" s="45">
        <v>15</v>
      </c>
      <c r="B28" s="208" t="s">
        <v>90</v>
      </c>
      <c r="C28" s="47" t="s">
        <v>65</v>
      </c>
      <c r="D28" s="48" t="s">
        <v>44</v>
      </c>
      <c r="E28" s="49">
        <v>6220881</v>
      </c>
      <c r="F28" s="35">
        <v>6115197.0614900002</v>
      </c>
      <c r="G28" s="49"/>
      <c r="H28" s="49">
        <v>1424500</v>
      </c>
      <c r="I28" s="49"/>
      <c r="J28" s="51" t="s">
        <v>91</v>
      </c>
      <c r="K28" s="51" t="s">
        <v>70</v>
      </c>
      <c r="L28" s="49"/>
      <c r="M28" s="49"/>
      <c r="N28" s="49"/>
      <c r="O28" s="49">
        <f t="shared" si="7"/>
        <v>638905.12100000004</v>
      </c>
      <c r="P28" s="49">
        <v>638905.12100000004</v>
      </c>
      <c r="Q28" s="49"/>
      <c r="R28" s="49"/>
      <c r="S28" s="49">
        <f t="shared" si="8"/>
        <v>638905.12100000004</v>
      </c>
      <c r="T28" s="49">
        <v>638905.12100000004</v>
      </c>
      <c r="U28" s="49"/>
      <c r="V28" s="49"/>
      <c r="W28" s="59">
        <f t="shared" si="9"/>
        <v>0</v>
      </c>
      <c r="X28" s="59"/>
      <c r="Y28" s="59">
        <f t="shared" si="10"/>
        <v>0</v>
      </c>
      <c r="Z28" s="131">
        <f t="shared" si="11"/>
        <v>0</v>
      </c>
      <c r="AA28" s="59">
        <f t="shared" si="12"/>
        <v>0</v>
      </c>
      <c r="AB28" s="140">
        <f t="shared" si="13"/>
        <v>0</v>
      </c>
      <c r="AC28" s="149">
        <v>1</v>
      </c>
      <c r="AD28" s="149">
        <v>0</v>
      </c>
      <c r="AE28" s="149">
        <v>0</v>
      </c>
      <c r="AF28" s="150">
        <v>0</v>
      </c>
      <c r="AG28" s="81"/>
      <c r="AH28"/>
    </row>
    <row r="29" spans="1:34" s="91" customFormat="1" ht="114" customHeight="1">
      <c r="A29" s="45">
        <v>16</v>
      </c>
      <c r="B29" s="208" t="s">
        <v>92</v>
      </c>
      <c r="C29" s="47" t="s">
        <v>65</v>
      </c>
      <c r="D29" s="48" t="s">
        <v>44</v>
      </c>
      <c r="E29" s="49">
        <v>2652521</v>
      </c>
      <c r="F29" s="35">
        <v>2563316.3537300001</v>
      </c>
      <c r="G29" s="49"/>
      <c r="H29" s="49">
        <v>1050000</v>
      </c>
      <c r="I29" s="49"/>
      <c r="J29" s="51" t="s">
        <v>93</v>
      </c>
      <c r="K29" s="51" t="s">
        <v>94</v>
      </c>
      <c r="L29" s="49"/>
      <c r="M29" s="49"/>
      <c r="N29" s="49"/>
      <c r="O29" s="49">
        <f t="shared" si="7"/>
        <v>437509.84207999997</v>
      </c>
      <c r="P29" s="49">
        <v>437509.84207999997</v>
      </c>
      <c r="Q29" s="49"/>
      <c r="R29" s="49"/>
      <c r="S29" s="49">
        <f t="shared" si="8"/>
        <v>437509.84207999997</v>
      </c>
      <c r="T29" s="49">
        <v>437509.84207999997</v>
      </c>
      <c r="U29" s="49"/>
      <c r="V29" s="49"/>
      <c r="W29" s="59">
        <f t="shared" si="9"/>
        <v>0</v>
      </c>
      <c r="X29" s="59"/>
      <c r="Y29" s="59">
        <f t="shared" si="10"/>
        <v>0</v>
      </c>
      <c r="Z29" s="131">
        <f t="shared" si="11"/>
        <v>0</v>
      </c>
      <c r="AA29" s="59">
        <f t="shared" si="12"/>
        <v>0</v>
      </c>
      <c r="AB29" s="140">
        <f t="shared" si="13"/>
        <v>0</v>
      </c>
      <c r="AC29" s="149">
        <v>1</v>
      </c>
      <c r="AD29" s="149">
        <v>0</v>
      </c>
      <c r="AE29" s="149">
        <v>0</v>
      </c>
      <c r="AF29" s="150">
        <v>0</v>
      </c>
      <c r="AG29" s="81"/>
      <c r="AH29"/>
    </row>
    <row r="30" spans="1:34" s="91" customFormat="1" ht="143.25" customHeight="1">
      <c r="A30" s="45">
        <v>17</v>
      </c>
      <c r="B30" s="208" t="s">
        <v>95</v>
      </c>
      <c r="C30" s="47" t="s">
        <v>65</v>
      </c>
      <c r="D30" s="48" t="s">
        <v>44</v>
      </c>
      <c r="E30" s="49">
        <v>2976050</v>
      </c>
      <c r="F30" s="35">
        <v>2832629.2927999999</v>
      </c>
      <c r="G30" s="49"/>
      <c r="H30" s="49">
        <v>585000</v>
      </c>
      <c r="I30" s="49"/>
      <c r="J30" s="51" t="s">
        <v>96</v>
      </c>
      <c r="K30" s="51" t="s">
        <v>89</v>
      </c>
      <c r="L30" s="49"/>
      <c r="M30" s="49"/>
      <c r="N30" s="49"/>
      <c r="O30" s="49">
        <f t="shared" si="7"/>
        <v>1320000</v>
      </c>
      <c r="P30" s="49">
        <v>1320000</v>
      </c>
      <c r="Q30" s="49"/>
      <c r="R30" s="49"/>
      <c r="S30" s="49">
        <f t="shared" si="8"/>
        <v>0</v>
      </c>
      <c r="T30" s="49">
        <v>0</v>
      </c>
      <c r="U30" s="49"/>
      <c r="V30" s="49"/>
      <c r="W30" s="59">
        <f t="shared" si="9"/>
        <v>0</v>
      </c>
      <c r="X30" s="59"/>
      <c r="Y30" s="59">
        <f t="shared" si="10"/>
        <v>1320000</v>
      </c>
      <c r="Z30" s="131">
        <f t="shared" si="11"/>
        <v>1</v>
      </c>
      <c r="AA30" s="59">
        <f t="shared" si="12"/>
        <v>1320000</v>
      </c>
      <c r="AB30" s="140">
        <f t="shared" si="13"/>
        <v>1</v>
      </c>
      <c r="AC30" s="149">
        <v>1</v>
      </c>
      <c r="AD30" s="149">
        <v>0</v>
      </c>
      <c r="AE30" s="149">
        <v>0</v>
      </c>
      <c r="AF30" s="150">
        <v>0</v>
      </c>
      <c r="AG30" s="56" t="s">
        <v>47</v>
      </c>
      <c r="AH30"/>
    </row>
    <row r="31" spans="1:34" s="91" customFormat="1" ht="71.25" customHeight="1">
      <c r="A31" s="45">
        <v>18</v>
      </c>
      <c r="B31" s="208" t="s">
        <v>97</v>
      </c>
      <c r="C31" s="47" t="s">
        <v>65</v>
      </c>
      <c r="D31" s="48" t="s">
        <v>75</v>
      </c>
      <c r="E31" s="49">
        <v>8236674</v>
      </c>
      <c r="F31" s="49">
        <v>7763890.0880000005</v>
      </c>
      <c r="G31" s="49"/>
      <c r="H31" s="49">
        <v>7517549.19025</v>
      </c>
      <c r="I31" s="49"/>
      <c r="J31" s="51" t="s">
        <v>98</v>
      </c>
      <c r="K31" s="51" t="s">
        <v>98</v>
      </c>
      <c r="L31" s="49"/>
      <c r="M31" s="49"/>
      <c r="N31" s="49"/>
      <c r="O31" s="49">
        <f t="shared" si="7"/>
        <v>401341.91236000002</v>
      </c>
      <c r="P31" s="49">
        <v>401341.91236000002</v>
      </c>
      <c r="Q31" s="49"/>
      <c r="R31" s="49"/>
      <c r="S31" s="49">
        <f t="shared" si="8"/>
        <v>401341.91236000002</v>
      </c>
      <c r="T31" s="49">
        <v>401341.91236000002</v>
      </c>
      <c r="U31" s="49"/>
      <c r="V31" s="49"/>
      <c r="W31" s="59">
        <f t="shared" si="9"/>
        <v>0</v>
      </c>
      <c r="X31" s="59"/>
      <c r="Y31" s="59">
        <f t="shared" si="10"/>
        <v>0</v>
      </c>
      <c r="Z31" s="131">
        <f t="shared" si="11"/>
        <v>0</v>
      </c>
      <c r="AA31" s="59">
        <f t="shared" si="12"/>
        <v>0</v>
      </c>
      <c r="AB31" s="140">
        <f t="shared" si="13"/>
        <v>0</v>
      </c>
      <c r="AC31" s="182"/>
      <c r="AD31" s="149">
        <v>1</v>
      </c>
      <c r="AE31" s="149">
        <v>0</v>
      </c>
      <c r="AF31" s="150">
        <v>0</v>
      </c>
      <c r="AG31" s="56" t="s">
        <v>99</v>
      </c>
      <c r="AH31"/>
    </row>
    <row r="32" spans="1:34" s="91" customFormat="1" ht="64.5" customHeight="1">
      <c r="A32" s="45">
        <v>19</v>
      </c>
      <c r="B32" s="208" t="s">
        <v>100</v>
      </c>
      <c r="C32" s="47" t="s">
        <v>101</v>
      </c>
      <c r="D32" s="48" t="s">
        <v>58</v>
      </c>
      <c r="E32" s="35">
        <v>9177975</v>
      </c>
      <c r="F32" s="35">
        <v>8538185.9151999988</v>
      </c>
      <c r="G32" s="49"/>
      <c r="H32" s="49">
        <v>6811185.7230000002</v>
      </c>
      <c r="I32" s="49"/>
      <c r="J32" s="103" t="s">
        <v>102</v>
      </c>
      <c r="K32" s="103" t="s">
        <v>103</v>
      </c>
      <c r="L32" s="49"/>
      <c r="M32" s="49"/>
      <c r="N32" s="49"/>
      <c r="O32" s="49">
        <v>0</v>
      </c>
      <c r="P32" s="49">
        <v>0</v>
      </c>
      <c r="Q32" s="49">
        <v>0</v>
      </c>
      <c r="R32" s="49">
        <v>0</v>
      </c>
      <c r="S32" s="49">
        <v>0</v>
      </c>
      <c r="T32" s="49">
        <v>0</v>
      </c>
      <c r="U32" s="49">
        <v>0</v>
      </c>
      <c r="V32" s="49">
        <v>0</v>
      </c>
      <c r="W32" s="59">
        <f t="shared" si="9"/>
        <v>0</v>
      </c>
      <c r="X32" s="59"/>
      <c r="Y32" s="59">
        <f t="shared" si="10"/>
        <v>0</v>
      </c>
      <c r="Z32" s="131"/>
      <c r="AA32" s="59">
        <f t="shared" si="12"/>
        <v>0</v>
      </c>
      <c r="AB32" s="140"/>
      <c r="AC32" s="149">
        <v>1</v>
      </c>
      <c r="AD32" s="149">
        <v>0</v>
      </c>
      <c r="AE32" s="149">
        <v>0</v>
      </c>
      <c r="AF32" s="150">
        <v>0</v>
      </c>
      <c r="AG32" s="81"/>
      <c r="AH32"/>
    </row>
    <row r="33" spans="1:34" s="18" customFormat="1" ht="48.75" customHeight="1">
      <c r="A33" s="45">
        <v>20</v>
      </c>
      <c r="B33" s="208" t="s">
        <v>104</v>
      </c>
      <c r="C33" s="47" t="s">
        <v>101</v>
      </c>
      <c r="D33" s="48" t="s">
        <v>105</v>
      </c>
      <c r="E33" s="35">
        <v>12224030</v>
      </c>
      <c r="F33" s="35">
        <v>11869364.60201</v>
      </c>
      <c r="G33" s="49"/>
      <c r="H33" s="49">
        <v>9203474.2982899994</v>
      </c>
      <c r="I33" s="49"/>
      <c r="J33" s="103" t="s">
        <v>106</v>
      </c>
      <c r="K33" s="103" t="s">
        <v>107</v>
      </c>
      <c r="L33" s="49"/>
      <c r="M33" s="49"/>
      <c r="N33" s="49"/>
      <c r="O33" s="49">
        <f t="shared" si="7"/>
        <v>507146.45209999999</v>
      </c>
      <c r="P33" s="49">
        <v>507146.45209999999</v>
      </c>
      <c r="Q33" s="49"/>
      <c r="R33" s="49"/>
      <c r="S33" s="49">
        <f t="shared" si="8"/>
        <v>507146.45209999999</v>
      </c>
      <c r="T33" s="49">
        <v>507146.45209999999</v>
      </c>
      <c r="U33" s="49"/>
      <c r="V33" s="49"/>
      <c r="W33" s="59">
        <f t="shared" si="9"/>
        <v>0</v>
      </c>
      <c r="X33" s="59"/>
      <c r="Y33" s="59">
        <f t="shared" si="10"/>
        <v>0</v>
      </c>
      <c r="Z33" s="131">
        <f t="shared" si="11"/>
        <v>0</v>
      </c>
      <c r="AA33" s="59">
        <f t="shared" si="12"/>
        <v>0</v>
      </c>
      <c r="AB33" s="140">
        <f t="shared" si="13"/>
        <v>0</v>
      </c>
      <c r="AC33" s="149">
        <v>1</v>
      </c>
      <c r="AD33" s="149">
        <v>0</v>
      </c>
      <c r="AE33" s="149">
        <v>0</v>
      </c>
      <c r="AF33" s="150">
        <v>0</v>
      </c>
      <c r="AG33" s="81"/>
      <c r="AH33"/>
    </row>
    <row r="34" spans="1:34" s="18" customFormat="1" ht="92.25" customHeight="1">
      <c r="A34" s="45">
        <v>21</v>
      </c>
      <c r="B34" s="208" t="s">
        <v>108</v>
      </c>
      <c r="C34" s="47" t="s">
        <v>101</v>
      </c>
      <c r="D34" s="48" t="s">
        <v>105</v>
      </c>
      <c r="E34" s="35">
        <v>13940176</v>
      </c>
      <c r="F34" s="35">
        <v>14036930.275300002</v>
      </c>
      <c r="G34" s="49"/>
      <c r="H34" s="49">
        <v>1499000</v>
      </c>
      <c r="I34" s="49"/>
      <c r="J34" s="103" t="s">
        <v>109</v>
      </c>
      <c r="K34" s="103" t="s">
        <v>110</v>
      </c>
      <c r="L34" s="49"/>
      <c r="M34" s="49"/>
      <c r="N34" s="49"/>
      <c r="O34" s="49">
        <f t="shared" si="7"/>
        <v>1227147</v>
      </c>
      <c r="P34" s="49">
        <v>1227147</v>
      </c>
      <c r="Q34" s="49"/>
      <c r="R34" s="49"/>
      <c r="S34" s="49">
        <f t="shared" si="8"/>
        <v>1170000</v>
      </c>
      <c r="T34" s="49">
        <v>1170000</v>
      </c>
      <c r="U34" s="49"/>
      <c r="V34" s="49"/>
      <c r="W34" s="59">
        <f t="shared" si="9"/>
        <v>0</v>
      </c>
      <c r="X34" s="59"/>
      <c r="Y34" s="59">
        <f t="shared" si="10"/>
        <v>57147</v>
      </c>
      <c r="Z34" s="131">
        <f t="shared" si="11"/>
        <v>4.6568992956834025E-2</v>
      </c>
      <c r="AA34" s="59">
        <f t="shared" si="12"/>
        <v>57147</v>
      </c>
      <c r="AB34" s="140">
        <f t="shared" si="13"/>
        <v>4.6568992956834025E-2</v>
      </c>
      <c r="AC34" s="149">
        <v>1</v>
      </c>
      <c r="AD34" s="149">
        <v>0</v>
      </c>
      <c r="AE34" s="149">
        <v>0</v>
      </c>
      <c r="AF34" s="150">
        <v>0</v>
      </c>
      <c r="AG34" s="81"/>
      <c r="AH34"/>
    </row>
    <row r="35" spans="1:34" s="91" customFormat="1" ht="104.25" customHeight="1">
      <c r="A35" s="45">
        <v>22</v>
      </c>
      <c r="B35" s="208" t="s">
        <v>111</v>
      </c>
      <c r="C35" s="47" t="s">
        <v>112</v>
      </c>
      <c r="D35" s="48" t="s">
        <v>113</v>
      </c>
      <c r="E35" s="49">
        <v>1420553.2690000001</v>
      </c>
      <c r="F35" s="49">
        <v>1375968.0249399999</v>
      </c>
      <c r="G35" s="49"/>
      <c r="H35" s="49"/>
      <c r="I35" s="49"/>
      <c r="J35" s="92" t="s">
        <v>114</v>
      </c>
      <c r="K35" s="92"/>
      <c r="L35" s="49"/>
      <c r="M35" s="49"/>
      <c r="N35" s="49"/>
      <c r="O35" s="49">
        <f t="shared" si="7"/>
        <v>0</v>
      </c>
      <c r="P35" s="49">
        <v>0</v>
      </c>
      <c r="Q35" s="49"/>
      <c r="R35" s="49"/>
      <c r="S35" s="49">
        <f t="shared" si="8"/>
        <v>0</v>
      </c>
      <c r="T35" s="49">
        <v>0</v>
      </c>
      <c r="U35" s="49"/>
      <c r="V35" s="49"/>
      <c r="W35" s="59">
        <f t="shared" si="9"/>
        <v>0</v>
      </c>
      <c r="X35" s="59"/>
      <c r="Y35" s="59">
        <f t="shared" si="10"/>
        <v>0</v>
      </c>
      <c r="Z35" s="131"/>
      <c r="AA35" s="59">
        <f t="shared" si="12"/>
        <v>0</v>
      </c>
      <c r="AB35" s="140"/>
      <c r="AC35" s="149">
        <v>1</v>
      </c>
      <c r="AD35" s="149"/>
      <c r="AE35" s="149"/>
      <c r="AF35" s="150"/>
      <c r="AG35" s="56" t="s">
        <v>115</v>
      </c>
      <c r="AH35"/>
    </row>
    <row r="36" spans="1:34" s="91" customFormat="1" ht="104.25" customHeight="1">
      <c r="A36" s="45">
        <v>23</v>
      </c>
      <c r="B36" s="208" t="s">
        <v>116</v>
      </c>
      <c r="C36" s="47" t="s">
        <v>112</v>
      </c>
      <c r="D36" s="48">
        <v>2026</v>
      </c>
      <c r="E36" s="49">
        <v>2590393</v>
      </c>
      <c r="F36" s="49">
        <v>2369852.5683900001</v>
      </c>
      <c r="G36" s="49"/>
      <c r="H36" s="49"/>
      <c r="I36" s="49"/>
      <c r="J36" s="92" t="s">
        <v>117</v>
      </c>
      <c r="K36" s="92"/>
      <c r="L36" s="49"/>
      <c r="M36" s="49"/>
      <c r="N36" s="49"/>
      <c r="O36" s="49">
        <f t="shared" si="7"/>
        <v>0</v>
      </c>
      <c r="P36" s="49">
        <v>0</v>
      </c>
      <c r="Q36" s="49"/>
      <c r="R36" s="49"/>
      <c r="S36" s="49">
        <f t="shared" si="8"/>
        <v>0</v>
      </c>
      <c r="T36" s="49">
        <v>0</v>
      </c>
      <c r="U36" s="49"/>
      <c r="V36" s="49"/>
      <c r="W36" s="59">
        <f t="shared" si="9"/>
        <v>0</v>
      </c>
      <c r="X36" s="59"/>
      <c r="Y36" s="59">
        <f t="shared" si="10"/>
        <v>0</v>
      </c>
      <c r="Z36" s="131"/>
      <c r="AA36" s="59">
        <f t="shared" si="12"/>
        <v>0</v>
      </c>
      <c r="AB36" s="140"/>
      <c r="AC36" s="149">
        <v>1</v>
      </c>
      <c r="AD36" s="149"/>
      <c r="AE36" s="149"/>
      <c r="AF36" s="150"/>
      <c r="AG36" s="56" t="s">
        <v>118</v>
      </c>
      <c r="AH36"/>
    </row>
    <row r="37" spans="1:34" s="91" customFormat="1" ht="104.25" customHeight="1">
      <c r="A37" s="45">
        <v>24</v>
      </c>
      <c r="B37" s="208" t="s">
        <v>119</v>
      </c>
      <c r="C37" s="47" t="s">
        <v>112</v>
      </c>
      <c r="D37" s="48" t="s">
        <v>44</v>
      </c>
      <c r="E37" s="49">
        <v>2332591.7280000001</v>
      </c>
      <c r="F37" s="49">
        <v>2219260.5519900001</v>
      </c>
      <c r="G37" s="49"/>
      <c r="H37" s="49"/>
      <c r="I37" s="49"/>
      <c r="J37" s="92" t="s">
        <v>120</v>
      </c>
      <c r="K37" s="92" t="s">
        <v>120</v>
      </c>
      <c r="L37" s="49"/>
      <c r="M37" s="49"/>
      <c r="N37" s="49"/>
      <c r="O37" s="49">
        <f t="shared" si="7"/>
        <v>603000</v>
      </c>
      <c r="P37" s="49">
        <v>603000</v>
      </c>
      <c r="Q37" s="49"/>
      <c r="R37" s="49"/>
      <c r="S37" s="49">
        <f t="shared" si="8"/>
        <v>603000</v>
      </c>
      <c r="T37" s="49">
        <v>603000</v>
      </c>
      <c r="U37" s="49"/>
      <c r="V37" s="49"/>
      <c r="W37" s="59">
        <f t="shared" si="9"/>
        <v>0</v>
      </c>
      <c r="X37" s="59"/>
      <c r="Y37" s="59">
        <f t="shared" si="10"/>
        <v>0</v>
      </c>
      <c r="Z37" s="131">
        <f t="shared" si="11"/>
        <v>0</v>
      </c>
      <c r="AA37" s="59">
        <f t="shared" si="12"/>
        <v>0</v>
      </c>
      <c r="AB37" s="140">
        <f t="shared" si="13"/>
        <v>0</v>
      </c>
      <c r="AC37" s="149">
        <v>1</v>
      </c>
      <c r="AD37" s="149"/>
      <c r="AE37" s="149"/>
      <c r="AF37" s="150"/>
      <c r="AG37" s="56"/>
      <c r="AH37"/>
    </row>
    <row r="38" spans="1:34" s="91" customFormat="1" ht="104.25" customHeight="1">
      <c r="A38" s="45">
        <v>25</v>
      </c>
      <c r="B38" s="208" t="s">
        <v>121</v>
      </c>
      <c r="C38" s="47" t="s">
        <v>112</v>
      </c>
      <c r="D38" s="48" t="s">
        <v>113</v>
      </c>
      <c r="E38" s="49">
        <v>9582931</v>
      </c>
      <c r="F38" s="49">
        <v>9267229.6919</v>
      </c>
      <c r="G38" s="49"/>
      <c r="H38" s="49"/>
      <c r="I38" s="49"/>
      <c r="J38" s="92" t="s">
        <v>122</v>
      </c>
      <c r="K38" s="92" t="s">
        <v>122</v>
      </c>
      <c r="L38" s="49"/>
      <c r="M38" s="49"/>
      <c r="N38" s="49"/>
      <c r="O38" s="49">
        <f t="shared" si="7"/>
        <v>0</v>
      </c>
      <c r="P38" s="49"/>
      <c r="Q38" s="49"/>
      <c r="R38" s="49"/>
      <c r="S38" s="49">
        <f t="shared" si="8"/>
        <v>0</v>
      </c>
      <c r="T38" s="49"/>
      <c r="U38" s="49">
        <v>0</v>
      </c>
      <c r="V38" s="49"/>
      <c r="W38" s="59">
        <f t="shared" si="9"/>
        <v>0</v>
      </c>
      <c r="X38" s="59"/>
      <c r="Y38" s="59">
        <f t="shared" si="10"/>
        <v>0</v>
      </c>
      <c r="Z38" s="131"/>
      <c r="AA38" s="59">
        <f t="shared" si="12"/>
        <v>0</v>
      </c>
      <c r="AB38" s="140"/>
      <c r="AC38" s="149">
        <v>1</v>
      </c>
      <c r="AD38" s="149"/>
      <c r="AE38" s="149"/>
      <c r="AF38" s="150"/>
      <c r="AG38" s="56" t="s">
        <v>123</v>
      </c>
      <c r="AH38"/>
    </row>
    <row r="39" spans="1:34" s="91" customFormat="1" ht="104.25" customHeight="1">
      <c r="A39" s="45">
        <v>26</v>
      </c>
      <c r="B39" s="208" t="s">
        <v>124</v>
      </c>
      <c r="C39" s="47" t="s">
        <v>112</v>
      </c>
      <c r="D39" s="48" t="s">
        <v>113</v>
      </c>
      <c r="E39" s="49">
        <v>3663151</v>
      </c>
      <c r="F39" s="49">
        <v>3112845.2893699999</v>
      </c>
      <c r="G39" s="49"/>
      <c r="H39" s="49"/>
      <c r="I39" s="49"/>
      <c r="J39" s="92" t="s">
        <v>125</v>
      </c>
      <c r="K39" s="92" t="s">
        <v>125</v>
      </c>
      <c r="L39" s="49"/>
      <c r="M39" s="49"/>
      <c r="N39" s="49"/>
      <c r="O39" s="49">
        <f t="shared" si="7"/>
        <v>442500</v>
      </c>
      <c r="P39" s="49">
        <v>442500</v>
      </c>
      <c r="Q39" s="49"/>
      <c r="R39" s="49"/>
      <c r="S39" s="49">
        <f t="shared" si="8"/>
        <v>442500</v>
      </c>
      <c r="T39" s="49">
        <v>442500</v>
      </c>
      <c r="U39" s="49"/>
      <c r="V39" s="49"/>
      <c r="W39" s="59">
        <f t="shared" si="9"/>
        <v>0</v>
      </c>
      <c r="X39" s="59"/>
      <c r="Y39" s="59">
        <f t="shared" si="10"/>
        <v>0</v>
      </c>
      <c r="Z39" s="131">
        <f t="shared" si="11"/>
        <v>0</v>
      </c>
      <c r="AA39" s="59">
        <f t="shared" si="12"/>
        <v>0</v>
      </c>
      <c r="AB39" s="140">
        <f t="shared" si="13"/>
        <v>0</v>
      </c>
      <c r="AC39" s="149">
        <v>1</v>
      </c>
      <c r="AD39" s="149"/>
      <c r="AE39" s="149"/>
      <c r="AF39" s="150"/>
      <c r="AG39" s="56"/>
      <c r="AH39"/>
    </row>
    <row r="40" spans="1:34" s="91" customFormat="1" ht="104.25" customHeight="1">
      <c r="A40" s="45">
        <v>27</v>
      </c>
      <c r="B40" s="208" t="s">
        <v>126</v>
      </c>
      <c r="C40" s="47" t="s">
        <v>112</v>
      </c>
      <c r="D40" s="48" t="s">
        <v>113</v>
      </c>
      <c r="E40" s="49">
        <v>3181731</v>
      </c>
      <c r="F40" s="49">
        <v>3019434.2197500002</v>
      </c>
      <c r="G40" s="49"/>
      <c r="H40" s="49"/>
      <c r="I40" s="49"/>
      <c r="J40" s="92" t="s">
        <v>127</v>
      </c>
      <c r="K40" s="92" t="s">
        <v>127</v>
      </c>
      <c r="L40" s="49"/>
      <c r="M40" s="49"/>
      <c r="N40" s="49"/>
      <c r="O40" s="49">
        <f t="shared" si="7"/>
        <v>383848.49800999998</v>
      </c>
      <c r="P40" s="49">
        <v>383848.49800999998</v>
      </c>
      <c r="Q40" s="49"/>
      <c r="R40" s="49"/>
      <c r="S40" s="49">
        <f t="shared" si="8"/>
        <v>383848.49800999998</v>
      </c>
      <c r="T40" s="49">
        <v>383848.49800999998</v>
      </c>
      <c r="U40" s="49"/>
      <c r="V40" s="49"/>
      <c r="W40" s="59">
        <f t="shared" si="9"/>
        <v>0</v>
      </c>
      <c r="X40" s="59"/>
      <c r="Y40" s="59">
        <f t="shared" si="10"/>
        <v>0</v>
      </c>
      <c r="Z40" s="131">
        <f t="shared" si="11"/>
        <v>0</v>
      </c>
      <c r="AA40" s="59">
        <f t="shared" si="12"/>
        <v>0</v>
      </c>
      <c r="AB40" s="140">
        <f t="shared" si="13"/>
        <v>0</v>
      </c>
      <c r="AC40" s="149">
        <v>1</v>
      </c>
      <c r="AD40" s="149"/>
      <c r="AE40" s="149"/>
      <c r="AF40" s="150"/>
      <c r="AG40" s="56"/>
      <c r="AH40"/>
    </row>
    <row r="41" spans="1:34" s="91" customFormat="1" ht="104.25" customHeight="1">
      <c r="A41" s="45">
        <v>28</v>
      </c>
      <c r="B41" s="208" t="s">
        <v>128</v>
      </c>
      <c r="C41" s="47" t="s">
        <v>112</v>
      </c>
      <c r="D41" s="48" t="s">
        <v>113</v>
      </c>
      <c r="E41" s="49">
        <v>4083905</v>
      </c>
      <c r="F41" s="49">
        <v>2093113.5033800001</v>
      </c>
      <c r="G41" s="49"/>
      <c r="H41" s="49"/>
      <c r="I41" s="49"/>
      <c r="J41" s="92" t="s">
        <v>129</v>
      </c>
      <c r="K41" s="92" t="s">
        <v>129</v>
      </c>
      <c r="L41" s="49"/>
      <c r="M41" s="49"/>
      <c r="N41" s="49"/>
      <c r="O41" s="49">
        <f t="shared" si="7"/>
        <v>601754.59401</v>
      </c>
      <c r="P41" s="49">
        <v>601754.59401</v>
      </c>
      <c r="Q41" s="49"/>
      <c r="R41" s="49"/>
      <c r="S41" s="49">
        <f t="shared" si="8"/>
        <v>601754.59401</v>
      </c>
      <c r="T41" s="49">
        <v>601754.59401</v>
      </c>
      <c r="U41" s="49"/>
      <c r="V41" s="49"/>
      <c r="W41" s="59">
        <f t="shared" si="9"/>
        <v>0</v>
      </c>
      <c r="X41" s="59"/>
      <c r="Y41" s="59">
        <f t="shared" si="10"/>
        <v>0</v>
      </c>
      <c r="Z41" s="131">
        <f t="shared" si="11"/>
        <v>0</v>
      </c>
      <c r="AA41" s="59">
        <f t="shared" si="12"/>
        <v>0</v>
      </c>
      <c r="AB41" s="140">
        <f t="shared" si="13"/>
        <v>0</v>
      </c>
      <c r="AC41" s="149">
        <v>1</v>
      </c>
      <c r="AD41" s="149"/>
      <c r="AE41" s="149"/>
      <c r="AF41" s="150"/>
      <c r="AG41" s="56"/>
      <c r="AH41"/>
    </row>
    <row r="42" spans="1:34" s="91" customFormat="1" ht="104.25" customHeight="1">
      <c r="A42" s="45">
        <v>29</v>
      </c>
      <c r="B42" s="208" t="s">
        <v>130</v>
      </c>
      <c r="C42" s="47" t="s">
        <v>112</v>
      </c>
      <c r="D42" s="48" t="s">
        <v>113</v>
      </c>
      <c r="E42" s="49">
        <v>9651907</v>
      </c>
      <c r="F42" s="49">
        <v>9183054.7634500004</v>
      </c>
      <c r="G42" s="49"/>
      <c r="H42" s="49"/>
      <c r="I42" s="49"/>
      <c r="J42" s="92" t="s">
        <v>131</v>
      </c>
      <c r="K42" s="92"/>
      <c r="L42" s="49"/>
      <c r="M42" s="49"/>
      <c r="N42" s="49"/>
      <c r="O42" s="49">
        <f t="shared" si="7"/>
        <v>0</v>
      </c>
      <c r="P42" s="49">
        <v>0</v>
      </c>
      <c r="Q42" s="49"/>
      <c r="R42" s="49"/>
      <c r="S42" s="49">
        <f t="shared" si="8"/>
        <v>0</v>
      </c>
      <c r="T42" s="49">
        <v>0</v>
      </c>
      <c r="U42" s="49"/>
      <c r="V42" s="49"/>
      <c r="W42" s="59">
        <f t="shared" si="9"/>
        <v>0</v>
      </c>
      <c r="X42" s="59"/>
      <c r="Y42" s="59">
        <f t="shared" si="10"/>
        <v>0</v>
      </c>
      <c r="Z42" s="131"/>
      <c r="AA42" s="59">
        <f t="shared" si="12"/>
        <v>0</v>
      </c>
      <c r="AB42" s="140"/>
      <c r="AC42" s="149">
        <v>1</v>
      </c>
      <c r="AD42" s="149"/>
      <c r="AE42" s="149"/>
      <c r="AF42" s="150"/>
      <c r="AG42" s="56" t="s">
        <v>132</v>
      </c>
      <c r="AH42"/>
    </row>
    <row r="43" spans="1:34" s="91" customFormat="1" ht="104.25" customHeight="1">
      <c r="A43" s="45">
        <v>30</v>
      </c>
      <c r="B43" s="208" t="s">
        <v>133</v>
      </c>
      <c r="C43" s="47" t="s">
        <v>112</v>
      </c>
      <c r="D43" s="48" t="s">
        <v>113</v>
      </c>
      <c r="E43" s="49">
        <v>1063001.7450000001</v>
      </c>
      <c r="F43" s="49">
        <v>1020561.8112699999</v>
      </c>
      <c r="G43" s="49"/>
      <c r="H43" s="49"/>
      <c r="I43" s="49"/>
      <c r="J43" s="92" t="s">
        <v>134</v>
      </c>
      <c r="K43" s="92" t="s">
        <v>134</v>
      </c>
      <c r="L43" s="49"/>
      <c r="M43" s="49"/>
      <c r="N43" s="49"/>
      <c r="O43" s="49">
        <f t="shared" si="7"/>
        <v>147756.34100000001</v>
      </c>
      <c r="P43" s="49">
        <v>147756.34100000001</v>
      </c>
      <c r="Q43" s="49"/>
      <c r="R43" s="49"/>
      <c r="S43" s="49">
        <f t="shared" si="8"/>
        <v>147756.34100000001</v>
      </c>
      <c r="T43" s="49">
        <v>147756.34100000001</v>
      </c>
      <c r="U43" s="49"/>
      <c r="V43" s="49"/>
      <c r="W43" s="59">
        <f t="shared" si="9"/>
        <v>0</v>
      </c>
      <c r="X43" s="59"/>
      <c r="Y43" s="59">
        <f t="shared" si="10"/>
        <v>0</v>
      </c>
      <c r="Z43" s="131">
        <f t="shared" si="11"/>
        <v>0</v>
      </c>
      <c r="AA43" s="59">
        <f t="shared" si="12"/>
        <v>0</v>
      </c>
      <c r="AB43" s="140">
        <f t="shared" si="13"/>
        <v>0</v>
      </c>
      <c r="AC43" s="149">
        <v>1</v>
      </c>
      <c r="AD43" s="149"/>
      <c r="AE43" s="149"/>
      <c r="AF43" s="150"/>
      <c r="AG43" s="56"/>
      <c r="AH43"/>
    </row>
    <row r="44" spans="1:34" s="91" customFormat="1" ht="104.25" customHeight="1">
      <c r="A44" s="45">
        <v>31</v>
      </c>
      <c r="B44" s="208" t="s">
        <v>135</v>
      </c>
      <c r="C44" s="47" t="s">
        <v>112</v>
      </c>
      <c r="D44" s="48" t="s">
        <v>113</v>
      </c>
      <c r="E44" s="49">
        <v>4425982</v>
      </c>
      <c r="F44" s="49">
        <v>4236961.5301799998</v>
      </c>
      <c r="G44" s="49"/>
      <c r="H44" s="49"/>
      <c r="I44" s="49"/>
      <c r="J44" s="92" t="s">
        <v>136</v>
      </c>
      <c r="K44" s="92"/>
      <c r="L44" s="49"/>
      <c r="M44" s="49"/>
      <c r="N44" s="49"/>
      <c r="O44" s="49">
        <f t="shared" si="7"/>
        <v>0</v>
      </c>
      <c r="P44" s="49"/>
      <c r="Q44" s="49"/>
      <c r="R44" s="49"/>
      <c r="S44" s="49">
        <f t="shared" si="8"/>
        <v>0</v>
      </c>
      <c r="T44" s="49"/>
      <c r="U44" s="49"/>
      <c r="V44" s="49"/>
      <c r="W44" s="59">
        <f t="shared" si="9"/>
        <v>0</v>
      </c>
      <c r="X44" s="59"/>
      <c r="Y44" s="59">
        <f t="shared" si="10"/>
        <v>0</v>
      </c>
      <c r="Z44" s="131"/>
      <c r="AA44" s="59">
        <f t="shared" si="12"/>
        <v>0</v>
      </c>
      <c r="AB44" s="140"/>
      <c r="AC44" s="149">
        <v>1</v>
      </c>
      <c r="AD44" s="149"/>
      <c r="AE44" s="149"/>
      <c r="AF44" s="150"/>
      <c r="AG44" s="56" t="s">
        <v>137</v>
      </c>
      <c r="AH44"/>
    </row>
    <row r="45" spans="1:34" s="6" customFormat="1" ht="26.25" customHeight="1">
      <c r="A45" s="33" t="s">
        <v>138</v>
      </c>
      <c r="B45" s="23" t="s">
        <v>139</v>
      </c>
      <c r="C45" s="19"/>
      <c r="D45" s="21"/>
      <c r="E45" s="22">
        <f>SUM(E46:E74)</f>
        <v>0</v>
      </c>
      <c r="F45" s="22">
        <f>SUM(F46:F79)</f>
        <v>3810116.5543499994</v>
      </c>
      <c r="G45" s="22">
        <f>SUM(G46:G74)</f>
        <v>0</v>
      </c>
      <c r="H45" s="22">
        <f>SUM(H46:H79)</f>
        <v>1113451.7871099999</v>
      </c>
      <c r="I45" s="22">
        <f t="shared" ref="I45:N45" si="14">SUM(I46:I74)</f>
        <v>0</v>
      </c>
      <c r="J45" s="22">
        <f t="shared" si="14"/>
        <v>0</v>
      </c>
      <c r="K45" s="22">
        <f t="shared" si="14"/>
        <v>0</v>
      </c>
      <c r="L45" s="22">
        <f t="shared" si="14"/>
        <v>0</v>
      </c>
      <c r="M45" s="22">
        <f t="shared" si="14"/>
        <v>0</v>
      </c>
      <c r="N45" s="22">
        <f t="shared" si="14"/>
        <v>0</v>
      </c>
      <c r="O45" s="22">
        <f>SUM(O46:O79)</f>
        <v>78000</v>
      </c>
      <c r="P45" s="22">
        <f>SUM(P46:P79)</f>
        <v>78000</v>
      </c>
      <c r="Q45" s="22">
        <f>SUM(Q46:Q74)</f>
        <v>0</v>
      </c>
      <c r="R45" s="22">
        <f>SUM(R46:R74)</f>
        <v>0</v>
      </c>
      <c r="S45" s="22">
        <f>SUM(S46:S79)</f>
        <v>28000</v>
      </c>
      <c r="T45" s="22">
        <f>SUM(T46:T79)</f>
        <v>28000</v>
      </c>
      <c r="U45" s="22">
        <f>SUM(U46:U74)</f>
        <v>0</v>
      </c>
      <c r="V45" s="22">
        <f>SUM(V46:V74)</f>
        <v>0</v>
      </c>
      <c r="W45" s="22">
        <f t="shared" ref="W45:W79" si="15">R45-V45</f>
        <v>0</v>
      </c>
      <c r="X45" s="22"/>
      <c r="Y45" s="22">
        <f t="shared" ref="Y45:Y56" si="16">P45+Q45-T45-U45</f>
        <v>50000</v>
      </c>
      <c r="Z45" s="129">
        <f t="shared" ref="Z45" si="17">Y45/(P45+Q45)</f>
        <v>0.64102564102564108</v>
      </c>
      <c r="AA45" s="22">
        <f t="shared" ref="AA45" si="18">Y45+W45</f>
        <v>50000</v>
      </c>
      <c r="AB45" s="138">
        <f t="shared" si="4"/>
        <v>0.64102564102564108</v>
      </c>
      <c r="AC45" s="22">
        <f>SUM(AC46:AC79)</f>
        <v>32</v>
      </c>
      <c r="AD45" s="22">
        <f>SUM(AD46:AD79)</f>
        <v>0</v>
      </c>
      <c r="AE45" s="22">
        <f>SUM(AE46:AE79)</f>
        <v>2</v>
      </c>
      <c r="AF45" s="22">
        <f>SUM(AF46:AF74)</f>
        <v>0</v>
      </c>
      <c r="AG45" s="73"/>
      <c r="AH45" s="68"/>
    </row>
    <row r="46" spans="1:34" s="91" customFormat="1" ht="56.25" customHeight="1">
      <c r="A46" s="45">
        <v>32</v>
      </c>
      <c r="B46" s="196" t="s">
        <v>140</v>
      </c>
      <c r="C46" s="47" t="s">
        <v>43</v>
      </c>
      <c r="D46" s="48" t="s">
        <v>75</v>
      </c>
      <c r="E46" s="49"/>
      <c r="F46" s="49">
        <v>79682.271200000003</v>
      </c>
      <c r="G46" s="49"/>
      <c r="H46" s="49">
        <v>30000</v>
      </c>
      <c r="I46" s="49"/>
      <c r="J46" s="36" t="s">
        <v>141</v>
      </c>
      <c r="K46" s="49"/>
      <c r="L46" s="49"/>
      <c r="M46" s="49"/>
      <c r="N46" s="49"/>
      <c r="O46" s="49">
        <v>0</v>
      </c>
      <c r="P46" s="49">
        <v>0</v>
      </c>
      <c r="Q46" s="49">
        <v>0</v>
      </c>
      <c r="R46" s="49">
        <v>0</v>
      </c>
      <c r="S46" s="49">
        <v>0</v>
      </c>
      <c r="T46" s="49">
        <v>0</v>
      </c>
      <c r="U46" s="49">
        <v>0</v>
      </c>
      <c r="V46" s="49">
        <v>0</v>
      </c>
      <c r="W46" s="188">
        <f t="shared" si="15"/>
        <v>0</v>
      </c>
      <c r="X46" s="188"/>
      <c r="Y46" s="188">
        <f t="shared" si="16"/>
        <v>0</v>
      </c>
      <c r="Z46" s="189"/>
      <c r="AA46" s="188"/>
      <c r="AB46" s="189"/>
      <c r="AC46" s="149">
        <v>1</v>
      </c>
      <c r="AD46" s="149">
        <v>0</v>
      </c>
      <c r="AE46" s="149">
        <v>0</v>
      </c>
      <c r="AF46" s="150">
        <v>0</v>
      </c>
      <c r="AG46" s="56" t="s">
        <v>142</v>
      </c>
      <c r="AH46"/>
    </row>
    <row r="47" spans="1:34" s="91" customFormat="1" ht="66.75" customHeight="1">
      <c r="A47" s="45">
        <v>33</v>
      </c>
      <c r="B47" s="196" t="s">
        <v>143</v>
      </c>
      <c r="C47" s="47" t="s">
        <v>43</v>
      </c>
      <c r="D47" s="48" t="s">
        <v>75</v>
      </c>
      <c r="E47" s="49"/>
      <c r="F47" s="49">
        <v>65995.433990000005</v>
      </c>
      <c r="G47" s="49"/>
      <c r="H47" s="49">
        <v>19097</v>
      </c>
      <c r="I47" s="49"/>
      <c r="J47" s="36" t="s">
        <v>141</v>
      </c>
      <c r="K47" s="49"/>
      <c r="L47" s="49"/>
      <c r="M47" s="49"/>
      <c r="N47" s="49"/>
      <c r="O47" s="49">
        <v>0</v>
      </c>
      <c r="P47" s="49">
        <v>0</v>
      </c>
      <c r="Q47" s="49">
        <v>0</v>
      </c>
      <c r="R47" s="49">
        <v>0</v>
      </c>
      <c r="S47" s="49">
        <v>0</v>
      </c>
      <c r="T47" s="49">
        <v>0</v>
      </c>
      <c r="U47" s="49">
        <v>0</v>
      </c>
      <c r="V47" s="49">
        <v>0</v>
      </c>
      <c r="W47" s="188">
        <f t="shared" si="15"/>
        <v>0</v>
      </c>
      <c r="X47" s="188"/>
      <c r="Y47" s="188">
        <f t="shared" si="16"/>
        <v>0</v>
      </c>
      <c r="Z47" s="189"/>
      <c r="AA47" s="188"/>
      <c r="AB47" s="189"/>
      <c r="AC47" s="149">
        <v>1</v>
      </c>
      <c r="AD47" s="149">
        <v>0</v>
      </c>
      <c r="AE47" s="149">
        <v>0</v>
      </c>
      <c r="AF47" s="150">
        <v>0</v>
      </c>
      <c r="AG47" s="56" t="s">
        <v>144</v>
      </c>
      <c r="AH47"/>
    </row>
    <row r="48" spans="1:34" s="91" customFormat="1" ht="63" customHeight="1">
      <c r="A48" s="45">
        <v>34</v>
      </c>
      <c r="B48" s="196" t="s">
        <v>145</v>
      </c>
      <c r="C48" s="47" t="s">
        <v>43</v>
      </c>
      <c r="D48" s="48" t="s">
        <v>75</v>
      </c>
      <c r="E48" s="49"/>
      <c r="F48" s="49">
        <v>108452.988</v>
      </c>
      <c r="G48" s="49"/>
      <c r="H48" s="49">
        <v>46402</v>
      </c>
      <c r="I48" s="49"/>
      <c r="J48" s="36" t="s">
        <v>141</v>
      </c>
      <c r="K48" s="49"/>
      <c r="L48" s="49"/>
      <c r="M48" s="49"/>
      <c r="N48" s="49"/>
      <c r="O48" s="49">
        <v>0</v>
      </c>
      <c r="P48" s="49">
        <v>0</v>
      </c>
      <c r="Q48" s="49">
        <v>0</v>
      </c>
      <c r="R48" s="49">
        <v>0</v>
      </c>
      <c r="S48" s="49">
        <v>0</v>
      </c>
      <c r="T48" s="49">
        <v>0</v>
      </c>
      <c r="U48" s="49">
        <v>0</v>
      </c>
      <c r="V48" s="49">
        <v>0</v>
      </c>
      <c r="W48" s="188">
        <f t="shared" si="15"/>
        <v>0</v>
      </c>
      <c r="X48" s="188"/>
      <c r="Y48" s="188">
        <f t="shared" si="16"/>
        <v>0</v>
      </c>
      <c r="Z48" s="189"/>
      <c r="AA48" s="188"/>
      <c r="AB48" s="189"/>
      <c r="AC48" s="149"/>
      <c r="AD48" s="149">
        <v>0</v>
      </c>
      <c r="AE48" s="149">
        <v>1</v>
      </c>
      <c r="AF48" s="150">
        <v>0</v>
      </c>
      <c r="AG48" s="56" t="s">
        <v>146</v>
      </c>
      <c r="AH48"/>
    </row>
    <row r="49" spans="1:34" s="91" customFormat="1" ht="72" customHeight="1">
      <c r="A49" s="45">
        <v>35</v>
      </c>
      <c r="B49" s="196" t="s">
        <v>147</v>
      </c>
      <c r="C49" s="47" t="s">
        <v>43</v>
      </c>
      <c r="D49" s="48" t="s">
        <v>75</v>
      </c>
      <c r="E49" s="49"/>
      <c r="F49" s="49">
        <v>62704.803389999899</v>
      </c>
      <c r="G49" s="49"/>
      <c r="H49" s="49">
        <v>3917</v>
      </c>
      <c r="I49" s="49"/>
      <c r="J49" s="36" t="s">
        <v>141</v>
      </c>
      <c r="K49" s="49"/>
      <c r="L49" s="49"/>
      <c r="M49" s="49"/>
      <c r="N49" s="49"/>
      <c r="O49" s="49">
        <v>0</v>
      </c>
      <c r="P49" s="49">
        <v>0</v>
      </c>
      <c r="Q49" s="49">
        <v>0</v>
      </c>
      <c r="R49" s="49">
        <v>0</v>
      </c>
      <c r="S49" s="49">
        <v>0</v>
      </c>
      <c r="T49" s="49">
        <v>0</v>
      </c>
      <c r="U49" s="49">
        <v>0</v>
      </c>
      <c r="V49" s="49">
        <v>0</v>
      </c>
      <c r="W49" s="188">
        <f t="shared" si="15"/>
        <v>0</v>
      </c>
      <c r="X49" s="188"/>
      <c r="Y49" s="188">
        <f t="shared" si="16"/>
        <v>0</v>
      </c>
      <c r="Z49" s="189"/>
      <c r="AA49" s="188"/>
      <c r="AB49" s="189"/>
      <c r="AC49" s="149">
        <v>1</v>
      </c>
      <c r="AD49" s="149">
        <v>0</v>
      </c>
      <c r="AE49" s="149">
        <v>0</v>
      </c>
      <c r="AF49" s="150">
        <v>0</v>
      </c>
      <c r="AG49" s="56" t="s">
        <v>144</v>
      </c>
      <c r="AH49"/>
    </row>
    <row r="50" spans="1:34" s="91" customFormat="1" ht="69" customHeight="1">
      <c r="A50" s="45">
        <v>36</v>
      </c>
      <c r="B50" s="196" t="s">
        <v>148</v>
      </c>
      <c r="C50" s="47" t="s">
        <v>43</v>
      </c>
      <c r="D50" s="48" t="s">
        <v>58</v>
      </c>
      <c r="E50" s="49"/>
      <c r="F50" s="49">
        <v>64090.581319999998</v>
      </c>
      <c r="G50" s="49"/>
      <c r="H50" s="49">
        <v>24738.12615</v>
      </c>
      <c r="I50" s="49"/>
      <c r="J50" s="36" t="s">
        <v>141</v>
      </c>
      <c r="K50" s="49"/>
      <c r="L50" s="49"/>
      <c r="M50" s="49"/>
      <c r="N50" s="49"/>
      <c r="O50" s="49">
        <v>0</v>
      </c>
      <c r="P50" s="49">
        <v>0</v>
      </c>
      <c r="Q50" s="49">
        <v>0</v>
      </c>
      <c r="R50" s="49">
        <v>0</v>
      </c>
      <c r="S50" s="49">
        <v>0</v>
      </c>
      <c r="T50" s="49">
        <v>0</v>
      </c>
      <c r="U50" s="49">
        <v>0</v>
      </c>
      <c r="V50" s="49">
        <v>0</v>
      </c>
      <c r="W50" s="188">
        <f t="shared" si="15"/>
        <v>0</v>
      </c>
      <c r="X50" s="188"/>
      <c r="Y50" s="188">
        <f t="shared" si="16"/>
        <v>0</v>
      </c>
      <c r="Z50" s="189"/>
      <c r="AA50" s="188"/>
      <c r="AB50" s="189"/>
      <c r="AC50" s="149"/>
      <c r="AD50" s="149">
        <v>0</v>
      </c>
      <c r="AE50" s="149">
        <v>1</v>
      </c>
      <c r="AF50" s="150">
        <v>0</v>
      </c>
      <c r="AG50" s="56" t="s">
        <v>149</v>
      </c>
      <c r="AH50"/>
    </row>
    <row r="51" spans="1:34" s="91" customFormat="1" ht="67.5" customHeight="1">
      <c r="A51" s="45">
        <v>37</v>
      </c>
      <c r="B51" s="196" t="s">
        <v>150</v>
      </c>
      <c r="C51" s="47" t="s">
        <v>43</v>
      </c>
      <c r="D51" s="48" t="s">
        <v>75</v>
      </c>
      <c r="E51" s="49"/>
      <c r="F51" s="49">
        <v>65066.280159999995</v>
      </c>
      <c r="G51" s="49"/>
      <c r="H51" s="49">
        <v>18558</v>
      </c>
      <c r="I51" s="49"/>
      <c r="J51" s="36" t="s">
        <v>141</v>
      </c>
      <c r="K51" s="49"/>
      <c r="L51" s="49"/>
      <c r="M51" s="49"/>
      <c r="N51" s="49"/>
      <c r="O51" s="49">
        <v>0</v>
      </c>
      <c r="P51" s="49">
        <v>0</v>
      </c>
      <c r="Q51" s="49">
        <v>0</v>
      </c>
      <c r="R51" s="49">
        <v>0</v>
      </c>
      <c r="S51" s="49">
        <v>0</v>
      </c>
      <c r="T51" s="49">
        <v>0</v>
      </c>
      <c r="U51" s="49">
        <v>0</v>
      </c>
      <c r="V51" s="49">
        <v>0</v>
      </c>
      <c r="W51" s="188">
        <f t="shared" si="15"/>
        <v>0</v>
      </c>
      <c r="X51" s="188"/>
      <c r="Y51" s="188">
        <f t="shared" si="16"/>
        <v>0</v>
      </c>
      <c r="Z51" s="189"/>
      <c r="AA51" s="188"/>
      <c r="AB51" s="189"/>
      <c r="AC51" s="149">
        <v>1</v>
      </c>
      <c r="AD51" s="149">
        <v>0</v>
      </c>
      <c r="AE51" s="149">
        <v>0</v>
      </c>
      <c r="AF51" s="150">
        <v>0</v>
      </c>
      <c r="AG51" s="56" t="s">
        <v>151</v>
      </c>
      <c r="AH51"/>
    </row>
    <row r="52" spans="1:34" s="91" customFormat="1" ht="67.5" customHeight="1">
      <c r="A52" s="45">
        <v>38</v>
      </c>
      <c r="B52" s="196" t="s">
        <v>152</v>
      </c>
      <c r="C52" s="47" t="s">
        <v>43</v>
      </c>
      <c r="D52" s="48" t="s">
        <v>75</v>
      </c>
      <c r="E52" s="49"/>
      <c r="F52" s="49">
        <v>71356.047839999999</v>
      </c>
      <c r="G52" s="49"/>
      <c r="H52" s="49">
        <v>15000</v>
      </c>
      <c r="I52" s="49"/>
      <c r="J52" s="36" t="s">
        <v>141</v>
      </c>
      <c r="K52" s="49"/>
      <c r="L52" s="49"/>
      <c r="M52" s="49"/>
      <c r="N52" s="49"/>
      <c r="O52" s="49">
        <v>0</v>
      </c>
      <c r="P52" s="49">
        <v>0</v>
      </c>
      <c r="Q52" s="49">
        <v>0</v>
      </c>
      <c r="R52" s="49">
        <v>0</v>
      </c>
      <c r="S52" s="49">
        <v>0</v>
      </c>
      <c r="T52" s="49">
        <v>0</v>
      </c>
      <c r="U52" s="49">
        <v>0</v>
      </c>
      <c r="V52" s="49">
        <v>0</v>
      </c>
      <c r="W52" s="188">
        <f t="shared" si="15"/>
        <v>0</v>
      </c>
      <c r="X52" s="188"/>
      <c r="Y52" s="188">
        <f t="shared" si="16"/>
        <v>0</v>
      </c>
      <c r="Z52" s="189"/>
      <c r="AA52" s="188"/>
      <c r="AB52" s="189"/>
      <c r="AC52" s="149">
        <v>1</v>
      </c>
      <c r="AD52" s="149">
        <v>0</v>
      </c>
      <c r="AE52" s="149">
        <v>0</v>
      </c>
      <c r="AF52" s="150">
        <v>0</v>
      </c>
      <c r="AG52" s="56" t="s">
        <v>153</v>
      </c>
      <c r="AH52"/>
    </row>
    <row r="53" spans="1:34" s="91" customFormat="1" ht="58.5" customHeight="1">
      <c r="A53" s="45">
        <v>39</v>
      </c>
      <c r="B53" s="196" t="s">
        <v>154</v>
      </c>
      <c r="C53" s="47" t="s">
        <v>43</v>
      </c>
      <c r="D53" s="48" t="s">
        <v>75</v>
      </c>
      <c r="E53" s="49"/>
      <c r="F53" s="49">
        <v>122936.88355</v>
      </c>
      <c r="G53" s="49"/>
      <c r="H53" s="49">
        <v>15882</v>
      </c>
      <c r="I53" s="49"/>
      <c r="J53" s="36" t="s">
        <v>141</v>
      </c>
      <c r="K53" s="49"/>
      <c r="L53" s="49"/>
      <c r="M53" s="49"/>
      <c r="N53" s="49"/>
      <c r="O53" s="49">
        <v>0</v>
      </c>
      <c r="P53" s="49">
        <v>0</v>
      </c>
      <c r="Q53" s="49">
        <v>0</v>
      </c>
      <c r="R53" s="49">
        <v>0</v>
      </c>
      <c r="S53" s="49">
        <v>0</v>
      </c>
      <c r="T53" s="49">
        <v>0</v>
      </c>
      <c r="U53" s="49">
        <v>0</v>
      </c>
      <c r="V53" s="49">
        <v>0</v>
      </c>
      <c r="W53" s="188">
        <f t="shared" si="15"/>
        <v>0</v>
      </c>
      <c r="X53" s="188"/>
      <c r="Y53" s="188">
        <f t="shared" si="16"/>
        <v>0</v>
      </c>
      <c r="Z53" s="189"/>
      <c r="AA53" s="188"/>
      <c r="AB53" s="189"/>
      <c r="AC53" s="149">
        <v>1</v>
      </c>
      <c r="AD53" s="149">
        <v>0</v>
      </c>
      <c r="AE53" s="149">
        <v>0</v>
      </c>
      <c r="AF53" s="150">
        <v>0</v>
      </c>
      <c r="AG53" s="56" t="s">
        <v>155</v>
      </c>
      <c r="AH53"/>
    </row>
    <row r="54" spans="1:34" s="91" customFormat="1" ht="86.25" customHeight="1">
      <c r="A54" s="45">
        <v>40</v>
      </c>
      <c r="B54" s="196" t="s">
        <v>156</v>
      </c>
      <c r="C54" s="47" t="s">
        <v>65</v>
      </c>
      <c r="D54" s="48" t="s">
        <v>44</v>
      </c>
      <c r="E54" s="49"/>
      <c r="F54" s="49">
        <v>128088.58607999999</v>
      </c>
      <c r="G54" s="49"/>
      <c r="H54" s="49">
        <v>10000</v>
      </c>
      <c r="I54" s="49"/>
      <c r="J54" s="36" t="s">
        <v>141</v>
      </c>
      <c r="K54" s="49"/>
      <c r="L54" s="49"/>
      <c r="M54" s="49"/>
      <c r="N54" s="49"/>
      <c r="O54" s="49">
        <v>0</v>
      </c>
      <c r="P54" s="49">
        <v>0</v>
      </c>
      <c r="Q54" s="49">
        <v>0</v>
      </c>
      <c r="R54" s="49">
        <v>0</v>
      </c>
      <c r="S54" s="49">
        <v>0</v>
      </c>
      <c r="T54" s="49">
        <v>0</v>
      </c>
      <c r="U54" s="49">
        <v>0</v>
      </c>
      <c r="V54" s="49">
        <v>0</v>
      </c>
      <c r="W54" s="188">
        <f t="shared" si="15"/>
        <v>0</v>
      </c>
      <c r="X54" s="188"/>
      <c r="Y54" s="188">
        <f t="shared" si="16"/>
        <v>0</v>
      </c>
      <c r="Z54" s="189"/>
      <c r="AA54" s="188"/>
      <c r="AB54" s="189"/>
      <c r="AC54" s="149">
        <v>1</v>
      </c>
      <c r="AD54" s="149">
        <v>0</v>
      </c>
      <c r="AE54" s="149">
        <v>0</v>
      </c>
      <c r="AF54" s="150">
        <v>0</v>
      </c>
      <c r="AG54" s="56" t="s">
        <v>157</v>
      </c>
      <c r="AH54"/>
    </row>
    <row r="55" spans="1:34" s="91" customFormat="1" ht="89.25" customHeight="1">
      <c r="A55" s="45">
        <v>41</v>
      </c>
      <c r="B55" s="208" t="s">
        <v>158</v>
      </c>
      <c r="C55" s="47" t="s">
        <v>65</v>
      </c>
      <c r="D55" s="48" t="s">
        <v>75</v>
      </c>
      <c r="E55" s="49"/>
      <c r="F55" s="35">
        <v>60075.912960000001</v>
      </c>
      <c r="G55" s="49"/>
      <c r="H55" s="49">
        <v>20000</v>
      </c>
      <c r="I55" s="49"/>
      <c r="J55" s="36" t="s">
        <v>141</v>
      </c>
      <c r="K55" s="49"/>
      <c r="L55" s="49"/>
      <c r="M55" s="49"/>
      <c r="N55" s="49"/>
      <c r="O55" s="49">
        <v>0</v>
      </c>
      <c r="P55" s="49">
        <v>0</v>
      </c>
      <c r="Q55" s="49">
        <v>0</v>
      </c>
      <c r="R55" s="49">
        <v>0</v>
      </c>
      <c r="S55" s="49">
        <v>0</v>
      </c>
      <c r="T55" s="49">
        <v>0</v>
      </c>
      <c r="U55" s="49">
        <v>0</v>
      </c>
      <c r="V55" s="49">
        <v>0</v>
      </c>
      <c r="W55" s="188">
        <f t="shared" si="15"/>
        <v>0</v>
      </c>
      <c r="X55" s="188"/>
      <c r="Y55" s="188">
        <f t="shared" si="16"/>
        <v>0</v>
      </c>
      <c r="Z55" s="189"/>
      <c r="AA55" s="188"/>
      <c r="AB55" s="189"/>
      <c r="AC55" s="149">
        <v>1</v>
      </c>
      <c r="AD55" s="149">
        <v>0</v>
      </c>
      <c r="AE55" s="149">
        <v>0</v>
      </c>
      <c r="AF55" s="150">
        <v>0</v>
      </c>
      <c r="AG55" s="56" t="s">
        <v>159</v>
      </c>
      <c r="AH55"/>
    </row>
    <row r="56" spans="1:34" s="91" customFormat="1" ht="65.25" customHeight="1">
      <c r="A56" s="45">
        <v>42</v>
      </c>
      <c r="B56" s="208" t="s">
        <v>160</v>
      </c>
      <c r="C56" s="47" t="s">
        <v>65</v>
      </c>
      <c r="D56" s="48" t="s">
        <v>44</v>
      </c>
      <c r="E56" s="49"/>
      <c r="F56" s="35">
        <v>97087.813200000004</v>
      </c>
      <c r="G56" s="49"/>
      <c r="H56" s="49">
        <v>30000</v>
      </c>
      <c r="I56" s="49"/>
      <c r="J56" s="36" t="s">
        <v>141</v>
      </c>
      <c r="K56" s="49"/>
      <c r="L56" s="49"/>
      <c r="M56" s="49"/>
      <c r="N56" s="49"/>
      <c r="O56" s="49">
        <f t="shared" ref="O56:O79" si="19">SUM(P56:R56)</f>
        <v>0</v>
      </c>
      <c r="P56" s="49">
        <v>0</v>
      </c>
      <c r="Q56" s="49"/>
      <c r="R56" s="49"/>
      <c r="S56" s="49">
        <f t="shared" ref="S56:S79" si="20">SUM(T56:V56)</f>
        <v>0</v>
      </c>
      <c r="T56" s="49">
        <v>0</v>
      </c>
      <c r="U56" s="49"/>
      <c r="V56" s="49"/>
      <c r="W56" s="59">
        <f t="shared" si="15"/>
        <v>0</v>
      </c>
      <c r="X56" s="59"/>
      <c r="Y56" s="59">
        <f t="shared" si="16"/>
        <v>0</v>
      </c>
      <c r="Z56" s="131"/>
      <c r="AA56" s="59"/>
      <c r="AB56" s="140"/>
      <c r="AC56" s="149">
        <v>1</v>
      </c>
      <c r="AD56" s="149">
        <v>0</v>
      </c>
      <c r="AE56" s="149">
        <v>0</v>
      </c>
      <c r="AF56" s="150">
        <v>0</v>
      </c>
      <c r="AG56" s="56" t="s">
        <v>47</v>
      </c>
      <c r="AH56"/>
    </row>
    <row r="57" spans="1:34" s="91" customFormat="1" ht="63.75" customHeight="1">
      <c r="A57" s="45">
        <v>43</v>
      </c>
      <c r="B57" s="208" t="s">
        <v>161</v>
      </c>
      <c r="C57" s="47" t="s">
        <v>65</v>
      </c>
      <c r="D57" s="48" t="s">
        <v>75</v>
      </c>
      <c r="E57" s="49"/>
      <c r="F57" s="49">
        <v>111166.76592000001</v>
      </c>
      <c r="G57" s="49"/>
      <c r="H57" s="49">
        <v>35350</v>
      </c>
      <c r="I57" s="49"/>
      <c r="J57" s="36" t="s">
        <v>141</v>
      </c>
      <c r="K57" s="49"/>
      <c r="L57" s="49"/>
      <c r="M57" s="49"/>
      <c r="N57" s="49"/>
      <c r="O57" s="49">
        <f t="shared" si="19"/>
        <v>0</v>
      </c>
      <c r="P57" s="49"/>
      <c r="Q57" s="49"/>
      <c r="R57" s="49"/>
      <c r="S57" s="49">
        <f t="shared" si="20"/>
        <v>0</v>
      </c>
      <c r="T57" s="49"/>
      <c r="U57" s="49"/>
      <c r="V57" s="49"/>
      <c r="W57" s="59">
        <f t="shared" si="15"/>
        <v>0</v>
      </c>
      <c r="X57" s="59"/>
      <c r="Y57" s="59">
        <f t="shared" ref="Y57:Y79" si="21">P57+Q57-T57-U57</f>
        <v>0</v>
      </c>
      <c r="Z57" s="131"/>
      <c r="AA57" s="59"/>
      <c r="AB57" s="140"/>
      <c r="AC57" s="149">
        <v>1</v>
      </c>
      <c r="AD57" s="149">
        <v>0</v>
      </c>
      <c r="AE57" s="149">
        <v>0</v>
      </c>
      <c r="AF57" s="150">
        <v>0</v>
      </c>
      <c r="AG57" s="56" t="s">
        <v>162</v>
      </c>
      <c r="AH57"/>
    </row>
    <row r="58" spans="1:34" s="91" customFormat="1" ht="72.75" customHeight="1">
      <c r="A58" s="45">
        <v>44</v>
      </c>
      <c r="B58" s="208" t="s">
        <v>163</v>
      </c>
      <c r="C58" s="47" t="s">
        <v>65</v>
      </c>
      <c r="D58" s="48" t="s">
        <v>44</v>
      </c>
      <c r="E58" s="49"/>
      <c r="F58" s="35">
        <v>84847.860719999997</v>
      </c>
      <c r="G58" s="49"/>
      <c r="H58" s="49">
        <v>40000</v>
      </c>
      <c r="I58" s="49"/>
      <c r="J58" s="36" t="s">
        <v>141</v>
      </c>
      <c r="K58" s="49"/>
      <c r="L58" s="49"/>
      <c r="M58" s="49"/>
      <c r="N58" s="49"/>
      <c r="O58" s="49">
        <f t="shared" si="19"/>
        <v>0</v>
      </c>
      <c r="P58" s="49">
        <v>0</v>
      </c>
      <c r="Q58" s="49"/>
      <c r="R58" s="49"/>
      <c r="S58" s="49">
        <f t="shared" si="20"/>
        <v>0</v>
      </c>
      <c r="T58" s="49">
        <v>0</v>
      </c>
      <c r="U58" s="49"/>
      <c r="V58" s="49"/>
      <c r="W58" s="59">
        <f t="shared" si="15"/>
        <v>0</v>
      </c>
      <c r="X58" s="59"/>
      <c r="Y58" s="59">
        <f t="shared" si="21"/>
        <v>0</v>
      </c>
      <c r="Z58" s="131"/>
      <c r="AA58" s="59"/>
      <c r="AB58" s="140"/>
      <c r="AC58" s="149">
        <v>1</v>
      </c>
      <c r="AD58" s="149">
        <v>0</v>
      </c>
      <c r="AE58" s="149">
        <v>0</v>
      </c>
      <c r="AF58" s="150">
        <v>0</v>
      </c>
      <c r="AG58" s="56" t="s">
        <v>47</v>
      </c>
      <c r="AH58"/>
    </row>
    <row r="59" spans="1:34" s="91" customFormat="1" ht="63.75" customHeight="1">
      <c r="A59" s="45">
        <v>45</v>
      </c>
      <c r="B59" s="208" t="s">
        <v>164</v>
      </c>
      <c r="C59" s="47" t="s">
        <v>65</v>
      </c>
      <c r="D59" s="48" t="s">
        <v>44</v>
      </c>
      <c r="E59" s="49"/>
      <c r="F59" s="35">
        <v>166289.17801</v>
      </c>
      <c r="G59" s="49"/>
      <c r="H59" s="49">
        <v>60000</v>
      </c>
      <c r="I59" s="49"/>
      <c r="J59" s="36" t="s">
        <v>141</v>
      </c>
      <c r="K59" s="49"/>
      <c r="L59" s="49"/>
      <c r="M59" s="49"/>
      <c r="N59" s="49"/>
      <c r="O59" s="49">
        <f t="shared" si="19"/>
        <v>0</v>
      </c>
      <c r="P59" s="49">
        <v>0</v>
      </c>
      <c r="Q59" s="49"/>
      <c r="R59" s="49"/>
      <c r="S59" s="49">
        <f t="shared" si="20"/>
        <v>0</v>
      </c>
      <c r="T59" s="49">
        <v>0</v>
      </c>
      <c r="U59" s="49"/>
      <c r="V59" s="49"/>
      <c r="W59" s="59">
        <f t="shared" si="15"/>
        <v>0</v>
      </c>
      <c r="X59" s="59"/>
      <c r="Y59" s="59">
        <f t="shared" si="21"/>
        <v>0</v>
      </c>
      <c r="Z59" s="131"/>
      <c r="AA59" s="59"/>
      <c r="AB59" s="140"/>
      <c r="AC59" s="149">
        <v>1</v>
      </c>
      <c r="AD59" s="149">
        <v>0</v>
      </c>
      <c r="AE59" s="149">
        <v>0</v>
      </c>
      <c r="AF59" s="150">
        <v>0</v>
      </c>
      <c r="AG59" s="56" t="s">
        <v>47</v>
      </c>
      <c r="AH59"/>
    </row>
    <row r="60" spans="1:34" s="91" customFormat="1" ht="72.75" customHeight="1">
      <c r="A60" s="45">
        <v>46</v>
      </c>
      <c r="B60" s="208" t="s">
        <v>165</v>
      </c>
      <c r="C60" s="47" t="s">
        <v>65</v>
      </c>
      <c r="D60" s="48" t="s">
        <v>44</v>
      </c>
      <c r="E60" s="49"/>
      <c r="F60" s="35">
        <v>148162.05634000001</v>
      </c>
      <c r="G60" s="49"/>
      <c r="H60" s="49">
        <v>30000</v>
      </c>
      <c r="I60" s="49"/>
      <c r="J60" s="36" t="s">
        <v>141</v>
      </c>
      <c r="K60" s="49"/>
      <c r="L60" s="49"/>
      <c r="M60" s="49"/>
      <c r="N60" s="49"/>
      <c r="O60" s="49">
        <f t="shared" si="19"/>
        <v>0</v>
      </c>
      <c r="P60" s="49">
        <v>0</v>
      </c>
      <c r="Q60" s="49"/>
      <c r="R60" s="49"/>
      <c r="S60" s="49">
        <f t="shared" si="20"/>
        <v>0</v>
      </c>
      <c r="T60" s="49">
        <v>0</v>
      </c>
      <c r="U60" s="49"/>
      <c r="V60" s="49"/>
      <c r="W60" s="59">
        <f t="shared" si="15"/>
        <v>0</v>
      </c>
      <c r="X60" s="59"/>
      <c r="Y60" s="59">
        <f t="shared" si="21"/>
        <v>0</v>
      </c>
      <c r="Z60" s="131"/>
      <c r="AA60" s="59"/>
      <c r="AB60" s="140"/>
      <c r="AC60" s="149">
        <v>1</v>
      </c>
      <c r="AD60" s="149">
        <v>0</v>
      </c>
      <c r="AE60" s="149">
        <v>0</v>
      </c>
      <c r="AF60" s="150">
        <v>0</v>
      </c>
      <c r="AG60" s="56" t="s">
        <v>47</v>
      </c>
      <c r="AH60"/>
    </row>
    <row r="61" spans="1:34" s="91" customFormat="1" ht="72.75" customHeight="1">
      <c r="A61" s="45">
        <v>47</v>
      </c>
      <c r="B61" s="208" t="s">
        <v>166</v>
      </c>
      <c r="C61" s="47" t="s">
        <v>65</v>
      </c>
      <c r="D61" s="48" t="s">
        <v>44</v>
      </c>
      <c r="E61" s="49"/>
      <c r="F61" s="35">
        <v>166237.90135999999</v>
      </c>
      <c r="G61" s="49"/>
      <c r="H61" s="49">
        <v>60000</v>
      </c>
      <c r="I61" s="49"/>
      <c r="J61" s="36" t="s">
        <v>141</v>
      </c>
      <c r="K61" s="49"/>
      <c r="L61" s="49"/>
      <c r="M61" s="49"/>
      <c r="N61" s="49"/>
      <c r="O61" s="49">
        <f t="shared" si="19"/>
        <v>0</v>
      </c>
      <c r="P61" s="49">
        <v>0</v>
      </c>
      <c r="Q61" s="49"/>
      <c r="R61" s="49"/>
      <c r="S61" s="49">
        <f t="shared" si="20"/>
        <v>0</v>
      </c>
      <c r="T61" s="49">
        <v>0</v>
      </c>
      <c r="U61" s="49"/>
      <c r="V61" s="49"/>
      <c r="W61" s="59">
        <f t="shared" si="15"/>
        <v>0</v>
      </c>
      <c r="X61" s="59"/>
      <c r="Y61" s="59">
        <f t="shared" si="21"/>
        <v>0</v>
      </c>
      <c r="Z61" s="131"/>
      <c r="AA61" s="59"/>
      <c r="AB61" s="140"/>
      <c r="AC61" s="149">
        <v>1</v>
      </c>
      <c r="AD61" s="149">
        <v>0</v>
      </c>
      <c r="AE61" s="149">
        <v>0</v>
      </c>
      <c r="AF61" s="150">
        <v>0</v>
      </c>
      <c r="AG61" s="56" t="s">
        <v>47</v>
      </c>
      <c r="AH61"/>
    </row>
    <row r="62" spans="1:34" s="91" customFormat="1" ht="72.75" customHeight="1">
      <c r="A62" s="45">
        <v>48</v>
      </c>
      <c r="B62" s="208" t="s">
        <v>167</v>
      </c>
      <c r="C62" s="47" t="s">
        <v>65</v>
      </c>
      <c r="D62" s="48" t="s">
        <v>44</v>
      </c>
      <c r="E62" s="49"/>
      <c r="F62" s="35">
        <v>166289.17801</v>
      </c>
      <c r="G62" s="49"/>
      <c r="H62" s="49">
        <v>60000</v>
      </c>
      <c r="I62" s="49"/>
      <c r="J62" s="36" t="s">
        <v>141</v>
      </c>
      <c r="K62" s="49"/>
      <c r="L62" s="49"/>
      <c r="M62" s="49"/>
      <c r="N62" s="49"/>
      <c r="O62" s="49">
        <f t="shared" si="19"/>
        <v>50000</v>
      </c>
      <c r="P62" s="49">
        <v>50000</v>
      </c>
      <c r="Q62" s="49"/>
      <c r="R62" s="49"/>
      <c r="S62" s="49">
        <f t="shared" si="20"/>
        <v>0</v>
      </c>
      <c r="T62" s="49">
        <v>0</v>
      </c>
      <c r="U62" s="49"/>
      <c r="V62" s="49"/>
      <c r="W62" s="59">
        <f t="shared" si="15"/>
        <v>0</v>
      </c>
      <c r="X62" s="59"/>
      <c r="Y62" s="59">
        <f t="shared" si="21"/>
        <v>50000</v>
      </c>
      <c r="Z62" s="131">
        <f t="shared" ref="Z62" si="22">Y62/(P62+Q62)</f>
        <v>1</v>
      </c>
      <c r="AA62" s="59">
        <f t="shared" ref="AA62" si="23">Y62+W62</f>
        <v>50000</v>
      </c>
      <c r="AB62" s="140">
        <f t="shared" ref="AB62" si="24">AA62/O62</f>
        <v>1</v>
      </c>
      <c r="AC62" s="149">
        <v>1</v>
      </c>
      <c r="AD62" s="149">
        <v>0</v>
      </c>
      <c r="AE62" s="149">
        <v>0</v>
      </c>
      <c r="AF62" s="150">
        <v>0</v>
      </c>
      <c r="AG62" s="56" t="s">
        <v>47</v>
      </c>
      <c r="AH62"/>
    </row>
    <row r="63" spans="1:34" s="91" customFormat="1" ht="61.5" customHeight="1">
      <c r="A63" s="45">
        <v>49</v>
      </c>
      <c r="B63" s="208" t="s">
        <v>168</v>
      </c>
      <c r="C63" s="47" t="s">
        <v>65</v>
      </c>
      <c r="D63" s="48" t="s">
        <v>75</v>
      </c>
      <c r="E63" s="49"/>
      <c r="F63" s="49">
        <v>101636.61536</v>
      </c>
      <c r="G63" s="49"/>
      <c r="H63" s="49">
        <v>96186</v>
      </c>
      <c r="I63" s="49"/>
      <c r="J63" s="36" t="s">
        <v>141</v>
      </c>
      <c r="K63" s="49"/>
      <c r="L63" s="49"/>
      <c r="M63" s="49"/>
      <c r="N63" s="49"/>
      <c r="O63" s="49">
        <f t="shared" si="19"/>
        <v>0</v>
      </c>
      <c r="P63" s="49">
        <v>0</v>
      </c>
      <c r="Q63" s="49"/>
      <c r="R63" s="49"/>
      <c r="S63" s="49">
        <f t="shared" si="20"/>
        <v>0</v>
      </c>
      <c r="T63" s="49">
        <v>0</v>
      </c>
      <c r="U63" s="49"/>
      <c r="V63" s="49"/>
      <c r="W63" s="59">
        <f t="shared" si="15"/>
        <v>0</v>
      </c>
      <c r="X63" s="59"/>
      <c r="Y63" s="59">
        <f t="shared" si="21"/>
        <v>0</v>
      </c>
      <c r="Z63" s="131"/>
      <c r="AA63" s="59"/>
      <c r="AB63" s="140"/>
      <c r="AC63" s="149">
        <v>1</v>
      </c>
      <c r="AD63" s="149">
        <v>0</v>
      </c>
      <c r="AE63" s="149">
        <v>0</v>
      </c>
      <c r="AF63" s="150">
        <v>0</v>
      </c>
      <c r="AG63" s="56" t="s">
        <v>47</v>
      </c>
      <c r="AH63"/>
    </row>
    <row r="64" spans="1:34" s="91" customFormat="1" ht="92.25" customHeight="1">
      <c r="A64" s="45">
        <v>50</v>
      </c>
      <c r="B64" s="208" t="s">
        <v>169</v>
      </c>
      <c r="C64" s="47" t="s">
        <v>65</v>
      </c>
      <c r="D64" s="48" t="s">
        <v>44</v>
      </c>
      <c r="E64" s="49"/>
      <c r="F64" s="49">
        <v>128088.58607999999</v>
      </c>
      <c r="G64" s="49"/>
      <c r="H64" s="49">
        <v>10000</v>
      </c>
      <c r="I64" s="49"/>
      <c r="J64" s="36" t="s">
        <v>141</v>
      </c>
      <c r="K64" s="49"/>
      <c r="L64" s="49"/>
      <c r="M64" s="49"/>
      <c r="N64" s="49"/>
      <c r="O64" s="49">
        <f t="shared" si="19"/>
        <v>0</v>
      </c>
      <c r="P64" s="49">
        <v>0</v>
      </c>
      <c r="Q64" s="49"/>
      <c r="R64" s="49"/>
      <c r="S64" s="49">
        <f t="shared" si="20"/>
        <v>0</v>
      </c>
      <c r="T64" s="49">
        <v>0</v>
      </c>
      <c r="U64" s="49"/>
      <c r="V64" s="49"/>
      <c r="W64" s="59">
        <f t="shared" si="15"/>
        <v>0</v>
      </c>
      <c r="X64" s="59"/>
      <c r="Y64" s="59">
        <f t="shared" si="21"/>
        <v>0</v>
      </c>
      <c r="Z64" s="131"/>
      <c r="AA64" s="59"/>
      <c r="AB64" s="140"/>
      <c r="AC64" s="149">
        <v>1</v>
      </c>
      <c r="AD64" s="149">
        <v>0</v>
      </c>
      <c r="AE64" s="149">
        <v>0</v>
      </c>
      <c r="AF64" s="150">
        <v>0</v>
      </c>
      <c r="AG64" s="56" t="s">
        <v>47</v>
      </c>
      <c r="AH64"/>
    </row>
    <row r="65" spans="1:34" s="91" customFormat="1" ht="90.75" customHeight="1">
      <c r="A65" s="45">
        <v>51</v>
      </c>
      <c r="B65" s="208" t="s">
        <v>170</v>
      </c>
      <c r="C65" s="47" t="s">
        <v>65</v>
      </c>
      <c r="D65" s="48" t="s">
        <v>44</v>
      </c>
      <c r="E65" s="49"/>
      <c r="F65" s="49">
        <v>128088.58607999999</v>
      </c>
      <c r="G65" s="49"/>
      <c r="H65" s="49">
        <v>10000</v>
      </c>
      <c r="I65" s="49"/>
      <c r="J65" s="36" t="s">
        <v>141</v>
      </c>
      <c r="K65" s="49"/>
      <c r="L65" s="49"/>
      <c r="M65" s="49"/>
      <c r="N65" s="49"/>
      <c r="O65" s="49">
        <f t="shared" si="19"/>
        <v>0</v>
      </c>
      <c r="P65" s="49"/>
      <c r="Q65" s="49"/>
      <c r="R65" s="49"/>
      <c r="S65" s="49">
        <f t="shared" si="20"/>
        <v>0</v>
      </c>
      <c r="T65" s="49"/>
      <c r="U65" s="49"/>
      <c r="V65" s="49"/>
      <c r="W65" s="59">
        <f t="shared" si="15"/>
        <v>0</v>
      </c>
      <c r="X65" s="59"/>
      <c r="Y65" s="59">
        <f t="shared" si="21"/>
        <v>0</v>
      </c>
      <c r="Z65" s="131"/>
      <c r="AA65" s="59"/>
      <c r="AB65" s="140"/>
      <c r="AC65" s="149">
        <v>1</v>
      </c>
      <c r="AD65" s="149">
        <v>0</v>
      </c>
      <c r="AE65" s="149">
        <v>0</v>
      </c>
      <c r="AF65" s="150">
        <v>0</v>
      </c>
      <c r="AG65" s="56" t="s">
        <v>47</v>
      </c>
      <c r="AH65"/>
    </row>
    <row r="66" spans="1:34" s="91" customFormat="1" ht="73.5" customHeight="1">
      <c r="A66" s="45">
        <v>52</v>
      </c>
      <c r="B66" s="208" t="s">
        <v>171</v>
      </c>
      <c r="C66" s="47" t="s">
        <v>65</v>
      </c>
      <c r="D66" s="48" t="s">
        <v>44</v>
      </c>
      <c r="E66" s="49"/>
      <c r="F66" s="35">
        <v>109062.98927999999</v>
      </c>
      <c r="G66" s="49"/>
      <c r="H66" s="49">
        <v>32719</v>
      </c>
      <c r="I66" s="49"/>
      <c r="J66" s="36" t="s">
        <v>141</v>
      </c>
      <c r="K66" s="49"/>
      <c r="L66" s="49"/>
      <c r="M66" s="49"/>
      <c r="N66" s="49"/>
      <c r="O66" s="49">
        <f t="shared" si="19"/>
        <v>0</v>
      </c>
      <c r="P66" s="49"/>
      <c r="Q66" s="49"/>
      <c r="R66" s="49"/>
      <c r="S66" s="49">
        <f t="shared" si="20"/>
        <v>0</v>
      </c>
      <c r="T66" s="49"/>
      <c r="U66" s="49"/>
      <c r="V66" s="49"/>
      <c r="W66" s="59">
        <f t="shared" si="15"/>
        <v>0</v>
      </c>
      <c r="X66" s="59"/>
      <c r="Y66" s="59">
        <f t="shared" si="21"/>
        <v>0</v>
      </c>
      <c r="Z66" s="131"/>
      <c r="AA66" s="59"/>
      <c r="AB66" s="140"/>
      <c r="AC66" s="149">
        <v>1</v>
      </c>
      <c r="AD66" s="149">
        <v>0</v>
      </c>
      <c r="AE66" s="149">
        <v>0</v>
      </c>
      <c r="AF66" s="150">
        <v>0</v>
      </c>
      <c r="AG66" s="56" t="s">
        <v>172</v>
      </c>
      <c r="AH66"/>
    </row>
    <row r="67" spans="1:34" s="91" customFormat="1" ht="72.75" customHeight="1">
      <c r="A67" s="45">
        <v>53</v>
      </c>
      <c r="B67" s="208" t="s">
        <v>173</v>
      </c>
      <c r="C67" s="47" t="s">
        <v>65</v>
      </c>
      <c r="D67" s="48" t="s">
        <v>44</v>
      </c>
      <c r="E67" s="49"/>
      <c r="F67" s="35">
        <v>69100.99807999999</v>
      </c>
      <c r="G67" s="49"/>
      <c r="H67" s="49">
        <v>6000</v>
      </c>
      <c r="I67" s="49"/>
      <c r="J67" s="36" t="s">
        <v>141</v>
      </c>
      <c r="K67" s="49"/>
      <c r="L67" s="49"/>
      <c r="M67" s="49"/>
      <c r="N67" s="49"/>
      <c r="O67" s="49">
        <f t="shared" si="19"/>
        <v>28000</v>
      </c>
      <c r="P67" s="49">
        <v>28000</v>
      </c>
      <c r="Q67" s="49"/>
      <c r="R67" s="49"/>
      <c r="S67" s="49">
        <f t="shared" si="20"/>
        <v>28000</v>
      </c>
      <c r="T67" s="49">
        <v>28000</v>
      </c>
      <c r="U67" s="49"/>
      <c r="V67" s="49"/>
      <c r="W67" s="59">
        <f t="shared" si="15"/>
        <v>0</v>
      </c>
      <c r="X67" s="59"/>
      <c r="Y67" s="59">
        <f t="shared" si="21"/>
        <v>0</v>
      </c>
      <c r="Z67" s="131"/>
      <c r="AA67" s="59"/>
      <c r="AB67" s="140"/>
      <c r="AC67" s="149">
        <v>1</v>
      </c>
      <c r="AD67" s="149">
        <v>0</v>
      </c>
      <c r="AE67" s="149">
        <v>0</v>
      </c>
      <c r="AF67" s="150">
        <v>0</v>
      </c>
      <c r="AG67" s="81"/>
      <c r="AH67"/>
    </row>
    <row r="68" spans="1:34" s="91" customFormat="1" ht="87.75" customHeight="1">
      <c r="A68" s="45">
        <v>54</v>
      </c>
      <c r="B68" s="208" t="s">
        <v>174</v>
      </c>
      <c r="C68" s="47" t="s">
        <v>65</v>
      </c>
      <c r="D68" s="48" t="s">
        <v>44</v>
      </c>
      <c r="E68" s="49"/>
      <c r="F68" s="35">
        <v>180833.18400000001</v>
      </c>
      <c r="G68" s="49"/>
      <c r="H68" s="49">
        <v>10000</v>
      </c>
      <c r="I68" s="49"/>
      <c r="J68" s="36" t="s">
        <v>141</v>
      </c>
      <c r="K68" s="49"/>
      <c r="L68" s="49"/>
      <c r="M68" s="49"/>
      <c r="N68" s="49"/>
      <c r="O68" s="49">
        <f t="shared" si="19"/>
        <v>0</v>
      </c>
      <c r="P68" s="49">
        <v>0</v>
      </c>
      <c r="Q68" s="49"/>
      <c r="R68" s="49"/>
      <c r="S68" s="49">
        <f t="shared" si="20"/>
        <v>0</v>
      </c>
      <c r="T68" s="49">
        <v>0</v>
      </c>
      <c r="U68" s="49"/>
      <c r="V68" s="49"/>
      <c r="W68" s="59">
        <f t="shared" si="15"/>
        <v>0</v>
      </c>
      <c r="X68" s="59"/>
      <c r="Y68" s="59">
        <f t="shared" si="21"/>
        <v>0</v>
      </c>
      <c r="Z68" s="131"/>
      <c r="AA68" s="59"/>
      <c r="AB68" s="140"/>
      <c r="AC68" s="149">
        <v>1</v>
      </c>
      <c r="AD68" s="149">
        <v>0</v>
      </c>
      <c r="AE68" s="149">
        <v>0</v>
      </c>
      <c r="AF68" s="150">
        <v>0</v>
      </c>
      <c r="AG68" s="56" t="s">
        <v>47</v>
      </c>
      <c r="AH68"/>
    </row>
    <row r="69" spans="1:34" s="91" customFormat="1" ht="92.25" customHeight="1">
      <c r="A69" s="45">
        <v>55</v>
      </c>
      <c r="B69" s="208" t="s">
        <v>175</v>
      </c>
      <c r="C69" s="47" t="s">
        <v>65</v>
      </c>
      <c r="D69" s="48" t="s">
        <v>44</v>
      </c>
      <c r="E69" s="49"/>
      <c r="F69" s="49">
        <v>180833.18400000001</v>
      </c>
      <c r="G69" s="49"/>
      <c r="H69" s="49">
        <v>10000</v>
      </c>
      <c r="I69" s="49"/>
      <c r="J69" s="36" t="s">
        <v>141</v>
      </c>
      <c r="K69" s="49"/>
      <c r="L69" s="49"/>
      <c r="M69" s="49"/>
      <c r="N69" s="49"/>
      <c r="O69" s="49">
        <f t="shared" si="19"/>
        <v>0</v>
      </c>
      <c r="P69" s="49">
        <v>0</v>
      </c>
      <c r="Q69" s="49"/>
      <c r="R69" s="49"/>
      <c r="S69" s="49">
        <f t="shared" si="20"/>
        <v>0</v>
      </c>
      <c r="T69" s="49">
        <v>0</v>
      </c>
      <c r="U69" s="49"/>
      <c r="V69" s="49"/>
      <c r="W69" s="59">
        <f t="shared" si="15"/>
        <v>0</v>
      </c>
      <c r="X69" s="59"/>
      <c r="Y69" s="59">
        <f t="shared" si="21"/>
        <v>0</v>
      </c>
      <c r="Z69" s="131"/>
      <c r="AA69" s="59"/>
      <c r="AB69" s="140"/>
      <c r="AC69" s="149">
        <v>1</v>
      </c>
      <c r="AD69" s="149">
        <v>0</v>
      </c>
      <c r="AE69" s="149">
        <v>0</v>
      </c>
      <c r="AF69" s="150">
        <v>0</v>
      </c>
      <c r="AG69" s="56" t="s">
        <v>47</v>
      </c>
      <c r="AH69"/>
    </row>
    <row r="70" spans="1:34" s="91" customFormat="1" ht="72.75" customHeight="1">
      <c r="A70" s="45">
        <v>56</v>
      </c>
      <c r="B70" s="208" t="s">
        <v>176</v>
      </c>
      <c r="C70" s="47" t="s">
        <v>65</v>
      </c>
      <c r="D70" s="48" t="s">
        <v>44</v>
      </c>
      <c r="E70" s="49"/>
      <c r="F70" s="35">
        <v>166237.90135999999</v>
      </c>
      <c r="G70" s="49"/>
      <c r="H70" s="49">
        <v>60000</v>
      </c>
      <c r="I70" s="49"/>
      <c r="J70" s="36" t="s">
        <v>141</v>
      </c>
      <c r="K70" s="49"/>
      <c r="L70" s="49"/>
      <c r="M70" s="49"/>
      <c r="N70" s="49"/>
      <c r="O70" s="49">
        <f t="shared" si="19"/>
        <v>0</v>
      </c>
      <c r="P70" s="49">
        <v>0</v>
      </c>
      <c r="Q70" s="49"/>
      <c r="R70" s="49"/>
      <c r="S70" s="49">
        <f t="shared" si="20"/>
        <v>0</v>
      </c>
      <c r="T70" s="49">
        <v>0</v>
      </c>
      <c r="U70" s="49"/>
      <c r="V70" s="49"/>
      <c r="W70" s="59">
        <f t="shared" si="15"/>
        <v>0</v>
      </c>
      <c r="X70" s="59"/>
      <c r="Y70" s="59">
        <f t="shared" si="21"/>
        <v>0</v>
      </c>
      <c r="Z70" s="131"/>
      <c r="AA70" s="59"/>
      <c r="AB70" s="140"/>
      <c r="AC70" s="149">
        <v>1</v>
      </c>
      <c r="AD70" s="149">
        <v>0</v>
      </c>
      <c r="AE70" s="149">
        <v>0</v>
      </c>
      <c r="AF70" s="150">
        <v>0</v>
      </c>
      <c r="AG70" s="56" t="s">
        <v>47</v>
      </c>
      <c r="AH70"/>
    </row>
    <row r="71" spans="1:34" s="91" customFormat="1" ht="72.75" customHeight="1">
      <c r="A71" s="45">
        <v>57</v>
      </c>
      <c r="B71" s="208" t="s">
        <v>177</v>
      </c>
      <c r="C71" s="47" t="s">
        <v>65</v>
      </c>
      <c r="D71" s="48" t="s">
        <v>44</v>
      </c>
      <c r="E71" s="49"/>
      <c r="F71" s="35">
        <v>85364.902220000004</v>
      </c>
      <c r="G71" s="49"/>
      <c r="H71" s="49">
        <v>60000</v>
      </c>
      <c r="I71" s="49"/>
      <c r="J71" s="36" t="s">
        <v>141</v>
      </c>
      <c r="K71" s="49"/>
      <c r="L71" s="49"/>
      <c r="M71" s="49"/>
      <c r="N71" s="49"/>
      <c r="O71" s="49">
        <f t="shared" si="19"/>
        <v>0</v>
      </c>
      <c r="P71" s="49"/>
      <c r="Q71" s="49"/>
      <c r="R71" s="49"/>
      <c r="S71" s="49">
        <f t="shared" si="20"/>
        <v>0</v>
      </c>
      <c r="T71" s="49"/>
      <c r="U71" s="49"/>
      <c r="V71" s="49"/>
      <c r="W71" s="59">
        <f t="shared" si="15"/>
        <v>0</v>
      </c>
      <c r="X71" s="59"/>
      <c r="Y71" s="59">
        <f t="shared" si="21"/>
        <v>0</v>
      </c>
      <c r="Z71" s="131"/>
      <c r="AA71" s="59"/>
      <c r="AB71" s="140"/>
      <c r="AC71" s="149">
        <v>1</v>
      </c>
      <c r="AD71" s="149">
        <v>0</v>
      </c>
      <c r="AE71" s="149">
        <v>0</v>
      </c>
      <c r="AF71" s="150">
        <v>0</v>
      </c>
      <c r="AG71" s="56" t="s">
        <v>178</v>
      </c>
      <c r="AH71"/>
    </row>
    <row r="72" spans="1:34" s="91" customFormat="1" ht="87.75" customHeight="1">
      <c r="A72" s="45">
        <v>58</v>
      </c>
      <c r="B72" s="208" t="s">
        <v>179</v>
      </c>
      <c r="C72" s="47" t="s">
        <v>65</v>
      </c>
      <c r="D72" s="48" t="s">
        <v>44</v>
      </c>
      <c r="E72" s="49"/>
      <c r="F72" s="35">
        <v>148162.05634000001</v>
      </c>
      <c r="G72" s="49"/>
      <c r="H72" s="49">
        <v>40000</v>
      </c>
      <c r="I72" s="49"/>
      <c r="J72" s="36" t="s">
        <v>141</v>
      </c>
      <c r="K72" s="49"/>
      <c r="L72" s="49"/>
      <c r="M72" s="49"/>
      <c r="N72" s="49"/>
      <c r="O72" s="49">
        <f t="shared" si="19"/>
        <v>0</v>
      </c>
      <c r="P72" s="49">
        <v>0</v>
      </c>
      <c r="Q72" s="49"/>
      <c r="R72" s="49"/>
      <c r="S72" s="49">
        <f t="shared" si="20"/>
        <v>0</v>
      </c>
      <c r="T72" s="49">
        <v>0</v>
      </c>
      <c r="U72" s="49"/>
      <c r="V72" s="49"/>
      <c r="W72" s="59">
        <f t="shared" si="15"/>
        <v>0</v>
      </c>
      <c r="X72" s="59"/>
      <c r="Y72" s="59">
        <f t="shared" si="21"/>
        <v>0</v>
      </c>
      <c r="Z72" s="131"/>
      <c r="AA72" s="59"/>
      <c r="AB72" s="140"/>
      <c r="AC72" s="149">
        <v>1</v>
      </c>
      <c r="AD72" s="149">
        <v>0</v>
      </c>
      <c r="AE72" s="149">
        <v>0</v>
      </c>
      <c r="AF72" s="150">
        <v>0</v>
      </c>
      <c r="AG72" s="56" t="s">
        <v>47</v>
      </c>
      <c r="AH72"/>
    </row>
    <row r="73" spans="1:34" s="91" customFormat="1" ht="66.75" customHeight="1">
      <c r="A73" s="45">
        <v>59</v>
      </c>
      <c r="B73" s="208" t="s">
        <v>180</v>
      </c>
      <c r="C73" s="47" t="s">
        <v>65</v>
      </c>
      <c r="D73" s="48" t="s">
        <v>75</v>
      </c>
      <c r="E73" s="49"/>
      <c r="F73" s="49">
        <v>151251.408</v>
      </c>
      <c r="G73" s="49"/>
      <c r="H73" s="49">
        <v>20000</v>
      </c>
      <c r="I73" s="49"/>
      <c r="J73" s="36" t="s">
        <v>141</v>
      </c>
      <c r="K73" s="49"/>
      <c r="L73" s="49"/>
      <c r="M73" s="49"/>
      <c r="N73" s="49"/>
      <c r="O73" s="49">
        <f t="shared" si="19"/>
        <v>0</v>
      </c>
      <c r="P73" s="49"/>
      <c r="Q73" s="49"/>
      <c r="R73" s="49"/>
      <c r="S73" s="49">
        <f t="shared" si="20"/>
        <v>0</v>
      </c>
      <c r="T73" s="49"/>
      <c r="U73" s="49"/>
      <c r="V73" s="49"/>
      <c r="W73" s="59">
        <f t="shared" si="15"/>
        <v>0</v>
      </c>
      <c r="X73" s="59"/>
      <c r="Y73" s="59">
        <f t="shared" si="21"/>
        <v>0</v>
      </c>
      <c r="Z73" s="131"/>
      <c r="AA73" s="59"/>
      <c r="AB73" s="140"/>
      <c r="AC73" s="149">
        <v>1</v>
      </c>
      <c r="AD73" s="149">
        <v>0</v>
      </c>
      <c r="AE73" s="149">
        <v>0</v>
      </c>
      <c r="AF73" s="150">
        <v>0</v>
      </c>
      <c r="AG73" s="56" t="s">
        <v>181</v>
      </c>
      <c r="AH73"/>
    </row>
    <row r="74" spans="1:34" s="91" customFormat="1" ht="69" customHeight="1">
      <c r="A74" s="45">
        <v>60</v>
      </c>
      <c r="B74" s="208" t="s">
        <v>182</v>
      </c>
      <c r="C74" s="47" t="s">
        <v>101</v>
      </c>
      <c r="D74" s="48" t="s">
        <v>75</v>
      </c>
      <c r="E74" s="49"/>
      <c r="F74" s="35">
        <v>208005.43478000001</v>
      </c>
      <c r="G74" s="49"/>
      <c r="H74" s="49">
        <v>121052</v>
      </c>
      <c r="I74" s="49"/>
      <c r="J74" s="36" t="s">
        <v>141</v>
      </c>
      <c r="K74" s="49"/>
      <c r="L74" s="49"/>
      <c r="M74" s="49"/>
      <c r="N74" s="49"/>
      <c r="O74" s="49">
        <f t="shared" si="19"/>
        <v>0</v>
      </c>
      <c r="P74" s="49"/>
      <c r="Q74" s="49"/>
      <c r="R74" s="49"/>
      <c r="S74" s="49">
        <f t="shared" si="20"/>
        <v>0</v>
      </c>
      <c r="T74" s="49"/>
      <c r="U74" s="49"/>
      <c r="V74" s="49"/>
      <c r="W74" s="59">
        <f t="shared" si="15"/>
        <v>0</v>
      </c>
      <c r="X74" s="59"/>
      <c r="Y74" s="59">
        <f t="shared" si="21"/>
        <v>0</v>
      </c>
      <c r="Z74" s="131"/>
      <c r="AA74" s="59"/>
      <c r="AB74" s="140"/>
      <c r="AC74" s="149">
        <v>1</v>
      </c>
      <c r="AD74" s="149">
        <v>0</v>
      </c>
      <c r="AE74" s="149">
        <v>0</v>
      </c>
      <c r="AF74" s="150">
        <v>0</v>
      </c>
      <c r="AG74" s="56" t="s">
        <v>47</v>
      </c>
      <c r="AH74"/>
    </row>
    <row r="75" spans="1:34" s="91" customFormat="1" ht="84.75" customHeight="1">
      <c r="A75" s="45">
        <v>61</v>
      </c>
      <c r="B75" s="208" t="s">
        <v>183</v>
      </c>
      <c r="C75" s="47" t="s">
        <v>184</v>
      </c>
      <c r="D75" s="48" t="s">
        <v>113</v>
      </c>
      <c r="E75" s="49"/>
      <c r="F75" s="35">
        <v>81489.139200000005</v>
      </c>
      <c r="G75" s="49"/>
      <c r="H75" s="49"/>
      <c r="I75" s="49"/>
      <c r="J75" s="36"/>
      <c r="K75" s="36"/>
      <c r="L75" s="49"/>
      <c r="M75" s="49"/>
      <c r="N75" s="49"/>
      <c r="O75" s="49">
        <f t="shared" si="19"/>
        <v>0</v>
      </c>
      <c r="P75" s="49"/>
      <c r="Q75" s="49"/>
      <c r="R75" s="49"/>
      <c r="S75" s="49">
        <f t="shared" si="20"/>
        <v>0</v>
      </c>
      <c r="T75" s="49"/>
      <c r="U75" s="49"/>
      <c r="V75" s="49"/>
      <c r="W75" s="59">
        <f t="shared" si="15"/>
        <v>0</v>
      </c>
      <c r="X75" s="59"/>
      <c r="Y75" s="59">
        <f t="shared" si="21"/>
        <v>0</v>
      </c>
      <c r="Z75" s="131"/>
      <c r="AA75" s="59"/>
      <c r="AB75" s="140"/>
      <c r="AC75" s="149">
        <v>1</v>
      </c>
      <c r="AD75" s="149"/>
      <c r="AE75" s="149"/>
      <c r="AF75" s="150"/>
      <c r="AG75" s="56" t="s">
        <v>47</v>
      </c>
      <c r="AH75"/>
    </row>
    <row r="76" spans="1:34" s="91" customFormat="1" ht="84.75" customHeight="1">
      <c r="A76" s="45">
        <v>62</v>
      </c>
      <c r="B76" s="208" t="s">
        <v>177</v>
      </c>
      <c r="C76" s="47" t="s">
        <v>184</v>
      </c>
      <c r="D76" s="48" t="s">
        <v>113</v>
      </c>
      <c r="E76" s="49"/>
      <c r="F76" s="35">
        <v>85364.902220000004</v>
      </c>
      <c r="G76" s="49"/>
      <c r="H76" s="49">
        <v>60000</v>
      </c>
      <c r="I76" s="49"/>
      <c r="J76" s="36"/>
      <c r="K76" s="36"/>
      <c r="L76" s="49"/>
      <c r="M76" s="49"/>
      <c r="N76" s="49"/>
      <c r="O76" s="49">
        <f t="shared" si="19"/>
        <v>0</v>
      </c>
      <c r="P76" s="49"/>
      <c r="Q76" s="49"/>
      <c r="R76" s="49"/>
      <c r="S76" s="49">
        <f t="shared" si="20"/>
        <v>0</v>
      </c>
      <c r="T76" s="49"/>
      <c r="U76" s="49"/>
      <c r="V76" s="49"/>
      <c r="W76" s="59">
        <f t="shared" si="15"/>
        <v>0</v>
      </c>
      <c r="X76" s="59"/>
      <c r="Y76" s="59">
        <f t="shared" si="21"/>
        <v>0</v>
      </c>
      <c r="Z76" s="131"/>
      <c r="AA76" s="59"/>
      <c r="AB76" s="140"/>
      <c r="AC76" s="149">
        <v>1</v>
      </c>
      <c r="AD76" s="149"/>
      <c r="AE76" s="149"/>
      <c r="AF76" s="150"/>
      <c r="AG76" s="56" t="s">
        <v>47</v>
      </c>
      <c r="AH76"/>
    </row>
    <row r="77" spans="1:34" s="91" customFormat="1" ht="84.75" customHeight="1">
      <c r="A77" s="45">
        <v>63</v>
      </c>
      <c r="B77" s="208" t="s">
        <v>179</v>
      </c>
      <c r="C77" s="47" t="s">
        <v>184</v>
      </c>
      <c r="D77" s="48" t="s">
        <v>113</v>
      </c>
      <c r="E77" s="49"/>
      <c r="F77" s="35">
        <v>148162.05634000001</v>
      </c>
      <c r="G77" s="49"/>
      <c r="H77" s="49">
        <v>40000</v>
      </c>
      <c r="I77" s="49"/>
      <c r="J77" s="36"/>
      <c r="K77" s="36"/>
      <c r="L77" s="49"/>
      <c r="M77" s="49"/>
      <c r="N77" s="49"/>
      <c r="O77" s="49">
        <f t="shared" si="19"/>
        <v>0</v>
      </c>
      <c r="P77" s="49"/>
      <c r="Q77" s="49"/>
      <c r="R77" s="49"/>
      <c r="S77" s="49">
        <f t="shared" si="20"/>
        <v>0</v>
      </c>
      <c r="T77" s="49"/>
      <c r="U77" s="49"/>
      <c r="V77" s="49"/>
      <c r="W77" s="59">
        <f t="shared" si="15"/>
        <v>0</v>
      </c>
      <c r="X77" s="59"/>
      <c r="Y77" s="59">
        <f t="shared" si="21"/>
        <v>0</v>
      </c>
      <c r="Z77" s="131"/>
      <c r="AA77" s="59"/>
      <c r="AB77" s="140"/>
      <c r="AC77" s="149">
        <v>1</v>
      </c>
      <c r="AD77" s="149"/>
      <c r="AE77" s="149"/>
      <c r="AF77" s="150"/>
      <c r="AG77" s="56" t="s">
        <v>47</v>
      </c>
      <c r="AH77"/>
    </row>
    <row r="78" spans="1:34" s="91" customFormat="1" ht="84.75" customHeight="1">
      <c r="A78" s="45">
        <v>64</v>
      </c>
      <c r="B78" s="208" t="s">
        <v>185</v>
      </c>
      <c r="C78" s="47" t="s">
        <v>184</v>
      </c>
      <c r="D78" s="48" t="s">
        <v>113</v>
      </c>
      <c r="E78" s="49"/>
      <c r="F78" s="35">
        <v>41049.996960000004</v>
      </c>
      <c r="G78" s="49"/>
      <c r="H78" s="49">
        <v>18550.660960000001</v>
      </c>
      <c r="I78" s="49"/>
      <c r="J78" s="36"/>
      <c r="K78" s="36"/>
      <c r="L78" s="49"/>
      <c r="M78" s="49"/>
      <c r="N78" s="49"/>
      <c r="O78" s="49">
        <f t="shared" si="19"/>
        <v>0</v>
      </c>
      <c r="P78" s="49"/>
      <c r="Q78" s="49"/>
      <c r="R78" s="49"/>
      <c r="S78" s="49">
        <f t="shared" si="20"/>
        <v>0</v>
      </c>
      <c r="T78" s="49"/>
      <c r="U78" s="49"/>
      <c r="V78" s="49"/>
      <c r="W78" s="59">
        <f t="shared" si="15"/>
        <v>0</v>
      </c>
      <c r="X78" s="59"/>
      <c r="Y78" s="59">
        <f t="shared" si="21"/>
        <v>0</v>
      </c>
      <c r="Z78" s="131"/>
      <c r="AA78" s="59"/>
      <c r="AB78" s="140"/>
      <c r="AC78" s="149">
        <v>1</v>
      </c>
      <c r="AD78" s="149"/>
      <c r="AE78" s="149"/>
      <c r="AF78" s="150"/>
      <c r="AG78" s="56" t="s">
        <v>47</v>
      </c>
      <c r="AH78"/>
    </row>
    <row r="79" spans="1:34" s="91" customFormat="1" ht="84.75" customHeight="1">
      <c r="A79" s="45">
        <v>65</v>
      </c>
      <c r="B79" s="208" t="s">
        <v>186</v>
      </c>
      <c r="C79" s="47" t="s">
        <v>184</v>
      </c>
      <c r="D79" s="48" t="s">
        <v>113</v>
      </c>
      <c r="E79" s="49"/>
      <c r="F79" s="35">
        <v>28854.072</v>
      </c>
      <c r="G79" s="49"/>
      <c r="H79" s="49"/>
      <c r="I79" s="49"/>
      <c r="J79" s="36"/>
      <c r="K79" s="36"/>
      <c r="L79" s="49"/>
      <c r="M79" s="49"/>
      <c r="N79" s="49"/>
      <c r="O79" s="49">
        <f t="shared" si="19"/>
        <v>0</v>
      </c>
      <c r="P79" s="49"/>
      <c r="Q79" s="49"/>
      <c r="R79" s="49"/>
      <c r="S79" s="49">
        <f t="shared" si="20"/>
        <v>0</v>
      </c>
      <c r="T79" s="49"/>
      <c r="U79" s="49"/>
      <c r="V79" s="49"/>
      <c r="W79" s="59">
        <f t="shared" si="15"/>
        <v>0</v>
      </c>
      <c r="X79" s="59"/>
      <c r="Y79" s="59">
        <f t="shared" si="21"/>
        <v>0</v>
      </c>
      <c r="Z79" s="131"/>
      <c r="AA79" s="59"/>
      <c r="AB79" s="140"/>
      <c r="AC79" s="149">
        <v>1</v>
      </c>
      <c r="AD79" s="149"/>
      <c r="AE79" s="149"/>
      <c r="AF79" s="150"/>
      <c r="AG79" s="56" t="s">
        <v>47</v>
      </c>
      <c r="AH79"/>
    </row>
    <row r="80" spans="1:34" s="6" customFormat="1" ht="27.75" customHeight="1">
      <c r="A80" s="21" t="s">
        <v>187</v>
      </c>
      <c r="B80" s="23" t="s">
        <v>188</v>
      </c>
      <c r="C80" s="19"/>
      <c r="D80" s="21"/>
      <c r="E80" s="22">
        <f>SUM(E81:E86)</f>
        <v>18595298</v>
      </c>
      <c r="F80" s="22">
        <f>SUM(F81:F86)</f>
        <v>22853764.716260001</v>
      </c>
      <c r="G80" s="22">
        <f>SUM(G81:G85)</f>
        <v>0</v>
      </c>
      <c r="H80" s="22">
        <f>SUM(H81:H86)</f>
        <v>11922048.559799999</v>
      </c>
      <c r="I80" s="22">
        <f>SUM(I81:I85)</f>
        <v>0</v>
      </c>
      <c r="J80" s="31"/>
      <c r="K80" s="22"/>
      <c r="L80" s="22"/>
      <c r="M80" s="22">
        <f>SUM(M81:M85)</f>
        <v>0</v>
      </c>
      <c r="N80" s="22">
        <f>SUM(N81:N85)</f>
        <v>0</v>
      </c>
      <c r="O80" s="22">
        <f>SUM(O81:O86)</f>
        <v>4230100.9991899999</v>
      </c>
      <c r="P80" s="22">
        <f>SUM(P81:P86)</f>
        <v>4230100.9991899999</v>
      </c>
      <c r="Q80" s="22">
        <f>SUM(Q81:Q85)</f>
        <v>0</v>
      </c>
      <c r="R80" s="22">
        <f>SUM(R81:R85)</f>
        <v>0</v>
      </c>
      <c r="S80" s="22">
        <f>SUM(S81:S86)</f>
        <v>4230100.9991899999</v>
      </c>
      <c r="T80" s="22">
        <f>SUM(T81:T86)</f>
        <v>4230100.9991899999</v>
      </c>
      <c r="U80" s="22">
        <f>SUM(U81:U85)</f>
        <v>0</v>
      </c>
      <c r="V80" s="22">
        <f>SUM(V81:V85)</f>
        <v>0</v>
      </c>
      <c r="W80" s="22">
        <f t="shared" ref="W80:W122" si="25">R80-V80</f>
        <v>0</v>
      </c>
      <c r="X80" s="22"/>
      <c r="Y80" s="22">
        <f t="shared" ref="Y80:Y129" si="26">P80+Q80-T80-U80</f>
        <v>0</v>
      </c>
      <c r="Z80" s="129">
        <f t="shared" ref="Z80:Z129" si="27">Y80/(P80+Q80)</f>
        <v>0</v>
      </c>
      <c r="AA80" s="22">
        <f t="shared" ref="AA80:AA129" si="28">Y80+W80</f>
        <v>0</v>
      </c>
      <c r="AB80" s="138">
        <f t="shared" ref="AB80:AB129" si="29">AA80/O80</f>
        <v>0</v>
      </c>
      <c r="AC80" s="22">
        <f>SUM(AC81:AC86)</f>
        <v>6</v>
      </c>
      <c r="AD80" s="22">
        <f>SUM(AD81:AD86)</f>
        <v>0</v>
      </c>
      <c r="AE80" s="22">
        <f>SUM(AE81:AE86)</f>
        <v>0</v>
      </c>
      <c r="AF80" s="22">
        <f>SUM(AF81:AF85)</f>
        <v>0</v>
      </c>
      <c r="AG80" s="89"/>
      <c r="AH80"/>
    </row>
    <row r="81" spans="1:34" s="91" customFormat="1" ht="70.5" customHeight="1">
      <c r="A81" s="45">
        <v>66</v>
      </c>
      <c r="B81" s="196" t="s">
        <v>189</v>
      </c>
      <c r="C81" s="47" t="s">
        <v>190</v>
      </c>
      <c r="D81" s="48" t="s">
        <v>44</v>
      </c>
      <c r="E81" s="35">
        <v>929033</v>
      </c>
      <c r="F81" s="35">
        <v>895923.47181999998</v>
      </c>
      <c r="G81" s="49"/>
      <c r="H81" s="49">
        <v>119271.5598</v>
      </c>
      <c r="I81" s="49"/>
      <c r="J81" s="92" t="s">
        <v>191</v>
      </c>
      <c r="K81" s="92" t="s">
        <v>89</v>
      </c>
      <c r="L81" s="49"/>
      <c r="M81" s="49"/>
      <c r="N81" s="49"/>
      <c r="O81" s="49">
        <f t="shared" ref="O81:O86" si="30">SUM(P81:R81)</f>
        <v>0</v>
      </c>
      <c r="P81" s="181"/>
      <c r="Q81" s="181"/>
      <c r="R81" s="181"/>
      <c r="S81" s="49">
        <f t="shared" ref="S81:S86" si="31">SUM(T81:V81)</f>
        <v>0</v>
      </c>
      <c r="T81" s="181"/>
      <c r="U81" s="49"/>
      <c r="V81" s="49"/>
      <c r="W81" s="59">
        <f t="shared" si="25"/>
        <v>0</v>
      </c>
      <c r="X81" s="59"/>
      <c r="Y81" s="59">
        <f t="shared" si="26"/>
        <v>0</v>
      </c>
      <c r="Z81" s="131"/>
      <c r="AA81" s="59"/>
      <c r="AB81" s="140"/>
      <c r="AC81" s="149">
        <v>1</v>
      </c>
      <c r="AD81" s="149">
        <v>0</v>
      </c>
      <c r="AE81" s="149">
        <v>0</v>
      </c>
      <c r="AF81" s="150">
        <v>0</v>
      </c>
      <c r="AG81" s="56" t="s">
        <v>192</v>
      </c>
      <c r="AH81"/>
    </row>
    <row r="82" spans="1:34" s="91" customFormat="1" ht="89.25" customHeight="1">
      <c r="A82" s="45">
        <v>67</v>
      </c>
      <c r="B82" s="196" t="s">
        <v>193</v>
      </c>
      <c r="C82" s="47" t="s">
        <v>190</v>
      </c>
      <c r="D82" s="48" t="s">
        <v>75</v>
      </c>
      <c r="E82" s="35">
        <v>1267294</v>
      </c>
      <c r="F82" s="35">
        <v>1208804.5</v>
      </c>
      <c r="G82" s="49"/>
      <c r="H82" s="49">
        <v>1136194</v>
      </c>
      <c r="I82" s="49"/>
      <c r="J82" s="92" t="s">
        <v>194</v>
      </c>
      <c r="K82" s="92" t="s">
        <v>195</v>
      </c>
      <c r="L82" s="49"/>
      <c r="M82" s="49"/>
      <c r="N82" s="49"/>
      <c r="O82" s="49">
        <f t="shared" si="30"/>
        <v>1106494</v>
      </c>
      <c r="P82" s="49">
        <v>1106494</v>
      </c>
      <c r="Q82" s="49"/>
      <c r="R82" s="49"/>
      <c r="S82" s="49">
        <f t="shared" si="31"/>
        <v>1106494</v>
      </c>
      <c r="T82" s="49">
        <v>1106494</v>
      </c>
      <c r="U82" s="49"/>
      <c r="V82" s="49"/>
      <c r="W82" s="59">
        <f t="shared" si="25"/>
        <v>0</v>
      </c>
      <c r="X82" s="59"/>
      <c r="Y82" s="59">
        <f t="shared" si="26"/>
        <v>0</v>
      </c>
      <c r="Z82" s="131">
        <f t="shared" si="27"/>
        <v>0</v>
      </c>
      <c r="AA82" s="59">
        <f t="shared" si="28"/>
        <v>0</v>
      </c>
      <c r="AB82" s="140">
        <f t="shared" si="29"/>
        <v>0</v>
      </c>
      <c r="AC82" s="149">
        <v>1</v>
      </c>
      <c r="AD82" s="149">
        <v>0</v>
      </c>
      <c r="AE82" s="149">
        <v>0</v>
      </c>
      <c r="AF82" s="150">
        <v>0</v>
      </c>
      <c r="AG82" s="56"/>
      <c r="AH82"/>
    </row>
    <row r="83" spans="1:34" s="91" customFormat="1" ht="42.75" customHeight="1">
      <c r="A83" s="45">
        <v>68</v>
      </c>
      <c r="B83" s="196" t="s">
        <v>196</v>
      </c>
      <c r="C83" s="47" t="s">
        <v>190</v>
      </c>
      <c r="D83" s="48" t="s">
        <v>44</v>
      </c>
      <c r="E83" s="35">
        <v>1043205</v>
      </c>
      <c r="F83" s="35">
        <v>980754.41038000002</v>
      </c>
      <c r="G83" s="49"/>
      <c r="H83" s="49">
        <v>152883</v>
      </c>
      <c r="I83" s="49"/>
      <c r="J83" s="92" t="s">
        <v>197</v>
      </c>
      <c r="K83" s="92" t="s">
        <v>195</v>
      </c>
      <c r="L83" s="49"/>
      <c r="M83" s="49"/>
      <c r="N83" s="49"/>
      <c r="O83" s="49">
        <f t="shared" si="30"/>
        <v>0</v>
      </c>
      <c r="P83" s="49"/>
      <c r="Q83" s="49"/>
      <c r="R83" s="49"/>
      <c r="S83" s="49">
        <f t="shared" si="31"/>
        <v>0</v>
      </c>
      <c r="T83" s="49"/>
      <c r="U83" s="49"/>
      <c r="V83" s="49"/>
      <c r="W83" s="59">
        <f t="shared" si="25"/>
        <v>0</v>
      </c>
      <c r="X83" s="59"/>
      <c r="Y83" s="59">
        <f t="shared" si="26"/>
        <v>0</v>
      </c>
      <c r="Z83" s="131"/>
      <c r="AA83" s="59"/>
      <c r="AB83" s="140"/>
      <c r="AC83" s="149">
        <v>1</v>
      </c>
      <c r="AD83" s="149">
        <v>0</v>
      </c>
      <c r="AE83" s="149">
        <v>0</v>
      </c>
      <c r="AF83" s="150">
        <v>0</v>
      </c>
      <c r="AG83" s="56" t="s">
        <v>192</v>
      </c>
      <c r="AH83"/>
    </row>
    <row r="84" spans="1:34" s="91" customFormat="1" ht="87.75" customHeight="1">
      <c r="A84" s="45">
        <v>69</v>
      </c>
      <c r="B84" s="231" t="s">
        <v>198</v>
      </c>
      <c r="C84" s="47" t="s">
        <v>199</v>
      </c>
      <c r="D84" s="48" t="s">
        <v>44</v>
      </c>
      <c r="E84" s="35">
        <v>558791</v>
      </c>
      <c r="F84" s="35">
        <v>538411.1</v>
      </c>
      <c r="G84" s="49"/>
      <c r="H84" s="49">
        <v>109700</v>
      </c>
      <c r="I84" s="49"/>
      <c r="J84" s="92" t="s">
        <v>200</v>
      </c>
      <c r="K84" s="92" t="s">
        <v>201</v>
      </c>
      <c r="L84" s="49"/>
      <c r="M84" s="49"/>
      <c r="N84" s="49"/>
      <c r="O84" s="49">
        <f t="shared" si="30"/>
        <v>216749.17819000001</v>
      </c>
      <c r="P84" s="49">
        <v>216749.17819000001</v>
      </c>
      <c r="Q84" s="49"/>
      <c r="R84" s="49"/>
      <c r="S84" s="49">
        <f t="shared" si="31"/>
        <v>216749.17819000001</v>
      </c>
      <c r="T84" s="49">
        <v>216749.17819000001</v>
      </c>
      <c r="U84" s="49"/>
      <c r="V84" s="49"/>
      <c r="W84" s="59">
        <f t="shared" si="25"/>
        <v>0</v>
      </c>
      <c r="X84" s="59"/>
      <c r="Y84" s="59">
        <f t="shared" si="26"/>
        <v>0</v>
      </c>
      <c r="Z84" s="131">
        <f t="shared" si="27"/>
        <v>0</v>
      </c>
      <c r="AA84" s="59">
        <f t="shared" si="28"/>
        <v>0</v>
      </c>
      <c r="AB84" s="140">
        <f t="shared" si="29"/>
        <v>0</v>
      </c>
      <c r="AC84" s="149">
        <v>1</v>
      </c>
      <c r="AD84" s="149">
        <v>0</v>
      </c>
      <c r="AE84" s="149">
        <v>0</v>
      </c>
      <c r="AF84" s="150">
        <v>0</v>
      </c>
      <c r="AG84" s="81"/>
      <c r="AH84"/>
    </row>
    <row r="85" spans="1:34" s="91" customFormat="1" ht="85.5" customHeight="1">
      <c r="A85" s="45">
        <v>70</v>
      </c>
      <c r="B85" s="196" t="s">
        <v>202</v>
      </c>
      <c r="C85" s="47" t="s">
        <v>199</v>
      </c>
      <c r="D85" s="48" t="s">
        <v>44</v>
      </c>
      <c r="E85" s="35">
        <v>2380117</v>
      </c>
      <c r="F85" s="35">
        <v>2355675.7490599998</v>
      </c>
      <c r="G85" s="49"/>
      <c r="H85" s="49">
        <v>500000</v>
      </c>
      <c r="I85" s="49"/>
      <c r="J85" s="92" t="s">
        <v>203</v>
      </c>
      <c r="K85" s="92" t="s">
        <v>204</v>
      </c>
      <c r="L85" s="49"/>
      <c r="M85" s="49"/>
      <c r="N85" s="49"/>
      <c r="O85" s="49">
        <f t="shared" si="30"/>
        <v>393999.821</v>
      </c>
      <c r="P85" s="49">
        <v>393999.821</v>
      </c>
      <c r="Q85" s="49"/>
      <c r="R85" s="49"/>
      <c r="S85" s="49">
        <f t="shared" si="31"/>
        <v>393999.821</v>
      </c>
      <c r="T85" s="49">
        <v>393999.821</v>
      </c>
      <c r="U85" s="49"/>
      <c r="V85" s="49"/>
      <c r="W85" s="59">
        <f t="shared" si="25"/>
        <v>0</v>
      </c>
      <c r="X85" s="59"/>
      <c r="Y85" s="59">
        <f t="shared" si="26"/>
        <v>0</v>
      </c>
      <c r="Z85" s="131">
        <f t="shared" si="27"/>
        <v>0</v>
      </c>
      <c r="AA85" s="59">
        <f t="shared" si="28"/>
        <v>0</v>
      </c>
      <c r="AB85" s="140">
        <f t="shared" si="29"/>
        <v>0</v>
      </c>
      <c r="AC85" s="149">
        <v>1</v>
      </c>
      <c r="AD85" s="149">
        <v>0</v>
      </c>
      <c r="AE85" s="149">
        <v>0</v>
      </c>
      <c r="AF85" s="150">
        <v>0</v>
      </c>
      <c r="AG85" s="81"/>
      <c r="AH85"/>
    </row>
    <row r="86" spans="1:34" s="91" customFormat="1" ht="72.599999999999994" customHeight="1">
      <c r="A86" s="45">
        <v>71</v>
      </c>
      <c r="B86" s="196" t="s">
        <v>205</v>
      </c>
      <c r="C86" s="47" t="s">
        <v>65</v>
      </c>
      <c r="D86" s="48" t="s">
        <v>105</v>
      </c>
      <c r="E86" s="49">
        <v>12416858</v>
      </c>
      <c r="F86" s="35">
        <v>16874195.484999999</v>
      </c>
      <c r="G86" s="49"/>
      <c r="H86" s="49">
        <v>9904000</v>
      </c>
      <c r="I86" s="49"/>
      <c r="J86" s="180"/>
      <c r="K86" s="180"/>
      <c r="L86" s="49"/>
      <c r="M86" s="49"/>
      <c r="N86" s="49"/>
      <c r="O86" s="49">
        <f t="shared" si="30"/>
        <v>2512858</v>
      </c>
      <c r="P86" s="49">
        <v>2512858</v>
      </c>
      <c r="Q86" s="49"/>
      <c r="R86" s="49"/>
      <c r="S86" s="49">
        <f t="shared" si="31"/>
        <v>2512858</v>
      </c>
      <c r="T86" s="49">
        <v>2512858</v>
      </c>
      <c r="U86" s="49"/>
      <c r="V86" s="49"/>
      <c r="W86" s="59">
        <f t="shared" si="25"/>
        <v>0</v>
      </c>
      <c r="X86" s="59"/>
      <c r="Y86" s="59">
        <f t="shared" si="26"/>
        <v>0</v>
      </c>
      <c r="Z86" s="131">
        <f t="shared" si="27"/>
        <v>0</v>
      </c>
      <c r="AA86" s="59">
        <f t="shared" si="28"/>
        <v>0</v>
      </c>
      <c r="AB86" s="140">
        <f t="shared" si="29"/>
        <v>0</v>
      </c>
      <c r="AC86" s="149">
        <v>1</v>
      </c>
      <c r="AD86" s="149"/>
      <c r="AE86" s="149"/>
      <c r="AF86" s="150"/>
      <c r="AG86" s="56"/>
      <c r="AH86"/>
    </row>
    <row r="87" spans="1:34" ht="29.25" customHeight="1">
      <c r="A87" s="270" t="s">
        <v>206</v>
      </c>
      <c r="B87" s="271"/>
      <c r="C87" s="28"/>
      <c r="D87" s="16"/>
      <c r="E87" s="25">
        <f>E89+F100+E132</f>
        <v>110888227.26335</v>
      </c>
      <c r="F87" s="25">
        <f t="shared" ref="F87:V87" si="32">F89+F100+F132</f>
        <v>110911128.17097999</v>
      </c>
      <c r="G87" s="25">
        <f t="shared" si="32"/>
        <v>0</v>
      </c>
      <c r="H87" s="25">
        <f t="shared" si="32"/>
        <v>16478687.443290001</v>
      </c>
      <c r="I87" s="25">
        <f t="shared" si="32"/>
        <v>0</v>
      </c>
      <c r="J87" s="25">
        <f t="shared" si="32"/>
        <v>0</v>
      </c>
      <c r="K87" s="25">
        <f t="shared" si="32"/>
        <v>0</v>
      </c>
      <c r="L87" s="25">
        <f t="shared" si="32"/>
        <v>0</v>
      </c>
      <c r="M87" s="25">
        <f t="shared" si="32"/>
        <v>0</v>
      </c>
      <c r="N87" s="25">
        <f t="shared" si="32"/>
        <v>0</v>
      </c>
      <c r="O87" s="25">
        <f t="shared" si="32"/>
        <v>7847489.6731699994</v>
      </c>
      <c r="P87" s="25">
        <f t="shared" si="32"/>
        <v>7847489.6731699994</v>
      </c>
      <c r="Q87" s="25">
        <f t="shared" si="32"/>
        <v>0</v>
      </c>
      <c r="R87" s="25">
        <f t="shared" si="32"/>
        <v>0</v>
      </c>
      <c r="S87" s="25">
        <f t="shared" si="32"/>
        <v>7806946.5221699998</v>
      </c>
      <c r="T87" s="25">
        <f t="shared" si="32"/>
        <v>7806946.5221699998</v>
      </c>
      <c r="U87" s="25">
        <f t="shared" si="32"/>
        <v>0</v>
      </c>
      <c r="V87" s="25">
        <f t="shared" si="32"/>
        <v>0</v>
      </c>
      <c r="W87" s="25"/>
      <c r="X87" s="25"/>
      <c r="Y87" s="25">
        <f>P87+Q87-T87-U87</f>
        <v>40543.150999999605</v>
      </c>
      <c r="Z87" s="125">
        <f t="shared" si="27"/>
        <v>5.1663847534089416E-3</v>
      </c>
      <c r="AA87" s="25">
        <f>Y87+W87</f>
        <v>40543.150999999605</v>
      </c>
      <c r="AB87" s="126">
        <f>AA87/O87</f>
        <v>5.1663847534089416E-3</v>
      </c>
      <c r="AC87" s="25">
        <f>AC89+AC100+AC132</f>
        <v>37</v>
      </c>
      <c r="AD87" s="25">
        <f t="shared" ref="AD87:AF87" si="33">AD89+AD100+AD132</f>
        <v>1</v>
      </c>
      <c r="AE87" s="25">
        <f t="shared" si="33"/>
        <v>4</v>
      </c>
      <c r="AF87" s="25">
        <f t="shared" si="33"/>
        <v>0</v>
      </c>
      <c r="AG87" s="72"/>
      <c r="AH87"/>
    </row>
    <row r="88" spans="1:34" s="106" customFormat="1">
      <c r="A88" s="104"/>
      <c r="B88" s="105" t="s">
        <v>207</v>
      </c>
      <c r="C88" s="5"/>
      <c r="D88" s="2"/>
      <c r="E88" s="26"/>
      <c r="F88" s="14"/>
      <c r="G88" s="14"/>
      <c r="H88" s="14"/>
      <c r="I88" s="14"/>
      <c r="J88" s="30"/>
      <c r="K88" s="14"/>
      <c r="L88" s="14"/>
      <c r="M88" s="14"/>
      <c r="N88" s="14"/>
      <c r="O88" s="38">
        <f>SUM(P88:R88)</f>
        <v>0</v>
      </c>
      <c r="P88" s="14"/>
      <c r="Q88" s="14"/>
      <c r="R88" s="14"/>
      <c r="S88" s="38">
        <f>SUM(T88:V88)</f>
        <v>0</v>
      </c>
      <c r="T88" s="14"/>
      <c r="U88" s="14"/>
      <c r="V88" s="14"/>
      <c r="W88" s="58">
        <f t="shared" si="25"/>
        <v>0</v>
      </c>
      <c r="X88" s="60"/>
      <c r="Y88" s="58">
        <f t="shared" si="26"/>
        <v>0</v>
      </c>
      <c r="Z88" s="132"/>
      <c r="AA88" s="58"/>
      <c r="AB88" s="141"/>
      <c r="AC88" s="119"/>
      <c r="AD88" s="119"/>
      <c r="AE88" s="119"/>
      <c r="AF88" s="65"/>
      <c r="AG88" s="74"/>
      <c r="AH88"/>
    </row>
    <row r="89" spans="1:34" s="6" customFormat="1" ht="26.25" customHeight="1">
      <c r="A89" s="33" t="s">
        <v>208</v>
      </c>
      <c r="B89" s="23" t="s">
        <v>41</v>
      </c>
      <c r="C89" s="19"/>
      <c r="D89" s="21"/>
      <c r="E89" s="22">
        <f>SUM(E90:E99)</f>
        <v>105836298</v>
      </c>
      <c r="F89" s="22">
        <f>SUM(F90:F99)</f>
        <v>105911074.65968999</v>
      </c>
      <c r="G89" s="22">
        <f>SUM(G90:G97)</f>
        <v>0</v>
      </c>
      <c r="H89" s="22">
        <f>SUM(H90:H99)</f>
        <v>13203105</v>
      </c>
      <c r="I89" s="22">
        <f>SUM(I90:I97)</f>
        <v>0</v>
      </c>
      <c r="J89" s="31"/>
      <c r="K89" s="22"/>
      <c r="L89" s="22">
        <f>SUM(L90:L97)</f>
        <v>0</v>
      </c>
      <c r="M89" s="22">
        <f>SUM(M90:M97)</f>
        <v>0</v>
      </c>
      <c r="N89" s="22">
        <f>SUM(N90:N97)</f>
        <v>0</v>
      </c>
      <c r="O89" s="22">
        <f>SUM(O90:O99)</f>
        <v>7531482.3412699997</v>
      </c>
      <c r="P89" s="22">
        <f>SUM(P90:P99)</f>
        <v>7531482.3412699997</v>
      </c>
      <c r="Q89" s="22">
        <f>SUM(Q90:Q97)</f>
        <v>0</v>
      </c>
      <c r="R89" s="22">
        <f>SUM(R90:R97)</f>
        <v>0</v>
      </c>
      <c r="S89" s="22">
        <f>SUM(S90:S99)</f>
        <v>7531482.3412699997</v>
      </c>
      <c r="T89" s="22">
        <f>SUM(T90:T99)</f>
        <v>7531482.3412699997</v>
      </c>
      <c r="U89" s="22">
        <f>SUM(U90:U97)</f>
        <v>0</v>
      </c>
      <c r="V89" s="22">
        <f>SUM(V90:V97)</f>
        <v>0</v>
      </c>
      <c r="W89" s="22">
        <f t="shared" si="25"/>
        <v>0</v>
      </c>
      <c r="X89" s="22"/>
      <c r="Y89" s="22">
        <f t="shared" si="26"/>
        <v>0</v>
      </c>
      <c r="Z89" s="129">
        <f t="shared" si="27"/>
        <v>0</v>
      </c>
      <c r="AA89" s="22">
        <f t="shared" si="28"/>
        <v>0</v>
      </c>
      <c r="AB89" s="138">
        <f t="shared" si="29"/>
        <v>0</v>
      </c>
      <c r="AC89" s="22">
        <f>SUM(AC90:AC99)</f>
        <v>10</v>
      </c>
      <c r="AD89" s="22">
        <f>SUM(AD90:AD99)</f>
        <v>0</v>
      </c>
      <c r="AE89" s="22">
        <f>SUM(AE90:AE99)</f>
        <v>0</v>
      </c>
      <c r="AF89" s="22">
        <f>SUM(AF90:AF97)</f>
        <v>0</v>
      </c>
      <c r="AG89" s="89"/>
      <c r="AH89"/>
    </row>
    <row r="90" spans="1:34" s="18" customFormat="1" ht="93.75">
      <c r="A90" s="45">
        <v>72</v>
      </c>
      <c r="B90" s="208" t="s">
        <v>209</v>
      </c>
      <c r="C90" s="47" t="s">
        <v>210</v>
      </c>
      <c r="D90" s="48" t="s">
        <v>44</v>
      </c>
      <c r="E90" s="49">
        <v>9301944</v>
      </c>
      <c r="F90" s="35">
        <v>9508160.38803</v>
      </c>
      <c r="G90" s="49"/>
      <c r="H90" s="49">
        <v>766701</v>
      </c>
      <c r="I90" s="49"/>
      <c r="J90" s="94" t="s">
        <v>211</v>
      </c>
      <c r="K90" s="94" t="s">
        <v>212</v>
      </c>
      <c r="L90" s="49"/>
      <c r="M90" s="49"/>
      <c r="N90" s="49"/>
      <c r="O90" s="49">
        <f t="shared" ref="O90:O99" si="34">SUM(P90:R90)</f>
        <v>1470000</v>
      </c>
      <c r="P90" s="49">
        <v>1470000</v>
      </c>
      <c r="Q90" s="49"/>
      <c r="R90" s="49"/>
      <c r="S90" s="49">
        <f t="shared" ref="S90:S99" si="35">SUM(T90:V90)</f>
        <v>1470000</v>
      </c>
      <c r="T90" s="49">
        <v>1470000</v>
      </c>
      <c r="U90" s="49"/>
      <c r="V90" s="49"/>
      <c r="W90" s="59">
        <f t="shared" si="25"/>
        <v>0</v>
      </c>
      <c r="X90" s="59"/>
      <c r="Y90" s="59">
        <f t="shared" si="26"/>
        <v>0</v>
      </c>
      <c r="Z90" s="131">
        <f t="shared" si="27"/>
        <v>0</v>
      </c>
      <c r="AA90" s="59">
        <f t="shared" si="28"/>
        <v>0</v>
      </c>
      <c r="AB90" s="140">
        <f t="shared" si="29"/>
        <v>0</v>
      </c>
      <c r="AC90" s="149">
        <v>1</v>
      </c>
      <c r="AD90" s="149">
        <v>0</v>
      </c>
      <c r="AE90" s="149">
        <v>0</v>
      </c>
      <c r="AF90" s="150">
        <v>0</v>
      </c>
      <c r="AG90" s="81"/>
      <c r="AH90"/>
    </row>
    <row r="91" spans="1:34" s="18" customFormat="1" ht="131.25">
      <c r="A91" s="45">
        <v>73</v>
      </c>
      <c r="B91" s="208" t="s">
        <v>213</v>
      </c>
      <c r="C91" s="47" t="s">
        <v>210</v>
      </c>
      <c r="D91" s="48" t="s">
        <v>44</v>
      </c>
      <c r="E91" s="49">
        <v>11479539</v>
      </c>
      <c r="F91" s="35">
        <v>11506319.219000001</v>
      </c>
      <c r="G91" s="49"/>
      <c r="H91" s="49">
        <v>490000</v>
      </c>
      <c r="I91" s="49"/>
      <c r="J91" s="94" t="s">
        <v>214</v>
      </c>
      <c r="K91" s="94" t="s">
        <v>215</v>
      </c>
      <c r="L91" s="49"/>
      <c r="M91" s="49"/>
      <c r="N91" s="49"/>
      <c r="O91" s="49">
        <f t="shared" si="34"/>
        <v>1470000</v>
      </c>
      <c r="P91" s="49">
        <v>1470000</v>
      </c>
      <c r="Q91" s="49"/>
      <c r="R91" s="49"/>
      <c r="S91" s="49">
        <f t="shared" si="35"/>
        <v>1470000</v>
      </c>
      <c r="T91" s="49">
        <v>1470000</v>
      </c>
      <c r="U91" s="49"/>
      <c r="V91" s="49"/>
      <c r="W91" s="59">
        <f t="shared" si="25"/>
        <v>0</v>
      </c>
      <c r="X91" s="59"/>
      <c r="Y91" s="59">
        <f t="shared" si="26"/>
        <v>0</v>
      </c>
      <c r="Z91" s="131">
        <f t="shared" si="27"/>
        <v>0</v>
      </c>
      <c r="AA91" s="59">
        <f t="shared" si="28"/>
        <v>0</v>
      </c>
      <c r="AB91" s="140">
        <f t="shared" si="29"/>
        <v>0</v>
      </c>
      <c r="AC91" s="149">
        <v>1</v>
      </c>
      <c r="AD91" s="149">
        <v>0</v>
      </c>
      <c r="AE91" s="149">
        <v>0</v>
      </c>
      <c r="AF91" s="150">
        <v>0</v>
      </c>
      <c r="AG91" s="81"/>
      <c r="AH91"/>
    </row>
    <row r="92" spans="1:34" s="18" customFormat="1" ht="93.75">
      <c r="A92" s="45">
        <v>74</v>
      </c>
      <c r="B92" s="208" t="s">
        <v>216</v>
      </c>
      <c r="C92" s="47" t="s">
        <v>210</v>
      </c>
      <c r="D92" s="48" t="s">
        <v>44</v>
      </c>
      <c r="E92" s="49">
        <v>8878555</v>
      </c>
      <c r="F92" s="49">
        <v>8552683.2895099986</v>
      </c>
      <c r="G92" s="49"/>
      <c r="H92" s="49">
        <v>2201600.0000000005</v>
      </c>
      <c r="I92" s="49"/>
      <c r="J92" s="94" t="s">
        <v>217</v>
      </c>
      <c r="K92" s="94" t="s">
        <v>218</v>
      </c>
      <c r="L92" s="49"/>
      <c r="M92" s="49"/>
      <c r="N92" s="49"/>
      <c r="O92" s="49">
        <f t="shared" si="34"/>
        <v>1255190.03627</v>
      </c>
      <c r="P92" s="49">
        <v>1255190.03627</v>
      </c>
      <c r="Q92" s="49"/>
      <c r="R92" s="49"/>
      <c r="S92" s="49">
        <f t="shared" si="35"/>
        <v>1255190.03627</v>
      </c>
      <c r="T92" s="49">
        <v>1255190.03627</v>
      </c>
      <c r="U92" s="49"/>
      <c r="V92" s="49"/>
      <c r="W92" s="59">
        <f t="shared" si="25"/>
        <v>0</v>
      </c>
      <c r="X92" s="59"/>
      <c r="Y92" s="59">
        <f t="shared" si="26"/>
        <v>0</v>
      </c>
      <c r="Z92" s="131">
        <f t="shared" si="27"/>
        <v>0</v>
      </c>
      <c r="AA92" s="59">
        <f t="shared" si="28"/>
        <v>0</v>
      </c>
      <c r="AB92" s="140">
        <f t="shared" si="29"/>
        <v>0</v>
      </c>
      <c r="AC92" s="149">
        <v>1</v>
      </c>
      <c r="AD92" s="149">
        <v>0</v>
      </c>
      <c r="AE92" s="149">
        <v>0</v>
      </c>
      <c r="AF92" s="150">
        <v>0</v>
      </c>
      <c r="AG92" s="81"/>
      <c r="AH92"/>
    </row>
    <row r="93" spans="1:34" s="18" customFormat="1" ht="93.75">
      <c r="A93" s="45">
        <v>75</v>
      </c>
      <c r="B93" s="208" t="s">
        <v>219</v>
      </c>
      <c r="C93" s="47" t="s">
        <v>210</v>
      </c>
      <c r="D93" s="48" t="s">
        <v>44</v>
      </c>
      <c r="E93" s="49">
        <v>11248565</v>
      </c>
      <c r="F93" s="35">
        <v>11418511.5308</v>
      </c>
      <c r="G93" s="49"/>
      <c r="H93" s="49">
        <v>499000</v>
      </c>
      <c r="I93" s="49"/>
      <c r="J93" s="94" t="s">
        <v>220</v>
      </c>
      <c r="K93" s="94" t="s">
        <v>221</v>
      </c>
      <c r="L93" s="49"/>
      <c r="M93" s="49"/>
      <c r="N93" s="49"/>
      <c r="O93" s="49">
        <f t="shared" si="34"/>
        <v>1676532.22</v>
      </c>
      <c r="P93" s="49">
        <v>1676532.22</v>
      </c>
      <c r="Q93" s="49"/>
      <c r="R93" s="49"/>
      <c r="S93" s="49">
        <f t="shared" si="35"/>
        <v>1676532.22</v>
      </c>
      <c r="T93" s="49">
        <v>1676532.22</v>
      </c>
      <c r="U93" s="49"/>
      <c r="V93" s="49"/>
      <c r="W93" s="59">
        <f t="shared" si="25"/>
        <v>0</v>
      </c>
      <c r="X93" s="59"/>
      <c r="Y93" s="59">
        <f t="shared" si="26"/>
        <v>0</v>
      </c>
      <c r="Z93" s="131">
        <f t="shared" si="27"/>
        <v>0</v>
      </c>
      <c r="AA93" s="59">
        <f t="shared" si="28"/>
        <v>0</v>
      </c>
      <c r="AB93" s="140">
        <f t="shared" si="29"/>
        <v>0</v>
      </c>
      <c r="AC93" s="149">
        <v>1</v>
      </c>
      <c r="AD93" s="149">
        <v>0</v>
      </c>
      <c r="AE93" s="149">
        <v>0</v>
      </c>
      <c r="AF93" s="150">
        <v>0</v>
      </c>
      <c r="AG93" s="81"/>
      <c r="AH93"/>
    </row>
    <row r="94" spans="1:34" s="18" customFormat="1" ht="93.75">
      <c r="A94" s="45">
        <v>76</v>
      </c>
      <c r="B94" s="208" t="s">
        <v>222</v>
      </c>
      <c r="C94" s="47" t="s">
        <v>210</v>
      </c>
      <c r="D94" s="48" t="s">
        <v>44</v>
      </c>
      <c r="E94" s="49">
        <v>11924029</v>
      </c>
      <c r="F94" s="35">
        <v>12193100.704599999</v>
      </c>
      <c r="G94" s="49"/>
      <c r="H94" s="49">
        <v>490000</v>
      </c>
      <c r="I94" s="49"/>
      <c r="J94" s="94" t="s">
        <v>223</v>
      </c>
      <c r="K94" s="94" t="s">
        <v>224</v>
      </c>
      <c r="L94" s="49"/>
      <c r="M94" s="49"/>
      <c r="N94" s="49"/>
      <c r="O94" s="49">
        <f t="shared" si="34"/>
        <v>1470000</v>
      </c>
      <c r="P94" s="49">
        <v>1470000</v>
      </c>
      <c r="Q94" s="49"/>
      <c r="R94" s="49"/>
      <c r="S94" s="49">
        <f t="shared" si="35"/>
        <v>1470000</v>
      </c>
      <c r="T94" s="49">
        <v>1470000</v>
      </c>
      <c r="U94" s="49"/>
      <c r="V94" s="49"/>
      <c r="W94" s="59">
        <f t="shared" si="25"/>
        <v>0</v>
      </c>
      <c r="X94" s="59"/>
      <c r="Y94" s="59">
        <f t="shared" si="26"/>
        <v>0</v>
      </c>
      <c r="Z94" s="131">
        <f t="shared" si="27"/>
        <v>0</v>
      </c>
      <c r="AA94" s="59">
        <f t="shared" si="28"/>
        <v>0</v>
      </c>
      <c r="AB94" s="140">
        <f t="shared" si="29"/>
        <v>0</v>
      </c>
      <c r="AC94" s="149">
        <v>1</v>
      </c>
      <c r="AD94" s="149">
        <v>0</v>
      </c>
      <c r="AE94" s="149">
        <v>0</v>
      </c>
      <c r="AF94" s="150">
        <v>0</v>
      </c>
      <c r="AG94" s="81"/>
      <c r="AH94"/>
    </row>
    <row r="95" spans="1:34" s="18" customFormat="1" ht="75">
      <c r="A95" s="45">
        <v>77</v>
      </c>
      <c r="B95" s="208" t="s">
        <v>225</v>
      </c>
      <c r="C95" s="47" t="s">
        <v>210</v>
      </c>
      <c r="D95" s="48" t="s">
        <v>75</v>
      </c>
      <c r="E95" s="35">
        <v>1324894</v>
      </c>
      <c r="F95" s="35">
        <v>1248031.1789999998</v>
      </c>
      <c r="G95" s="49"/>
      <c r="H95" s="49">
        <v>989103</v>
      </c>
      <c r="I95" s="49"/>
      <c r="J95" s="92" t="s">
        <v>226</v>
      </c>
      <c r="K95" s="92" t="s">
        <v>227</v>
      </c>
      <c r="L95" s="49"/>
      <c r="M95" s="49"/>
      <c r="N95" s="49"/>
      <c r="O95" s="49">
        <f t="shared" si="34"/>
        <v>189760.08499999999</v>
      </c>
      <c r="P95" s="49">
        <v>189760.08499999999</v>
      </c>
      <c r="Q95" s="49"/>
      <c r="R95" s="49"/>
      <c r="S95" s="49">
        <f t="shared" si="35"/>
        <v>189760.08499999999</v>
      </c>
      <c r="T95" s="49">
        <v>189760.08499999999</v>
      </c>
      <c r="U95" s="49"/>
      <c r="V95" s="49"/>
      <c r="W95" s="59">
        <f t="shared" si="25"/>
        <v>0</v>
      </c>
      <c r="X95" s="59"/>
      <c r="Y95" s="59">
        <f t="shared" si="26"/>
        <v>0</v>
      </c>
      <c r="Z95" s="131">
        <f t="shared" si="27"/>
        <v>0</v>
      </c>
      <c r="AA95" s="59">
        <f t="shared" si="28"/>
        <v>0</v>
      </c>
      <c r="AB95" s="140">
        <f t="shared" si="29"/>
        <v>0</v>
      </c>
      <c r="AC95" s="149">
        <v>1</v>
      </c>
      <c r="AD95" s="149">
        <v>0</v>
      </c>
      <c r="AE95" s="149">
        <v>0</v>
      </c>
      <c r="AF95" s="150">
        <v>0</v>
      </c>
      <c r="AG95" s="81"/>
      <c r="AH95"/>
    </row>
    <row r="96" spans="1:34" s="18" customFormat="1" ht="112.5">
      <c r="A96" s="45">
        <v>78</v>
      </c>
      <c r="B96" s="208" t="s">
        <v>228</v>
      </c>
      <c r="C96" s="47" t="s">
        <v>210</v>
      </c>
      <c r="D96" s="48" t="s">
        <v>44</v>
      </c>
      <c r="E96" s="35">
        <v>32477787</v>
      </c>
      <c r="F96" s="35">
        <v>32718041.798659999</v>
      </c>
      <c r="G96" s="49"/>
      <c r="H96" s="49">
        <v>7000000</v>
      </c>
      <c r="I96" s="49"/>
      <c r="J96" s="94" t="s">
        <v>229</v>
      </c>
      <c r="K96" s="94" t="s">
        <v>230</v>
      </c>
      <c r="L96" s="49"/>
      <c r="M96" s="49"/>
      <c r="N96" s="49"/>
      <c r="O96" s="49">
        <f t="shared" si="34"/>
        <v>0</v>
      </c>
      <c r="P96" s="49">
        <v>0</v>
      </c>
      <c r="Q96" s="49"/>
      <c r="R96" s="49"/>
      <c r="S96" s="49">
        <f t="shared" si="35"/>
        <v>0</v>
      </c>
      <c r="T96" s="49">
        <v>0</v>
      </c>
      <c r="U96" s="49"/>
      <c r="V96" s="49"/>
      <c r="W96" s="59">
        <f t="shared" si="25"/>
        <v>0</v>
      </c>
      <c r="X96" s="59"/>
      <c r="Y96" s="59">
        <f t="shared" si="26"/>
        <v>0</v>
      </c>
      <c r="Z96" s="131"/>
      <c r="AA96" s="59">
        <f t="shared" si="28"/>
        <v>0</v>
      </c>
      <c r="AB96" s="140"/>
      <c r="AC96" s="149">
        <v>1</v>
      </c>
      <c r="AD96" s="149">
        <v>0</v>
      </c>
      <c r="AE96" s="149">
        <v>0</v>
      </c>
      <c r="AF96" s="150">
        <v>0</v>
      </c>
      <c r="AG96" s="56" t="s">
        <v>47</v>
      </c>
      <c r="AH96"/>
    </row>
    <row r="97" spans="1:34" s="18" customFormat="1" ht="99.75" customHeight="1">
      <c r="A97" s="45">
        <v>79</v>
      </c>
      <c r="B97" s="208" t="s">
        <v>231</v>
      </c>
      <c r="C97" s="47" t="s">
        <v>232</v>
      </c>
      <c r="D97" s="48" t="s">
        <v>44</v>
      </c>
      <c r="E97" s="35">
        <v>1128639</v>
      </c>
      <c r="F97" s="35">
        <v>1068966.5192100001</v>
      </c>
      <c r="G97" s="181"/>
      <c r="H97" s="49">
        <v>766701</v>
      </c>
      <c r="I97" s="49"/>
      <c r="J97" s="94" t="s">
        <v>233</v>
      </c>
      <c r="K97" s="94" t="s">
        <v>234</v>
      </c>
      <c r="L97" s="49"/>
      <c r="M97" s="49"/>
      <c r="N97" s="49"/>
      <c r="O97" s="49">
        <f t="shared" si="34"/>
        <v>0</v>
      </c>
      <c r="P97" s="49"/>
      <c r="Q97" s="49"/>
      <c r="R97" s="49"/>
      <c r="S97" s="49">
        <f t="shared" si="35"/>
        <v>0</v>
      </c>
      <c r="T97" s="49"/>
      <c r="U97" s="49"/>
      <c r="V97" s="49"/>
      <c r="W97" s="59">
        <f t="shared" si="25"/>
        <v>0</v>
      </c>
      <c r="X97" s="59"/>
      <c r="Y97" s="59">
        <f t="shared" si="26"/>
        <v>0</v>
      </c>
      <c r="Z97" s="131"/>
      <c r="AA97" s="59">
        <f t="shared" si="28"/>
        <v>0</v>
      </c>
      <c r="AB97" s="140"/>
      <c r="AC97" s="149">
        <v>1</v>
      </c>
      <c r="AD97" s="149">
        <v>0</v>
      </c>
      <c r="AE97" s="149">
        <v>0</v>
      </c>
      <c r="AF97" s="150">
        <v>0</v>
      </c>
      <c r="AG97" s="56" t="s">
        <v>47</v>
      </c>
      <c r="AH97"/>
    </row>
    <row r="98" spans="1:34" s="18" customFormat="1" ht="99.75" customHeight="1">
      <c r="A98" s="45">
        <v>80</v>
      </c>
      <c r="B98" s="208" t="s">
        <v>235</v>
      </c>
      <c r="C98" s="47" t="s">
        <v>232</v>
      </c>
      <c r="D98" s="48" t="s">
        <v>113</v>
      </c>
      <c r="E98" s="35">
        <v>1987608</v>
      </c>
      <c r="F98" s="35">
        <v>1881083.72138</v>
      </c>
      <c r="G98" s="49"/>
      <c r="H98" s="49"/>
      <c r="I98" s="49"/>
      <c r="J98" s="94" t="s">
        <v>236</v>
      </c>
      <c r="K98" s="94" t="s">
        <v>236</v>
      </c>
      <c r="L98" s="49"/>
      <c r="M98" s="49"/>
      <c r="N98" s="49"/>
      <c r="O98" s="49">
        <f t="shared" si="34"/>
        <v>0</v>
      </c>
      <c r="P98" s="49"/>
      <c r="Q98" s="49"/>
      <c r="R98" s="49"/>
      <c r="S98" s="49">
        <f t="shared" si="35"/>
        <v>0</v>
      </c>
      <c r="T98" s="49"/>
      <c r="U98" s="49"/>
      <c r="V98" s="49"/>
      <c r="W98" s="59">
        <f t="shared" si="25"/>
        <v>0</v>
      </c>
      <c r="X98" s="59"/>
      <c r="Y98" s="59">
        <f t="shared" si="26"/>
        <v>0</v>
      </c>
      <c r="Z98" s="131"/>
      <c r="AA98" s="59">
        <f t="shared" si="28"/>
        <v>0</v>
      </c>
      <c r="AB98" s="140"/>
      <c r="AC98" s="149">
        <v>1</v>
      </c>
      <c r="AD98" s="149"/>
      <c r="AE98" s="149"/>
      <c r="AF98" s="150"/>
      <c r="AG98" s="56" t="s">
        <v>237</v>
      </c>
      <c r="AH98"/>
    </row>
    <row r="99" spans="1:34" s="18" customFormat="1" ht="99.75" customHeight="1">
      <c r="A99" s="45">
        <v>81</v>
      </c>
      <c r="B99" s="208" t="s">
        <v>238</v>
      </c>
      <c r="C99" s="47" t="s">
        <v>232</v>
      </c>
      <c r="D99" s="48" t="s">
        <v>113</v>
      </c>
      <c r="E99" s="35">
        <v>16084738</v>
      </c>
      <c r="F99" s="35">
        <v>15816176.309500001</v>
      </c>
      <c r="G99" s="49"/>
      <c r="H99" s="49"/>
      <c r="I99" s="49"/>
      <c r="J99" s="94" t="s">
        <v>239</v>
      </c>
      <c r="K99" s="94" t="s">
        <v>239</v>
      </c>
      <c r="L99" s="49"/>
      <c r="M99" s="49"/>
      <c r="N99" s="49"/>
      <c r="O99" s="49">
        <f t="shared" si="34"/>
        <v>0</v>
      </c>
      <c r="P99" s="49"/>
      <c r="Q99" s="49"/>
      <c r="R99" s="49"/>
      <c r="S99" s="49">
        <f t="shared" si="35"/>
        <v>0</v>
      </c>
      <c r="T99" s="49"/>
      <c r="U99" s="49"/>
      <c r="V99" s="49"/>
      <c r="W99" s="59">
        <f t="shared" si="25"/>
        <v>0</v>
      </c>
      <c r="X99" s="59"/>
      <c r="Y99" s="59">
        <f t="shared" si="26"/>
        <v>0</v>
      </c>
      <c r="Z99" s="131"/>
      <c r="AA99" s="59">
        <f t="shared" si="28"/>
        <v>0</v>
      </c>
      <c r="AB99" s="140"/>
      <c r="AC99" s="149">
        <v>1</v>
      </c>
      <c r="AD99" s="149"/>
      <c r="AE99" s="149"/>
      <c r="AF99" s="150"/>
      <c r="AG99" s="56" t="s">
        <v>240</v>
      </c>
      <c r="AH99"/>
    </row>
    <row r="100" spans="1:34" s="6" customFormat="1" ht="26.25" customHeight="1">
      <c r="A100" s="33" t="s">
        <v>241</v>
      </c>
      <c r="B100" s="23" t="s">
        <v>139</v>
      </c>
      <c r="C100" s="19"/>
      <c r="D100" s="21"/>
      <c r="E100" s="22">
        <f>SUM(E101:E120)</f>
        <v>0</v>
      </c>
      <c r="F100" s="22">
        <f>SUM(F101:F131)</f>
        <v>3285146.2633500006</v>
      </c>
      <c r="G100" s="22">
        <f>SUM(G101:G120)</f>
        <v>0</v>
      </c>
      <c r="H100" s="22">
        <f>SUM(H101:H131)</f>
        <v>2089654.0539900002</v>
      </c>
      <c r="I100" s="22">
        <f>SUM(I101:I120)</f>
        <v>0</v>
      </c>
      <c r="J100" s="31"/>
      <c r="K100" s="22"/>
      <c r="L100" s="22">
        <f>SUM(L101:L120)</f>
        <v>0</v>
      </c>
      <c r="M100" s="22">
        <f>SUM(M101:M120)</f>
        <v>0</v>
      </c>
      <c r="N100" s="22">
        <f>SUM(N101:N120)</f>
        <v>0</v>
      </c>
      <c r="O100" s="22">
        <f>SUM(O101:O131)</f>
        <v>256007.33189999999</v>
      </c>
      <c r="P100" s="22">
        <f>SUM(P101:P131)</f>
        <v>256007.33189999999</v>
      </c>
      <c r="Q100" s="22">
        <f>SUM(Q101:Q120)</f>
        <v>0</v>
      </c>
      <c r="R100" s="22">
        <f>SUM(R101:R120)</f>
        <v>0</v>
      </c>
      <c r="S100" s="22">
        <f>SUM(S101:S131)</f>
        <v>231443.71589999998</v>
      </c>
      <c r="T100" s="22">
        <f>SUM(T101:T131)</f>
        <v>231443.71589999998</v>
      </c>
      <c r="U100" s="22">
        <f>SUM(U101:U120)</f>
        <v>0</v>
      </c>
      <c r="V100" s="22"/>
      <c r="W100" s="22">
        <f t="shared" si="25"/>
        <v>0</v>
      </c>
      <c r="X100" s="22"/>
      <c r="Y100" s="22">
        <f t="shared" si="26"/>
        <v>24563.616000000009</v>
      </c>
      <c r="Z100" s="129">
        <f t="shared" si="27"/>
        <v>9.594887700167469E-2</v>
      </c>
      <c r="AA100" s="22">
        <f t="shared" si="28"/>
        <v>24563.616000000009</v>
      </c>
      <c r="AB100" s="138">
        <f t="shared" si="29"/>
        <v>9.594887700167469E-2</v>
      </c>
      <c r="AC100" s="22">
        <f>SUM(AC101:AC131)</f>
        <v>26</v>
      </c>
      <c r="AD100" s="22">
        <f t="shared" ref="AD100:AE100" si="36">SUM(AD101:AD131)</f>
        <v>1</v>
      </c>
      <c r="AE100" s="22">
        <f t="shared" si="36"/>
        <v>4</v>
      </c>
      <c r="AF100" s="22">
        <f>SUM(AF101:AF120)</f>
        <v>0</v>
      </c>
      <c r="AG100" s="89"/>
      <c r="AH100"/>
    </row>
    <row r="101" spans="1:34" s="18" customFormat="1" ht="54.75" customHeight="1">
      <c r="A101" s="45">
        <v>82</v>
      </c>
      <c r="B101" s="208" t="s">
        <v>242</v>
      </c>
      <c r="C101" s="47" t="s">
        <v>210</v>
      </c>
      <c r="D101" s="48" t="s">
        <v>75</v>
      </c>
      <c r="E101" s="49"/>
      <c r="F101" s="49">
        <v>364881.42835</v>
      </c>
      <c r="G101" s="49"/>
      <c r="H101" s="49">
        <v>263906.00099999999</v>
      </c>
      <c r="I101" s="49"/>
      <c r="J101" s="36" t="s">
        <v>141</v>
      </c>
      <c r="K101" s="49"/>
      <c r="L101" s="49"/>
      <c r="M101" s="49"/>
      <c r="N101" s="49"/>
      <c r="O101" s="49">
        <f t="shared" ref="O101:O131" si="37">SUM(P101:R101)</f>
        <v>0</v>
      </c>
      <c r="P101" s="49">
        <v>0</v>
      </c>
      <c r="Q101" s="49"/>
      <c r="R101" s="49"/>
      <c r="S101" s="49">
        <f t="shared" ref="S101:S133" si="38">SUM(T101:V101)</f>
        <v>0</v>
      </c>
      <c r="T101" s="49">
        <v>0</v>
      </c>
      <c r="U101" s="49"/>
      <c r="V101" s="49"/>
      <c r="W101" s="59">
        <f t="shared" si="25"/>
        <v>0</v>
      </c>
      <c r="X101" s="59"/>
      <c r="Y101" s="59">
        <f t="shared" si="26"/>
        <v>0</v>
      </c>
      <c r="Z101" s="131"/>
      <c r="AA101" s="59"/>
      <c r="AB101" s="140"/>
      <c r="AC101" s="149">
        <v>1</v>
      </c>
      <c r="AD101" s="149">
        <v>0</v>
      </c>
      <c r="AE101" s="149">
        <v>0</v>
      </c>
      <c r="AF101" s="150">
        <v>0</v>
      </c>
      <c r="AG101" s="56" t="s">
        <v>47</v>
      </c>
      <c r="AH101"/>
    </row>
    <row r="102" spans="1:34" s="18" customFormat="1" ht="70.5" customHeight="1">
      <c r="A102" s="45">
        <v>83</v>
      </c>
      <c r="B102" s="208" t="s">
        <v>243</v>
      </c>
      <c r="C102" s="47" t="s">
        <v>210</v>
      </c>
      <c r="D102" s="48" t="s">
        <v>75</v>
      </c>
      <c r="E102" s="49"/>
      <c r="F102" s="49">
        <v>261615.08822000001</v>
      </c>
      <c r="G102" s="49"/>
      <c r="H102" s="49">
        <v>206675.08822000001</v>
      </c>
      <c r="I102" s="49"/>
      <c r="J102" s="36" t="s">
        <v>141</v>
      </c>
      <c r="K102" s="49"/>
      <c r="L102" s="49"/>
      <c r="M102" s="49"/>
      <c r="N102" s="49"/>
      <c r="O102" s="49">
        <f t="shared" si="37"/>
        <v>0</v>
      </c>
      <c r="P102" s="49">
        <v>0</v>
      </c>
      <c r="Q102" s="49"/>
      <c r="R102" s="49"/>
      <c r="S102" s="49">
        <f t="shared" si="38"/>
        <v>0</v>
      </c>
      <c r="T102" s="49">
        <v>0</v>
      </c>
      <c r="U102" s="49"/>
      <c r="V102" s="49"/>
      <c r="W102" s="59">
        <f t="shared" si="25"/>
        <v>0</v>
      </c>
      <c r="X102" s="59"/>
      <c r="Y102" s="59">
        <f t="shared" si="26"/>
        <v>0</v>
      </c>
      <c r="Z102" s="131"/>
      <c r="AA102" s="59"/>
      <c r="AB102" s="140"/>
      <c r="AC102" s="149">
        <v>1</v>
      </c>
      <c r="AD102" s="149">
        <v>0</v>
      </c>
      <c r="AE102" s="149">
        <v>0</v>
      </c>
      <c r="AF102" s="150">
        <v>0</v>
      </c>
      <c r="AG102" s="56" t="s">
        <v>47</v>
      </c>
      <c r="AH102"/>
    </row>
    <row r="103" spans="1:34" s="18" customFormat="1" ht="82.5" customHeight="1">
      <c r="A103" s="45">
        <v>84</v>
      </c>
      <c r="B103" s="208" t="s">
        <v>244</v>
      </c>
      <c r="C103" s="47" t="s">
        <v>210</v>
      </c>
      <c r="D103" s="48" t="s">
        <v>58</v>
      </c>
      <c r="E103" s="49"/>
      <c r="F103" s="49">
        <v>378555.92106999998</v>
      </c>
      <c r="G103" s="49"/>
      <c r="H103" s="49">
        <v>372572.69971000002</v>
      </c>
      <c r="I103" s="49"/>
      <c r="J103" s="36" t="s">
        <v>141</v>
      </c>
      <c r="K103" s="49"/>
      <c r="L103" s="49"/>
      <c r="M103" s="49"/>
      <c r="N103" s="49"/>
      <c r="O103" s="49">
        <f t="shared" si="37"/>
        <v>4260.5824400000001</v>
      </c>
      <c r="P103" s="49">
        <v>4260.5824400000001</v>
      </c>
      <c r="Q103" s="49"/>
      <c r="R103" s="49"/>
      <c r="S103" s="49">
        <f t="shared" si="38"/>
        <v>4260.5824400000001</v>
      </c>
      <c r="T103" s="49">
        <v>4260.5824400000001</v>
      </c>
      <c r="U103" s="49"/>
      <c r="V103" s="49"/>
      <c r="W103" s="59">
        <f t="shared" si="25"/>
        <v>0</v>
      </c>
      <c r="X103" s="59"/>
      <c r="Y103" s="59">
        <f t="shared" si="26"/>
        <v>0</v>
      </c>
      <c r="Z103" s="131"/>
      <c r="AA103" s="59"/>
      <c r="AB103" s="140"/>
      <c r="AC103" s="149">
        <v>1</v>
      </c>
      <c r="AD103" s="149">
        <v>0</v>
      </c>
      <c r="AE103" s="149">
        <v>0</v>
      </c>
      <c r="AF103" s="150">
        <v>0</v>
      </c>
      <c r="AG103" s="56" t="s">
        <v>245</v>
      </c>
      <c r="AH103"/>
    </row>
    <row r="104" spans="1:34" s="18" customFormat="1" ht="96.75" customHeight="1">
      <c r="A104" s="45">
        <v>85</v>
      </c>
      <c r="B104" s="208" t="s">
        <v>246</v>
      </c>
      <c r="C104" s="47" t="s">
        <v>210</v>
      </c>
      <c r="D104" s="48" t="s">
        <v>247</v>
      </c>
      <c r="E104" s="49"/>
      <c r="F104" s="49">
        <v>47168.080959999999</v>
      </c>
      <c r="G104" s="49"/>
      <c r="H104" s="49">
        <v>1504</v>
      </c>
      <c r="I104" s="49"/>
      <c r="J104" s="36" t="s">
        <v>141</v>
      </c>
      <c r="K104" s="49"/>
      <c r="L104" s="49"/>
      <c r="M104" s="49"/>
      <c r="N104" s="49"/>
      <c r="O104" s="49">
        <f t="shared" si="37"/>
        <v>0</v>
      </c>
      <c r="P104" s="49"/>
      <c r="Q104" s="49"/>
      <c r="R104" s="49"/>
      <c r="S104" s="49">
        <f t="shared" si="38"/>
        <v>0</v>
      </c>
      <c r="T104" s="49"/>
      <c r="U104" s="49"/>
      <c r="V104" s="49"/>
      <c r="W104" s="59">
        <f t="shared" si="25"/>
        <v>0</v>
      </c>
      <c r="X104" s="59"/>
      <c r="Y104" s="59">
        <f t="shared" si="26"/>
        <v>0</v>
      </c>
      <c r="Z104" s="131"/>
      <c r="AA104" s="59"/>
      <c r="AB104" s="140"/>
      <c r="AC104" s="149">
        <v>1</v>
      </c>
      <c r="AD104" s="149">
        <v>0</v>
      </c>
      <c r="AE104" s="149">
        <v>0</v>
      </c>
      <c r="AF104" s="150">
        <v>0</v>
      </c>
      <c r="AG104" s="56" t="s">
        <v>47</v>
      </c>
      <c r="AH104"/>
    </row>
    <row r="105" spans="1:34" s="18" customFormat="1" ht="90" customHeight="1">
      <c r="A105" s="45">
        <v>86</v>
      </c>
      <c r="B105" s="208" t="s">
        <v>248</v>
      </c>
      <c r="C105" s="47" t="s">
        <v>210</v>
      </c>
      <c r="D105" s="48" t="s">
        <v>75</v>
      </c>
      <c r="E105" s="49"/>
      <c r="F105" s="49">
        <v>109086.80832</v>
      </c>
      <c r="G105" s="49"/>
      <c r="H105" s="49">
        <v>47226</v>
      </c>
      <c r="I105" s="49"/>
      <c r="J105" s="36" t="s">
        <v>141</v>
      </c>
      <c r="K105" s="49"/>
      <c r="L105" s="49"/>
      <c r="M105" s="49"/>
      <c r="N105" s="49"/>
      <c r="O105" s="49">
        <f t="shared" si="37"/>
        <v>0</v>
      </c>
      <c r="P105" s="49"/>
      <c r="Q105" s="49"/>
      <c r="R105" s="49"/>
      <c r="S105" s="49">
        <f t="shared" si="38"/>
        <v>0</v>
      </c>
      <c r="T105" s="49"/>
      <c r="U105" s="49"/>
      <c r="V105" s="49"/>
      <c r="W105" s="59">
        <f t="shared" si="25"/>
        <v>0</v>
      </c>
      <c r="X105" s="59"/>
      <c r="Y105" s="59">
        <f t="shared" si="26"/>
        <v>0</v>
      </c>
      <c r="Z105" s="131"/>
      <c r="AA105" s="59"/>
      <c r="AB105" s="140"/>
      <c r="AC105" s="149">
        <v>1</v>
      </c>
      <c r="AD105" s="149">
        <v>0</v>
      </c>
      <c r="AE105" s="149">
        <v>0</v>
      </c>
      <c r="AF105" s="150">
        <v>0</v>
      </c>
      <c r="AG105" s="56" t="s">
        <v>47</v>
      </c>
      <c r="AH105"/>
    </row>
    <row r="106" spans="1:34" s="18" customFormat="1" ht="64.5" customHeight="1">
      <c r="A106" s="45">
        <v>87</v>
      </c>
      <c r="B106" s="208" t="s">
        <v>249</v>
      </c>
      <c r="C106" s="47" t="s">
        <v>210</v>
      </c>
      <c r="D106" s="48" t="s">
        <v>58</v>
      </c>
      <c r="E106" s="49"/>
      <c r="F106" s="35">
        <v>71408.526339999997</v>
      </c>
      <c r="G106" s="49"/>
      <c r="H106" s="49">
        <v>66408.596959999995</v>
      </c>
      <c r="I106" s="49"/>
      <c r="J106" s="36" t="s">
        <v>141</v>
      </c>
      <c r="K106" s="49"/>
      <c r="L106" s="49"/>
      <c r="M106" s="49"/>
      <c r="N106" s="49"/>
      <c r="O106" s="49">
        <f t="shared" si="37"/>
        <v>0</v>
      </c>
      <c r="P106" s="49">
        <v>0</v>
      </c>
      <c r="Q106" s="49"/>
      <c r="R106" s="49"/>
      <c r="S106" s="49">
        <f t="shared" si="38"/>
        <v>0</v>
      </c>
      <c r="T106" s="49">
        <v>0</v>
      </c>
      <c r="U106" s="49"/>
      <c r="V106" s="49"/>
      <c r="W106" s="59">
        <f t="shared" si="25"/>
        <v>0</v>
      </c>
      <c r="X106" s="59"/>
      <c r="Y106" s="59">
        <f t="shared" si="26"/>
        <v>0</v>
      </c>
      <c r="Z106" s="131"/>
      <c r="AA106" s="59"/>
      <c r="AB106" s="140"/>
      <c r="AC106" s="149">
        <v>1</v>
      </c>
      <c r="AD106" s="149">
        <v>0</v>
      </c>
      <c r="AE106" s="149">
        <v>0</v>
      </c>
      <c r="AF106" s="150">
        <v>0</v>
      </c>
      <c r="AG106" s="56" t="s">
        <v>47</v>
      </c>
      <c r="AH106"/>
    </row>
    <row r="107" spans="1:34" s="18" customFormat="1" ht="62.25" customHeight="1">
      <c r="A107" s="45">
        <v>88</v>
      </c>
      <c r="B107" s="208" t="s">
        <v>250</v>
      </c>
      <c r="C107" s="47" t="s">
        <v>210</v>
      </c>
      <c r="D107" s="48" t="s">
        <v>58</v>
      </c>
      <c r="E107" s="49"/>
      <c r="F107" s="35">
        <v>42612.283839999895</v>
      </c>
      <c r="G107" s="49"/>
      <c r="H107" s="49">
        <v>34725.568099999997</v>
      </c>
      <c r="I107" s="49"/>
      <c r="J107" s="36" t="s">
        <v>141</v>
      </c>
      <c r="K107" s="49"/>
      <c r="L107" s="49"/>
      <c r="M107" s="49"/>
      <c r="N107" s="49"/>
      <c r="O107" s="49">
        <f t="shared" si="37"/>
        <v>0</v>
      </c>
      <c r="P107" s="49"/>
      <c r="Q107" s="49"/>
      <c r="R107" s="49"/>
      <c r="S107" s="49">
        <f t="shared" si="38"/>
        <v>0</v>
      </c>
      <c r="T107" s="49"/>
      <c r="U107" s="49"/>
      <c r="V107" s="49"/>
      <c r="W107" s="59">
        <f t="shared" si="25"/>
        <v>0</v>
      </c>
      <c r="X107" s="59"/>
      <c r="Y107" s="59">
        <f t="shared" si="26"/>
        <v>0</v>
      </c>
      <c r="Z107" s="131"/>
      <c r="AA107" s="59"/>
      <c r="AB107" s="140"/>
      <c r="AC107" s="149">
        <v>1</v>
      </c>
      <c r="AD107" s="149">
        <v>0</v>
      </c>
      <c r="AE107" s="149">
        <v>0</v>
      </c>
      <c r="AF107" s="150">
        <v>0</v>
      </c>
      <c r="AG107" s="56" t="s">
        <v>47</v>
      </c>
      <c r="AH107"/>
    </row>
    <row r="108" spans="1:34" s="18" customFormat="1" ht="69.75" customHeight="1">
      <c r="A108" s="45">
        <v>89</v>
      </c>
      <c r="B108" s="208" t="s">
        <v>251</v>
      </c>
      <c r="C108" s="47" t="s">
        <v>210</v>
      </c>
      <c r="D108" s="48" t="s">
        <v>44</v>
      </c>
      <c r="E108" s="49"/>
      <c r="F108" s="35">
        <v>74154.061300000001</v>
      </c>
      <c r="G108" s="49"/>
      <c r="H108" s="49">
        <v>10000</v>
      </c>
      <c r="I108" s="49"/>
      <c r="J108" s="36" t="s">
        <v>141</v>
      </c>
      <c r="K108" s="36"/>
      <c r="L108" s="49"/>
      <c r="M108" s="49"/>
      <c r="N108" s="49"/>
      <c r="O108" s="49">
        <f t="shared" si="37"/>
        <v>0</v>
      </c>
      <c r="P108" s="49"/>
      <c r="Q108" s="49"/>
      <c r="R108" s="49"/>
      <c r="S108" s="49">
        <f t="shared" si="38"/>
        <v>0</v>
      </c>
      <c r="T108" s="49"/>
      <c r="U108" s="49"/>
      <c r="V108" s="49"/>
      <c r="W108" s="59">
        <f t="shared" si="25"/>
        <v>0</v>
      </c>
      <c r="X108" s="59"/>
      <c r="Y108" s="59">
        <f t="shared" si="26"/>
        <v>0</v>
      </c>
      <c r="Z108" s="131"/>
      <c r="AA108" s="59"/>
      <c r="AB108" s="140"/>
      <c r="AC108" s="149">
        <v>1</v>
      </c>
      <c r="AD108" s="149">
        <v>0</v>
      </c>
      <c r="AE108" s="149">
        <v>0</v>
      </c>
      <c r="AF108" s="150">
        <v>0</v>
      </c>
      <c r="AG108" s="56" t="s">
        <v>47</v>
      </c>
      <c r="AH108"/>
    </row>
    <row r="109" spans="1:34" s="18" customFormat="1" ht="81.75" customHeight="1">
      <c r="A109" s="45">
        <v>90</v>
      </c>
      <c r="B109" s="208" t="s">
        <v>252</v>
      </c>
      <c r="C109" s="47" t="s">
        <v>210</v>
      </c>
      <c r="D109" s="48" t="s">
        <v>75</v>
      </c>
      <c r="E109" s="49"/>
      <c r="F109" s="35">
        <v>47443.35658</v>
      </c>
      <c r="G109" s="49"/>
      <c r="H109" s="49">
        <v>10000</v>
      </c>
      <c r="I109" s="49"/>
      <c r="J109" s="36" t="s">
        <v>141</v>
      </c>
      <c r="K109" s="49"/>
      <c r="L109" s="49"/>
      <c r="M109" s="49"/>
      <c r="N109" s="49"/>
      <c r="O109" s="49">
        <f t="shared" si="37"/>
        <v>0</v>
      </c>
      <c r="P109" s="49"/>
      <c r="Q109" s="49"/>
      <c r="R109" s="49"/>
      <c r="S109" s="49">
        <f t="shared" si="38"/>
        <v>0</v>
      </c>
      <c r="T109" s="49"/>
      <c r="U109" s="49"/>
      <c r="V109" s="49"/>
      <c r="W109" s="59">
        <f t="shared" si="25"/>
        <v>0</v>
      </c>
      <c r="X109" s="59"/>
      <c r="Y109" s="59">
        <f t="shared" si="26"/>
        <v>0</v>
      </c>
      <c r="Z109" s="131"/>
      <c r="AA109" s="59"/>
      <c r="AB109" s="140"/>
      <c r="AC109" s="149">
        <v>1</v>
      </c>
      <c r="AD109" s="149">
        <v>0</v>
      </c>
      <c r="AE109" s="149">
        <v>0</v>
      </c>
      <c r="AF109" s="150">
        <v>0</v>
      </c>
      <c r="AG109" s="56" t="s">
        <v>253</v>
      </c>
      <c r="AH109"/>
    </row>
    <row r="110" spans="1:34" s="18" customFormat="1" ht="107.25" customHeight="1">
      <c r="A110" s="45">
        <v>91</v>
      </c>
      <c r="B110" s="208" t="s">
        <v>254</v>
      </c>
      <c r="C110" s="47" t="s">
        <v>210</v>
      </c>
      <c r="D110" s="48" t="s">
        <v>75</v>
      </c>
      <c r="E110" s="49"/>
      <c r="F110" s="35">
        <v>1907.3096</v>
      </c>
      <c r="G110" s="49"/>
      <c r="H110" s="49">
        <v>1498</v>
      </c>
      <c r="I110" s="49"/>
      <c r="J110" s="36" t="s">
        <v>141</v>
      </c>
      <c r="K110" s="49"/>
      <c r="L110" s="49"/>
      <c r="M110" s="49"/>
      <c r="N110" s="49"/>
      <c r="O110" s="49">
        <f t="shared" si="37"/>
        <v>0</v>
      </c>
      <c r="P110" s="49"/>
      <c r="Q110" s="49"/>
      <c r="R110" s="49"/>
      <c r="S110" s="49">
        <f t="shared" si="38"/>
        <v>0</v>
      </c>
      <c r="T110" s="49"/>
      <c r="U110" s="49"/>
      <c r="V110" s="49"/>
      <c r="W110" s="59">
        <f t="shared" si="25"/>
        <v>0</v>
      </c>
      <c r="X110" s="59"/>
      <c r="Y110" s="59">
        <f t="shared" si="26"/>
        <v>0</v>
      </c>
      <c r="Z110" s="131"/>
      <c r="AA110" s="59"/>
      <c r="AB110" s="140"/>
      <c r="AC110" s="149">
        <v>1</v>
      </c>
      <c r="AD110" s="149">
        <v>0</v>
      </c>
      <c r="AE110" s="149">
        <v>0</v>
      </c>
      <c r="AF110" s="150">
        <v>0</v>
      </c>
      <c r="AG110" s="56" t="s">
        <v>255</v>
      </c>
      <c r="AH110"/>
    </row>
    <row r="111" spans="1:34" s="18" customFormat="1" ht="81.75" customHeight="1">
      <c r="A111" s="45">
        <v>92</v>
      </c>
      <c r="B111" s="208" t="s">
        <v>256</v>
      </c>
      <c r="C111" s="47" t="s">
        <v>210</v>
      </c>
      <c r="D111" s="48" t="s">
        <v>44</v>
      </c>
      <c r="E111" s="49"/>
      <c r="F111" s="35">
        <v>58022.495999999999</v>
      </c>
      <c r="G111" s="49"/>
      <c r="H111" s="49">
        <v>10000</v>
      </c>
      <c r="I111" s="49"/>
      <c r="J111" s="36" t="s">
        <v>141</v>
      </c>
      <c r="K111" s="49"/>
      <c r="L111" s="49"/>
      <c r="M111" s="49"/>
      <c r="N111" s="49"/>
      <c r="O111" s="49">
        <f t="shared" si="37"/>
        <v>0</v>
      </c>
      <c r="P111" s="49"/>
      <c r="Q111" s="49"/>
      <c r="R111" s="49"/>
      <c r="S111" s="49">
        <f t="shared" si="38"/>
        <v>0</v>
      </c>
      <c r="T111" s="49"/>
      <c r="U111" s="49"/>
      <c r="V111" s="49"/>
      <c r="W111" s="59">
        <f t="shared" si="25"/>
        <v>0</v>
      </c>
      <c r="X111" s="59"/>
      <c r="Y111" s="59">
        <f t="shared" si="26"/>
        <v>0</v>
      </c>
      <c r="Z111" s="131"/>
      <c r="AA111" s="59"/>
      <c r="AB111" s="140"/>
      <c r="AC111" s="149">
        <v>1</v>
      </c>
      <c r="AD111" s="149">
        <v>0</v>
      </c>
      <c r="AE111" s="149">
        <v>0</v>
      </c>
      <c r="AF111" s="150">
        <v>0</v>
      </c>
      <c r="AG111" s="56" t="s">
        <v>257</v>
      </c>
      <c r="AH111"/>
    </row>
    <row r="112" spans="1:34" s="18" customFormat="1" ht="81.75" customHeight="1">
      <c r="A112" s="45">
        <v>93</v>
      </c>
      <c r="B112" s="208" t="s">
        <v>258</v>
      </c>
      <c r="C112" s="47" t="s">
        <v>210</v>
      </c>
      <c r="D112" s="48" t="s">
        <v>44</v>
      </c>
      <c r="E112" s="49"/>
      <c r="F112" s="35">
        <v>58022.495999999999</v>
      </c>
      <c r="G112" s="49"/>
      <c r="H112" s="49">
        <v>10000</v>
      </c>
      <c r="I112" s="49"/>
      <c r="J112" s="36" t="s">
        <v>141</v>
      </c>
      <c r="K112" s="49"/>
      <c r="L112" s="49"/>
      <c r="M112" s="49"/>
      <c r="N112" s="49"/>
      <c r="O112" s="49">
        <f t="shared" si="37"/>
        <v>0</v>
      </c>
      <c r="P112" s="49"/>
      <c r="Q112" s="49"/>
      <c r="R112" s="49"/>
      <c r="S112" s="49">
        <f t="shared" si="38"/>
        <v>0</v>
      </c>
      <c r="T112" s="49"/>
      <c r="U112" s="49"/>
      <c r="V112" s="49"/>
      <c r="W112" s="59">
        <f t="shared" si="25"/>
        <v>0</v>
      </c>
      <c r="X112" s="59"/>
      <c r="Y112" s="59">
        <f t="shared" si="26"/>
        <v>0</v>
      </c>
      <c r="Z112" s="131"/>
      <c r="AA112" s="59"/>
      <c r="AB112" s="140"/>
      <c r="AC112" s="149">
        <v>1</v>
      </c>
      <c r="AD112" s="149">
        <v>0</v>
      </c>
      <c r="AE112" s="149">
        <v>0</v>
      </c>
      <c r="AF112" s="150">
        <v>0</v>
      </c>
      <c r="AG112" s="56" t="s">
        <v>259</v>
      </c>
      <c r="AH112"/>
    </row>
    <row r="113" spans="1:34" s="18" customFormat="1" ht="87" customHeight="1">
      <c r="A113" s="45">
        <v>94</v>
      </c>
      <c r="B113" s="208" t="s">
        <v>260</v>
      </c>
      <c r="C113" s="47" t="s">
        <v>210</v>
      </c>
      <c r="D113" s="48" t="s">
        <v>58</v>
      </c>
      <c r="E113" s="49"/>
      <c r="F113" s="49">
        <v>68202.358559999993</v>
      </c>
      <c r="G113" s="49"/>
      <c r="H113" s="49">
        <v>20000</v>
      </c>
      <c r="I113" s="49"/>
      <c r="J113" s="36" t="s">
        <v>141</v>
      </c>
      <c r="K113" s="49"/>
      <c r="L113" s="49"/>
      <c r="M113" s="49"/>
      <c r="N113" s="49"/>
      <c r="O113" s="49">
        <f t="shared" si="37"/>
        <v>0</v>
      </c>
      <c r="P113" s="49"/>
      <c r="Q113" s="49"/>
      <c r="R113" s="49"/>
      <c r="S113" s="49">
        <f t="shared" si="38"/>
        <v>0</v>
      </c>
      <c r="T113" s="49"/>
      <c r="U113" s="49"/>
      <c r="V113" s="49"/>
      <c r="W113" s="59">
        <f t="shared" si="25"/>
        <v>0</v>
      </c>
      <c r="X113" s="59"/>
      <c r="Y113" s="59">
        <f t="shared" si="26"/>
        <v>0</v>
      </c>
      <c r="Z113" s="131"/>
      <c r="AA113" s="59"/>
      <c r="AB113" s="140"/>
      <c r="AC113" s="149">
        <v>1</v>
      </c>
      <c r="AD113" s="149">
        <v>0</v>
      </c>
      <c r="AE113" s="149">
        <v>0</v>
      </c>
      <c r="AF113" s="150">
        <v>0</v>
      </c>
      <c r="AG113" s="56" t="s">
        <v>261</v>
      </c>
      <c r="AH113"/>
    </row>
    <row r="114" spans="1:34" s="18" customFormat="1" ht="87" customHeight="1">
      <c r="A114" s="45">
        <v>95</v>
      </c>
      <c r="B114" s="208" t="s">
        <v>262</v>
      </c>
      <c r="C114" s="47" t="s">
        <v>210</v>
      </c>
      <c r="D114" s="48" t="s">
        <v>44</v>
      </c>
      <c r="E114" s="49"/>
      <c r="F114" s="49">
        <v>44863.055999999997</v>
      </c>
      <c r="G114" s="49"/>
      <c r="H114" s="49">
        <v>10000</v>
      </c>
      <c r="I114" s="49"/>
      <c r="J114" s="36" t="s">
        <v>141</v>
      </c>
      <c r="K114" s="49"/>
      <c r="L114" s="49"/>
      <c r="M114" s="49"/>
      <c r="N114" s="49"/>
      <c r="O114" s="49">
        <f t="shared" si="37"/>
        <v>0</v>
      </c>
      <c r="P114" s="49"/>
      <c r="Q114" s="49"/>
      <c r="R114" s="49"/>
      <c r="S114" s="49">
        <f t="shared" si="38"/>
        <v>0</v>
      </c>
      <c r="T114" s="49"/>
      <c r="U114" s="49"/>
      <c r="V114" s="49"/>
      <c r="W114" s="59">
        <f t="shared" si="25"/>
        <v>0</v>
      </c>
      <c r="X114" s="59"/>
      <c r="Y114" s="59">
        <f t="shared" si="26"/>
        <v>0</v>
      </c>
      <c r="Z114" s="131"/>
      <c r="AA114" s="59"/>
      <c r="AB114" s="140"/>
      <c r="AC114" s="149">
        <v>1</v>
      </c>
      <c r="AD114" s="149">
        <v>0</v>
      </c>
      <c r="AE114" s="149">
        <v>0</v>
      </c>
      <c r="AF114" s="150">
        <v>0</v>
      </c>
      <c r="AG114" s="56" t="s">
        <v>263</v>
      </c>
      <c r="AH114"/>
    </row>
    <row r="115" spans="1:34" s="18" customFormat="1" ht="70.5" customHeight="1">
      <c r="A115" s="45">
        <v>96</v>
      </c>
      <c r="B115" s="208" t="s">
        <v>264</v>
      </c>
      <c r="C115" s="47" t="s">
        <v>210</v>
      </c>
      <c r="D115" s="48" t="s">
        <v>58</v>
      </c>
      <c r="E115" s="49"/>
      <c r="F115" s="35">
        <v>80024.809760000004</v>
      </c>
      <c r="G115" s="49"/>
      <c r="H115" s="49">
        <v>7912</v>
      </c>
      <c r="I115" s="49"/>
      <c r="J115" s="36" t="s">
        <v>141</v>
      </c>
      <c r="K115" s="49"/>
      <c r="L115" s="49"/>
      <c r="M115" s="49"/>
      <c r="N115" s="49"/>
      <c r="O115" s="49">
        <f t="shared" si="37"/>
        <v>0</v>
      </c>
      <c r="P115" s="49"/>
      <c r="Q115" s="49"/>
      <c r="R115" s="49"/>
      <c r="S115" s="49">
        <f t="shared" si="38"/>
        <v>0</v>
      </c>
      <c r="T115" s="49"/>
      <c r="U115" s="49"/>
      <c r="V115" s="49"/>
      <c r="W115" s="59">
        <f t="shared" si="25"/>
        <v>0</v>
      </c>
      <c r="X115" s="59"/>
      <c r="Y115" s="59">
        <f t="shared" si="26"/>
        <v>0</v>
      </c>
      <c r="Z115" s="131"/>
      <c r="AA115" s="59"/>
      <c r="AB115" s="140"/>
      <c r="AC115" s="149">
        <v>1</v>
      </c>
      <c r="AD115" s="149">
        <v>0</v>
      </c>
      <c r="AE115" s="149">
        <v>0</v>
      </c>
      <c r="AF115" s="150">
        <v>0</v>
      </c>
      <c r="AG115" s="56" t="s">
        <v>265</v>
      </c>
      <c r="AH115"/>
    </row>
    <row r="116" spans="1:34" s="18" customFormat="1" ht="99" customHeight="1">
      <c r="A116" s="45">
        <v>97</v>
      </c>
      <c r="B116" s="208" t="s">
        <v>266</v>
      </c>
      <c r="C116" s="47" t="s">
        <v>210</v>
      </c>
      <c r="D116" s="48" t="s">
        <v>247</v>
      </c>
      <c r="E116" s="49"/>
      <c r="F116" s="49">
        <v>47230.376479999999</v>
      </c>
      <c r="G116" s="49"/>
      <c r="H116" s="49">
        <v>4082</v>
      </c>
      <c r="I116" s="49"/>
      <c r="J116" s="36" t="s">
        <v>141</v>
      </c>
      <c r="K116" s="49"/>
      <c r="L116" s="49"/>
      <c r="M116" s="49"/>
      <c r="N116" s="49"/>
      <c r="O116" s="49">
        <f t="shared" si="37"/>
        <v>0</v>
      </c>
      <c r="P116" s="49"/>
      <c r="Q116" s="49"/>
      <c r="R116" s="49"/>
      <c r="S116" s="49">
        <f t="shared" si="38"/>
        <v>0</v>
      </c>
      <c r="T116" s="49"/>
      <c r="U116" s="49"/>
      <c r="V116" s="49"/>
      <c r="W116" s="59">
        <f t="shared" si="25"/>
        <v>0</v>
      </c>
      <c r="X116" s="59"/>
      <c r="Y116" s="59">
        <f t="shared" si="26"/>
        <v>0</v>
      </c>
      <c r="Z116" s="131"/>
      <c r="AA116" s="59"/>
      <c r="AB116" s="140"/>
      <c r="AC116" s="149">
        <v>1</v>
      </c>
      <c r="AD116" s="149">
        <v>0</v>
      </c>
      <c r="AE116" s="149">
        <v>0</v>
      </c>
      <c r="AF116" s="150">
        <v>0</v>
      </c>
      <c r="AG116" s="56" t="s">
        <v>267</v>
      </c>
      <c r="AH116"/>
    </row>
    <row r="117" spans="1:34" s="18" customFormat="1" ht="71.25" customHeight="1">
      <c r="A117" s="45">
        <v>98</v>
      </c>
      <c r="B117" s="208" t="s">
        <v>268</v>
      </c>
      <c r="C117" s="47" t="s">
        <v>210</v>
      </c>
      <c r="D117" s="48" t="s">
        <v>75</v>
      </c>
      <c r="E117" s="49"/>
      <c r="F117" s="35">
        <v>136940.31792</v>
      </c>
      <c r="G117" s="49"/>
      <c r="H117" s="49">
        <v>82960</v>
      </c>
      <c r="I117" s="49"/>
      <c r="J117" s="36" t="s">
        <v>141</v>
      </c>
      <c r="K117" s="49"/>
      <c r="L117" s="49"/>
      <c r="M117" s="49"/>
      <c r="N117" s="49"/>
      <c r="O117" s="49">
        <f t="shared" si="37"/>
        <v>0</v>
      </c>
      <c r="P117" s="49"/>
      <c r="Q117" s="49"/>
      <c r="R117" s="49"/>
      <c r="S117" s="49">
        <f t="shared" si="38"/>
        <v>0</v>
      </c>
      <c r="T117" s="49"/>
      <c r="U117" s="49"/>
      <c r="V117" s="49"/>
      <c r="W117" s="59">
        <f t="shared" si="25"/>
        <v>0</v>
      </c>
      <c r="X117" s="59"/>
      <c r="Y117" s="59">
        <f t="shared" si="26"/>
        <v>0</v>
      </c>
      <c r="Z117" s="131"/>
      <c r="AA117" s="59"/>
      <c r="AB117" s="140"/>
      <c r="AC117" s="149">
        <v>1</v>
      </c>
      <c r="AD117" s="149">
        <v>0</v>
      </c>
      <c r="AE117" s="149">
        <v>0</v>
      </c>
      <c r="AF117" s="150">
        <v>0</v>
      </c>
      <c r="AG117" s="56" t="s">
        <v>269</v>
      </c>
      <c r="AH117"/>
    </row>
    <row r="118" spans="1:34" s="18" customFormat="1" ht="71.25" customHeight="1">
      <c r="A118" s="45">
        <v>99</v>
      </c>
      <c r="B118" s="208" t="s">
        <v>270</v>
      </c>
      <c r="C118" s="47" t="s">
        <v>210</v>
      </c>
      <c r="D118" s="48" t="s">
        <v>75</v>
      </c>
      <c r="E118" s="49"/>
      <c r="F118" s="35">
        <v>191678.95757</v>
      </c>
      <c r="G118" s="49"/>
      <c r="H118" s="49">
        <v>163008</v>
      </c>
      <c r="I118" s="49"/>
      <c r="J118" s="36" t="s">
        <v>141</v>
      </c>
      <c r="K118" s="49"/>
      <c r="L118" s="49"/>
      <c r="M118" s="49"/>
      <c r="N118" s="49"/>
      <c r="O118" s="49">
        <f t="shared" si="37"/>
        <v>0</v>
      </c>
      <c r="P118" s="49"/>
      <c r="Q118" s="49"/>
      <c r="R118" s="49"/>
      <c r="S118" s="49">
        <f t="shared" si="38"/>
        <v>0</v>
      </c>
      <c r="T118" s="49"/>
      <c r="U118" s="49"/>
      <c r="V118" s="49"/>
      <c r="W118" s="59">
        <f t="shared" si="25"/>
        <v>0</v>
      </c>
      <c r="X118" s="59"/>
      <c r="Y118" s="59">
        <f t="shared" si="26"/>
        <v>0</v>
      </c>
      <c r="Z118" s="131"/>
      <c r="AA118" s="59"/>
      <c r="AB118" s="140"/>
      <c r="AC118" s="149">
        <v>1</v>
      </c>
      <c r="AD118" s="149">
        <v>0</v>
      </c>
      <c r="AE118" s="149">
        <v>0</v>
      </c>
      <c r="AF118" s="150">
        <v>0</v>
      </c>
      <c r="AG118" s="56" t="s">
        <v>271</v>
      </c>
      <c r="AH118"/>
    </row>
    <row r="119" spans="1:34" s="18" customFormat="1" ht="69.75" customHeight="1">
      <c r="A119" s="45">
        <v>100</v>
      </c>
      <c r="B119" s="208" t="s">
        <v>272</v>
      </c>
      <c r="C119" s="47" t="s">
        <v>210</v>
      </c>
      <c r="D119" s="48" t="s">
        <v>75</v>
      </c>
      <c r="E119" s="49"/>
      <c r="F119" s="35">
        <v>336508.38144000003</v>
      </c>
      <c r="G119" s="49"/>
      <c r="H119" s="49">
        <v>310568</v>
      </c>
      <c r="I119" s="49"/>
      <c r="J119" s="36" t="s">
        <v>141</v>
      </c>
      <c r="K119" s="49"/>
      <c r="L119" s="49"/>
      <c r="M119" s="49"/>
      <c r="N119" s="49"/>
      <c r="O119" s="49">
        <f t="shared" si="37"/>
        <v>0</v>
      </c>
      <c r="P119" s="49"/>
      <c r="Q119" s="49"/>
      <c r="R119" s="49"/>
      <c r="S119" s="49">
        <f t="shared" si="38"/>
        <v>0</v>
      </c>
      <c r="T119" s="49"/>
      <c r="U119" s="49"/>
      <c r="V119" s="49"/>
      <c r="W119" s="59">
        <f t="shared" si="25"/>
        <v>0</v>
      </c>
      <c r="X119" s="59"/>
      <c r="Y119" s="59">
        <f t="shared" si="26"/>
        <v>0</v>
      </c>
      <c r="Z119" s="131"/>
      <c r="AA119" s="59"/>
      <c r="AB119" s="140"/>
      <c r="AC119" s="149">
        <v>1</v>
      </c>
      <c r="AD119" s="149">
        <v>0</v>
      </c>
      <c r="AE119" s="149">
        <v>0</v>
      </c>
      <c r="AF119" s="150">
        <v>0</v>
      </c>
      <c r="AG119" s="56" t="s">
        <v>273</v>
      </c>
      <c r="AH119"/>
    </row>
    <row r="120" spans="1:34" s="18" customFormat="1" ht="90.75" customHeight="1">
      <c r="A120" s="45">
        <v>101</v>
      </c>
      <c r="B120" s="208" t="s">
        <v>274</v>
      </c>
      <c r="C120" s="47" t="s">
        <v>210</v>
      </c>
      <c r="D120" s="48" t="s">
        <v>75</v>
      </c>
      <c r="E120" s="49"/>
      <c r="F120" s="35">
        <v>198324.07055999999</v>
      </c>
      <c r="G120" s="49"/>
      <c r="H120" s="49">
        <v>174863</v>
      </c>
      <c r="I120" s="49"/>
      <c r="J120" s="36" t="s">
        <v>141</v>
      </c>
      <c r="K120" s="49"/>
      <c r="L120" s="49"/>
      <c r="M120" s="49"/>
      <c r="N120" s="49"/>
      <c r="O120" s="49">
        <f t="shared" si="37"/>
        <v>0</v>
      </c>
      <c r="P120" s="49"/>
      <c r="Q120" s="49"/>
      <c r="R120" s="49"/>
      <c r="S120" s="49">
        <f t="shared" si="38"/>
        <v>0</v>
      </c>
      <c r="T120" s="49"/>
      <c r="U120" s="49"/>
      <c r="V120" s="49"/>
      <c r="W120" s="59">
        <f t="shared" si="25"/>
        <v>0</v>
      </c>
      <c r="X120" s="59"/>
      <c r="Y120" s="59">
        <f t="shared" si="26"/>
        <v>0</v>
      </c>
      <c r="Z120" s="131"/>
      <c r="AA120" s="59"/>
      <c r="AB120" s="140"/>
      <c r="AC120" s="149">
        <v>1</v>
      </c>
      <c r="AD120" s="149">
        <v>0</v>
      </c>
      <c r="AE120" s="149">
        <v>0</v>
      </c>
      <c r="AF120" s="150">
        <v>0</v>
      </c>
      <c r="AG120" s="56" t="s">
        <v>275</v>
      </c>
      <c r="AH120"/>
    </row>
    <row r="121" spans="1:34" s="18" customFormat="1" ht="90.75" customHeight="1">
      <c r="A121" s="45">
        <v>102</v>
      </c>
      <c r="B121" s="208" t="s">
        <v>276</v>
      </c>
      <c r="C121" s="47">
        <v>123022015</v>
      </c>
      <c r="D121" s="48" t="s">
        <v>44</v>
      </c>
      <c r="E121" s="49"/>
      <c r="F121" s="35">
        <v>58095.1</v>
      </c>
      <c r="G121" s="49"/>
      <c r="H121" s="49">
        <v>58095.1</v>
      </c>
      <c r="I121" s="49"/>
      <c r="J121" s="36" t="s">
        <v>141</v>
      </c>
      <c r="K121" s="49"/>
      <c r="L121" s="49"/>
      <c r="M121" s="49"/>
      <c r="N121" s="49"/>
      <c r="O121" s="49">
        <f t="shared" si="37"/>
        <v>58095.1</v>
      </c>
      <c r="P121" s="49">
        <v>58095.1</v>
      </c>
      <c r="Q121" s="49"/>
      <c r="R121" s="49"/>
      <c r="S121" s="49">
        <f t="shared" si="38"/>
        <v>58095.1</v>
      </c>
      <c r="T121" s="49">
        <v>58095.1</v>
      </c>
      <c r="U121" s="49"/>
      <c r="V121" s="49"/>
      <c r="W121" s="59">
        <f t="shared" si="25"/>
        <v>0</v>
      </c>
      <c r="X121" s="59"/>
      <c r="Y121" s="59">
        <f t="shared" si="26"/>
        <v>0</v>
      </c>
      <c r="Z121" s="131"/>
      <c r="AA121" s="59"/>
      <c r="AB121" s="140"/>
      <c r="AC121" s="149"/>
      <c r="AD121" s="149"/>
      <c r="AE121" s="149">
        <v>1</v>
      </c>
      <c r="AF121" s="178"/>
      <c r="AG121" s="56" t="s">
        <v>277</v>
      </c>
      <c r="AH121"/>
    </row>
    <row r="122" spans="1:34" s="18" customFormat="1" ht="90.75" customHeight="1">
      <c r="A122" s="45">
        <v>103</v>
      </c>
      <c r="B122" s="208" t="s">
        <v>278</v>
      </c>
      <c r="C122" s="47" t="s">
        <v>210</v>
      </c>
      <c r="D122" s="48" t="s">
        <v>113</v>
      </c>
      <c r="E122" s="49"/>
      <c r="F122" s="35">
        <v>384750.97847999999</v>
      </c>
      <c r="G122" s="49"/>
      <c r="H122" s="49"/>
      <c r="I122" s="49"/>
      <c r="J122" s="36"/>
      <c r="K122" s="49"/>
      <c r="L122" s="49"/>
      <c r="M122" s="49"/>
      <c r="N122" s="49"/>
      <c r="O122" s="49">
        <f t="shared" si="37"/>
        <v>0</v>
      </c>
      <c r="P122" s="49"/>
      <c r="Q122" s="49"/>
      <c r="R122" s="49"/>
      <c r="S122" s="49">
        <f t="shared" si="38"/>
        <v>0</v>
      </c>
      <c r="T122" s="49"/>
      <c r="U122" s="49"/>
      <c r="V122" s="49"/>
      <c r="W122" s="59">
        <f t="shared" si="25"/>
        <v>0</v>
      </c>
      <c r="X122" s="59"/>
      <c r="Y122" s="59">
        <f t="shared" si="26"/>
        <v>0</v>
      </c>
      <c r="Z122" s="131"/>
      <c r="AA122" s="59"/>
      <c r="AB122" s="140"/>
      <c r="AC122" s="149">
        <v>1</v>
      </c>
      <c r="AD122" s="149"/>
      <c r="AE122" s="149"/>
      <c r="AF122" s="178"/>
      <c r="AG122" s="56" t="s">
        <v>279</v>
      </c>
      <c r="AH122"/>
    </row>
    <row r="123" spans="1:34" s="18" customFormat="1" ht="90.75" customHeight="1">
      <c r="A123" s="45">
        <v>104</v>
      </c>
      <c r="B123" s="208" t="s">
        <v>280</v>
      </c>
      <c r="C123" s="47" t="s">
        <v>43</v>
      </c>
      <c r="D123" s="48" t="s">
        <v>75</v>
      </c>
      <c r="E123" s="49"/>
      <c r="F123" s="35">
        <v>32147</v>
      </c>
      <c r="G123" s="49"/>
      <c r="H123" s="49">
        <v>32147</v>
      </c>
      <c r="I123" s="49"/>
      <c r="J123" s="36" t="s">
        <v>141</v>
      </c>
      <c r="K123" s="49"/>
      <c r="L123" s="49"/>
      <c r="M123" s="49"/>
      <c r="N123" s="49"/>
      <c r="O123" s="49">
        <f t="shared" si="37"/>
        <v>10359.753000000001</v>
      </c>
      <c r="P123" s="49">
        <v>10359.753000000001</v>
      </c>
      <c r="Q123" s="49"/>
      <c r="R123" s="49"/>
      <c r="S123" s="49">
        <f t="shared" si="38"/>
        <v>0</v>
      </c>
      <c r="T123" s="49"/>
      <c r="U123" s="49"/>
      <c r="V123" s="49"/>
      <c r="W123" s="59">
        <v>0</v>
      </c>
      <c r="X123" s="59"/>
      <c r="Y123" s="59">
        <f t="shared" si="26"/>
        <v>10359.753000000001</v>
      </c>
      <c r="Z123" s="131">
        <f t="shared" si="27"/>
        <v>1</v>
      </c>
      <c r="AA123" s="59">
        <f t="shared" si="28"/>
        <v>10359.753000000001</v>
      </c>
      <c r="AB123" s="140">
        <f t="shared" si="29"/>
        <v>1</v>
      </c>
      <c r="AC123" s="149">
        <v>1</v>
      </c>
      <c r="AD123" s="149">
        <v>0</v>
      </c>
      <c r="AE123" s="149">
        <v>0</v>
      </c>
      <c r="AF123" s="178">
        <v>0</v>
      </c>
      <c r="AG123" s="56" t="s">
        <v>281</v>
      </c>
      <c r="AH123"/>
    </row>
    <row r="124" spans="1:34" s="18" customFormat="1" ht="90.75" customHeight="1">
      <c r="A124" s="45">
        <v>105</v>
      </c>
      <c r="B124" s="208" t="s">
        <v>282</v>
      </c>
      <c r="C124" s="47" t="s">
        <v>43</v>
      </c>
      <c r="D124" s="48" t="s">
        <v>44</v>
      </c>
      <c r="E124" s="49"/>
      <c r="F124" s="35">
        <v>39473</v>
      </c>
      <c r="G124" s="49"/>
      <c r="H124" s="49">
        <v>39473</v>
      </c>
      <c r="I124" s="49"/>
      <c r="J124" s="36" t="s">
        <v>141</v>
      </c>
      <c r="K124" s="49"/>
      <c r="L124" s="49"/>
      <c r="M124" s="49"/>
      <c r="N124" s="49"/>
      <c r="O124" s="49">
        <f t="shared" si="37"/>
        <v>39473.883000000002</v>
      </c>
      <c r="P124" s="49">
        <v>39473.883000000002</v>
      </c>
      <c r="Q124" s="49"/>
      <c r="R124" s="49"/>
      <c r="S124" s="49">
        <f t="shared" si="38"/>
        <v>39473.883000000002</v>
      </c>
      <c r="T124" s="49">
        <v>39473.883000000002</v>
      </c>
      <c r="U124" s="49"/>
      <c r="V124" s="49"/>
      <c r="W124" s="59"/>
      <c r="X124" s="59"/>
      <c r="Y124" s="59">
        <f t="shared" si="26"/>
        <v>0</v>
      </c>
      <c r="Z124" s="131">
        <f t="shared" si="27"/>
        <v>0</v>
      </c>
      <c r="AA124" s="59">
        <f t="shared" si="28"/>
        <v>0</v>
      </c>
      <c r="AB124" s="140">
        <f t="shared" si="29"/>
        <v>0</v>
      </c>
      <c r="AC124" s="149"/>
      <c r="AD124" s="149"/>
      <c r="AE124" s="149">
        <v>1</v>
      </c>
      <c r="AF124" s="178"/>
      <c r="AG124" s="56" t="s">
        <v>283</v>
      </c>
      <c r="AH124"/>
    </row>
    <row r="125" spans="1:34" s="18" customFormat="1" ht="90.75" customHeight="1">
      <c r="A125" s="45">
        <v>106</v>
      </c>
      <c r="B125" s="208" t="s">
        <v>284</v>
      </c>
      <c r="C125" s="47" t="s">
        <v>43</v>
      </c>
      <c r="D125" s="48" t="s">
        <v>44</v>
      </c>
      <c r="E125" s="49"/>
      <c r="F125" s="35">
        <v>6453</v>
      </c>
      <c r="G125" s="49"/>
      <c r="H125" s="49">
        <v>6453</v>
      </c>
      <c r="I125" s="49"/>
      <c r="J125" s="36" t="s">
        <v>141</v>
      </c>
      <c r="K125" s="49"/>
      <c r="L125" s="49"/>
      <c r="M125" s="49"/>
      <c r="N125" s="49"/>
      <c r="O125" s="49">
        <f t="shared" si="37"/>
        <v>6453.5219999999999</v>
      </c>
      <c r="P125" s="49">
        <v>6453.5219999999999</v>
      </c>
      <c r="Q125" s="49"/>
      <c r="R125" s="49"/>
      <c r="S125" s="49">
        <f t="shared" si="38"/>
        <v>6453.5219999999999</v>
      </c>
      <c r="T125" s="49">
        <v>6453.5219999999999</v>
      </c>
      <c r="U125" s="49"/>
      <c r="V125" s="49"/>
      <c r="W125" s="59"/>
      <c r="X125" s="59"/>
      <c r="Y125" s="59">
        <f t="shared" si="26"/>
        <v>0</v>
      </c>
      <c r="Z125" s="131">
        <f t="shared" si="27"/>
        <v>0</v>
      </c>
      <c r="AA125" s="59">
        <f t="shared" si="28"/>
        <v>0</v>
      </c>
      <c r="AB125" s="140">
        <f t="shared" si="29"/>
        <v>0</v>
      </c>
      <c r="AC125" s="149">
        <v>1</v>
      </c>
      <c r="AD125" s="149"/>
      <c r="AE125" s="149"/>
      <c r="AF125" s="178"/>
      <c r="AG125" s="56" t="s">
        <v>285</v>
      </c>
      <c r="AH125"/>
    </row>
    <row r="126" spans="1:34" s="18" customFormat="1" ht="90.75" customHeight="1">
      <c r="A126" s="45">
        <v>107</v>
      </c>
      <c r="B126" s="208" t="s">
        <v>286</v>
      </c>
      <c r="C126" s="47" t="s">
        <v>43</v>
      </c>
      <c r="D126" s="48" t="s">
        <v>44</v>
      </c>
      <c r="E126" s="49"/>
      <c r="F126" s="35">
        <v>8981</v>
      </c>
      <c r="G126" s="49"/>
      <c r="H126" s="49">
        <v>8981</v>
      </c>
      <c r="I126" s="49"/>
      <c r="J126" s="36" t="s">
        <v>141</v>
      </c>
      <c r="K126" s="49"/>
      <c r="L126" s="49"/>
      <c r="M126" s="49"/>
      <c r="N126" s="49"/>
      <c r="O126" s="49">
        <f t="shared" si="37"/>
        <v>7622</v>
      </c>
      <c r="P126" s="49">
        <v>7622</v>
      </c>
      <c r="Q126" s="49"/>
      <c r="R126" s="49"/>
      <c r="S126" s="49">
        <f t="shared" si="38"/>
        <v>0</v>
      </c>
      <c r="T126" s="49"/>
      <c r="U126" s="49"/>
      <c r="V126" s="49"/>
      <c r="W126" s="59"/>
      <c r="X126" s="59"/>
      <c r="Y126" s="59">
        <f t="shared" si="26"/>
        <v>7622</v>
      </c>
      <c r="Z126" s="131">
        <f t="shared" si="27"/>
        <v>1</v>
      </c>
      <c r="AA126" s="59">
        <f t="shared" si="28"/>
        <v>7622</v>
      </c>
      <c r="AB126" s="140">
        <f t="shared" si="29"/>
        <v>1</v>
      </c>
      <c r="AC126" s="149">
        <v>1</v>
      </c>
      <c r="AD126" s="149"/>
      <c r="AE126" s="149"/>
      <c r="AF126" s="178"/>
      <c r="AG126" s="56" t="s">
        <v>287</v>
      </c>
      <c r="AH126"/>
    </row>
    <row r="127" spans="1:34" s="18" customFormat="1" ht="90.75" customHeight="1">
      <c r="A127" s="45">
        <v>108</v>
      </c>
      <c r="B127" s="208" t="s">
        <v>288</v>
      </c>
      <c r="C127" s="47" t="s">
        <v>43</v>
      </c>
      <c r="D127" s="48" t="s">
        <v>44</v>
      </c>
      <c r="E127" s="49"/>
      <c r="F127" s="35">
        <v>107729</v>
      </c>
      <c r="G127" s="49"/>
      <c r="H127" s="49">
        <v>107729</v>
      </c>
      <c r="I127" s="49"/>
      <c r="J127" s="36" t="s">
        <v>141</v>
      </c>
      <c r="K127" s="49"/>
      <c r="L127" s="49"/>
      <c r="M127" s="49"/>
      <c r="N127" s="49"/>
      <c r="O127" s="49">
        <f t="shared" si="37"/>
        <v>107729.55346</v>
      </c>
      <c r="P127" s="49">
        <v>107729.55346</v>
      </c>
      <c r="Q127" s="49"/>
      <c r="R127" s="49"/>
      <c r="S127" s="49">
        <f t="shared" si="38"/>
        <v>107729.55346</v>
      </c>
      <c r="T127" s="49">
        <v>107729.55346</v>
      </c>
      <c r="U127" s="49"/>
      <c r="V127" s="49"/>
      <c r="W127" s="59"/>
      <c r="X127" s="59"/>
      <c r="Y127" s="59">
        <f t="shared" si="26"/>
        <v>0</v>
      </c>
      <c r="Z127" s="131">
        <f t="shared" si="27"/>
        <v>0</v>
      </c>
      <c r="AA127" s="59">
        <f t="shared" si="28"/>
        <v>0</v>
      </c>
      <c r="AB127" s="140">
        <f t="shared" si="29"/>
        <v>0</v>
      </c>
      <c r="AC127" s="149"/>
      <c r="AD127" s="149">
        <v>1</v>
      </c>
      <c r="AE127" s="149"/>
      <c r="AF127" s="178"/>
      <c r="AG127" s="56" t="s">
        <v>289</v>
      </c>
      <c r="AH127"/>
    </row>
    <row r="128" spans="1:34" s="18" customFormat="1" ht="90.75" customHeight="1">
      <c r="A128" s="45">
        <v>109</v>
      </c>
      <c r="B128" s="208" t="s">
        <v>290</v>
      </c>
      <c r="C128" s="47" t="s">
        <v>43</v>
      </c>
      <c r="D128" s="48" t="s">
        <v>291</v>
      </c>
      <c r="E128" s="49"/>
      <c r="F128" s="35">
        <v>10115</v>
      </c>
      <c r="G128" s="49"/>
      <c r="H128" s="49">
        <v>10115</v>
      </c>
      <c r="I128" s="49"/>
      <c r="J128" s="36" t="s">
        <v>141</v>
      </c>
      <c r="K128" s="49"/>
      <c r="L128" s="49"/>
      <c r="M128" s="49"/>
      <c r="N128" s="49"/>
      <c r="O128" s="49">
        <f t="shared" si="37"/>
        <v>10115.406000000001</v>
      </c>
      <c r="P128" s="49">
        <v>10115.406000000001</v>
      </c>
      <c r="Q128" s="49"/>
      <c r="R128" s="49"/>
      <c r="S128" s="49">
        <f t="shared" si="38"/>
        <v>10115.406000000001</v>
      </c>
      <c r="T128" s="49">
        <v>10115.406000000001</v>
      </c>
      <c r="U128" s="49"/>
      <c r="V128" s="49"/>
      <c r="W128" s="59">
        <f t="shared" ref="W128:W131" si="39">R128-V128</f>
        <v>0</v>
      </c>
      <c r="X128" s="59"/>
      <c r="Y128" s="59">
        <f t="shared" si="26"/>
        <v>0</v>
      </c>
      <c r="Z128" s="131">
        <f t="shared" si="27"/>
        <v>0</v>
      </c>
      <c r="AA128" s="59">
        <f t="shared" si="28"/>
        <v>0</v>
      </c>
      <c r="AB128" s="140">
        <f t="shared" si="29"/>
        <v>0</v>
      </c>
      <c r="AC128" s="149"/>
      <c r="AD128" s="149"/>
      <c r="AE128" s="149">
        <v>1</v>
      </c>
      <c r="AF128" s="178"/>
      <c r="AG128" s="56" t="s">
        <v>292</v>
      </c>
      <c r="AH128"/>
    </row>
    <row r="129" spans="1:34" s="18" customFormat="1" ht="90.75" customHeight="1">
      <c r="A129" s="45">
        <v>110</v>
      </c>
      <c r="B129" s="208" t="s">
        <v>293</v>
      </c>
      <c r="C129" s="47" t="s">
        <v>43</v>
      </c>
      <c r="D129" s="48" t="s">
        <v>44</v>
      </c>
      <c r="E129" s="49"/>
      <c r="F129" s="35">
        <v>13437</v>
      </c>
      <c r="G129" s="49"/>
      <c r="H129" s="49">
        <v>13437</v>
      </c>
      <c r="I129" s="49"/>
      <c r="J129" s="36" t="s">
        <v>141</v>
      </c>
      <c r="K129" s="49"/>
      <c r="L129" s="49"/>
      <c r="M129" s="49"/>
      <c r="N129" s="49"/>
      <c r="O129" s="49">
        <f t="shared" si="37"/>
        <v>671.86300000000006</v>
      </c>
      <c r="P129" s="49">
        <v>671.86300000000006</v>
      </c>
      <c r="Q129" s="49"/>
      <c r="R129" s="49"/>
      <c r="S129" s="49">
        <f t="shared" si="38"/>
        <v>0</v>
      </c>
      <c r="T129" s="49"/>
      <c r="U129" s="49"/>
      <c r="V129" s="49"/>
      <c r="W129" s="59">
        <f t="shared" si="39"/>
        <v>0</v>
      </c>
      <c r="X129" s="59"/>
      <c r="Y129" s="59">
        <f t="shared" si="26"/>
        <v>671.86300000000006</v>
      </c>
      <c r="Z129" s="131">
        <f t="shared" si="27"/>
        <v>1</v>
      </c>
      <c r="AA129" s="59">
        <f t="shared" si="28"/>
        <v>671.86300000000006</v>
      </c>
      <c r="AB129" s="140">
        <f t="shared" si="29"/>
        <v>1</v>
      </c>
      <c r="AC129" s="149">
        <v>1</v>
      </c>
      <c r="AD129" s="149"/>
      <c r="AE129" s="149"/>
      <c r="AF129" s="178"/>
      <c r="AG129" s="56" t="s">
        <v>294</v>
      </c>
      <c r="AH129"/>
    </row>
    <row r="130" spans="1:34" s="18" customFormat="1" ht="90.75" customHeight="1">
      <c r="A130" s="45">
        <v>111</v>
      </c>
      <c r="B130" s="208" t="s">
        <v>295</v>
      </c>
      <c r="C130" s="47" t="s">
        <v>43</v>
      </c>
      <c r="D130" s="48" t="s">
        <v>75</v>
      </c>
      <c r="E130" s="49"/>
      <c r="F130" s="35" t="s">
        <v>296</v>
      </c>
      <c r="G130" s="49"/>
      <c r="H130" s="49" t="s">
        <v>296</v>
      </c>
      <c r="I130" s="49"/>
      <c r="J130" s="36" t="s">
        <v>141</v>
      </c>
      <c r="K130" s="49"/>
      <c r="L130" s="49"/>
      <c r="M130" s="49"/>
      <c r="N130" s="49"/>
      <c r="O130" s="49">
        <f t="shared" si="37"/>
        <v>5910</v>
      </c>
      <c r="P130" s="49">
        <v>5910</v>
      </c>
      <c r="Q130" s="49"/>
      <c r="R130" s="49"/>
      <c r="S130" s="49">
        <f t="shared" si="38"/>
        <v>0</v>
      </c>
      <c r="T130" s="49"/>
      <c r="U130" s="49"/>
      <c r="V130" s="49"/>
      <c r="W130" s="59">
        <f t="shared" si="39"/>
        <v>0</v>
      </c>
      <c r="X130" s="59"/>
      <c r="Y130" s="59">
        <f t="shared" ref="Y130" si="40">P130+Q130-T130-U130</f>
        <v>5910</v>
      </c>
      <c r="Z130" s="131">
        <f t="shared" ref="Z130" si="41">Y130/(P130+Q130)</f>
        <v>1</v>
      </c>
      <c r="AA130" s="59">
        <f t="shared" ref="AA130" si="42">Y130+W130</f>
        <v>5910</v>
      </c>
      <c r="AB130" s="140">
        <f t="shared" ref="AB130" si="43">AA130/O130</f>
        <v>1</v>
      </c>
      <c r="AC130" s="149">
        <v>1</v>
      </c>
      <c r="AD130" s="149"/>
      <c r="AE130" s="149"/>
      <c r="AF130" s="178"/>
      <c r="AG130" s="56" t="s">
        <v>297</v>
      </c>
      <c r="AH130"/>
    </row>
    <row r="131" spans="1:34" s="18" customFormat="1" ht="91.5" customHeight="1">
      <c r="A131" s="45">
        <v>112</v>
      </c>
      <c r="B131" s="208" t="s">
        <v>298</v>
      </c>
      <c r="C131" s="47" t="s">
        <v>43</v>
      </c>
      <c r="D131" s="48" t="s">
        <v>44</v>
      </c>
      <c r="E131" s="49"/>
      <c r="F131" s="35">
        <v>5315</v>
      </c>
      <c r="G131" s="49"/>
      <c r="H131" s="49">
        <v>5315</v>
      </c>
      <c r="I131" s="49"/>
      <c r="J131" s="36" t="s">
        <v>141</v>
      </c>
      <c r="K131" s="49"/>
      <c r="L131" s="49"/>
      <c r="M131" s="49"/>
      <c r="N131" s="49"/>
      <c r="O131" s="49">
        <f t="shared" si="37"/>
        <v>5315.6689999999999</v>
      </c>
      <c r="P131" s="49">
        <v>5315.6689999999999</v>
      </c>
      <c r="Q131" s="49"/>
      <c r="R131" s="49"/>
      <c r="S131" s="49">
        <f t="shared" si="38"/>
        <v>5315.6689999999999</v>
      </c>
      <c r="T131" s="49">
        <v>5315.6689999999999</v>
      </c>
      <c r="U131" s="49"/>
      <c r="V131" s="49"/>
      <c r="W131" s="59">
        <f t="shared" si="39"/>
        <v>0</v>
      </c>
      <c r="X131" s="59"/>
      <c r="Y131" s="59">
        <f t="shared" ref="Y131" si="44">P131+Q131-T131-U131</f>
        <v>0</v>
      </c>
      <c r="Z131" s="131">
        <f t="shared" ref="Z131" si="45">Y131/(P131+Q131)</f>
        <v>0</v>
      </c>
      <c r="AA131" s="59">
        <f t="shared" ref="AA131" si="46">Y131+W131</f>
        <v>0</v>
      </c>
      <c r="AB131" s="140">
        <f t="shared" ref="AB131" si="47">AA131/O131</f>
        <v>0</v>
      </c>
      <c r="AC131" s="149"/>
      <c r="AD131" s="149"/>
      <c r="AE131" s="149">
        <v>1</v>
      </c>
      <c r="AF131" s="178"/>
      <c r="AG131" s="56" t="s">
        <v>299</v>
      </c>
      <c r="AH131"/>
    </row>
    <row r="132" spans="1:34" s="6" customFormat="1" ht="26.25" customHeight="1">
      <c r="A132" s="33" t="s">
        <v>300</v>
      </c>
      <c r="B132" s="23" t="s">
        <v>301</v>
      </c>
      <c r="C132" s="19"/>
      <c r="D132" s="21"/>
      <c r="E132" s="22">
        <f>E133</f>
        <v>1766783</v>
      </c>
      <c r="F132" s="22">
        <f>F133</f>
        <v>1714907.2479399999</v>
      </c>
      <c r="G132" s="22">
        <f t="shared" ref="G132:L132" si="48">G133</f>
        <v>0</v>
      </c>
      <c r="H132" s="22">
        <f>H133</f>
        <v>1185928.3892999999</v>
      </c>
      <c r="I132" s="22">
        <f t="shared" si="48"/>
        <v>0</v>
      </c>
      <c r="J132" s="31"/>
      <c r="K132" s="22"/>
      <c r="L132" s="22">
        <f t="shared" si="48"/>
        <v>0</v>
      </c>
      <c r="M132" s="22"/>
      <c r="N132" s="22"/>
      <c r="O132" s="22">
        <f>O133</f>
        <v>60000</v>
      </c>
      <c r="P132" s="22">
        <f t="shared" ref="P132:AF132" si="49">P133</f>
        <v>60000</v>
      </c>
      <c r="Q132" s="22">
        <f t="shared" si="49"/>
        <v>0</v>
      </c>
      <c r="R132" s="22">
        <f t="shared" si="49"/>
        <v>0</v>
      </c>
      <c r="S132" s="22">
        <f t="shared" si="49"/>
        <v>44020.464999999997</v>
      </c>
      <c r="T132" s="22">
        <f t="shared" si="49"/>
        <v>44020.464999999997</v>
      </c>
      <c r="U132" s="22">
        <f t="shared" si="49"/>
        <v>0</v>
      </c>
      <c r="V132" s="22">
        <f t="shared" si="49"/>
        <v>0</v>
      </c>
      <c r="W132" s="22">
        <f t="shared" ref="W132:W135" si="50">R132-V132</f>
        <v>0</v>
      </c>
      <c r="X132" s="22"/>
      <c r="Y132" s="22">
        <f t="shared" ref="Y132:Y136" si="51">P132+Q132-T132-U132</f>
        <v>15979.535000000003</v>
      </c>
      <c r="Z132" s="129">
        <f t="shared" ref="Z132:Z136" si="52">Y132/(P132+Q132)</f>
        <v>0.26632558333333339</v>
      </c>
      <c r="AA132" s="22">
        <f t="shared" ref="AA132:AA136" si="53">Y132+W132</f>
        <v>15979.535000000003</v>
      </c>
      <c r="AB132" s="138">
        <f t="shared" ref="AB132:AB136" si="54">AA132/O132</f>
        <v>0.26632558333333339</v>
      </c>
      <c r="AC132" s="116">
        <f>AC133</f>
        <v>1</v>
      </c>
      <c r="AD132" s="116">
        <f t="shared" si="49"/>
        <v>0</v>
      </c>
      <c r="AE132" s="116">
        <f t="shared" si="49"/>
        <v>0</v>
      </c>
      <c r="AF132" s="22">
        <f t="shared" si="49"/>
        <v>0</v>
      </c>
      <c r="AG132" s="89"/>
      <c r="AH132"/>
    </row>
    <row r="133" spans="1:34" s="91" customFormat="1" ht="65.25" customHeight="1">
      <c r="A133" s="45">
        <v>113</v>
      </c>
      <c r="B133" s="196" t="s">
        <v>302</v>
      </c>
      <c r="C133" s="100" t="s">
        <v>303</v>
      </c>
      <c r="D133" s="48" t="s">
        <v>75</v>
      </c>
      <c r="E133" s="49">
        <v>1766783</v>
      </c>
      <c r="F133" s="49">
        <v>1714907.2479399999</v>
      </c>
      <c r="G133" s="49"/>
      <c r="H133" s="49">
        <v>1185928.3892999999</v>
      </c>
      <c r="I133" s="49"/>
      <c r="J133" s="92" t="s">
        <v>304</v>
      </c>
      <c r="K133" s="92" t="s">
        <v>305</v>
      </c>
      <c r="L133" s="49"/>
      <c r="M133" s="49"/>
      <c r="N133" s="49"/>
      <c r="O133" s="49">
        <f>SUM(P133:R133)</f>
        <v>60000</v>
      </c>
      <c r="P133" s="49">
        <v>60000</v>
      </c>
      <c r="Q133" s="49"/>
      <c r="R133" s="49"/>
      <c r="S133" s="49">
        <f t="shared" si="38"/>
        <v>44020.464999999997</v>
      </c>
      <c r="T133" s="49">
        <v>44020.464999999997</v>
      </c>
      <c r="U133" s="49"/>
      <c r="V133" s="49"/>
      <c r="W133" s="59">
        <f t="shared" si="50"/>
        <v>0</v>
      </c>
      <c r="X133" s="59"/>
      <c r="Y133" s="59">
        <f t="shared" si="51"/>
        <v>15979.535000000003</v>
      </c>
      <c r="Z133" s="131">
        <f t="shared" si="52"/>
        <v>0.26632558333333339</v>
      </c>
      <c r="AA133" s="59">
        <f t="shared" si="53"/>
        <v>15979.535000000003</v>
      </c>
      <c r="AB133" s="140">
        <f t="shared" si="54"/>
        <v>0.26632558333333339</v>
      </c>
      <c r="AC133" s="149">
        <v>1</v>
      </c>
      <c r="AD133" s="149">
        <v>0</v>
      </c>
      <c r="AE133" s="149">
        <v>0</v>
      </c>
      <c r="AF133" s="150">
        <v>0</v>
      </c>
      <c r="AG133" s="81"/>
      <c r="AH133"/>
    </row>
    <row r="134" spans="1:34" s="151" customFormat="1" ht="30" customHeight="1">
      <c r="A134" s="270" t="s">
        <v>306</v>
      </c>
      <c r="B134" s="271"/>
      <c r="C134" s="28"/>
      <c r="D134" s="16"/>
      <c r="E134" s="25">
        <f>E136+F166</f>
        <v>162887330.23224002</v>
      </c>
      <c r="F134" s="25">
        <f>F136+F166</f>
        <v>164879826.46136996</v>
      </c>
      <c r="G134" s="25">
        <f>G136+G166</f>
        <v>113365.9</v>
      </c>
      <c r="H134" s="25">
        <f>H136+H166</f>
        <v>34987099.299999997</v>
      </c>
      <c r="I134" s="25">
        <f>I136+I166</f>
        <v>16192484.599999998</v>
      </c>
      <c r="J134" s="25">
        <f t="shared" ref="J134:V134" si="55">J136+J166</f>
        <v>0</v>
      </c>
      <c r="K134" s="25">
        <f t="shared" si="55"/>
        <v>0</v>
      </c>
      <c r="L134" s="25">
        <f t="shared" si="55"/>
        <v>0</v>
      </c>
      <c r="M134" s="25">
        <f>M136+M166</f>
        <v>1779322.49077</v>
      </c>
      <c r="N134" s="25">
        <f>N136+N166</f>
        <v>38042836.056600004</v>
      </c>
      <c r="O134" s="25">
        <f>O136+O166</f>
        <v>41447518.049079999</v>
      </c>
      <c r="P134" s="25">
        <f>P136+P166</f>
        <v>41395328.049079999</v>
      </c>
      <c r="Q134" s="25">
        <f>Q136+Q166</f>
        <v>52190</v>
      </c>
      <c r="R134" s="25">
        <f t="shared" si="55"/>
        <v>0</v>
      </c>
      <c r="S134" s="25">
        <f>S136+S166</f>
        <v>17663242.332199998</v>
      </c>
      <c r="T134" s="25">
        <f>T136+T166</f>
        <v>17608107.932209998</v>
      </c>
      <c r="U134" s="25">
        <f>U136+U166</f>
        <v>55134.399989999998</v>
      </c>
      <c r="V134" s="25">
        <f t="shared" si="55"/>
        <v>0</v>
      </c>
      <c r="W134" s="25">
        <f t="shared" si="50"/>
        <v>0</v>
      </c>
      <c r="X134" s="25"/>
      <c r="Y134" s="25">
        <f>P134+Q134-T134-U134</f>
        <v>23784275.716880001</v>
      </c>
      <c r="Z134" s="125">
        <f t="shared" si="52"/>
        <v>0.57384077108588016</v>
      </c>
      <c r="AA134" s="25">
        <f>Y134+W134</f>
        <v>23784275.716880001</v>
      </c>
      <c r="AB134" s="126">
        <f t="shared" si="54"/>
        <v>0.57384077108588016</v>
      </c>
      <c r="AC134" s="25">
        <f t="shared" ref="AC134:AE134" si="56">AC136+AC166</f>
        <v>42</v>
      </c>
      <c r="AD134" s="25">
        <f t="shared" si="56"/>
        <v>4</v>
      </c>
      <c r="AE134" s="25">
        <f t="shared" si="56"/>
        <v>0</v>
      </c>
      <c r="AF134" s="25">
        <f>AF136+AF166</f>
        <v>0</v>
      </c>
      <c r="AG134" s="25">
        <f>AG136+AG166</f>
        <v>0</v>
      </c>
      <c r="AH134"/>
    </row>
    <row r="135" spans="1:34">
      <c r="A135" s="75"/>
      <c r="B135" s="76" t="s">
        <v>207</v>
      </c>
      <c r="C135" s="3"/>
      <c r="D135" s="2"/>
      <c r="E135" s="26"/>
      <c r="F135" s="26"/>
      <c r="G135" s="26"/>
      <c r="H135" s="26"/>
      <c r="I135" s="26"/>
      <c r="J135" s="15"/>
      <c r="K135" s="26"/>
      <c r="L135" s="26"/>
      <c r="M135" s="26"/>
      <c r="N135" s="26"/>
      <c r="O135" s="38">
        <v>0</v>
      </c>
      <c r="P135" s="26"/>
      <c r="Q135" s="26"/>
      <c r="R135" s="26"/>
      <c r="S135" s="38">
        <v>0</v>
      </c>
      <c r="T135" s="26"/>
      <c r="U135" s="26"/>
      <c r="V135" s="26"/>
      <c r="W135" s="58">
        <f t="shared" si="50"/>
        <v>0</v>
      </c>
      <c r="X135" s="87"/>
      <c r="Y135" s="58">
        <f t="shared" si="51"/>
        <v>0</v>
      </c>
      <c r="Z135" s="133"/>
      <c r="AA135" s="58"/>
      <c r="AB135" s="142"/>
      <c r="AC135" s="122"/>
      <c r="AD135" s="122"/>
      <c r="AE135" s="122"/>
      <c r="AF135" s="88"/>
      <c r="AG135" s="74"/>
      <c r="AH135"/>
    </row>
    <row r="136" spans="1:34" s="6" customFormat="1" ht="26.25" customHeight="1">
      <c r="A136" s="33" t="s">
        <v>307</v>
      </c>
      <c r="B136" s="23" t="s">
        <v>41</v>
      </c>
      <c r="C136" s="19"/>
      <c r="D136" s="21"/>
      <c r="E136" s="22">
        <f t="shared" ref="E136:V136" si="57">SUM(E137:E165)</f>
        <v>160577260.30000001</v>
      </c>
      <c r="F136" s="22">
        <f t="shared" si="57"/>
        <v>162569756.52912995</v>
      </c>
      <c r="G136" s="22">
        <f t="shared" si="57"/>
        <v>113365.9</v>
      </c>
      <c r="H136" s="22">
        <f t="shared" si="57"/>
        <v>34987099.299999997</v>
      </c>
      <c r="I136" s="22">
        <f t="shared" si="57"/>
        <v>16192484.599999998</v>
      </c>
      <c r="J136" s="22">
        <f t="shared" si="57"/>
        <v>0</v>
      </c>
      <c r="K136" s="22">
        <f t="shared" si="57"/>
        <v>0</v>
      </c>
      <c r="L136" s="22">
        <f t="shared" si="57"/>
        <v>0</v>
      </c>
      <c r="M136" s="22">
        <f t="shared" si="57"/>
        <v>1779322.49077</v>
      </c>
      <c r="N136" s="22">
        <f t="shared" si="57"/>
        <v>37964203.062400006</v>
      </c>
      <c r="O136" s="22">
        <f t="shared" si="57"/>
        <v>41241577.829999998</v>
      </c>
      <c r="P136" s="22">
        <f t="shared" si="57"/>
        <v>41189387.829999998</v>
      </c>
      <c r="Q136" s="22">
        <f t="shared" si="57"/>
        <v>52190</v>
      </c>
      <c r="R136" s="22">
        <f t="shared" si="57"/>
        <v>0</v>
      </c>
      <c r="S136" s="22">
        <f t="shared" si="57"/>
        <v>17530045.513689999</v>
      </c>
      <c r="T136" s="22">
        <f t="shared" si="57"/>
        <v>17474911.113699999</v>
      </c>
      <c r="U136" s="22">
        <f t="shared" si="57"/>
        <v>55134.399989999998</v>
      </c>
      <c r="V136" s="22">
        <f t="shared" si="57"/>
        <v>0</v>
      </c>
      <c r="W136" s="22"/>
      <c r="X136" s="22"/>
      <c r="Y136" s="22">
        <f t="shared" si="51"/>
        <v>23711532.31631</v>
      </c>
      <c r="Z136" s="129">
        <f t="shared" si="52"/>
        <v>0.57494241403784818</v>
      </c>
      <c r="AA136" s="22">
        <f t="shared" si="53"/>
        <v>23711532.31631</v>
      </c>
      <c r="AB136" s="138">
        <f t="shared" si="54"/>
        <v>0.57494241403784818</v>
      </c>
      <c r="AC136" s="22">
        <f>SUM(AC137:AC165)</f>
        <v>26</v>
      </c>
      <c r="AD136" s="22">
        <f>SUM(AD137:AD165)</f>
        <v>3</v>
      </c>
      <c r="AE136" s="22">
        <f>SUM(AE137:AE165)</f>
        <v>0</v>
      </c>
      <c r="AF136" s="22">
        <f>SUM(AF137:AF165)</f>
        <v>0</v>
      </c>
      <c r="AG136" s="22">
        <f>SUM(AG137:AG165)</f>
        <v>0</v>
      </c>
      <c r="AH136"/>
    </row>
    <row r="137" spans="1:34" s="152" customFormat="1" ht="86.25" customHeight="1">
      <c r="A137" s="45">
        <v>114</v>
      </c>
      <c r="B137" s="232" t="s">
        <v>308</v>
      </c>
      <c r="C137" s="47" t="s">
        <v>309</v>
      </c>
      <c r="D137" s="50" t="s">
        <v>75</v>
      </c>
      <c r="E137" s="49">
        <v>11303880</v>
      </c>
      <c r="F137" s="49">
        <v>10366403.130000001</v>
      </c>
      <c r="G137" s="49"/>
      <c r="H137" s="49">
        <v>11303880</v>
      </c>
      <c r="I137" s="49">
        <v>6479043.5999999996</v>
      </c>
      <c r="J137" s="36" t="s">
        <v>310</v>
      </c>
      <c r="K137" s="35" t="s">
        <v>311</v>
      </c>
      <c r="L137" s="35" t="s">
        <v>312</v>
      </c>
      <c r="M137" s="49"/>
      <c r="N137" s="49">
        <v>10507157.199999999</v>
      </c>
      <c r="O137" s="49">
        <f t="shared" ref="O137:O174" si="58">SUM(P137:R137)</f>
        <v>4320583.5999999996</v>
      </c>
      <c r="P137" s="49">
        <v>4320583.5999999996</v>
      </c>
      <c r="Q137" s="49"/>
      <c r="R137" s="49"/>
      <c r="S137" s="49">
        <f t="shared" ref="S137:S174" si="59">SUM(T137:V137)</f>
        <v>750269.8</v>
      </c>
      <c r="T137" s="49">
        <v>750269.8</v>
      </c>
      <c r="U137" s="49"/>
      <c r="V137" s="49"/>
      <c r="W137" s="59">
        <f t="shared" ref="W137:W165" si="60">R137-V137</f>
        <v>0</v>
      </c>
      <c r="X137" s="59"/>
      <c r="Y137" s="59">
        <f t="shared" ref="Y137:Y165" si="61">P137+Q137-T137-U137</f>
        <v>3570313.8</v>
      </c>
      <c r="Z137" s="131">
        <f t="shared" ref="Z137:Z165" si="62">Y137/(P137+Q137)</f>
        <v>0.82634989402820491</v>
      </c>
      <c r="AA137" s="59">
        <f t="shared" ref="AA137:AA165" si="63">Y137+W137</f>
        <v>3570313.8</v>
      </c>
      <c r="AB137" s="140">
        <f t="shared" ref="AB137:AB165" si="64">AA137/O137</f>
        <v>0.82634989402820491</v>
      </c>
      <c r="AC137" s="149">
        <v>1</v>
      </c>
      <c r="AD137" s="149">
        <v>0</v>
      </c>
      <c r="AE137" s="149">
        <v>0</v>
      </c>
      <c r="AF137" s="150">
        <v>0</v>
      </c>
      <c r="AG137" s="56" t="s">
        <v>313</v>
      </c>
      <c r="AH137"/>
    </row>
    <row r="138" spans="1:34" s="152" customFormat="1" ht="93" customHeight="1">
      <c r="A138" s="45">
        <v>115</v>
      </c>
      <c r="B138" s="232" t="s">
        <v>314</v>
      </c>
      <c r="C138" s="47" t="s">
        <v>309</v>
      </c>
      <c r="D138" s="50" t="s">
        <v>58</v>
      </c>
      <c r="E138" s="49">
        <v>2048546</v>
      </c>
      <c r="F138" s="49">
        <v>1879225.48</v>
      </c>
      <c r="G138" s="49">
        <v>113365.9</v>
      </c>
      <c r="H138" s="49">
        <v>1935180.1</v>
      </c>
      <c r="I138" s="49">
        <v>1605621.2</v>
      </c>
      <c r="J138" s="36" t="s">
        <v>315</v>
      </c>
      <c r="K138" s="35" t="s">
        <v>316</v>
      </c>
      <c r="L138" s="35" t="s">
        <v>317</v>
      </c>
      <c r="M138" s="49">
        <v>113365.9</v>
      </c>
      <c r="N138" s="49">
        <v>1551456.2</v>
      </c>
      <c r="O138" s="49">
        <f t="shared" si="58"/>
        <v>0</v>
      </c>
      <c r="P138" s="49">
        <v>0</v>
      </c>
      <c r="Q138" s="49"/>
      <c r="R138" s="49"/>
      <c r="S138" s="49">
        <f t="shared" si="59"/>
        <v>0</v>
      </c>
      <c r="T138" s="49">
        <v>0</v>
      </c>
      <c r="U138" s="91"/>
      <c r="V138" s="49"/>
      <c r="W138" s="59">
        <f t="shared" si="60"/>
        <v>0</v>
      </c>
      <c r="X138" s="59"/>
      <c r="Y138" s="59">
        <f t="shared" si="61"/>
        <v>0</v>
      </c>
      <c r="Z138" s="131"/>
      <c r="AA138" s="59"/>
      <c r="AB138" s="140"/>
      <c r="AC138" s="149">
        <v>1</v>
      </c>
      <c r="AD138" s="149">
        <v>0</v>
      </c>
      <c r="AE138" s="149"/>
      <c r="AF138" s="150">
        <v>0</v>
      </c>
      <c r="AG138" s="56" t="s">
        <v>318</v>
      </c>
      <c r="AH138"/>
    </row>
    <row r="139" spans="1:34" s="152" customFormat="1" ht="99" customHeight="1">
      <c r="A139" s="45">
        <v>116</v>
      </c>
      <c r="B139" s="232" t="s">
        <v>319</v>
      </c>
      <c r="C139" s="47" t="s">
        <v>309</v>
      </c>
      <c r="D139" s="50" t="s">
        <v>75</v>
      </c>
      <c r="E139" s="49">
        <v>10939817</v>
      </c>
      <c r="F139" s="49">
        <v>10408981.047909999</v>
      </c>
      <c r="G139" s="49"/>
      <c r="H139" s="49">
        <v>10939817</v>
      </c>
      <c r="I139" s="49">
        <v>1003548.9</v>
      </c>
      <c r="J139" s="92" t="s">
        <v>320</v>
      </c>
      <c r="K139" s="35" t="s">
        <v>321</v>
      </c>
      <c r="L139" s="35" t="s">
        <v>317</v>
      </c>
      <c r="M139" s="49"/>
      <c r="N139" s="49">
        <v>5003548.8</v>
      </c>
      <c r="O139" s="49">
        <f t="shared" si="58"/>
        <v>4000000</v>
      </c>
      <c r="P139" s="49">
        <v>4000000</v>
      </c>
      <c r="Q139" s="49"/>
      <c r="R139" s="49"/>
      <c r="S139" s="49">
        <f t="shared" si="59"/>
        <v>1441730.2</v>
      </c>
      <c r="T139" s="49">
        <v>1441730.2</v>
      </c>
      <c r="U139" s="49"/>
      <c r="V139" s="49"/>
      <c r="W139" s="59">
        <f t="shared" si="60"/>
        <v>0</v>
      </c>
      <c r="X139" s="59"/>
      <c r="Y139" s="59">
        <f t="shared" si="61"/>
        <v>2558269.7999999998</v>
      </c>
      <c r="Z139" s="131">
        <f t="shared" si="62"/>
        <v>0.63956744999999993</v>
      </c>
      <c r="AA139" s="59">
        <f t="shared" si="63"/>
        <v>2558269.7999999998</v>
      </c>
      <c r="AB139" s="140">
        <f t="shared" si="64"/>
        <v>0.63956744999999993</v>
      </c>
      <c r="AC139" s="149">
        <v>1</v>
      </c>
      <c r="AD139" s="149">
        <v>0</v>
      </c>
      <c r="AE139" s="149">
        <v>0</v>
      </c>
      <c r="AF139" s="150">
        <v>0</v>
      </c>
      <c r="AG139" s="56" t="s">
        <v>322</v>
      </c>
      <c r="AH139"/>
    </row>
    <row r="140" spans="1:34" s="153" customFormat="1" ht="83.25" customHeight="1">
      <c r="A140" s="45">
        <v>117</v>
      </c>
      <c r="B140" s="208" t="s">
        <v>323</v>
      </c>
      <c r="C140" s="47" t="s">
        <v>309</v>
      </c>
      <c r="D140" s="50" t="s">
        <v>44</v>
      </c>
      <c r="E140" s="35">
        <v>240981</v>
      </c>
      <c r="F140" s="35">
        <v>240981</v>
      </c>
      <c r="G140" s="35"/>
      <c r="H140" s="35"/>
      <c r="I140" s="35"/>
      <c r="J140" s="36" t="s">
        <v>324</v>
      </c>
      <c r="K140" s="35" t="s">
        <v>325</v>
      </c>
      <c r="L140" s="35" t="s">
        <v>326</v>
      </c>
      <c r="M140" s="35"/>
      <c r="N140" s="35"/>
      <c r="O140" s="49">
        <f t="shared" si="58"/>
        <v>0</v>
      </c>
      <c r="P140" s="35"/>
      <c r="Q140" s="35"/>
      <c r="R140" s="35"/>
      <c r="S140" s="49">
        <f t="shared" si="59"/>
        <v>0</v>
      </c>
      <c r="T140" s="35"/>
      <c r="U140" s="35"/>
      <c r="V140" s="35"/>
      <c r="W140" s="59">
        <f t="shared" si="60"/>
        <v>0</v>
      </c>
      <c r="X140" s="59"/>
      <c r="Y140" s="59">
        <f t="shared" si="61"/>
        <v>0</v>
      </c>
      <c r="Z140" s="131"/>
      <c r="AA140" s="59"/>
      <c r="AB140" s="140"/>
      <c r="AC140" s="149">
        <v>1</v>
      </c>
      <c r="AD140" s="149">
        <v>0</v>
      </c>
      <c r="AE140" s="149">
        <v>0</v>
      </c>
      <c r="AF140" s="150">
        <v>0</v>
      </c>
      <c r="AG140" s="56" t="s">
        <v>327</v>
      </c>
      <c r="AH140"/>
    </row>
    <row r="141" spans="1:34" s="153" customFormat="1" ht="83.25" customHeight="1">
      <c r="A141" s="45">
        <v>118</v>
      </c>
      <c r="B141" s="208" t="s">
        <v>328</v>
      </c>
      <c r="C141" s="47" t="s">
        <v>309</v>
      </c>
      <c r="D141" s="50">
        <v>2026</v>
      </c>
      <c r="E141" s="35">
        <v>1134821</v>
      </c>
      <c r="F141" s="35">
        <v>1134821</v>
      </c>
      <c r="G141" s="35"/>
      <c r="H141" s="35">
        <v>1134821</v>
      </c>
      <c r="I141" s="35">
        <v>0</v>
      </c>
      <c r="J141" s="36" t="s">
        <v>329</v>
      </c>
      <c r="K141" s="35" t="s">
        <v>330</v>
      </c>
      <c r="L141" s="61" t="s">
        <v>330</v>
      </c>
      <c r="M141" s="35"/>
      <c r="N141" s="35">
        <v>1134821</v>
      </c>
      <c r="O141" s="49">
        <f t="shared" si="58"/>
        <v>1134821</v>
      </c>
      <c r="P141" s="35">
        <v>1134821</v>
      </c>
      <c r="Q141" s="35"/>
      <c r="R141" s="35"/>
      <c r="S141" s="49">
        <f t="shared" si="59"/>
        <v>0</v>
      </c>
      <c r="T141" s="35"/>
      <c r="U141" s="35"/>
      <c r="V141" s="35"/>
      <c r="W141" s="59">
        <f t="shared" si="60"/>
        <v>0</v>
      </c>
      <c r="X141" s="59"/>
      <c r="Y141" s="59">
        <f t="shared" si="61"/>
        <v>1134821</v>
      </c>
      <c r="Z141" s="131">
        <f t="shared" si="62"/>
        <v>1</v>
      </c>
      <c r="AA141" s="59">
        <f t="shared" si="63"/>
        <v>1134821</v>
      </c>
      <c r="AB141" s="140">
        <f t="shared" si="64"/>
        <v>1</v>
      </c>
      <c r="AC141" s="149">
        <v>1</v>
      </c>
      <c r="AD141" s="149"/>
      <c r="AE141" s="149"/>
      <c r="AF141" s="150"/>
      <c r="AG141" s="56" t="s">
        <v>331</v>
      </c>
      <c r="AH141"/>
    </row>
    <row r="142" spans="1:34" s="153" customFormat="1" ht="83.25" customHeight="1">
      <c r="A142" s="45">
        <v>119</v>
      </c>
      <c r="B142" s="208" t="s">
        <v>332</v>
      </c>
      <c r="C142" s="47" t="s">
        <v>309</v>
      </c>
      <c r="D142" s="50">
        <v>2026</v>
      </c>
      <c r="E142" s="35">
        <v>1482559</v>
      </c>
      <c r="F142" s="35">
        <v>1482559</v>
      </c>
      <c r="G142" s="35"/>
      <c r="H142" s="35">
        <v>1482559</v>
      </c>
      <c r="I142" s="35">
        <v>0</v>
      </c>
      <c r="J142" s="36" t="s">
        <v>333</v>
      </c>
      <c r="K142" s="35" t="s">
        <v>330</v>
      </c>
      <c r="L142" s="61" t="s">
        <v>330</v>
      </c>
      <c r="M142" s="35"/>
      <c r="N142" s="35">
        <v>1482559</v>
      </c>
      <c r="O142" s="49">
        <f t="shared" si="58"/>
        <v>1482559</v>
      </c>
      <c r="P142" s="35">
        <v>1482559</v>
      </c>
      <c r="Q142" s="35"/>
      <c r="R142" s="35"/>
      <c r="S142" s="49">
        <f t="shared" si="59"/>
        <v>0</v>
      </c>
      <c r="T142" s="35"/>
      <c r="U142" s="35"/>
      <c r="V142" s="35"/>
      <c r="W142" s="59">
        <f t="shared" si="60"/>
        <v>0</v>
      </c>
      <c r="X142" s="59"/>
      <c r="Y142" s="59">
        <f t="shared" si="61"/>
        <v>1482559</v>
      </c>
      <c r="Z142" s="131">
        <f t="shared" si="62"/>
        <v>1</v>
      </c>
      <c r="AA142" s="59">
        <f t="shared" si="63"/>
        <v>1482559</v>
      </c>
      <c r="AB142" s="140">
        <f t="shared" si="64"/>
        <v>1</v>
      </c>
      <c r="AC142" s="149">
        <v>1</v>
      </c>
      <c r="AD142" s="149"/>
      <c r="AE142" s="149"/>
      <c r="AF142" s="150"/>
      <c r="AG142" s="56" t="s">
        <v>331</v>
      </c>
      <c r="AH142"/>
    </row>
    <row r="143" spans="1:34" s="154" customFormat="1" ht="243.75" customHeight="1">
      <c r="A143" s="45">
        <v>120</v>
      </c>
      <c r="B143" s="232" t="s">
        <v>334</v>
      </c>
      <c r="C143" s="47" t="s">
        <v>309</v>
      </c>
      <c r="D143" s="50" t="s">
        <v>58</v>
      </c>
      <c r="E143" s="49">
        <v>1067803</v>
      </c>
      <c r="F143" s="49">
        <v>2500211.5</v>
      </c>
      <c r="G143" s="35"/>
      <c r="H143" s="35" t="s">
        <v>335</v>
      </c>
      <c r="I143" s="35"/>
      <c r="J143" s="36" t="s">
        <v>336</v>
      </c>
      <c r="K143" s="35" t="s">
        <v>337</v>
      </c>
      <c r="L143" s="49"/>
      <c r="M143" s="49"/>
      <c r="N143" s="49"/>
      <c r="O143" s="49">
        <f t="shared" si="58"/>
        <v>834311</v>
      </c>
      <c r="P143" s="49">
        <v>834311</v>
      </c>
      <c r="Q143" s="49"/>
      <c r="R143" s="49"/>
      <c r="S143" s="49">
        <f t="shared" si="59"/>
        <v>139505</v>
      </c>
      <c r="T143" s="49">
        <v>139505</v>
      </c>
      <c r="U143" s="49"/>
      <c r="V143" s="49"/>
      <c r="W143" s="59">
        <f t="shared" si="60"/>
        <v>0</v>
      </c>
      <c r="X143" s="59"/>
      <c r="Y143" s="59">
        <f t="shared" si="61"/>
        <v>694806</v>
      </c>
      <c r="Z143" s="131">
        <f t="shared" si="62"/>
        <v>0.83279017057188509</v>
      </c>
      <c r="AA143" s="59">
        <f t="shared" si="63"/>
        <v>694806</v>
      </c>
      <c r="AB143" s="140">
        <f t="shared" si="64"/>
        <v>0.83279017057188509</v>
      </c>
      <c r="AC143" s="149"/>
      <c r="AD143" s="149">
        <v>1</v>
      </c>
      <c r="AE143" s="149"/>
      <c r="AF143" s="150">
        <v>0</v>
      </c>
      <c r="AG143" s="56" t="s">
        <v>338</v>
      </c>
      <c r="AH143"/>
    </row>
    <row r="144" spans="1:34" s="154" customFormat="1" ht="96" customHeight="1">
      <c r="A144" s="45">
        <v>121</v>
      </c>
      <c r="B144" s="232" t="s">
        <v>339</v>
      </c>
      <c r="C144" s="47" t="s">
        <v>309</v>
      </c>
      <c r="D144" s="50" t="s">
        <v>75</v>
      </c>
      <c r="E144" s="49">
        <v>6055963</v>
      </c>
      <c r="F144" s="49">
        <v>5745283.7999999998</v>
      </c>
      <c r="G144" s="49"/>
      <c r="H144" s="35" t="s">
        <v>340</v>
      </c>
      <c r="I144" s="49"/>
      <c r="J144" s="36" t="s">
        <v>341</v>
      </c>
      <c r="K144" s="35" t="s">
        <v>342</v>
      </c>
      <c r="L144" s="49"/>
      <c r="M144" s="49"/>
      <c r="N144" s="49"/>
      <c r="O144" s="49">
        <f t="shared" si="58"/>
        <v>566934.5</v>
      </c>
      <c r="P144" s="49">
        <v>566934.5</v>
      </c>
      <c r="Q144" s="49"/>
      <c r="R144" s="49"/>
      <c r="S144" s="49">
        <f t="shared" si="59"/>
        <v>184023</v>
      </c>
      <c r="T144" s="49">
        <v>184023</v>
      </c>
      <c r="U144" s="49"/>
      <c r="V144" s="49"/>
      <c r="W144" s="59">
        <f t="shared" si="60"/>
        <v>0</v>
      </c>
      <c r="X144" s="59"/>
      <c r="Y144" s="59">
        <f t="shared" si="61"/>
        <v>382911.5</v>
      </c>
      <c r="Z144" s="131">
        <f t="shared" si="62"/>
        <v>0.67540694736340789</v>
      </c>
      <c r="AA144" s="59">
        <f t="shared" si="63"/>
        <v>382911.5</v>
      </c>
      <c r="AB144" s="140">
        <f t="shared" si="64"/>
        <v>0.67540694736340789</v>
      </c>
      <c r="AC144" s="149"/>
      <c r="AD144" s="149">
        <v>1</v>
      </c>
      <c r="AE144" s="149">
        <v>0</v>
      </c>
      <c r="AF144" s="150">
        <v>0</v>
      </c>
      <c r="AG144" s="56" t="s">
        <v>343</v>
      </c>
      <c r="AH144"/>
    </row>
    <row r="145" spans="1:34" s="154" customFormat="1" ht="71.25" customHeight="1">
      <c r="A145" s="45">
        <v>122</v>
      </c>
      <c r="B145" s="232" t="s">
        <v>344</v>
      </c>
      <c r="C145" s="47" t="s">
        <v>309</v>
      </c>
      <c r="D145" s="48" t="s">
        <v>58</v>
      </c>
      <c r="E145" s="49">
        <v>8090229</v>
      </c>
      <c r="F145" s="35">
        <v>7508565.2999999998</v>
      </c>
      <c r="G145" s="49"/>
      <c r="H145" s="35" t="s">
        <v>345</v>
      </c>
      <c r="I145" s="49"/>
      <c r="J145" s="36" t="s">
        <v>346</v>
      </c>
      <c r="K145" s="35" t="s">
        <v>347</v>
      </c>
      <c r="L145" s="49"/>
      <c r="M145" s="49">
        <v>1665956.5907700001</v>
      </c>
      <c r="N145" s="49">
        <v>469793.66239999997</v>
      </c>
      <c r="O145" s="49">
        <f t="shared" si="58"/>
        <v>52190</v>
      </c>
      <c r="P145" s="49"/>
      <c r="Q145" s="49">
        <v>52190</v>
      </c>
      <c r="R145" s="49"/>
      <c r="S145" s="49">
        <f t="shared" si="59"/>
        <v>55134.399989999998</v>
      </c>
      <c r="T145" s="49"/>
      <c r="U145" s="49">
        <v>55134.399989999998</v>
      </c>
      <c r="V145" s="49"/>
      <c r="W145" s="59">
        <f t="shared" si="60"/>
        <v>0</v>
      </c>
      <c r="X145" s="59"/>
      <c r="Y145" s="59">
        <f t="shared" si="61"/>
        <v>-2944.3999899999981</v>
      </c>
      <c r="Z145" s="131">
        <f t="shared" si="62"/>
        <v>-5.6416937919141562E-2</v>
      </c>
      <c r="AA145" s="59">
        <f t="shared" si="63"/>
        <v>-2944.3999899999981</v>
      </c>
      <c r="AB145" s="140">
        <f t="shared" si="64"/>
        <v>-5.6416937919141562E-2</v>
      </c>
      <c r="AC145" s="149">
        <v>1</v>
      </c>
      <c r="AD145" s="149">
        <v>0</v>
      </c>
      <c r="AE145" s="149">
        <v>0</v>
      </c>
      <c r="AF145" s="150">
        <v>0</v>
      </c>
      <c r="AG145" s="93"/>
      <c r="AH145"/>
    </row>
    <row r="146" spans="1:34" s="154" customFormat="1" ht="81.75" customHeight="1">
      <c r="A146" s="45">
        <v>123</v>
      </c>
      <c r="B146" s="206" t="s">
        <v>348</v>
      </c>
      <c r="C146" s="47" t="s">
        <v>309</v>
      </c>
      <c r="D146" s="48" t="s">
        <v>44</v>
      </c>
      <c r="E146" s="49">
        <v>2392098</v>
      </c>
      <c r="F146" s="35">
        <v>2294484</v>
      </c>
      <c r="G146" s="49"/>
      <c r="H146" s="35" t="s">
        <v>349</v>
      </c>
      <c r="I146" s="49"/>
      <c r="J146" s="36" t="s">
        <v>350</v>
      </c>
      <c r="K146" s="35" t="s">
        <v>351</v>
      </c>
      <c r="L146" s="49"/>
      <c r="M146" s="49"/>
      <c r="N146" s="49"/>
      <c r="O146" s="49">
        <f t="shared" si="58"/>
        <v>1150000</v>
      </c>
      <c r="P146" s="49">
        <v>1150000</v>
      </c>
      <c r="Q146" s="49"/>
      <c r="R146" s="49"/>
      <c r="S146" s="49">
        <f t="shared" si="59"/>
        <v>1150000</v>
      </c>
      <c r="T146" s="49">
        <v>1150000</v>
      </c>
      <c r="U146" s="49"/>
      <c r="V146" s="49"/>
      <c r="W146" s="59">
        <f t="shared" si="60"/>
        <v>0</v>
      </c>
      <c r="X146" s="59"/>
      <c r="Y146" s="59">
        <f t="shared" si="61"/>
        <v>0</v>
      </c>
      <c r="Z146" s="131">
        <f t="shared" si="62"/>
        <v>0</v>
      </c>
      <c r="AA146" s="59">
        <f t="shared" si="63"/>
        <v>0</v>
      </c>
      <c r="AB146" s="140">
        <f t="shared" si="64"/>
        <v>0</v>
      </c>
      <c r="AC146" s="149">
        <v>1</v>
      </c>
      <c r="AD146" s="149">
        <v>0</v>
      </c>
      <c r="AE146" s="149">
        <v>0</v>
      </c>
      <c r="AF146" s="150">
        <v>0</v>
      </c>
      <c r="AG146" s="93"/>
      <c r="AH146"/>
    </row>
    <row r="147" spans="1:34" s="154" customFormat="1" ht="98.25" customHeight="1">
      <c r="A147" s="45">
        <v>124</v>
      </c>
      <c r="B147" s="206" t="s">
        <v>352</v>
      </c>
      <c r="C147" s="47" t="s">
        <v>309</v>
      </c>
      <c r="D147" s="48" t="s">
        <v>44</v>
      </c>
      <c r="E147" s="49">
        <v>2273847</v>
      </c>
      <c r="F147" s="35">
        <v>803479.31099999999</v>
      </c>
      <c r="G147" s="49"/>
      <c r="H147" s="35" t="s">
        <v>353</v>
      </c>
      <c r="I147" s="49"/>
      <c r="J147" s="36" t="s">
        <v>354</v>
      </c>
      <c r="K147" s="49"/>
      <c r="L147" s="49"/>
      <c r="M147" s="49"/>
      <c r="N147" s="49"/>
      <c r="O147" s="49">
        <f t="shared" si="58"/>
        <v>400000</v>
      </c>
      <c r="P147" s="49">
        <v>400000</v>
      </c>
      <c r="Q147" s="49"/>
      <c r="R147" s="49"/>
      <c r="S147" s="49">
        <f t="shared" si="59"/>
        <v>201713.38</v>
      </c>
      <c r="T147" s="49">
        <v>201713.38</v>
      </c>
      <c r="U147" s="49"/>
      <c r="V147" s="49"/>
      <c r="W147" s="59">
        <f t="shared" si="60"/>
        <v>0</v>
      </c>
      <c r="X147" s="59"/>
      <c r="Y147" s="59">
        <f t="shared" si="61"/>
        <v>198286.62</v>
      </c>
      <c r="Z147" s="131">
        <f t="shared" si="62"/>
        <v>0.49571654999999998</v>
      </c>
      <c r="AA147" s="59">
        <f t="shared" si="63"/>
        <v>198286.62</v>
      </c>
      <c r="AB147" s="140">
        <f t="shared" si="64"/>
        <v>0.49571654999999998</v>
      </c>
      <c r="AC147" s="149">
        <v>1</v>
      </c>
      <c r="AD147" s="149">
        <v>0</v>
      </c>
      <c r="AE147" s="149">
        <v>0</v>
      </c>
      <c r="AF147" s="150">
        <v>0</v>
      </c>
      <c r="AG147" s="171" t="s">
        <v>355</v>
      </c>
      <c r="AH147"/>
    </row>
    <row r="148" spans="1:34" s="154" customFormat="1" ht="86.25" customHeight="1">
      <c r="A148" s="45">
        <v>125</v>
      </c>
      <c r="B148" s="232" t="s">
        <v>356</v>
      </c>
      <c r="C148" s="47" t="s">
        <v>309</v>
      </c>
      <c r="D148" s="48" t="s">
        <v>44</v>
      </c>
      <c r="E148" s="49">
        <v>2023874</v>
      </c>
      <c r="F148" s="49">
        <v>702997.90300000005</v>
      </c>
      <c r="G148" s="49"/>
      <c r="H148" s="35" t="s">
        <v>357</v>
      </c>
      <c r="I148" s="49"/>
      <c r="J148" s="36" t="s">
        <v>358</v>
      </c>
      <c r="K148" s="49"/>
      <c r="L148" s="49"/>
      <c r="M148" s="49"/>
      <c r="N148" s="49"/>
      <c r="O148" s="49">
        <f t="shared" si="58"/>
        <v>400000</v>
      </c>
      <c r="P148" s="49">
        <v>400000</v>
      </c>
      <c r="Q148" s="49"/>
      <c r="R148" s="49"/>
      <c r="S148" s="49">
        <f t="shared" si="59"/>
        <v>157870.45000000001</v>
      </c>
      <c r="T148" s="49">
        <v>157870.45000000001</v>
      </c>
      <c r="U148" s="49"/>
      <c r="V148" s="49"/>
      <c r="W148" s="59">
        <f t="shared" si="60"/>
        <v>0</v>
      </c>
      <c r="X148" s="59"/>
      <c r="Y148" s="59">
        <f t="shared" si="61"/>
        <v>242129.55</v>
      </c>
      <c r="Z148" s="131">
        <f t="shared" si="62"/>
        <v>0.60532387499999996</v>
      </c>
      <c r="AA148" s="59">
        <f t="shared" si="63"/>
        <v>242129.55</v>
      </c>
      <c r="AB148" s="140">
        <f t="shared" si="64"/>
        <v>0.60532387499999996</v>
      </c>
      <c r="AC148" s="149">
        <v>1</v>
      </c>
      <c r="AD148" s="149">
        <v>0</v>
      </c>
      <c r="AE148" s="149">
        <v>0</v>
      </c>
      <c r="AF148" s="150">
        <v>0</v>
      </c>
      <c r="AG148" s="179" t="s">
        <v>355</v>
      </c>
      <c r="AH148"/>
    </row>
    <row r="149" spans="1:34" s="154" customFormat="1" ht="81" customHeight="1">
      <c r="A149" s="45">
        <v>126</v>
      </c>
      <c r="B149" s="232" t="s">
        <v>359</v>
      </c>
      <c r="C149" s="47" t="s">
        <v>309</v>
      </c>
      <c r="D149" s="48" t="s">
        <v>44</v>
      </c>
      <c r="E149" s="49">
        <v>2840266</v>
      </c>
      <c r="F149" s="49">
        <v>2679942.267</v>
      </c>
      <c r="G149" s="49"/>
      <c r="H149" s="35" t="s">
        <v>360</v>
      </c>
      <c r="I149" s="49"/>
      <c r="J149" s="36" t="s">
        <v>361</v>
      </c>
      <c r="K149" s="49"/>
      <c r="L149" s="49"/>
      <c r="M149" s="49"/>
      <c r="N149" s="49"/>
      <c r="O149" s="49">
        <f t="shared" si="58"/>
        <v>672999</v>
      </c>
      <c r="P149" s="49">
        <v>672999</v>
      </c>
      <c r="Q149" s="49"/>
      <c r="R149" s="49"/>
      <c r="S149" s="49">
        <f t="shared" si="59"/>
        <v>222467.77</v>
      </c>
      <c r="T149" s="49">
        <v>222467.77</v>
      </c>
      <c r="U149" s="49"/>
      <c r="V149" s="49"/>
      <c r="W149" s="59">
        <f t="shared" si="60"/>
        <v>0</v>
      </c>
      <c r="X149" s="59"/>
      <c r="Y149" s="59">
        <f t="shared" si="61"/>
        <v>450531.23</v>
      </c>
      <c r="Z149" s="131">
        <f t="shared" si="62"/>
        <v>0.66943818638660679</v>
      </c>
      <c r="AA149" s="59">
        <f t="shared" si="63"/>
        <v>450531.23</v>
      </c>
      <c r="AB149" s="140">
        <f t="shared" si="64"/>
        <v>0.66943818638660679</v>
      </c>
      <c r="AC149" s="149">
        <v>1</v>
      </c>
      <c r="AD149" s="149">
        <v>0</v>
      </c>
      <c r="AE149" s="149">
        <v>0</v>
      </c>
      <c r="AF149" s="150">
        <v>0</v>
      </c>
      <c r="AG149" s="172"/>
      <c r="AH149"/>
    </row>
    <row r="150" spans="1:34" s="154" customFormat="1" ht="86.25" customHeight="1">
      <c r="A150" s="45">
        <v>127</v>
      </c>
      <c r="B150" s="208" t="s">
        <v>362</v>
      </c>
      <c r="C150" s="47" t="s">
        <v>309</v>
      </c>
      <c r="D150" s="50" t="s">
        <v>44</v>
      </c>
      <c r="E150" s="49">
        <v>8238569.5</v>
      </c>
      <c r="F150" s="35">
        <v>7979630.557</v>
      </c>
      <c r="G150" s="49"/>
      <c r="H150" s="35" t="s">
        <v>363</v>
      </c>
      <c r="I150" s="49"/>
      <c r="J150" s="36" t="s">
        <v>364</v>
      </c>
      <c r="K150" s="49"/>
      <c r="L150" s="49"/>
      <c r="M150" s="49"/>
      <c r="N150" s="49"/>
      <c r="O150" s="49">
        <f t="shared" si="58"/>
        <v>580372.03</v>
      </c>
      <c r="P150" s="49">
        <v>580372.03</v>
      </c>
      <c r="Q150" s="49"/>
      <c r="R150" s="49"/>
      <c r="S150" s="49">
        <f t="shared" si="59"/>
        <v>580372.03</v>
      </c>
      <c r="T150" s="49">
        <v>580372.03</v>
      </c>
      <c r="U150" s="49"/>
      <c r="V150" s="49"/>
      <c r="W150" s="59">
        <f t="shared" si="60"/>
        <v>0</v>
      </c>
      <c r="X150" s="59"/>
      <c r="Y150" s="59">
        <f t="shared" si="61"/>
        <v>0</v>
      </c>
      <c r="Z150" s="131">
        <f t="shared" si="62"/>
        <v>0</v>
      </c>
      <c r="AA150" s="59">
        <f t="shared" si="63"/>
        <v>0</v>
      </c>
      <c r="AB150" s="140">
        <f t="shared" si="64"/>
        <v>0</v>
      </c>
      <c r="AC150" s="149">
        <v>1</v>
      </c>
      <c r="AD150" s="149">
        <v>0</v>
      </c>
      <c r="AE150" s="149">
        <v>0</v>
      </c>
      <c r="AF150" s="150">
        <v>0</v>
      </c>
      <c r="AG150" s="93"/>
      <c r="AH150"/>
    </row>
    <row r="151" spans="1:34" s="154" customFormat="1" ht="79.5" customHeight="1">
      <c r="A151" s="45">
        <v>128</v>
      </c>
      <c r="B151" s="206" t="s">
        <v>365</v>
      </c>
      <c r="C151" s="47" t="s">
        <v>309</v>
      </c>
      <c r="D151" s="50" t="s">
        <v>44</v>
      </c>
      <c r="E151" s="49">
        <v>4451155</v>
      </c>
      <c r="F151" s="35">
        <v>4306187.4000000004</v>
      </c>
      <c r="G151" s="49"/>
      <c r="H151" s="49">
        <v>2315859.5</v>
      </c>
      <c r="I151" s="49">
        <v>2315859.5</v>
      </c>
      <c r="J151" s="36" t="s">
        <v>366</v>
      </c>
      <c r="K151" s="35" t="s">
        <v>367</v>
      </c>
      <c r="L151" s="49"/>
      <c r="M151" s="49"/>
      <c r="N151" s="49">
        <v>4306187.4000000004</v>
      </c>
      <c r="O151" s="49">
        <f t="shared" si="58"/>
        <v>4315859</v>
      </c>
      <c r="P151" s="49">
        <v>4315859</v>
      </c>
      <c r="Q151" s="49"/>
      <c r="R151" s="49"/>
      <c r="S151" s="49">
        <f t="shared" si="59"/>
        <v>3371309.3</v>
      </c>
      <c r="T151" s="49">
        <v>3371309.3</v>
      </c>
      <c r="U151" s="49"/>
      <c r="V151" s="49"/>
      <c r="W151" s="59">
        <f t="shared" si="60"/>
        <v>0</v>
      </c>
      <c r="X151" s="59"/>
      <c r="Y151" s="59">
        <f t="shared" si="61"/>
        <v>944549.70000000019</v>
      </c>
      <c r="Z151" s="131">
        <f t="shared" si="62"/>
        <v>0.21885555111971919</v>
      </c>
      <c r="AA151" s="59">
        <f t="shared" si="63"/>
        <v>944549.70000000019</v>
      </c>
      <c r="AB151" s="140">
        <f t="shared" si="64"/>
        <v>0.21885555111971919</v>
      </c>
      <c r="AC151" s="149">
        <v>1</v>
      </c>
      <c r="AD151" s="149"/>
      <c r="AE151" s="149"/>
      <c r="AF151" s="66"/>
      <c r="AG151" s="171" t="s">
        <v>368</v>
      </c>
      <c r="AH151"/>
    </row>
    <row r="152" spans="1:34" s="154" customFormat="1" ht="79.5" customHeight="1">
      <c r="A152" s="45">
        <v>129</v>
      </c>
      <c r="B152" s="206" t="s">
        <v>369</v>
      </c>
      <c r="C152" s="47" t="s">
        <v>309</v>
      </c>
      <c r="D152" s="50" t="s">
        <v>44</v>
      </c>
      <c r="E152" s="49">
        <v>7932939</v>
      </c>
      <c r="F152" s="35">
        <v>7633703.0999999996</v>
      </c>
      <c r="G152" s="49"/>
      <c r="H152" s="49">
        <v>6</v>
      </c>
      <c r="I152" s="49">
        <v>6</v>
      </c>
      <c r="J152" s="36" t="s">
        <v>370</v>
      </c>
      <c r="K152" s="35" t="s">
        <v>371</v>
      </c>
      <c r="L152" s="49"/>
      <c r="M152" s="49"/>
      <c r="N152" s="49">
        <v>7633703.0999999996</v>
      </c>
      <c r="O152" s="49">
        <f t="shared" si="58"/>
        <v>2000006</v>
      </c>
      <c r="P152" s="49">
        <v>2000006</v>
      </c>
      <c r="Q152" s="49"/>
      <c r="R152" s="49"/>
      <c r="S152" s="49">
        <f t="shared" si="59"/>
        <v>1384556</v>
      </c>
      <c r="T152" s="49">
        <v>1384556</v>
      </c>
      <c r="U152" s="49"/>
      <c r="V152" s="49"/>
      <c r="W152" s="59">
        <f t="shared" si="60"/>
        <v>0</v>
      </c>
      <c r="X152" s="59"/>
      <c r="Y152" s="59">
        <f t="shared" si="61"/>
        <v>615450</v>
      </c>
      <c r="Z152" s="131">
        <f t="shared" si="62"/>
        <v>0.30772407682776953</v>
      </c>
      <c r="AA152" s="59">
        <f t="shared" si="63"/>
        <v>615450</v>
      </c>
      <c r="AB152" s="140">
        <f t="shared" si="64"/>
        <v>0.30772407682776953</v>
      </c>
      <c r="AC152" s="149">
        <v>1</v>
      </c>
      <c r="AD152" s="149"/>
      <c r="AE152" s="149"/>
      <c r="AF152" s="66"/>
      <c r="AG152" s="171" t="s">
        <v>372</v>
      </c>
      <c r="AH152"/>
    </row>
    <row r="153" spans="1:34" s="154" customFormat="1" ht="79.5" customHeight="1">
      <c r="A153" s="45">
        <v>130</v>
      </c>
      <c r="B153" s="206" t="s">
        <v>373</v>
      </c>
      <c r="C153" s="47" t="s">
        <v>309</v>
      </c>
      <c r="D153" s="50" t="s">
        <v>75</v>
      </c>
      <c r="E153" s="49">
        <v>4408850</v>
      </c>
      <c r="F153" s="35">
        <v>4226103.8</v>
      </c>
      <c r="G153" s="49"/>
      <c r="H153" s="49">
        <v>3616330.7</v>
      </c>
      <c r="I153" s="49">
        <v>3616330.7</v>
      </c>
      <c r="J153" s="36" t="s">
        <v>374</v>
      </c>
      <c r="K153" s="36" t="s">
        <v>374</v>
      </c>
      <c r="L153" s="49"/>
      <c r="M153" s="49"/>
      <c r="N153" s="49">
        <v>3616330.7</v>
      </c>
      <c r="O153" s="49">
        <f t="shared" si="58"/>
        <v>186978.7</v>
      </c>
      <c r="P153" s="49">
        <v>186978.7</v>
      </c>
      <c r="Q153" s="49"/>
      <c r="R153" s="49"/>
      <c r="S153" s="49">
        <f t="shared" si="59"/>
        <v>186978.7</v>
      </c>
      <c r="T153" s="49">
        <v>186978.7</v>
      </c>
      <c r="U153" s="49"/>
      <c r="V153" s="49"/>
      <c r="W153" s="59">
        <f t="shared" si="60"/>
        <v>0</v>
      </c>
      <c r="X153" s="59"/>
      <c r="Y153" s="59">
        <f t="shared" si="61"/>
        <v>0</v>
      </c>
      <c r="Z153" s="131">
        <f t="shared" si="62"/>
        <v>0</v>
      </c>
      <c r="AA153" s="59">
        <f t="shared" si="63"/>
        <v>0</v>
      </c>
      <c r="AB153" s="140">
        <f t="shared" si="64"/>
        <v>0</v>
      </c>
      <c r="AC153" s="149"/>
      <c r="AD153" s="149">
        <v>1</v>
      </c>
      <c r="AE153" s="149">
        <v>0</v>
      </c>
      <c r="AF153" s="150">
        <v>0</v>
      </c>
      <c r="AG153" s="171" t="s">
        <v>375</v>
      </c>
      <c r="AH153"/>
    </row>
    <row r="154" spans="1:34" s="154" customFormat="1" ht="79.5" customHeight="1">
      <c r="A154" s="45">
        <v>131</v>
      </c>
      <c r="B154" s="206" t="s">
        <v>376</v>
      </c>
      <c r="C154" s="47" t="s">
        <v>309</v>
      </c>
      <c r="D154" s="50" t="s">
        <v>44</v>
      </c>
      <c r="E154" s="49">
        <v>2413053</v>
      </c>
      <c r="F154" s="35">
        <v>1726606</v>
      </c>
      <c r="G154" s="49"/>
      <c r="H154" s="49">
        <v>2258646</v>
      </c>
      <c r="I154" s="49">
        <v>1172074.7</v>
      </c>
      <c r="J154" s="36" t="s">
        <v>377</v>
      </c>
      <c r="K154" s="36" t="s">
        <v>377</v>
      </c>
      <c r="L154" s="49"/>
      <c r="M154" s="49"/>
      <c r="N154" s="49">
        <v>2258646</v>
      </c>
      <c r="O154" s="49">
        <f t="shared" si="58"/>
        <v>1203015</v>
      </c>
      <c r="P154" s="49">
        <v>1203015</v>
      </c>
      <c r="Q154" s="49"/>
      <c r="R154" s="49"/>
      <c r="S154" s="49">
        <f t="shared" si="59"/>
        <v>1203014.9679</v>
      </c>
      <c r="T154" s="49">
        <v>1203014.9679</v>
      </c>
      <c r="U154" s="49"/>
      <c r="V154" s="49"/>
      <c r="W154" s="59">
        <f t="shared" si="60"/>
        <v>0</v>
      </c>
      <c r="X154" s="59"/>
      <c r="Y154" s="59">
        <f t="shared" si="61"/>
        <v>3.2099999953061342E-2</v>
      </c>
      <c r="Z154" s="131">
        <f t="shared" si="62"/>
        <v>2.6682959026330795E-8</v>
      </c>
      <c r="AA154" s="59">
        <f t="shared" si="63"/>
        <v>3.2099999953061342E-2</v>
      </c>
      <c r="AB154" s="140">
        <f t="shared" si="64"/>
        <v>2.6682959026330795E-8</v>
      </c>
      <c r="AC154" s="149">
        <v>1</v>
      </c>
      <c r="AD154" s="149">
        <v>0</v>
      </c>
      <c r="AE154" s="149">
        <v>0</v>
      </c>
      <c r="AF154" s="150">
        <v>0</v>
      </c>
      <c r="AG154" s="171" t="s">
        <v>378</v>
      </c>
      <c r="AH154"/>
    </row>
    <row r="155" spans="1:34" s="152" customFormat="1" ht="195" customHeight="1">
      <c r="A155" s="45">
        <v>132</v>
      </c>
      <c r="B155" s="196" t="s">
        <v>379</v>
      </c>
      <c r="C155" s="100" t="s">
        <v>380</v>
      </c>
      <c r="D155" s="50" t="s">
        <v>44</v>
      </c>
      <c r="E155" s="49">
        <v>541133</v>
      </c>
      <c r="F155" s="35">
        <v>503214.16178999998</v>
      </c>
      <c r="G155" s="35"/>
      <c r="H155" s="49"/>
      <c r="I155" s="49"/>
      <c r="J155" s="92" t="s">
        <v>381</v>
      </c>
      <c r="K155" s="49"/>
      <c r="L155" s="49"/>
      <c r="M155" s="49"/>
      <c r="N155" s="49"/>
      <c r="O155" s="49"/>
      <c r="P155" s="112"/>
      <c r="Q155" s="112"/>
      <c r="R155" s="49"/>
      <c r="S155" s="49"/>
      <c r="T155" s="49"/>
      <c r="U155" s="49"/>
      <c r="V155" s="49"/>
      <c r="W155" s="59">
        <f t="shared" si="60"/>
        <v>0</v>
      </c>
      <c r="X155" s="59"/>
      <c r="Y155" s="59">
        <f t="shared" si="61"/>
        <v>0</v>
      </c>
      <c r="Z155" s="131"/>
      <c r="AA155" s="59"/>
      <c r="AB155" s="140"/>
      <c r="AC155" s="149">
        <v>1</v>
      </c>
      <c r="AD155" s="149">
        <v>0</v>
      </c>
      <c r="AE155" s="149">
        <v>0</v>
      </c>
      <c r="AF155" s="150">
        <v>0</v>
      </c>
      <c r="AG155" s="56" t="s">
        <v>382</v>
      </c>
      <c r="AH155"/>
    </row>
    <row r="156" spans="1:34" s="152" customFormat="1" ht="276.75" customHeight="1">
      <c r="A156" s="45">
        <v>133</v>
      </c>
      <c r="B156" s="196" t="s">
        <v>383</v>
      </c>
      <c r="C156" s="100" t="s">
        <v>380</v>
      </c>
      <c r="D156" s="50" t="s">
        <v>384</v>
      </c>
      <c r="E156" s="49">
        <v>20458980</v>
      </c>
      <c r="F156" s="49">
        <v>29677689.147340003</v>
      </c>
      <c r="G156" s="35"/>
      <c r="H156" s="35" t="s">
        <v>385</v>
      </c>
      <c r="I156" s="49"/>
      <c r="J156" s="92" t="s">
        <v>386</v>
      </c>
      <c r="K156" s="49"/>
      <c r="L156" s="49"/>
      <c r="M156" s="49"/>
      <c r="N156" s="49"/>
      <c r="O156" s="49">
        <f t="shared" si="58"/>
        <v>2500000</v>
      </c>
      <c r="P156" s="49">
        <v>2500000</v>
      </c>
      <c r="Q156" s="49"/>
      <c r="R156" s="49"/>
      <c r="S156" s="49">
        <f t="shared" si="59"/>
        <v>678597</v>
      </c>
      <c r="T156" s="49">
        <v>678597</v>
      </c>
      <c r="U156" s="49"/>
      <c r="V156" s="49"/>
      <c r="W156" s="59">
        <f t="shared" si="60"/>
        <v>0</v>
      </c>
      <c r="X156" s="59"/>
      <c r="Y156" s="59">
        <f t="shared" si="61"/>
        <v>1821403</v>
      </c>
      <c r="Z156" s="131">
        <f t="shared" si="62"/>
        <v>0.72856120000000002</v>
      </c>
      <c r="AA156" s="59">
        <f t="shared" si="63"/>
        <v>1821403</v>
      </c>
      <c r="AB156" s="140">
        <f t="shared" si="64"/>
        <v>0.72856120000000002</v>
      </c>
      <c r="AC156" s="149">
        <v>1</v>
      </c>
      <c r="AD156" s="149"/>
      <c r="AE156" s="149"/>
      <c r="AF156" s="150">
        <v>0</v>
      </c>
      <c r="AG156" s="56" t="s">
        <v>387</v>
      </c>
      <c r="AH156"/>
    </row>
    <row r="157" spans="1:34" s="152" customFormat="1" ht="285" customHeight="1">
      <c r="A157" s="45">
        <v>134</v>
      </c>
      <c r="B157" s="196" t="s">
        <v>388</v>
      </c>
      <c r="C157" s="100" t="s">
        <v>380</v>
      </c>
      <c r="D157" s="50" t="s">
        <v>44</v>
      </c>
      <c r="E157" s="49">
        <v>10441503</v>
      </c>
      <c r="F157" s="35">
        <v>10008207.9</v>
      </c>
      <c r="G157" s="49"/>
      <c r="H157" s="35" t="s">
        <v>389</v>
      </c>
      <c r="I157" s="49"/>
      <c r="J157" s="92" t="s">
        <v>390</v>
      </c>
      <c r="K157" s="173"/>
      <c r="L157" s="49"/>
      <c r="M157" s="49"/>
      <c r="N157" s="49"/>
      <c r="O157" s="49"/>
      <c r="P157" s="49"/>
      <c r="Q157" s="49"/>
      <c r="R157" s="49"/>
      <c r="S157" s="49"/>
      <c r="T157" s="49"/>
      <c r="U157" s="49"/>
      <c r="V157" s="49"/>
      <c r="W157" s="59">
        <f t="shared" si="60"/>
        <v>0</v>
      </c>
      <c r="X157" s="59"/>
      <c r="Y157" s="59">
        <f t="shared" si="61"/>
        <v>0</v>
      </c>
      <c r="Z157" s="131"/>
      <c r="AA157" s="59"/>
      <c r="AB157" s="140"/>
      <c r="AC157" s="149">
        <v>1</v>
      </c>
      <c r="AD157" s="149">
        <v>0</v>
      </c>
      <c r="AE157" s="149">
        <v>0</v>
      </c>
      <c r="AF157" s="150">
        <v>0</v>
      </c>
      <c r="AG157" s="56" t="s">
        <v>47</v>
      </c>
      <c r="AH157"/>
    </row>
    <row r="158" spans="1:34" s="152" customFormat="1" ht="84.75" customHeight="1">
      <c r="A158" s="45">
        <v>135</v>
      </c>
      <c r="B158" s="196" t="s">
        <v>391</v>
      </c>
      <c r="C158" s="100" t="s">
        <v>380</v>
      </c>
      <c r="D158" s="50" t="s">
        <v>75</v>
      </c>
      <c r="E158" s="49">
        <v>641088</v>
      </c>
      <c r="F158" s="49">
        <v>628266.08962999994</v>
      </c>
      <c r="G158" s="49"/>
      <c r="H158" s="35" t="s">
        <v>340</v>
      </c>
      <c r="I158" s="49"/>
      <c r="J158" s="92" t="s">
        <v>381</v>
      </c>
      <c r="K158" s="49"/>
      <c r="L158" s="49"/>
      <c r="M158" s="49"/>
      <c r="N158" s="49"/>
      <c r="O158" s="49"/>
      <c r="P158" s="49"/>
      <c r="Q158" s="49"/>
      <c r="R158" s="49"/>
      <c r="S158" s="49"/>
      <c r="T158" s="49"/>
      <c r="U158" s="49"/>
      <c r="V158" s="49"/>
      <c r="W158" s="59">
        <f t="shared" si="60"/>
        <v>0</v>
      </c>
      <c r="X158" s="59"/>
      <c r="Y158" s="59">
        <f t="shared" si="61"/>
        <v>0</v>
      </c>
      <c r="Z158" s="131"/>
      <c r="AA158" s="59"/>
      <c r="AB158" s="140"/>
      <c r="AC158" s="149">
        <v>1</v>
      </c>
      <c r="AD158" s="149">
        <v>0</v>
      </c>
      <c r="AE158" s="149">
        <v>0</v>
      </c>
      <c r="AF158" s="150">
        <v>0</v>
      </c>
      <c r="AG158" s="56" t="s">
        <v>47</v>
      </c>
      <c r="AH158"/>
    </row>
    <row r="159" spans="1:34" s="152" customFormat="1" ht="114.75" customHeight="1">
      <c r="A159" s="45">
        <v>136</v>
      </c>
      <c r="B159" s="196" t="s">
        <v>392</v>
      </c>
      <c r="C159" s="100" t="s">
        <v>380</v>
      </c>
      <c r="D159" s="50" t="s">
        <v>384</v>
      </c>
      <c r="E159" s="49">
        <v>2316459</v>
      </c>
      <c r="F159" s="35">
        <v>2148147.9474599999</v>
      </c>
      <c r="G159" s="49"/>
      <c r="H159" s="35" t="s">
        <v>345</v>
      </c>
      <c r="I159" s="49"/>
      <c r="J159" s="92" t="s">
        <v>393</v>
      </c>
      <c r="K159" s="49"/>
      <c r="L159" s="49"/>
      <c r="M159" s="49"/>
      <c r="N159" s="49"/>
      <c r="O159" s="49">
        <f t="shared" si="58"/>
        <v>356336</v>
      </c>
      <c r="P159" s="112">
        <v>356336</v>
      </c>
      <c r="Q159" s="49"/>
      <c r="R159" s="49"/>
      <c r="S159" s="49">
        <f t="shared" si="59"/>
        <v>17513.919000000002</v>
      </c>
      <c r="T159" s="49">
        <v>17513.919000000002</v>
      </c>
      <c r="U159" s="49"/>
      <c r="V159" s="49"/>
      <c r="W159" s="59">
        <f t="shared" si="60"/>
        <v>0</v>
      </c>
      <c r="X159" s="59"/>
      <c r="Y159" s="59">
        <f t="shared" si="61"/>
        <v>338822.08100000001</v>
      </c>
      <c r="Z159" s="131">
        <f t="shared" si="62"/>
        <v>0.95084998709083568</v>
      </c>
      <c r="AA159" s="59">
        <f t="shared" si="63"/>
        <v>338822.08100000001</v>
      </c>
      <c r="AB159" s="140">
        <f t="shared" si="64"/>
        <v>0.95084998709083568</v>
      </c>
      <c r="AC159" s="149">
        <v>1</v>
      </c>
      <c r="AD159" s="149">
        <v>0</v>
      </c>
      <c r="AE159" s="149">
        <v>0</v>
      </c>
      <c r="AF159" s="150">
        <v>0</v>
      </c>
      <c r="AG159" s="81"/>
      <c r="AH159"/>
    </row>
    <row r="160" spans="1:34" s="152" customFormat="1" ht="252" customHeight="1">
      <c r="A160" s="45">
        <v>137</v>
      </c>
      <c r="B160" s="196" t="s">
        <v>394</v>
      </c>
      <c r="C160" s="100" t="s">
        <v>380</v>
      </c>
      <c r="D160" s="50" t="s">
        <v>395</v>
      </c>
      <c r="E160" s="49">
        <v>3911649</v>
      </c>
      <c r="F160" s="49">
        <v>3486620.9225900001</v>
      </c>
      <c r="G160" s="35"/>
      <c r="H160" s="35" t="s">
        <v>389</v>
      </c>
      <c r="I160" s="49"/>
      <c r="J160" s="92" t="s">
        <v>396</v>
      </c>
      <c r="K160" s="49"/>
      <c r="L160" s="49"/>
      <c r="M160" s="49"/>
      <c r="N160" s="49"/>
      <c r="O160" s="49"/>
      <c r="P160" s="49"/>
      <c r="Q160" s="49"/>
      <c r="R160" s="49"/>
      <c r="S160" s="49"/>
      <c r="T160" s="49"/>
      <c r="U160" s="49"/>
      <c r="V160" s="49"/>
      <c r="W160" s="59">
        <f t="shared" si="60"/>
        <v>0</v>
      </c>
      <c r="X160" s="59"/>
      <c r="Y160" s="59">
        <f t="shared" si="61"/>
        <v>0</v>
      </c>
      <c r="Z160" s="131"/>
      <c r="AA160" s="59"/>
      <c r="AB160" s="140"/>
      <c r="AC160" s="149">
        <v>1</v>
      </c>
      <c r="AD160" s="149"/>
      <c r="AE160" s="149"/>
      <c r="AF160" s="150">
        <v>0</v>
      </c>
      <c r="AG160" s="56" t="s">
        <v>397</v>
      </c>
      <c r="AH160"/>
    </row>
    <row r="161" spans="1:34" s="152" customFormat="1" ht="330" customHeight="1">
      <c r="A161" s="45">
        <v>138</v>
      </c>
      <c r="B161" s="196" t="s">
        <v>398</v>
      </c>
      <c r="C161" s="100" t="s">
        <v>380</v>
      </c>
      <c r="D161" s="50" t="s">
        <v>75</v>
      </c>
      <c r="E161" s="49">
        <v>37187956</v>
      </c>
      <c r="F161" s="35">
        <v>37011845.020640008</v>
      </c>
      <c r="G161" s="49"/>
      <c r="H161" s="35" t="s">
        <v>360</v>
      </c>
      <c r="I161" s="49"/>
      <c r="J161" s="92" t="s">
        <v>399</v>
      </c>
      <c r="K161" s="49"/>
      <c r="L161" s="49"/>
      <c r="M161" s="49"/>
      <c r="N161" s="49"/>
      <c r="O161" s="49">
        <f t="shared" si="58"/>
        <v>11612579</v>
      </c>
      <c r="P161" s="49">
        <v>11612579</v>
      </c>
      <c r="Q161" s="49"/>
      <c r="R161" s="49"/>
      <c r="S161" s="49">
        <f>T161</f>
        <v>3730100.9555000002</v>
      </c>
      <c r="T161" s="49">
        <v>3730100.9555000002</v>
      </c>
      <c r="U161" s="49"/>
      <c r="V161" s="49"/>
      <c r="W161" s="59">
        <f t="shared" si="60"/>
        <v>0</v>
      </c>
      <c r="X161" s="59"/>
      <c r="Y161" s="59">
        <f t="shared" si="61"/>
        <v>7882478.0444999998</v>
      </c>
      <c r="Z161" s="131">
        <f t="shared" si="62"/>
        <v>0.67878789410173224</v>
      </c>
      <c r="AA161" s="59">
        <f t="shared" si="63"/>
        <v>7882478.0444999998</v>
      </c>
      <c r="AB161" s="140">
        <f t="shared" si="64"/>
        <v>0.67878789410173224</v>
      </c>
      <c r="AC161" s="149">
        <v>1</v>
      </c>
      <c r="AD161" s="149">
        <v>0</v>
      </c>
      <c r="AE161" s="149">
        <v>0</v>
      </c>
      <c r="AF161" s="150">
        <v>0</v>
      </c>
      <c r="AG161" s="56"/>
      <c r="AH161"/>
    </row>
    <row r="162" spans="1:34" s="152" customFormat="1" ht="78.75" customHeight="1">
      <c r="A162" s="45">
        <v>139</v>
      </c>
      <c r="B162" s="196" t="s">
        <v>400</v>
      </c>
      <c r="C162" s="100" t="s">
        <v>380</v>
      </c>
      <c r="D162" s="50" t="s">
        <v>75</v>
      </c>
      <c r="E162" s="49">
        <v>1438379.8</v>
      </c>
      <c r="F162" s="35">
        <v>1374626.4</v>
      </c>
      <c r="G162" s="49"/>
      <c r="H162" s="35" t="s">
        <v>363</v>
      </c>
      <c r="I162" s="49"/>
      <c r="J162" s="92" t="s">
        <v>401</v>
      </c>
      <c r="K162" s="49"/>
      <c r="L162" s="49"/>
      <c r="M162" s="49"/>
      <c r="N162" s="49"/>
      <c r="O162" s="49">
        <f t="shared" si="58"/>
        <v>1274627</v>
      </c>
      <c r="P162" s="49">
        <v>1274627</v>
      </c>
      <c r="Q162" s="49"/>
      <c r="R162" s="49"/>
      <c r="S162" s="49">
        <f t="shared" si="59"/>
        <v>1142677.34024</v>
      </c>
      <c r="T162" s="49">
        <v>1142677.34024</v>
      </c>
      <c r="U162" s="49"/>
      <c r="V162" s="49"/>
      <c r="W162" s="59">
        <f t="shared" si="60"/>
        <v>0</v>
      </c>
      <c r="X162" s="59"/>
      <c r="Y162" s="59">
        <f t="shared" si="61"/>
        <v>131949.65975999995</v>
      </c>
      <c r="Z162" s="131">
        <f t="shared" si="62"/>
        <v>0.10352021396063316</v>
      </c>
      <c r="AA162" s="59">
        <f t="shared" si="63"/>
        <v>131949.65975999995</v>
      </c>
      <c r="AB162" s="140">
        <f t="shared" si="64"/>
        <v>0.10352021396063316</v>
      </c>
      <c r="AC162" s="149">
        <v>1</v>
      </c>
      <c r="AD162" s="149">
        <v>0</v>
      </c>
      <c r="AE162" s="149"/>
      <c r="AF162" s="150"/>
      <c r="AG162" s="56" t="s">
        <v>402</v>
      </c>
      <c r="AH162"/>
    </row>
    <row r="163" spans="1:34" s="152" customFormat="1" ht="76.5" customHeight="1">
      <c r="A163" s="45">
        <v>140</v>
      </c>
      <c r="B163" s="206" t="s">
        <v>403</v>
      </c>
      <c r="C163" s="100" t="s">
        <v>380</v>
      </c>
      <c r="D163" s="50" t="s">
        <v>44</v>
      </c>
      <c r="E163" s="49">
        <v>1209198</v>
      </c>
      <c r="F163" s="35">
        <v>1155012.7525599999</v>
      </c>
      <c r="G163" s="49"/>
      <c r="H163" s="35" t="s">
        <v>404</v>
      </c>
      <c r="I163" s="49"/>
      <c r="J163" s="92" t="s">
        <v>405</v>
      </c>
      <c r="K163" s="49"/>
      <c r="L163" s="49"/>
      <c r="M163" s="49"/>
      <c r="N163" s="49"/>
      <c r="O163" s="49"/>
      <c r="P163" s="49"/>
      <c r="Q163" s="49"/>
      <c r="R163" s="49"/>
      <c r="S163" s="49"/>
      <c r="T163" s="49"/>
      <c r="U163" s="49"/>
      <c r="V163" s="49"/>
      <c r="W163" s="59">
        <f t="shared" si="60"/>
        <v>0</v>
      </c>
      <c r="X163" s="59"/>
      <c r="Y163" s="59">
        <f t="shared" si="61"/>
        <v>0</v>
      </c>
      <c r="Z163" s="131"/>
      <c r="AA163" s="59"/>
      <c r="AB163" s="140"/>
      <c r="AC163" s="149">
        <v>1</v>
      </c>
      <c r="AD163" s="149">
        <v>0</v>
      </c>
      <c r="AE163" s="149">
        <v>0</v>
      </c>
      <c r="AF163" s="150">
        <v>0</v>
      </c>
      <c r="AG163" s="56" t="s">
        <v>47</v>
      </c>
      <c r="AH163"/>
    </row>
    <row r="164" spans="1:34" s="152" customFormat="1" ht="68.25" customHeight="1">
      <c r="A164" s="45">
        <v>141</v>
      </c>
      <c r="B164" s="206" t="s">
        <v>406</v>
      </c>
      <c r="C164" s="100" t="s">
        <v>380</v>
      </c>
      <c r="D164" s="50" t="s">
        <v>44</v>
      </c>
      <c r="E164" s="49">
        <v>657025</v>
      </c>
      <c r="F164" s="35">
        <v>612945.55771000008</v>
      </c>
      <c r="G164" s="49"/>
      <c r="H164" s="49"/>
      <c r="I164" s="49"/>
      <c r="J164" s="92" t="s">
        <v>407</v>
      </c>
      <c r="K164" s="49"/>
      <c r="L164" s="49"/>
      <c r="M164" s="49"/>
      <c r="N164" s="49"/>
      <c r="O164" s="49">
        <f t="shared" si="58"/>
        <v>554392</v>
      </c>
      <c r="P164" s="49">
        <v>554392</v>
      </c>
      <c r="Q164" s="49"/>
      <c r="R164" s="49"/>
      <c r="S164" s="49">
        <f t="shared" si="59"/>
        <v>120429.39332</v>
      </c>
      <c r="T164" s="49">
        <v>120429.39332</v>
      </c>
      <c r="U164" s="49"/>
      <c r="V164" s="49"/>
      <c r="W164" s="59">
        <f t="shared" si="60"/>
        <v>0</v>
      </c>
      <c r="X164" s="59"/>
      <c r="Y164" s="59">
        <f t="shared" si="61"/>
        <v>433962.60667999997</v>
      </c>
      <c r="Z164" s="131">
        <f t="shared" si="62"/>
        <v>0.78277212997301537</v>
      </c>
      <c r="AA164" s="59">
        <f t="shared" si="63"/>
        <v>433962.60667999997</v>
      </c>
      <c r="AB164" s="140">
        <f t="shared" si="64"/>
        <v>0.78277212997301537</v>
      </c>
      <c r="AC164" s="149">
        <v>1</v>
      </c>
      <c r="AD164" s="149">
        <v>0</v>
      </c>
      <c r="AE164" s="149">
        <v>0</v>
      </c>
      <c r="AF164" s="150">
        <v>0</v>
      </c>
      <c r="AG164" s="81"/>
      <c r="AH164"/>
    </row>
    <row r="165" spans="1:34" s="152" customFormat="1" ht="67.5" customHeight="1">
      <c r="A165" s="45">
        <v>142</v>
      </c>
      <c r="B165" s="233" t="s">
        <v>408</v>
      </c>
      <c r="C165" s="100" t="s">
        <v>380</v>
      </c>
      <c r="D165" s="50" t="s">
        <v>44</v>
      </c>
      <c r="E165" s="49">
        <v>2434639</v>
      </c>
      <c r="F165" s="35">
        <v>2343015.0335000004</v>
      </c>
      <c r="G165" s="49"/>
      <c r="H165" s="49"/>
      <c r="I165" s="49"/>
      <c r="J165" s="92" t="s">
        <v>409</v>
      </c>
      <c r="K165" s="49"/>
      <c r="L165" s="49"/>
      <c r="M165" s="49"/>
      <c r="N165" s="49"/>
      <c r="O165" s="49">
        <f t="shared" si="58"/>
        <v>1643015</v>
      </c>
      <c r="P165" s="49">
        <v>1643015</v>
      </c>
      <c r="Q165" s="49"/>
      <c r="R165" s="49"/>
      <c r="S165" s="49">
        <f t="shared" si="59"/>
        <v>811781.90774000005</v>
      </c>
      <c r="T165" s="49">
        <v>811781.90774000005</v>
      </c>
      <c r="U165" s="49"/>
      <c r="V165" s="49"/>
      <c r="W165" s="59">
        <f t="shared" si="60"/>
        <v>0</v>
      </c>
      <c r="X165" s="59"/>
      <c r="Y165" s="59">
        <f t="shared" si="61"/>
        <v>831233.09225999995</v>
      </c>
      <c r="Z165" s="131">
        <f t="shared" si="62"/>
        <v>0.50591935695048429</v>
      </c>
      <c r="AA165" s="59">
        <f t="shared" si="63"/>
        <v>831233.09225999995</v>
      </c>
      <c r="AB165" s="140">
        <f t="shared" si="64"/>
        <v>0.50591935695048429</v>
      </c>
      <c r="AC165" s="149">
        <v>1</v>
      </c>
      <c r="AD165" s="149">
        <v>0</v>
      </c>
      <c r="AE165" s="149">
        <v>0</v>
      </c>
      <c r="AF165" s="150">
        <v>0</v>
      </c>
      <c r="AG165" s="81"/>
      <c r="AH165"/>
    </row>
    <row r="166" spans="1:34" s="6" customFormat="1" ht="26.25" customHeight="1">
      <c r="A166" s="33" t="s">
        <v>410</v>
      </c>
      <c r="B166" s="23" t="s">
        <v>139</v>
      </c>
      <c r="C166" s="19"/>
      <c r="D166" s="21"/>
      <c r="E166" s="22">
        <f t="shared" ref="E166:V166" si="65">SUM(E167:E183)</f>
        <v>0</v>
      </c>
      <c r="F166" s="22">
        <f t="shared" si="65"/>
        <v>2310069.93224</v>
      </c>
      <c r="G166" s="22">
        <f t="shared" si="65"/>
        <v>0</v>
      </c>
      <c r="H166" s="22">
        <f t="shared" si="65"/>
        <v>0</v>
      </c>
      <c r="I166" s="22">
        <f t="shared" si="65"/>
        <v>0</v>
      </c>
      <c r="J166" s="22">
        <f t="shared" si="65"/>
        <v>0</v>
      </c>
      <c r="K166" s="22">
        <f t="shared" si="65"/>
        <v>0</v>
      </c>
      <c r="L166" s="22">
        <f t="shared" si="65"/>
        <v>0</v>
      </c>
      <c r="M166" s="22">
        <f t="shared" si="65"/>
        <v>0</v>
      </c>
      <c r="N166" s="22">
        <f t="shared" si="65"/>
        <v>78632.994200000001</v>
      </c>
      <c r="O166" s="22">
        <f t="shared" si="65"/>
        <v>205940.21908000001</v>
      </c>
      <c r="P166" s="22">
        <f t="shared" si="65"/>
        <v>205940.21908000001</v>
      </c>
      <c r="Q166" s="22">
        <f t="shared" si="65"/>
        <v>0</v>
      </c>
      <c r="R166" s="22">
        <f t="shared" si="65"/>
        <v>0</v>
      </c>
      <c r="S166" s="22">
        <f t="shared" si="65"/>
        <v>133196.81851000001</v>
      </c>
      <c r="T166" s="22">
        <f t="shared" si="65"/>
        <v>133196.81851000001</v>
      </c>
      <c r="U166" s="22">
        <f t="shared" si="65"/>
        <v>0</v>
      </c>
      <c r="V166" s="22">
        <f t="shared" si="65"/>
        <v>0</v>
      </c>
      <c r="W166" s="22"/>
      <c r="X166" s="22"/>
      <c r="Y166" s="22">
        <f t="shared" ref="Y166:Y195" si="66">P166+Q166-T166-U166</f>
        <v>72743.400569999998</v>
      </c>
      <c r="Z166" s="129">
        <f t="shared" ref="Z166:Z194" si="67">Y166/(P166+Q166)</f>
        <v>0.35322580938763559</v>
      </c>
      <c r="AA166" s="22">
        <f t="shared" ref="AA166:AA194" si="68">Y166+W166</f>
        <v>72743.400569999998</v>
      </c>
      <c r="AB166" s="138">
        <f t="shared" ref="AB166:AB194" si="69">AA166/O166</f>
        <v>0.35322580938763559</v>
      </c>
      <c r="AC166" s="22">
        <f>SUM(AC167:AC183)</f>
        <v>16</v>
      </c>
      <c r="AD166" s="22">
        <f>SUM(AD167:AD183)</f>
        <v>1</v>
      </c>
      <c r="AE166" s="22">
        <f>SUM(AE167:AE183)</f>
        <v>0</v>
      </c>
      <c r="AF166" s="22">
        <f>SUM(AF167:AF183)</f>
        <v>0</v>
      </c>
      <c r="AG166" s="22">
        <f>SUM(AG167:AG183)</f>
        <v>0</v>
      </c>
      <c r="AH166"/>
    </row>
    <row r="167" spans="1:34" s="91" customFormat="1" ht="71.25" customHeight="1">
      <c r="A167" s="45">
        <v>143</v>
      </c>
      <c r="B167" s="232" t="s">
        <v>411</v>
      </c>
      <c r="C167" s="47" t="s">
        <v>309</v>
      </c>
      <c r="D167" s="50" t="s">
        <v>44</v>
      </c>
      <c r="E167" s="82"/>
      <c r="F167" s="35">
        <v>18987.3</v>
      </c>
      <c r="G167" s="52"/>
      <c r="H167" s="52"/>
      <c r="I167" s="52"/>
      <c r="J167" s="92" t="s">
        <v>141</v>
      </c>
      <c r="K167" s="82"/>
      <c r="L167" s="82"/>
      <c r="M167" s="82"/>
      <c r="N167" s="82"/>
      <c r="O167" s="49"/>
      <c r="P167" s="82"/>
      <c r="Q167" s="52"/>
      <c r="R167" s="35"/>
      <c r="S167" s="49"/>
      <c r="T167" s="82"/>
      <c r="U167" s="52"/>
      <c r="V167" s="52"/>
      <c r="W167" s="59">
        <f t="shared" ref="W167:W195" si="70">R167-V167</f>
        <v>0</v>
      </c>
      <c r="X167" s="59"/>
      <c r="Y167" s="59">
        <f t="shared" si="66"/>
        <v>0</v>
      </c>
      <c r="Z167" s="131"/>
      <c r="AA167" s="59"/>
      <c r="AB167" s="140"/>
      <c r="AC167" s="149">
        <v>1</v>
      </c>
      <c r="AD167" s="149">
        <v>0</v>
      </c>
      <c r="AE167" s="149">
        <v>0</v>
      </c>
      <c r="AF167" s="150">
        <v>0</v>
      </c>
      <c r="AG167" s="96" t="s">
        <v>47</v>
      </c>
      <c r="AH167"/>
    </row>
    <row r="168" spans="1:34" s="91" customFormat="1" ht="62.25" customHeight="1">
      <c r="A168" s="45">
        <v>144</v>
      </c>
      <c r="B168" s="232" t="s">
        <v>412</v>
      </c>
      <c r="C168" s="47" t="s">
        <v>309</v>
      </c>
      <c r="D168" s="50" t="s">
        <v>44</v>
      </c>
      <c r="E168" s="82"/>
      <c r="F168" s="35">
        <v>18987.3</v>
      </c>
      <c r="G168" s="52"/>
      <c r="H168" s="52"/>
      <c r="I168" s="52"/>
      <c r="J168" s="92" t="s">
        <v>141</v>
      </c>
      <c r="K168" s="82"/>
      <c r="L168" s="82"/>
      <c r="M168" s="82"/>
      <c r="N168" s="82"/>
      <c r="O168" s="49"/>
      <c r="P168" s="82"/>
      <c r="Q168" s="52"/>
      <c r="R168" s="35"/>
      <c r="S168" s="49"/>
      <c r="T168" s="82"/>
      <c r="U168" s="52"/>
      <c r="V168" s="52"/>
      <c r="W168" s="59">
        <f t="shared" si="70"/>
        <v>0</v>
      </c>
      <c r="X168" s="59"/>
      <c r="Y168" s="59">
        <f t="shared" si="66"/>
        <v>0</v>
      </c>
      <c r="Z168" s="131"/>
      <c r="AA168" s="59"/>
      <c r="AB168" s="140"/>
      <c r="AC168" s="149">
        <v>1</v>
      </c>
      <c r="AD168" s="149">
        <v>0</v>
      </c>
      <c r="AE168" s="149">
        <v>0</v>
      </c>
      <c r="AF168" s="150">
        <v>0</v>
      </c>
      <c r="AG168" s="96" t="s">
        <v>47</v>
      </c>
      <c r="AH168"/>
    </row>
    <row r="169" spans="1:34" s="91" customFormat="1" ht="59.25" customHeight="1">
      <c r="A169" s="45">
        <v>145</v>
      </c>
      <c r="B169" s="232" t="s">
        <v>413</v>
      </c>
      <c r="C169" s="47" t="s">
        <v>309</v>
      </c>
      <c r="D169" s="50" t="s">
        <v>44</v>
      </c>
      <c r="E169" s="82"/>
      <c r="F169" s="35">
        <v>7682.4</v>
      </c>
      <c r="G169" s="52"/>
      <c r="H169" s="52"/>
      <c r="I169" s="52"/>
      <c r="J169" s="92" t="s">
        <v>141</v>
      </c>
      <c r="K169" s="82"/>
      <c r="L169" s="82"/>
      <c r="M169" s="82"/>
      <c r="N169" s="82"/>
      <c r="O169" s="49"/>
      <c r="P169" s="82"/>
      <c r="Q169" s="52"/>
      <c r="R169" s="35"/>
      <c r="S169" s="49"/>
      <c r="T169" s="82"/>
      <c r="U169" s="52"/>
      <c r="V169" s="52"/>
      <c r="W169" s="59">
        <f t="shared" si="70"/>
        <v>0</v>
      </c>
      <c r="X169" s="59"/>
      <c r="Y169" s="59">
        <f t="shared" si="66"/>
        <v>0</v>
      </c>
      <c r="Z169" s="131"/>
      <c r="AA169" s="59"/>
      <c r="AB169" s="140"/>
      <c r="AC169" s="149">
        <v>1</v>
      </c>
      <c r="AD169" s="149">
        <v>0</v>
      </c>
      <c r="AE169" s="149">
        <v>0</v>
      </c>
      <c r="AF169" s="150">
        <v>0</v>
      </c>
      <c r="AG169" s="96" t="s">
        <v>47</v>
      </c>
      <c r="AH169"/>
    </row>
    <row r="170" spans="1:34" s="91" customFormat="1" ht="68.25" customHeight="1">
      <c r="A170" s="45">
        <v>146</v>
      </c>
      <c r="B170" s="232" t="s">
        <v>414</v>
      </c>
      <c r="C170" s="47" t="s">
        <v>309</v>
      </c>
      <c r="D170" s="50" t="s">
        <v>44</v>
      </c>
      <c r="E170" s="82"/>
      <c r="F170" s="35">
        <v>16323</v>
      </c>
      <c r="G170" s="52"/>
      <c r="H170" s="52"/>
      <c r="I170" s="52"/>
      <c r="J170" s="92" t="s">
        <v>415</v>
      </c>
      <c r="K170" s="82"/>
      <c r="L170" s="82"/>
      <c r="M170" s="82"/>
      <c r="N170" s="82"/>
      <c r="O170" s="49">
        <f t="shared" si="58"/>
        <v>16323</v>
      </c>
      <c r="P170" s="82">
        <v>16323</v>
      </c>
      <c r="Q170" s="52"/>
      <c r="R170" s="35"/>
      <c r="S170" s="49">
        <f t="shared" si="59"/>
        <v>14690.7</v>
      </c>
      <c r="T170" s="82">
        <v>14690.7</v>
      </c>
      <c r="U170" s="52"/>
      <c r="V170" s="52"/>
      <c r="W170" s="59">
        <f t="shared" si="70"/>
        <v>0</v>
      </c>
      <c r="X170" s="59"/>
      <c r="Y170" s="59">
        <f t="shared" si="66"/>
        <v>1632.2999999999993</v>
      </c>
      <c r="Z170" s="131">
        <f t="shared" si="67"/>
        <v>9.999999999999995E-2</v>
      </c>
      <c r="AA170" s="59">
        <f t="shared" si="68"/>
        <v>1632.2999999999993</v>
      </c>
      <c r="AB170" s="140">
        <f t="shared" si="69"/>
        <v>9.999999999999995E-2</v>
      </c>
      <c r="AC170" s="149">
        <v>1</v>
      </c>
      <c r="AD170" s="149">
        <v>0</v>
      </c>
      <c r="AE170" s="149">
        <v>0</v>
      </c>
      <c r="AF170" s="150">
        <v>0</v>
      </c>
      <c r="AG170" s="95"/>
      <c r="AH170"/>
    </row>
    <row r="171" spans="1:34" s="91" customFormat="1" ht="65.25" customHeight="1">
      <c r="A171" s="45">
        <v>147</v>
      </c>
      <c r="B171" s="232" t="s">
        <v>416</v>
      </c>
      <c r="C171" s="47" t="s">
        <v>309</v>
      </c>
      <c r="D171" s="50" t="s">
        <v>44</v>
      </c>
      <c r="E171" s="82"/>
      <c r="F171" s="35">
        <v>13121</v>
      </c>
      <c r="G171" s="52"/>
      <c r="H171" s="52"/>
      <c r="I171" s="52"/>
      <c r="J171" s="92" t="s">
        <v>415</v>
      </c>
      <c r="K171" s="82"/>
      <c r="L171" s="82"/>
      <c r="M171" s="82"/>
      <c r="N171" s="82"/>
      <c r="O171" s="49">
        <f t="shared" si="58"/>
        <v>13121</v>
      </c>
      <c r="P171" s="82">
        <v>13121</v>
      </c>
      <c r="Q171" s="52"/>
      <c r="R171" s="35"/>
      <c r="S171" s="49">
        <f t="shared" si="59"/>
        <v>11808.900009999999</v>
      </c>
      <c r="T171" s="82">
        <v>11808.900009999999</v>
      </c>
      <c r="U171" s="52"/>
      <c r="V171" s="52"/>
      <c r="W171" s="59">
        <f t="shared" si="70"/>
        <v>0</v>
      </c>
      <c r="X171" s="59"/>
      <c r="Y171" s="59">
        <f t="shared" si="66"/>
        <v>1312.0999900000006</v>
      </c>
      <c r="Z171" s="131">
        <f t="shared" si="67"/>
        <v>9.9999999237863013E-2</v>
      </c>
      <c r="AA171" s="59">
        <f t="shared" si="68"/>
        <v>1312.0999900000006</v>
      </c>
      <c r="AB171" s="140">
        <f t="shared" si="69"/>
        <v>9.9999999237863013E-2</v>
      </c>
      <c r="AC171" s="149">
        <v>1</v>
      </c>
      <c r="AD171" s="149">
        <v>0</v>
      </c>
      <c r="AE171" s="149">
        <v>0</v>
      </c>
      <c r="AF171" s="150">
        <v>0</v>
      </c>
      <c r="AG171" s="95"/>
      <c r="AH171"/>
    </row>
    <row r="172" spans="1:34" s="27" customFormat="1" ht="51.75" customHeight="1">
      <c r="A172" s="45">
        <v>148</v>
      </c>
      <c r="B172" s="208" t="s">
        <v>417</v>
      </c>
      <c r="C172" s="47" t="s">
        <v>309</v>
      </c>
      <c r="D172" s="50" t="s">
        <v>44</v>
      </c>
      <c r="E172" s="35"/>
      <c r="F172" s="35">
        <v>23254.807000000001</v>
      </c>
      <c r="G172" s="35"/>
      <c r="H172" s="35"/>
      <c r="I172" s="35"/>
      <c r="J172" s="92" t="s">
        <v>141</v>
      </c>
      <c r="K172" s="35"/>
      <c r="L172" s="35"/>
      <c r="M172" s="35"/>
      <c r="N172" s="35"/>
      <c r="O172" s="49">
        <f t="shared" si="58"/>
        <v>21487</v>
      </c>
      <c r="P172" s="35">
        <v>21487</v>
      </c>
      <c r="Q172" s="35"/>
      <c r="R172" s="35"/>
      <c r="S172" s="49">
        <f t="shared" si="59"/>
        <v>0</v>
      </c>
      <c r="T172" s="35">
        <v>0</v>
      </c>
      <c r="U172" s="35"/>
      <c r="V172" s="35"/>
      <c r="W172" s="59">
        <f t="shared" si="70"/>
        <v>0</v>
      </c>
      <c r="X172" s="59"/>
      <c r="Y172" s="59">
        <f t="shared" si="66"/>
        <v>21487</v>
      </c>
      <c r="Z172" s="131">
        <f t="shared" si="67"/>
        <v>1</v>
      </c>
      <c r="AA172" s="59">
        <f t="shared" si="68"/>
        <v>21487</v>
      </c>
      <c r="AB172" s="140">
        <f t="shared" si="69"/>
        <v>1</v>
      </c>
      <c r="AC172" s="149">
        <v>1</v>
      </c>
      <c r="AD172" s="149">
        <v>0</v>
      </c>
      <c r="AE172" s="149">
        <v>0</v>
      </c>
      <c r="AF172" s="150" t="s">
        <v>418</v>
      </c>
      <c r="AG172" s="56" t="s">
        <v>418</v>
      </c>
      <c r="AH172"/>
    </row>
    <row r="173" spans="1:34" s="27" customFormat="1" ht="45" customHeight="1">
      <c r="A173" s="45">
        <v>149</v>
      </c>
      <c r="B173" s="208" t="s">
        <v>419</v>
      </c>
      <c r="C173" s="47" t="s">
        <v>309</v>
      </c>
      <c r="D173" s="50" t="s">
        <v>44</v>
      </c>
      <c r="E173" s="35"/>
      <c r="F173" s="35">
        <v>37347.875</v>
      </c>
      <c r="G173" s="35"/>
      <c r="H173" s="35"/>
      <c r="I173" s="35"/>
      <c r="J173" s="92" t="s">
        <v>141</v>
      </c>
      <c r="K173" s="35"/>
      <c r="L173" s="35"/>
      <c r="M173" s="35"/>
      <c r="N173" s="35"/>
      <c r="O173" s="49">
        <f t="shared" si="58"/>
        <v>35095</v>
      </c>
      <c r="P173" s="35">
        <v>35095</v>
      </c>
      <c r="Q173" s="35"/>
      <c r="R173" s="35"/>
      <c r="S173" s="49">
        <f t="shared" si="59"/>
        <v>0</v>
      </c>
      <c r="T173" s="35">
        <v>0</v>
      </c>
      <c r="U173" s="35"/>
      <c r="V173" s="35"/>
      <c r="W173" s="59">
        <f t="shared" si="70"/>
        <v>0</v>
      </c>
      <c r="X173" s="59"/>
      <c r="Y173" s="59">
        <f t="shared" si="66"/>
        <v>35095</v>
      </c>
      <c r="Z173" s="131">
        <f t="shared" si="67"/>
        <v>1</v>
      </c>
      <c r="AA173" s="59">
        <f t="shared" si="68"/>
        <v>35095</v>
      </c>
      <c r="AB173" s="140">
        <f t="shared" si="69"/>
        <v>1</v>
      </c>
      <c r="AC173" s="149">
        <v>1</v>
      </c>
      <c r="AD173" s="149">
        <v>0</v>
      </c>
      <c r="AE173" s="149">
        <v>0</v>
      </c>
      <c r="AF173" s="150" t="s">
        <v>418</v>
      </c>
      <c r="AG173" s="56" t="s">
        <v>418</v>
      </c>
      <c r="AH173"/>
    </row>
    <row r="174" spans="1:34" s="91" customFormat="1" ht="83.25" customHeight="1">
      <c r="A174" s="45">
        <v>150</v>
      </c>
      <c r="B174" s="232" t="s">
        <v>420</v>
      </c>
      <c r="C174" s="47" t="s">
        <v>309</v>
      </c>
      <c r="D174" s="50" t="s">
        <v>44</v>
      </c>
      <c r="E174" s="82"/>
      <c r="F174" s="35">
        <v>78632.994200000001</v>
      </c>
      <c r="G174" s="52"/>
      <c r="H174" s="52"/>
      <c r="I174" s="52"/>
      <c r="J174" s="92" t="s">
        <v>141</v>
      </c>
      <c r="K174" s="82" t="s">
        <v>141</v>
      </c>
      <c r="L174" s="82" t="s">
        <v>421</v>
      </c>
      <c r="M174" s="82"/>
      <c r="N174" s="82">
        <v>78632.994200000001</v>
      </c>
      <c r="O174" s="49">
        <f t="shared" si="58"/>
        <v>91850</v>
      </c>
      <c r="P174" s="82">
        <v>91850</v>
      </c>
      <c r="Q174" s="52"/>
      <c r="R174" s="35"/>
      <c r="S174" s="49">
        <f t="shared" si="59"/>
        <v>78632.999419999993</v>
      </c>
      <c r="T174" s="82">
        <v>78632.999419999993</v>
      </c>
      <c r="U174" s="52"/>
      <c r="V174" s="52"/>
      <c r="W174" s="59">
        <f t="shared" si="70"/>
        <v>0</v>
      </c>
      <c r="X174" s="59"/>
      <c r="Y174" s="59">
        <f t="shared" si="66"/>
        <v>13217.000580000007</v>
      </c>
      <c r="Z174" s="131">
        <f t="shared" si="67"/>
        <v>0.14389766554164407</v>
      </c>
      <c r="AA174" s="59">
        <f t="shared" si="68"/>
        <v>13217.000580000007</v>
      </c>
      <c r="AB174" s="140">
        <f t="shared" si="69"/>
        <v>0.14389766554164407</v>
      </c>
      <c r="AC174" s="149"/>
      <c r="AD174" s="149">
        <v>1</v>
      </c>
      <c r="AE174" s="149"/>
      <c r="AF174" s="66"/>
      <c r="AG174" s="96" t="s">
        <v>422</v>
      </c>
      <c r="AH174"/>
    </row>
    <row r="175" spans="1:34" s="91" customFormat="1" ht="69" customHeight="1">
      <c r="A175" s="45">
        <v>151</v>
      </c>
      <c r="B175" s="234" t="s">
        <v>423</v>
      </c>
      <c r="C175" s="100" t="s">
        <v>380</v>
      </c>
      <c r="D175" s="50" t="s">
        <v>44</v>
      </c>
      <c r="E175" s="49"/>
      <c r="F175" s="49">
        <v>864002.28</v>
      </c>
      <c r="G175" s="49"/>
      <c r="H175" s="49"/>
      <c r="I175" s="49"/>
      <c r="J175" s="36" t="s">
        <v>141</v>
      </c>
      <c r="K175" s="49"/>
      <c r="L175" s="49">
        <v>0</v>
      </c>
      <c r="M175" s="49"/>
      <c r="N175" s="49"/>
      <c r="O175" s="49"/>
      <c r="P175" s="49"/>
      <c r="Q175" s="49"/>
      <c r="R175" s="35"/>
      <c r="S175" s="49"/>
      <c r="T175" s="49"/>
      <c r="U175" s="49"/>
      <c r="V175" s="49"/>
      <c r="W175" s="59">
        <f t="shared" si="70"/>
        <v>0</v>
      </c>
      <c r="X175" s="59"/>
      <c r="Y175" s="59">
        <f t="shared" si="66"/>
        <v>0</v>
      </c>
      <c r="Z175" s="131"/>
      <c r="AA175" s="59"/>
      <c r="AB175" s="140"/>
      <c r="AC175" s="149">
        <v>1</v>
      </c>
      <c r="AD175" s="149">
        <v>0</v>
      </c>
      <c r="AE175" s="149">
        <v>0</v>
      </c>
      <c r="AF175" s="150">
        <v>0</v>
      </c>
      <c r="AG175" s="56" t="s">
        <v>47</v>
      </c>
      <c r="AH175"/>
    </row>
    <row r="176" spans="1:34" s="91" customFormat="1" ht="66" customHeight="1">
      <c r="A176" s="45">
        <v>152</v>
      </c>
      <c r="B176" s="196" t="s">
        <v>424</v>
      </c>
      <c r="C176" s="100" t="s">
        <v>380</v>
      </c>
      <c r="D176" s="50" t="s">
        <v>58</v>
      </c>
      <c r="E176" s="49"/>
      <c r="F176" s="49">
        <v>81920.952900000004</v>
      </c>
      <c r="G176" s="49"/>
      <c r="H176" s="49"/>
      <c r="I176" s="49"/>
      <c r="J176" s="36" t="s">
        <v>141</v>
      </c>
      <c r="K176" s="49"/>
      <c r="L176" s="49">
        <v>0</v>
      </c>
      <c r="M176" s="49"/>
      <c r="N176" s="49"/>
      <c r="O176" s="49"/>
      <c r="P176" s="112"/>
      <c r="Q176" s="49"/>
      <c r="R176" s="35"/>
      <c r="S176" s="49"/>
      <c r="T176" s="49"/>
      <c r="U176" s="49"/>
      <c r="V176" s="49"/>
      <c r="W176" s="59">
        <f t="shared" si="70"/>
        <v>0</v>
      </c>
      <c r="X176" s="59"/>
      <c r="Y176" s="59">
        <f t="shared" si="66"/>
        <v>0</v>
      </c>
      <c r="Z176" s="131"/>
      <c r="AA176" s="59"/>
      <c r="AB176" s="140"/>
      <c r="AC176" s="149">
        <v>1</v>
      </c>
      <c r="AD176" s="149">
        <v>0</v>
      </c>
      <c r="AE176" s="149">
        <v>0</v>
      </c>
      <c r="AF176" s="150">
        <v>0</v>
      </c>
      <c r="AG176" s="56" t="s">
        <v>47</v>
      </c>
      <c r="AH176"/>
    </row>
    <row r="177" spans="1:34" s="91" customFormat="1" ht="129" customHeight="1">
      <c r="A177" s="45">
        <v>153</v>
      </c>
      <c r="B177" s="233" t="s">
        <v>425</v>
      </c>
      <c r="C177" s="100" t="s">
        <v>380</v>
      </c>
      <c r="D177" s="50" t="s">
        <v>75</v>
      </c>
      <c r="E177" s="49"/>
      <c r="F177" s="49">
        <v>267495.09999999998</v>
      </c>
      <c r="G177" s="49"/>
      <c r="H177" s="49"/>
      <c r="I177" s="49"/>
      <c r="J177" s="36" t="s">
        <v>141</v>
      </c>
      <c r="K177" s="49"/>
      <c r="L177" s="49">
        <v>0</v>
      </c>
      <c r="M177" s="49"/>
      <c r="N177" s="49"/>
      <c r="O177" s="49"/>
      <c r="P177" s="49"/>
      <c r="Q177" s="49"/>
      <c r="R177" s="35"/>
      <c r="S177" s="49"/>
      <c r="T177" s="49"/>
      <c r="U177" s="49"/>
      <c r="V177" s="49"/>
      <c r="W177" s="59">
        <f t="shared" si="70"/>
        <v>0</v>
      </c>
      <c r="X177" s="59"/>
      <c r="Y177" s="59">
        <f t="shared" si="66"/>
        <v>0</v>
      </c>
      <c r="Z177" s="131"/>
      <c r="AA177" s="59"/>
      <c r="AB177" s="140"/>
      <c r="AC177" s="149">
        <v>1</v>
      </c>
      <c r="AD177" s="149">
        <v>0</v>
      </c>
      <c r="AE177" s="149">
        <v>0</v>
      </c>
      <c r="AF177" s="150">
        <v>0</v>
      </c>
      <c r="AG177" s="56" t="s">
        <v>47</v>
      </c>
      <c r="AH177"/>
    </row>
    <row r="178" spans="1:34" s="91" customFormat="1" ht="46.5" customHeight="1">
      <c r="A178" s="45">
        <v>154</v>
      </c>
      <c r="B178" s="196" t="s">
        <v>426</v>
      </c>
      <c r="C178" s="100" t="s">
        <v>380</v>
      </c>
      <c r="D178" s="50" t="s">
        <v>58</v>
      </c>
      <c r="E178" s="49"/>
      <c r="F178" s="49">
        <v>147867.6</v>
      </c>
      <c r="G178" s="49"/>
      <c r="H178" s="49"/>
      <c r="I178" s="49"/>
      <c r="J178" s="36" t="s">
        <v>141</v>
      </c>
      <c r="K178" s="49"/>
      <c r="L178" s="49">
        <v>0</v>
      </c>
      <c r="M178" s="49"/>
      <c r="N178" s="49"/>
      <c r="O178" s="49"/>
      <c r="P178" s="49"/>
      <c r="Q178" s="49"/>
      <c r="R178" s="35"/>
      <c r="S178" s="49"/>
      <c r="T178" s="49"/>
      <c r="U178" s="49"/>
      <c r="V178" s="49"/>
      <c r="W178" s="59">
        <f t="shared" si="70"/>
        <v>0</v>
      </c>
      <c r="X178" s="59"/>
      <c r="Y178" s="59">
        <f t="shared" si="66"/>
        <v>0</v>
      </c>
      <c r="Z178" s="131"/>
      <c r="AA178" s="59"/>
      <c r="AB178" s="140"/>
      <c r="AC178" s="149">
        <v>1</v>
      </c>
      <c r="AD178" s="149">
        <v>0</v>
      </c>
      <c r="AE178" s="149">
        <v>0</v>
      </c>
      <c r="AF178" s="150">
        <v>0</v>
      </c>
      <c r="AG178" s="56" t="s">
        <v>47</v>
      </c>
      <c r="AH178"/>
    </row>
    <row r="179" spans="1:34" s="91" customFormat="1" ht="47.25" customHeight="1">
      <c r="A179" s="45">
        <v>155</v>
      </c>
      <c r="B179" s="196" t="s">
        <v>427</v>
      </c>
      <c r="C179" s="100" t="s">
        <v>380</v>
      </c>
      <c r="D179" s="50" t="s">
        <v>44</v>
      </c>
      <c r="E179" s="49"/>
      <c r="F179" s="49">
        <v>419920.2</v>
      </c>
      <c r="G179" s="49"/>
      <c r="H179" s="49"/>
      <c r="I179" s="49"/>
      <c r="J179" s="36" t="s">
        <v>141</v>
      </c>
      <c r="K179" s="49"/>
      <c r="L179" s="49"/>
      <c r="M179" s="49"/>
      <c r="N179" s="49"/>
      <c r="O179" s="49"/>
      <c r="P179" s="49"/>
      <c r="Q179" s="49"/>
      <c r="R179" s="35"/>
      <c r="S179" s="49"/>
      <c r="T179" s="49"/>
      <c r="U179" s="49"/>
      <c r="V179" s="49"/>
      <c r="W179" s="59">
        <f t="shared" si="70"/>
        <v>0</v>
      </c>
      <c r="X179" s="59"/>
      <c r="Y179" s="59">
        <f t="shared" si="66"/>
        <v>0</v>
      </c>
      <c r="Z179" s="131"/>
      <c r="AA179" s="59"/>
      <c r="AB179" s="140"/>
      <c r="AC179" s="149">
        <v>1</v>
      </c>
      <c r="AD179" s="149">
        <v>0</v>
      </c>
      <c r="AE179" s="149">
        <v>0</v>
      </c>
      <c r="AF179" s="150">
        <v>0</v>
      </c>
      <c r="AG179" s="56" t="s">
        <v>47</v>
      </c>
      <c r="AH179"/>
    </row>
    <row r="180" spans="1:34" s="91" customFormat="1" ht="83.25" customHeight="1">
      <c r="A180" s="45">
        <v>156</v>
      </c>
      <c r="B180" s="196" t="s">
        <v>428</v>
      </c>
      <c r="C180" s="100" t="s">
        <v>380</v>
      </c>
      <c r="D180" s="50" t="s">
        <v>58</v>
      </c>
      <c r="E180" s="49"/>
      <c r="F180" s="49">
        <v>128394.18180999999</v>
      </c>
      <c r="G180" s="49"/>
      <c r="H180" s="49"/>
      <c r="I180" s="49"/>
      <c r="J180" s="36" t="s">
        <v>141</v>
      </c>
      <c r="K180" s="49"/>
      <c r="L180" s="49">
        <v>0</v>
      </c>
      <c r="M180" s="49"/>
      <c r="N180" s="49"/>
      <c r="O180" s="49"/>
      <c r="P180" s="49"/>
      <c r="Q180" s="49"/>
      <c r="R180" s="35"/>
      <c r="S180" s="49"/>
      <c r="T180" s="49"/>
      <c r="U180" s="49"/>
      <c r="V180" s="49"/>
      <c r="W180" s="59">
        <f t="shared" si="70"/>
        <v>0</v>
      </c>
      <c r="X180" s="59"/>
      <c r="Y180" s="59">
        <f t="shared" si="66"/>
        <v>0</v>
      </c>
      <c r="Z180" s="131"/>
      <c r="AA180" s="59"/>
      <c r="AB180" s="140"/>
      <c r="AC180" s="149">
        <v>1</v>
      </c>
      <c r="AD180" s="149">
        <v>0</v>
      </c>
      <c r="AE180" s="149">
        <v>0</v>
      </c>
      <c r="AF180" s="150">
        <v>0</v>
      </c>
      <c r="AG180" s="56" t="s">
        <v>47</v>
      </c>
      <c r="AH180"/>
    </row>
    <row r="181" spans="1:34" s="91" customFormat="1" ht="69" customHeight="1">
      <c r="A181" s="45">
        <v>157</v>
      </c>
      <c r="B181" s="196" t="s">
        <v>429</v>
      </c>
      <c r="C181" s="100" t="s">
        <v>380</v>
      </c>
      <c r="D181" s="50" t="s">
        <v>384</v>
      </c>
      <c r="E181" s="49"/>
      <c r="F181" s="49">
        <v>80996.175000000003</v>
      </c>
      <c r="G181" s="49"/>
      <c r="H181" s="49"/>
      <c r="I181" s="49"/>
      <c r="J181" s="36" t="s">
        <v>141</v>
      </c>
      <c r="K181" s="49"/>
      <c r="L181" s="49">
        <v>0</v>
      </c>
      <c r="M181" s="49"/>
      <c r="N181" s="49"/>
      <c r="O181" s="49"/>
      <c r="P181" s="49"/>
      <c r="Q181" s="49"/>
      <c r="R181" s="35"/>
      <c r="S181" s="49"/>
      <c r="T181" s="49"/>
      <c r="U181" s="49"/>
      <c r="V181" s="49"/>
      <c r="W181" s="59">
        <f t="shared" si="70"/>
        <v>0</v>
      </c>
      <c r="X181" s="59"/>
      <c r="Y181" s="59">
        <f t="shared" si="66"/>
        <v>0</v>
      </c>
      <c r="Z181" s="131"/>
      <c r="AA181" s="59"/>
      <c r="AB181" s="140"/>
      <c r="AC181" s="149">
        <v>1</v>
      </c>
      <c r="AD181" s="149">
        <v>0</v>
      </c>
      <c r="AE181" s="149">
        <v>0</v>
      </c>
      <c r="AF181" s="150">
        <v>0</v>
      </c>
      <c r="AG181" s="56" t="s">
        <v>47</v>
      </c>
      <c r="AH181"/>
    </row>
    <row r="182" spans="1:34" s="91" customFormat="1" ht="91.5" customHeight="1">
      <c r="A182" s="45">
        <v>158</v>
      </c>
      <c r="B182" s="196" t="s">
        <v>430</v>
      </c>
      <c r="C182" s="100" t="s">
        <v>380</v>
      </c>
      <c r="D182" s="50" t="s">
        <v>58</v>
      </c>
      <c r="E182" s="49"/>
      <c r="F182" s="49">
        <v>31878.539379999998</v>
      </c>
      <c r="G182" s="49"/>
      <c r="H182" s="49"/>
      <c r="I182" s="49"/>
      <c r="J182" s="36" t="s">
        <v>141</v>
      </c>
      <c r="K182" s="49"/>
      <c r="L182" s="49">
        <v>0</v>
      </c>
      <c r="M182" s="49"/>
      <c r="N182" s="49"/>
      <c r="O182" s="49"/>
      <c r="P182" s="49"/>
      <c r="Q182" s="49"/>
      <c r="R182" s="35"/>
      <c r="S182" s="49"/>
      <c r="T182" s="49"/>
      <c r="U182" s="49"/>
      <c r="V182" s="49"/>
      <c r="W182" s="59">
        <f t="shared" si="70"/>
        <v>0</v>
      </c>
      <c r="X182" s="59"/>
      <c r="Y182" s="59">
        <f t="shared" si="66"/>
        <v>0</v>
      </c>
      <c r="Z182" s="131"/>
      <c r="AA182" s="59"/>
      <c r="AB182" s="140"/>
      <c r="AC182" s="149">
        <v>1</v>
      </c>
      <c r="AD182" s="149">
        <v>0</v>
      </c>
      <c r="AE182" s="149">
        <v>0</v>
      </c>
      <c r="AF182" s="150">
        <v>0</v>
      </c>
      <c r="AG182" s="56" t="s">
        <v>47</v>
      </c>
      <c r="AH182"/>
    </row>
    <row r="183" spans="1:34" s="91" customFormat="1" ht="110.25" customHeight="1">
      <c r="A183" s="45">
        <v>159</v>
      </c>
      <c r="B183" s="196" t="s">
        <v>431</v>
      </c>
      <c r="C183" s="100" t="s">
        <v>380</v>
      </c>
      <c r="D183" s="50" t="s">
        <v>247</v>
      </c>
      <c r="E183" s="49"/>
      <c r="F183" s="49">
        <v>73258.226950000011</v>
      </c>
      <c r="G183" s="49"/>
      <c r="H183" s="49"/>
      <c r="I183" s="49"/>
      <c r="J183" s="36" t="s">
        <v>141</v>
      </c>
      <c r="K183" s="49"/>
      <c r="L183" s="49">
        <v>0</v>
      </c>
      <c r="M183" s="49"/>
      <c r="N183" s="49"/>
      <c r="O183" s="49">
        <f t="shared" ref="O183" si="71">SUM(P183:R183)</f>
        <v>28064.219079999999</v>
      </c>
      <c r="P183" s="49">
        <v>28064.219079999999</v>
      </c>
      <c r="Q183" s="49"/>
      <c r="R183" s="35"/>
      <c r="S183" s="49">
        <f t="shared" ref="S183" si="72">SUM(T183:V183)</f>
        <v>28064.219079999999</v>
      </c>
      <c r="T183" s="49">
        <v>28064.219079999999</v>
      </c>
      <c r="U183" s="49"/>
      <c r="V183" s="49"/>
      <c r="W183" s="59">
        <f t="shared" si="70"/>
        <v>0</v>
      </c>
      <c r="X183" s="59"/>
      <c r="Y183" s="59">
        <f t="shared" si="66"/>
        <v>0</v>
      </c>
      <c r="Z183" s="131">
        <f t="shared" si="67"/>
        <v>0</v>
      </c>
      <c r="AA183" s="59">
        <f t="shared" si="68"/>
        <v>0</v>
      </c>
      <c r="AB183" s="140">
        <f t="shared" si="69"/>
        <v>0</v>
      </c>
      <c r="AC183" s="149">
        <v>1</v>
      </c>
      <c r="AD183" s="149">
        <v>0</v>
      </c>
      <c r="AE183" s="149">
        <v>0</v>
      </c>
      <c r="AF183" s="150">
        <v>0</v>
      </c>
      <c r="AG183" s="81"/>
      <c r="AH183"/>
    </row>
    <row r="184" spans="1:34" s="6" customFormat="1">
      <c r="A184" s="270" t="s">
        <v>432</v>
      </c>
      <c r="B184" s="271"/>
      <c r="C184" s="28"/>
      <c r="D184" s="97">
        <f>D186+D188+D191</f>
        <v>0</v>
      </c>
      <c r="E184" s="97">
        <f>E186+E188+F191</f>
        <v>32177879.857659999</v>
      </c>
      <c r="F184" s="97">
        <f>F186+F188+F191</f>
        <v>22071019.627509996</v>
      </c>
      <c r="G184" s="97">
        <f>G186+G188+G191</f>
        <v>0</v>
      </c>
      <c r="H184" s="97">
        <f>H186+H188+H191</f>
        <v>1773762.50266</v>
      </c>
      <c r="I184" s="97">
        <f t="shared" ref="I184:V184" si="73">I186+I188+I191</f>
        <v>0</v>
      </c>
      <c r="J184" s="97">
        <f t="shared" si="73"/>
        <v>0</v>
      </c>
      <c r="K184" s="97">
        <f t="shared" si="73"/>
        <v>0</v>
      </c>
      <c r="L184" s="97">
        <f t="shared" si="73"/>
        <v>228199</v>
      </c>
      <c r="M184" s="97">
        <f t="shared" si="73"/>
        <v>0</v>
      </c>
      <c r="N184" s="97">
        <f t="shared" si="73"/>
        <v>14711</v>
      </c>
      <c r="O184" s="97">
        <f t="shared" si="73"/>
        <v>1030711</v>
      </c>
      <c r="P184" s="97">
        <f t="shared" si="73"/>
        <v>1030711</v>
      </c>
      <c r="Q184" s="97">
        <f t="shared" si="73"/>
        <v>0</v>
      </c>
      <c r="R184" s="97">
        <f t="shared" si="73"/>
        <v>0</v>
      </c>
      <c r="S184" s="97">
        <f t="shared" si="73"/>
        <v>871725.75199999998</v>
      </c>
      <c r="T184" s="97">
        <f t="shared" si="73"/>
        <v>871725.75199999998</v>
      </c>
      <c r="U184" s="97">
        <f t="shared" si="73"/>
        <v>0</v>
      </c>
      <c r="V184" s="97">
        <f t="shared" si="73"/>
        <v>0</v>
      </c>
      <c r="W184" s="97">
        <f t="shared" si="70"/>
        <v>0</v>
      </c>
      <c r="X184" s="97"/>
      <c r="Y184" s="97">
        <f t="shared" si="66"/>
        <v>158985.24800000002</v>
      </c>
      <c r="Z184" s="134">
        <f t="shared" si="67"/>
        <v>0.15424813356993378</v>
      </c>
      <c r="AA184" s="97">
        <f t="shared" si="68"/>
        <v>158985.24800000002</v>
      </c>
      <c r="AB184" s="143">
        <f t="shared" si="69"/>
        <v>0.15424813356993378</v>
      </c>
      <c r="AC184" s="97">
        <f>AC186+AC188+AC191</f>
        <v>5</v>
      </c>
      <c r="AD184" s="97">
        <f>AD186+AD188+AD191</f>
        <v>0</v>
      </c>
      <c r="AE184" s="97">
        <f>AE186+AE188+AE191</f>
        <v>0</v>
      </c>
      <c r="AF184" s="97">
        <f>AF186+AF188+AF191</f>
        <v>0</v>
      </c>
      <c r="AG184" s="97">
        <f>AG186+AG188+AG191</f>
        <v>0</v>
      </c>
      <c r="AH184"/>
    </row>
    <row r="185" spans="1:34" s="6" customFormat="1">
      <c r="A185" s="75"/>
      <c r="B185" s="76" t="s">
        <v>207</v>
      </c>
      <c r="C185" s="3"/>
      <c r="D185" s="3"/>
      <c r="E185" s="14"/>
      <c r="F185" s="14"/>
      <c r="G185" s="14"/>
      <c r="H185" s="14"/>
      <c r="I185" s="14"/>
      <c r="J185" s="98"/>
      <c r="K185" s="14"/>
      <c r="L185" s="14"/>
      <c r="M185" s="14"/>
      <c r="N185" s="14"/>
      <c r="O185" s="38">
        <f>SUM(P185:R185)</f>
        <v>0</v>
      </c>
      <c r="P185" s="38"/>
      <c r="Q185" s="38"/>
      <c r="R185" s="38"/>
      <c r="S185" s="38"/>
      <c r="T185" s="38"/>
      <c r="U185" s="38"/>
      <c r="V185" s="38"/>
      <c r="W185" s="58">
        <f t="shared" si="70"/>
        <v>0</v>
      </c>
      <c r="X185" s="58"/>
      <c r="Y185" s="58">
        <f t="shared" si="66"/>
        <v>0</v>
      </c>
      <c r="Z185" s="130"/>
      <c r="AA185" s="58"/>
      <c r="AB185" s="139"/>
      <c r="AC185" s="117"/>
      <c r="AD185" s="117"/>
      <c r="AE185" s="117"/>
      <c r="AF185" s="90"/>
      <c r="AG185" s="74"/>
      <c r="AH185"/>
    </row>
    <row r="186" spans="1:34">
      <c r="A186" s="33" t="s">
        <v>433</v>
      </c>
      <c r="B186" s="23" t="s">
        <v>41</v>
      </c>
      <c r="C186" s="19"/>
      <c r="D186" s="21"/>
      <c r="E186" s="99">
        <f>SUM(E187:E187)</f>
        <v>25655753</v>
      </c>
      <c r="F186" s="99">
        <f>SUM(F187:F187)</f>
        <v>16124090.009879997</v>
      </c>
      <c r="G186" s="99">
        <f t="shared" ref="G186:AG186" si="74">SUM(G187:G187)</f>
        <v>0</v>
      </c>
      <c r="H186" s="99">
        <f t="shared" si="74"/>
        <v>0</v>
      </c>
      <c r="I186" s="99">
        <f t="shared" si="74"/>
        <v>0</v>
      </c>
      <c r="J186" s="99">
        <f t="shared" si="74"/>
        <v>0</v>
      </c>
      <c r="K186" s="99">
        <f t="shared" si="74"/>
        <v>0</v>
      </c>
      <c r="L186" s="99">
        <f t="shared" si="74"/>
        <v>0</v>
      </c>
      <c r="M186" s="99">
        <f t="shared" si="74"/>
        <v>0</v>
      </c>
      <c r="N186" s="99">
        <f t="shared" si="74"/>
        <v>0</v>
      </c>
      <c r="O186" s="99">
        <f>SUM(O187:O187)</f>
        <v>500000</v>
      </c>
      <c r="P186" s="99">
        <f>SUM(P187:P187)</f>
        <v>500000</v>
      </c>
      <c r="Q186" s="99">
        <f t="shared" si="74"/>
        <v>0</v>
      </c>
      <c r="R186" s="99">
        <f t="shared" si="74"/>
        <v>0</v>
      </c>
      <c r="S186" s="99">
        <f>SUM(S187:S187)</f>
        <v>500000</v>
      </c>
      <c r="T186" s="99">
        <f>SUM(T187:T187)</f>
        <v>500000</v>
      </c>
      <c r="U186" s="99">
        <f t="shared" si="74"/>
        <v>0</v>
      </c>
      <c r="V186" s="99">
        <f t="shared" si="74"/>
        <v>0</v>
      </c>
      <c r="W186" s="99">
        <f t="shared" si="70"/>
        <v>0</v>
      </c>
      <c r="X186" s="99"/>
      <c r="Y186" s="99">
        <f t="shared" si="66"/>
        <v>0</v>
      </c>
      <c r="Z186" s="135"/>
      <c r="AA186" s="99"/>
      <c r="AB186" s="144"/>
      <c r="AC186" s="123">
        <f t="shared" si="74"/>
        <v>1</v>
      </c>
      <c r="AD186" s="123">
        <f t="shared" si="74"/>
        <v>0</v>
      </c>
      <c r="AE186" s="123">
        <f t="shared" si="74"/>
        <v>0</v>
      </c>
      <c r="AF186" s="99">
        <f t="shared" si="74"/>
        <v>0</v>
      </c>
      <c r="AG186" s="99">
        <f t="shared" si="74"/>
        <v>0</v>
      </c>
      <c r="AH186"/>
    </row>
    <row r="187" spans="1:34" s="18" customFormat="1" ht="136.5" customHeight="1">
      <c r="A187" s="45">
        <v>160</v>
      </c>
      <c r="B187" s="235" t="s">
        <v>434</v>
      </c>
      <c r="C187" s="100" t="s">
        <v>435</v>
      </c>
      <c r="D187" s="155" t="s">
        <v>75</v>
      </c>
      <c r="E187" s="187">
        <v>25655753</v>
      </c>
      <c r="F187" s="187">
        <v>16124090.009879997</v>
      </c>
      <c r="G187" s="49"/>
      <c r="H187" s="49"/>
      <c r="I187" s="49"/>
      <c r="J187" s="156" t="s">
        <v>436</v>
      </c>
      <c r="K187" s="49"/>
      <c r="L187" s="49"/>
      <c r="M187" s="49"/>
      <c r="N187" s="49"/>
      <c r="O187" s="49">
        <f t="shared" ref="O187:O193" si="75">SUM(P187:R187)</f>
        <v>500000</v>
      </c>
      <c r="P187" s="49">
        <v>500000</v>
      </c>
      <c r="Q187" s="49"/>
      <c r="R187" s="49"/>
      <c r="S187" s="49">
        <f t="shared" ref="S187" si="76">SUM(T187:V187)</f>
        <v>500000</v>
      </c>
      <c r="T187" s="49">
        <v>500000</v>
      </c>
      <c r="U187" s="49"/>
      <c r="V187" s="49"/>
      <c r="W187" s="59">
        <f t="shared" si="70"/>
        <v>0</v>
      </c>
      <c r="X187" s="59"/>
      <c r="Y187" s="59">
        <f t="shared" si="66"/>
        <v>0</v>
      </c>
      <c r="Z187" s="131">
        <f t="shared" ref="Z187" si="77">Y187/(P187+Q187)</f>
        <v>0</v>
      </c>
      <c r="AA187" s="59">
        <f t="shared" ref="AA187" si="78">Y187+W187</f>
        <v>0</v>
      </c>
      <c r="AB187" s="140">
        <f t="shared" ref="AB187" si="79">AA187/O187</f>
        <v>0</v>
      </c>
      <c r="AC187" s="149">
        <v>1</v>
      </c>
      <c r="AD187" s="149">
        <v>0</v>
      </c>
      <c r="AE187" s="149">
        <v>0</v>
      </c>
      <c r="AF187" s="150">
        <v>0</v>
      </c>
      <c r="AG187" s="56"/>
      <c r="AH187"/>
    </row>
    <row r="188" spans="1:34" ht="48" customHeight="1">
      <c r="A188" s="33" t="s">
        <v>437</v>
      </c>
      <c r="B188" s="23" t="s">
        <v>438</v>
      </c>
      <c r="C188" s="19"/>
      <c r="D188" s="21"/>
      <c r="E188" s="99">
        <f t="shared" ref="E188:V188" si="80">SUM(E189:E190)</f>
        <v>6326669</v>
      </c>
      <c r="F188" s="99">
        <f t="shared" si="80"/>
        <v>5751471.75997</v>
      </c>
      <c r="G188" s="99">
        <f t="shared" si="80"/>
        <v>0</v>
      </c>
      <c r="H188" s="99">
        <f t="shared" si="80"/>
        <v>1759051.50266</v>
      </c>
      <c r="I188" s="99">
        <f t="shared" si="80"/>
        <v>0</v>
      </c>
      <c r="J188" s="99">
        <f t="shared" si="80"/>
        <v>0</v>
      </c>
      <c r="K188" s="99">
        <f t="shared" si="80"/>
        <v>0</v>
      </c>
      <c r="L188" s="99">
        <f t="shared" si="80"/>
        <v>228199</v>
      </c>
      <c r="M188" s="99">
        <f t="shared" si="80"/>
        <v>0</v>
      </c>
      <c r="N188" s="99">
        <f t="shared" si="80"/>
        <v>0</v>
      </c>
      <c r="O188" s="99">
        <f t="shared" si="80"/>
        <v>516000</v>
      </c>
      <c r="P188" s="99">
        <f t="shared" si="80"/>
        <v>516000</v>
      </c>
      <c r="Q188" s="99">
        <f t="shared" si="80"/>
        <v>0</v>
      </c>
      <c r="R188" s="99">
        <f t="shared" si="80"/>
        <v>0</v>
      </c>
      <c r="S188" s="99">
        <f t="shared" si="80"/>
        <v>360943.75199999998</v>
      </c>
      <c r="T188" s="99">
        <f t="shared" si="80"/>
        <v>360943.75199999998</v>
      </c>
      <c r="U188" s="99">
        <f t="shared" si="80"/>
        <v>0</v>
      </c>
      <c r="V188" s="99">
        <f t="shared" si="80"/>
        <v>0</v>
      </c>
      <c r="W188" s="99">
        <f t="shared" si="70"/>
        <v>0</v>
      </c>
      <c r="X188" s="99"/>
      <c r="Y188" s="99">
        <f t="shared" si="66"/>
        <v>155056.24800000002</v>
      </c>
      <c r="Z188" s="135">
        <f t="shared" si="67"/>
        <v>0.30049660465116285</v>
      </c>
      <c r="AA188" s="99">
        <f t="shared" si="68"/>
        <v>155056.24800000002</v>
      </c>
      <c r="AB188" s="144">
        <f t="shared" si="69"/>
        <v>0.30049660465116285</v>
      </c>
      <c r="AC188" s="123">
        <f>SUM(AC189:AC190)</f>
        <v>2</v>
      </c>
      <c r="AD188" s="123">
        <f>SUM(AD189:AD190)</f>
        <v>0</v>
      </c>
      <c r="AE188" s="123">
        <f>SUM(AE189:AE190)</f>
        <v>0</v>
      </c>
      <c r="AF188" s="99">
        <f>SUM(AF189:AF190)</f>
        <v>0</v>
      </c>
      <c r="AG188" s="99">
        <f>SUM(AG189:AG190)</f>
        <v>0</v>
      </c>
      <c r="AH188"/>
    </row>
    <row r="189" spans="1:34" s="18" customFormat="1" ht="221.25" customHeight="1">
      <c r="A189" s="45">
        <v>161</v>
      </c>
      <c r="B189" s="196" t="s">
        <v>439</v>
      </c>
      <c r="C189" s="100" t="s">
        <v>440</v>
      </c>
      <c r="D189" s="48" t="s">
        <v>75</v>
      </c>
      <c r="E189" s="49">
        <v>2818043</v>
      </c>
      <c r="F189" s="49">
        <v>2719953.0773399998</v>
      </c>
      <c r="G189" s="49"/>
      <c r="H189" s="49"/>
      <c r="I189" s="49"/>
      <c r="J189" s="92" t="s">
        <v>441</v>
      </c>
      <c r="K189" s="49"/>
      <c r="L189" s="49"/>
      <c r="M189" s="49"/>
      <c r="N189" s="49"/>
      <c r="O189" s="49">
        <f t="shared" si="75"/>
        <v>282000</v>
      </c>
      <c r="P189" s="49">
        <v>282000</v>
      </c>
      <c r="Q189" s="49"/>
      <c r="R189" s="49"/>
      <c r="S189" s="49">
        <f t="shared" ref="S189:S190" si="81">SUM(T189:V189)</f>
        <v>126943.75199999999</v>
      </c>
      <c r="T189" s="49">
        <v>126943.75199999999</v>
      </c>
      <c r="U189" s="49"/>
      <c r="V189" s="49"/>
      <c r="W189" s="59">
        <f t="shared" si="70"/>
        <v>0</v>
      </c>
      <c r="X189" s="59"/>
      <c r="Y189" s="59">
        <f t="shared" si="66"/>
        <v>155056.24800000002</v>
      </c>
      <c r="Z189" s="131">
        <f t="shared" si="67"/>
        <v>0.54984485106382985</v>
      </c>
      <c r="AA189" s="59">
        <f t="shared" si="68"/>
        <v>155056.24800000002</v>
      </c>
      <c r="AB189" s="140">
        <f t="shared" si="69"/>
        <v>0.54984485106382985</v>
      </c>
      <c r="AC189" s="149">
        <v>1</v>
      </c>
      <c r="AD189" s="149">
        <v>0</v>
      </c>
      <c r="AE189" s="149">
        <v>0</v>
      </c>
      <c r="AF189" s="150">
        <v>0</v>
      </c>
      <c r="AG189" s="81"/>
      <c r="AH189"/>
    </row>
    <row r="190" spans="1:34" s="18" customFormat="1" ht="145.5" customHeight="1">
      <c r="A190" s="45">
        <v>162</v>
      </c>
      <c r="B190" s="196" t="s">
        <v>442</v>
      </c>
      <c r="C190" s="100" t="s">
        <v>440</v>
      </c>
      <c r="D190" s="48" t="s">
        <v>44</v>
      </c>
      <c r="E190" s="49">
        <v>3508626</v>
      </c>
      <c r="F190" s="35">
        <v>3031518.6826299997</v>
      </c>
      <c r="G190" s="35"/>
      <c r="H190" s="35">
        <v>1759051.50266</v>
      </c>
      <c r="I190" s="49"/>
      <c r="J190" s="92" t="s">
        <v>443</v>
      </c>
      <c r="K190" s="49"/>
      <c r="L190" s="49">
        <v>228199</v>
      </c>
      <c r="M190" s="49"/>
      <c r="N190" s="49"/>
      <c r="O190" s="49">
        <v>234000</v>
      </c>
      <c r="P190" s="49">
        <f>O190</f>
        <v>234000</v>
      </c>
      <c r="Q190" s="49"/>
      <c r="R190" s="49"/>
      <c r="S190" s="49">
        <f t="shared" si="81"/>
        <v>234000</v>
      </c>
      <c r="T190" s="49">
        <v>234000</v>
      </c>
      <c r="U190" s="49"/>
      <c r="V190" s="49"/>
      <c r="W190" s="59">
        <f t="shared" si="70"/>
        <v>0</v>
      </c>
      <c r="X190" s="59"/>
      <c r="Y190" s="59">
        <f t="shared" si="66"/>
        <v>0</v>
      </c>
      <c r="Z190" s="131">
        <f t="shared" si="67"/>
        <v>0</v>
      </c>
      <c r="AA190" s="59">
        <f t="shared" si="68"/>
        <v>0</v>
      </c>
      <c r="AB190" s="140">
        <f t="shared" si="69"/>
        <v>0</v>
      </c>
      <c r="AC190" s="149">
        <v>1</v>
      </c>
      <c r="AD190" s="149"/>
      <c r="AE190" s="149"/>
      <c r="AF190" s="150">
        <v>0</v>
      </c>
      <c r="AG190" s="171" t="s">
        <v>387</v>
      </c>
      <c r="AH190"/>
    </row>
    <row r="191" spans="1:34">
      <c r="A191" s="33" t="s">
        <v>444</v>
      </c>
      <c r="B191" s="23" t="s">
        <v>139</v>
      </c>
      <c r="C191" s="19"/>
      <c r="D191" s="21"/>
      <c r="E191" s="99">
        <f>SUM(E192:E192)</f>
        <v>0</v>
      </c>
      <c r="F191" s="99">
        <f>SUM(F192:F193)</f>
        <v>195457.85766000001</v>
      </c>
      <c r="G191" s="99">
        <f>SUM(G192:G192)</f>
        <v>0</v>
      </c>
      <c r="H191" s="99">
        <f>SUM(H192:H193)</f>
        <v>14711</v>
      </c>
      <c r="I191" s="99">
        <f>SUM(I192:I192)</f>
        <v>0</v>
      </c>
      <c r="J191" s="99">
        <f>SUM(J192:J192)</f>
        <v>0</v>
      </c>
      <c r="K191" s="99">
        <f>SUM(K192:K192)</f>
        <v>0</v>
      </c>
      <c r="L191" s="99">
        <f>SUM(L192:L192)</f>
        <v>0</v>
      </c>
      <c r="M191" s="99">
        <f>SUM(M192:M192)</f>
        <v>0</v>
      </c>
      <c r="N191" s="99">
        <f>SUM(N192:N193)</f>
        <v>14711</v>
      </c>
      <c r="O191" s="99">
        <f t="shared" ref="O191:V191" si="82">SUM(O192:O193)</f>
        <v>14711</v>
      </c>
      <c r="P191" s="99">
        <f t="shared" si="82"/>
        <v>14711</v>
      </c>
      <c r="Q191" s="99">
        <f t="shared" si="82"/>
        <v>0</v>
      </c>
      <c r="R191" s="99">
        <f t="shared" si="82"/>
        <v>0</v>
      </c>
      <c r="S191" s="99">
        <f t="shared" si="82"/>
        <v>10782</v>
      </c>
      <c r="T191" s="99">
        <f t="shared" si="82"/>
        <v>10782</v>
      </c>
      <c r="U191" s="99">
        <f t="shared" si="82"/>
        <v>0</v>
      </c>
      <c r="V191" s="99">
        <f t="shared" si="82"/>
        <v>0</v>
      </c>
      <c r="W191" s="99">
        <f t="shared" si="70"/>
        <v>0</v>
      </c>
      <c r="X191" s="99"/>
      <c r="Y191" s="99">
        <f>P191+Q191-T191-U191</f>
        <v>3929</v>
      </c>
      <c r="Z191" s="135">
        <f t="shared" si="67"/>
        <v>0.26707905648834207</v>
      </c>
      <c r="AA191" s="99">
        <f>Y191+W191</f>
        <v>3929</v>
      </c>
      <c r="AB191" s="144">
        <f t="shared" si="69"/>
        <v>0.26707905648834207</v>
      </c>
      <c r="AC191" s="123">
        <f>SUM(AC192:AC193)</f>
        <v>2</v>
      </c>
      <c r="AD191" s="123">
        <f>SUM(AD192:AD193)</f>
        <v>0</v>
      </c>
      <c r="AE191" s="123">
        <f>SUM(AE192:AE193)</f>
        <v>0</v>
      </c>
      <c r="AF191" s="99">
        <f>SUM(AF192:AF192)</f>
        <v>0</v>
      </c>
      <c r="AG191" s="99">
        <f>SUM(AG192:AG192)</f>
        <v>0</v>
      </c>
      <c r="AH191"/>
    </row>
    <row r="192" spans="1:34" s="18" customFormat="1" ht="47.25" customHeight="1">
      <c r="A192" s="45">
        <v>163</v>
      </c>
      <c r="B192" s="196" t="s">
        <v>445</v>
      </c>
      <c r="C192" s="100" t="s">
        <v>446</v>
      </c>
      <c r="D192" s="48">
        <v>2025</v>
      </c>
      <c r="E192" s="49"/>
      <c r="F192" s="35">
        <v>14711</v>
      </c>
      <c r="G192" s="35">
        <v>0</v>
      </c>
      <c r="H192" s="35">
        <v>14711</v>
      </c>
      <c r="I192" s="49"/>
      <c r="J192" s="92" t="s">
        <v>141</v>
      </c>
      <c r="K192" s="49" t="s">
        <v>141</v>
      </c>
      <c r="L192" s="49" t="s">
        <v>447</v>
      </c>
      <c r="M192" s="49"/>
      <c r="N192" s="49">
        <v>14711</v>
      </c>
      <c r="O192" s="49">
        <f t="shared" si="75"/>
        <v>14711</v>
      </c>
      <c r="P192" s="49">
        <v>14711</v>
      </c>
      <c r="Q192" s="49"/>
      <c r="R192" s="49"/>
      <c r="S192" s="49">
        <f t="shared" ref="S192:S193" si="83">SUM(T192:V192)</f>
        <v>10782</v>
      </c>
      <c r="T192" s="49">
        <v>10782</v>
      </c>
      <c r="U192" s="49"/>
      <c r="V192" s="49"/>
      <c r="W192" s="59">
        <f t="shared" si="70"/>
        <v>0</v>
      </c>
      <c r="X192" s="59"/>
      <c r="Y192" s="59">
        <f t="shared" si="66"/>
        <v>3929</v>
      </c>
      <c r="Z192" s="131">
        <f t="shared" si="67"/>
        <v>0.26707905648834207</v>
      </c>
      <c r="AA192" s="59">
        <f t="shared" si="68"/>
        <v>3929</v>
      </c>
      <c r="AB192" s="140">
        <f t="shared" si="69"/>
        <v>0.26707905648834207</v>
      </c>
      <c r="AC192" s="149">
        <v>1</v>
      </c>
      <c r="AD192" s="149"/>
      <c r="AE192" s="149"/>
      <c r="AF192" s="150">
        <v>0</v>
      </c>
      <c r="AG192" s="157" t="s">
        <v>448</v>
      </c>
      <c r="AH192"/>
    </row>
    <row r="193" spans="1:34" s="18" customFormat="1" ht="93" customHeight="1">
      <c r="A193" s="45">
        <v>164</v>
      </c>
      <c r="B193" s="196" t="s">
        <v>449</v>
      </c>
      <c r="C193" s="100" t="s">
        <v>440</v>
      </c>
      <c r="D193" s="48" t="s">
        <v>113</v>
      </c>
      <c r="E193" s="49"/>
      <c r="F193" s="49">
        <v>180746.85766000001</v>
      </c>
      <c r="G193" s="49"/>
      <c r="H193" s="49"/>
      <c r="I193" s="49"/>
      <c r="J193" s="36"/>
      <c r="K193" s="82"/>
      <c r="L193" s="49"/>
      <c r="M193" s="49"/>
      <c r="N193" s="49"/>
      <c r="O193" s="49">
        <f t="shared" si="75"/>
        <v>0</v>
      </c>
      <c r="P193" s="49"/>
      <c r="Q193" s="49"/>
      <c r="R193" s="49"/>
      <c r="S193" s="49">
        <f t="shared" si="83"/>
        <v>0</v>
      </c>
      <c r="T193" s="49"/>
      <c r="U193" s="49"/>
      <c r="V193" s="49"/>
      <c r="W193" s="59">
        <f t="shared" si="70"/>
        <v>0</v>
      </c>
      <c r="X193" s="59"/>
      <c r="Y193" s="59">
        <f t="shared" si="66"/>
        <v>0</v>
      </c>
      <c r="Z193" s="131"/>
      <c r="AA193" s="59"/>
      <c r="AB193" s="140"/>
      <c r="AC193" s="149">
        <v>1</v>
      </c>
      <c r="AD193" s="149"/>
      <c r="AE193" s="149"/>
      <c r="AF193" s="150"/>
      <c r="AG193" s="56" t="s">
        <v>47</v>
      </c>
      <c r="AH193"/>
    </row>
    <row r="194" spans="1:34" s="151" customFormat="1">
      <c r="A194" s="168" t="s">
        <v>450</v>
      </c>
      <c r="B194" s="169"/>
      <c r="C194" s="28"/>
      <c r="D194" s="16"/>
      <c r="E194" s="25">
        <f>E196+F233</f>
        <v>353706127.71344</v>
      </c>
      <c r="F194" s="25">
        <f>F196+F233</f>
        <v>250168897.37445006</v>
      </c>
      <c r="G194" s="25">
        <f t="shared" ref="G194:V194" si="84">G196+G233</f>
        <v>0</v>
      </c>
      <c r="H194" s="25">
        <f>H196+H233</f>
        <v>40218592.400000006</v>
      </c>
      <c r="I194" s="25">
        <f t="shared" si="84"/>
        <v>0</v>
      </c>
      <c r="J194" s="25">
        <f t="shared" si="84"/>
        <v>0</v>
      </c>
      <c r="K194" s="25">
        <f t="shared" si="84"/>
        <v>0</v>
      </c>
      <c r="L194" s="25">
        <f>L196+L233</f>
        <v>2417788.2418699991</v>
      </c>
      <c r="M194" s="25">
        <f t="shared" si="84"/>
        <v>0</v>
      </c>
      <c r="N194" s="25">
        <f t="shared" si="84"/>
        <v>0</v>
      </c>
      <c r="O194" s="25">
        <f>O196+O233</f>
        <v>5678446</v>
      </c>
      <c r="P194" s="25">
        <f>P196+P233</f>
        <v>5678446</v>
      </c>
      <c r="Q194" s="25">
        <f t="shared" si="84"/>
        <v>0</v>
      </c>
      <c r="R194" s="25">
        <f t="shared" si="84"/>
        <v>0</v>
      </c>
      <c r="S194" s="25">
        <f>S196+S233</f>
        <v>3888010.8104699999</v>
      </c>
      <c r="T194" s="25">
        <f>T196+T233</f>
        <v>3888010.8104699999</v>
      </c>
      <c r="U194" s="25">
        <f t="shared" si="84"/>
        <v>0</v>
      </c>
      <c r="V194" s="25">
        <f t="shared" si="84"/>
        <v>0</v>
      </c>
      <c r="W194" s="25">
        <f t="shared" si="70"/>
        <v>0</v>
      </c>
      <c r="X194" s="25"/>
      <c r="Y194" s="25">
        <f>P194+Q194-T194-U194</f>
        <v>1790435.1895300001</v>
      </c>
      <c r="Z194" s="125">
        <f t="shared" si="67"/>
        <v>0.31530372738069534</v>
      </c>
      <c r="AA194" s="25">
        <f t="shared" si="68"/>
        <v>1790435.1895300001</v>
      </c>
      <c r="AB194" s="126">
        <f t="shared" si="69"/>
        <v>0.31530372738069534</v>
      </c>
      <c r="AC194" s="25">
        <f t="shared" ref="AC194:AE194" si="85">AC196+AC233</f>
        <v>63</v>
      </c>
      <c r="AD194" s="25">
        <f t="shared" si="85"/>
        <v>0</v>
      </c>
      <c r="AE194" s="25">
        <f t="shared" si="85"/>
        <v>2</v>
      </c>
      <c r="AF194" s="25">
        <f>AF196+AF233</f>
        <v>0</v>
      </c>
      <c r="AG194" s="25">
        <f>AG196+AG233</f>
        <v>0</v>
      </c>
      <c r="AH194"/>
    </row>
    <row r="195" spans="1:34">
      <c r="A195" s="34"/>
      <c r="B195" s="13" t="s">
        <v>207</v>
      </c>
      <c r="C195" s="3"/>
      <c r="D195" s="2"/>
      <c r="E195" s="26"/>
      <c r="F195" s="14"/>
      <c r="G195" s="14"/>
      <c r="H195" s="14"/>
      <c r="I195" s="14"/>
      <c r="J195" s="15"/>
      <c r="K195" s="14"/>
      <c r="L195" s="14"/>
      <c r="M195" s="14"/>
      <c r="N195" s="14"/>
      <c r="O195" s="38">
        <v>0</v>
      </c>
      <c r="P195" s="14"/>
      <c r="Q195" s="14"/>
      <c r="R195" s="14"/>
      <c r="S195" s="38">
        <v>0</v>
      </c>
      <c r="T195" s="14"/>
      <c r="U195" s="14"/>
      <c r="V195" s="14"/>
      <c r="W195" s="58">
        <f t="shared" si="70"/>
        <v>0</v>
      </c>
      <c r="X195" s="60"/>
      <c r="Y195" s="58">
        <f t="shared" si="66"/>
        <v>0</v>
      </c>
      <c r="Z195" s="132"/>
      <c r="AA195" s="58"/>
      <c r="AB195" s="141"/>
      <c r="AC195" s="119"/>
      <c r="AD195" s="119"/>
      <c r="AE195" s="119"/>
      <c r="AF195" s="65"/>
      <c r="AG195" s="74"/>
      <c r="AH195"/>
    </row>
    <row r="196" spans="1:34">
      <c r="A196" s="33" t="s">
        <v>451</v>
      </c>
      <c r="B196" s="23" t="s">
        <v>41</v>
      </c>
      <c r="C196" s="19"/>
      <c r="D196" s="21"/>
      <c r="E196" s="99">
        <f>SUM(E197:E232)</f>
        <v>349830008.60799998</v>
      </c>
      <c r="F196" s="99">
        <f>SUM(F197:F232)</f>
        <v>246292778.26901007</v>
      </c>
      <c r="G196" s="99">
        <f>SUM(G197:G221)</f>
        <v>0</v>
      </c>
      <c r="H196" s="99">
        <f>SUM(H197:H232)</f>
        <v>39315085.200000003</v>
      </c>
      <c r="I196" s="99">
        <f>SUM(I197:I221)</f>
        <v>0</v>
      </c>
      <c r="J196" s="99">
        <f>SUM(J197:J221)</f>
        <v>0</v>
      </c>
      <c r="K196" s="99">
        <f>SUM(K197:K221)</f>
        <v>0</v>
      </c>
      <c r="L196" s="99">
        <f>SUM(L197:L232)</f>
        <v>2417788.2418699991</v>
      </c>
      <c r="M196" s="99">
        <f>SUM(M197:M221)</f>
        <v>0</v>
      </c>
      <c r="N196" s="99">
        <f>SUM(N197:N221)</f>
        <v>0</v>
      </c>
      <c r="O196" s="99">
        <f>SUM(O197:O232)</f>
        <v>5316635.8</v>
      </c>
      <c r="P196" s="99">
        <f t="shared" ref="P196:R196" si="86">SUM(P197:P232)</f>
        <v>5316635.8</v>
      </c>
      <c r="Q196" s="99">
        <f t="shared" si="86"/>
        <v>0</v>
      </c>
      <c r="R196" s="99">
        <f t="shared" si="86"/>
        <v>0</v>
      </c>
      <c r="S196" s="99">
        <f>SUM(S197:S232)</f>
        <v>3526627.8</v>
      </c>
      <c r="T196" s="99">
        <f t="shared" ref="T196:V196" si="87">SUM(T197:T232)</f>
        <v>3526627.8</v>
      </c>
      <c r="U196" s="99">
        <f t="shared" si="87"/>
        <v>0</v>
      </c>
      <c r="V196" s="99">
        <f t="shared" si="87"/>
        <v>0</v>
      </c>
      <c r="W196" s="99">
        <f>R196-V196</f>
        <v>0</v>
      </c>
      <c r="X196" s="99"/>
      <c r="Y196" s="99">
        <f>P196+Q196-T196-U196</f>
        <v>1790008</v>
      </c>
      <c r="Z196" s="135">
        <f>Y196/(P196+Q196)</f>
        <v>0.33668057533675716</v>
      </c>
      <c r="AA196" s="99">
        <f>Y196+W196</f>
        <v>1790008</v>
      </c>
      <c r="AB196" s="144">
        <f>AA196/O196</f>
        <v>0.33668057533675716</v>
      </c>
      <c r="AC196" s="99">
        <f>SUM(AC197:AC232)</f>
        <v>36</v>
      </c>
      <c r="AD196" s="99">
        <f>SUM(AD197:AD232)</f>
        <v>0</v>
      </c>
      <c r="AE196" s="99">
        <f>SUM(AE197:AE232)</f>
        <v>0</v>
      </c>
      <c r="AF196" s="99">
        <f>SUM(AF197:AF221)</f>
        <v>0</v>
      </c>
      <c r="AG196" s="99">
        <f>SUM(AG197:AG221)</f>
        <v>0</v>
      </c>
      <c r="AH196"/>
    </row>
    <row r="197" spans="1:34" s="154" customFormat="1" ht="54" customHeight="1">
      <c r="A197" s="190">
        <v>165</v>
      </c>
      <c r="B197" s="196" t="s">
        <v>452</v>
      </c>
      <c r="C197" s="191" t="s">
        <v>453</v>
      </c>
      <c r="D197" s="192" t="s">
        <v>75</v>
      </c>
      <c r="E197" s="193">
        <v>3526010</v>
      </c>
      <c r="F197" s="194">
        <v>3525273.1189999999</v>
      </c>
      <c r="G197" s="193"/>
      <c r="H197" s="203"/>
      <c r="I197" s="204" t="s">
        <v>454</v>
      </c>
      <c r="J197" s="196" t="s">
        <v>455</v>
      </c>
      <c r="K197" s="204" t="s">
        <v>456</v>
      </c>
      <c r="L197" s="194"/>
      <c r="M197" s="194"/>
      <c r="N197" s="194"/>
      <c r="O197" s="193">
        <f t="shared" ref="O197:O232" si="88">SUM(P197:R197)</f>
        <v>0</v>
      </c>
      <c r="P197" s="194"/>
      <c r="Q197" s="194"/>
      <c r="R197" s="194"/>
      <c r="S197" s="193">
        <f t="shared" ref="S197:S232" si="89">SUM(T197:V197)</f>
        <v>0</v>
      </c>
      <c r="T197" s="194"/>
      <c r="U197" s="194"/>
      <c r="V197" s="194"/>
      <c r="W197" s="197">
        <f t="shared" ref="W197:W248" si="90">R197-V197</f>
        <v>0</v>
      </c>
      <c r="X197" s="197"/>
      <c r="Y197" s="197">
        <f t="shared" ref="Y197:Y248" si="91">P197+Q197-T197-U197</f>
        <v>0</v>
      </c>
      <c r="Z197" s="198"/>
      <c r="AA197" s="197">
        <f t="shared" ref="AA197:AA248" si="92">Y197+W197</f>
        <v>0</v>
      </c>
      <c r="AB197" s="199"/>
      <c r="AC197" s="200">
        <v>1</v>
      </c>
      <c r="AD197" s="200">
        <v>0</v>
      </c>
      <c r="AE197" s="200">
        <v>0</v>
      </c>
      <c r="AF197" s="201">
        <v>0</v>
      </c>
      <c r="AG197" s="56" t="s">
        <v>47</v>
      </c>
      <c r="AH197"/>
    </row>
    <row r="198" spans="1:34" s="154" customFormat="1" ht="131.25">
      <c r="A198" s="190">
        <v>166</v>
      </c>
      <c r="B198" s="196" t="s">
        <v>457</v>
      </c>
      <c r="C198" s="191" t="s">
        <v>453</v>
      </c>
      <c r="D198" s="192" t="s">
        <v>458</v>
      </c>
      <c r="E198" s="193">
        <v>17774280</v>
      </c>
      <c r="F198" s="194">
        <v>19710216.412999999</v>
      </c>
      <c r="G198" s="194"/>
      <c r="H198" s="194" t="s">
        <v>349</v>
      </c>
      <c r="I198" s="204" t="s">
        <v>459</v>
      </c>
      <c r="J198" s="196" t="s">
        <v>460</v>
      </c>
      <c r="K198" s="204" t="s">
        <v>459</v>
      </c>
      <c r="L198" s="194">
        <v>1996120.9418699993</v>
      </c>
      <c r="M198" s="194"/>
      <c r="N198" s="194"/>
      <c r="O198" s="193">
        <f t="shared" si="88"/>
        <v>0</v>
      </c>
      <c r="P198" s="194"/>
      <c r="Q198" s="194"/>
      <c r="R198" s="194"/>
      <c r="S198" s="193">
        <f t="shared" si="89"/>
        <v>0</v>
      </c>
      <c r="T198" s="194"/>
      <c r="U198" s="194"/>
      <c r="V198" s="194"/>
      <c r="W198" s="197">
        <f t="shared" si="90"/>
        <v>0</v>
      </c>
      <c r="X198" s="197"/>
      <c r="Y198" s="197">
        <f t="shared" si="91"/>
        <v>0</v>
      </c>
      <c r="Z198" s="198"/>
      <c r="AA198" s="197">
        <f t="shared" si="92"/>
        <v>0</v>
      </c>
      <c r="AB198" s="199"/>
      <c r="AC198" s="200">
        <v>1</v>
      </c>
      <c r="AD198" s="200"/>
      <c r="AE198" s="200"/>
      <c r="AF198" s="201">
        <v>0</v>
      </c>
      <c r="AG198" s="202" t="s">
        <v>461</v>
      </c>
      <c r="AH198"/>
    </row>
    <row r="199" spans="1:34" s="154" customFormat="1" ht="131.25">
      <c r="A199" s="190">
        <v>167</v>
      </c>
      <c r="B199" s="206" t="s">
        <v>462</v>
      </c>
      <c r="C199" s="191" t="s">
        <v>453</v>
      </c>
      <c r="D199" s="192" t="s">
        <v>247</v>
      </c>
      <c r="E199" s="203">
        <v>9708782</v>
      </c>
      <c r="F199" s="203">
        <v>17169206.025029998</v>
      </c>
      <c r="G199" s="207"/>
      <c r="H199" s="207" t="s">
        <v>463</v>
      </c>
      <c r="I199" s="204" t="s">
        <v>454</v>
      </c>
      <c r="J199" s="208" t="s">
        <v>464</v>
      </c>
      <c r="K199" s="209" t="s">
        <v>454</v>
      </c>
      <c r="L199" s="203">
        <v>219308.79999999999</v>
      </c>
      <c r="M199" s="203"/>
      <c r="N199" s="203"/>
      <c r="O199" s="193">
        <f t="shared" si="88"/>
        <v>2281000</v>
      </c>
      <c r="P199" s="194">
        <v>2281000</v>
      </c>
      <c r="Q199" s="194"/>
      <c r="R199" s="194"/>
      <c r="S199" s="193">
        <f t="shared" si="89"/>
        <v>2280679</v>
      </c>
      <c r="T199" s="194">
        <v>2280679</v>
      </c>
      <c r="U199" s="194"/>
      <c r="V199" s="194"/>
      <c r="W199" s="197">
        <f t="shared" si="90"/>
        <v>0</v>
      </c>
      <c r="X199" s="197"/>
      <c r="Y199" s="197">
        <f t="shared" si="91"/>
        <v>321</v>
      </c>
      <c r="Z199" s="198">
        <f t="shared" ref="Z199:Z248" si="93">Y199/(P199+Q199)</f>
        <v>1.4072775098640948E-4</v>
      </c>
      <c r="AA199" s="197">
        <f t="shared" si="92"/>
        <v>321</v>
      </c>
      <c r="AB199" s="199">
        <f t="shared" ref="AB199:AB248" si="94">AA199/O199</f>
        <v>1.4072775098640948E-4</v>
      </c>
      <c r="AC199" s="200">
        <v>1</v>
      </c>
      <c r="AD199" s="200">
        <v>0</v>
      </c>
      <c r="AE199" s="200"/>
      <c r="AF199" s="201">
        <v>0</v>
      </c>
      <c r="AG199" s="210" t="s">
        <v>463</v>
      </c>
      <c r="AH199"/>
    </row>
    <row r="200" spans="1:34" s="154" customFormat="1" ht="131.25">
      <c r="A200" s="190">
        <v>168</v>
      </c>
      <c r="B200" s="206" t="s">
        <v>465</v>
      </c>
      <c r="C200" s="191" t="s">
        <v>453</v>
      </c>
      <c r="D200" s="192" t="s">
        <v>247</v>
      </c>
      <c r="E200" s="203">
        <v>9873720</v>
      </c>
      <c r="F200" s="203">
        <v>14807361.97422</v>
      </c>
      <c r="G200" s="207"/>
      <c r="H200" s="207" t="s">
        <v>466</v>
      </c>
      <c r="I200" s="204" t="s">
        <v>467</v>
      </c>
      <c r="J200" s="208" t="s">
        <v>468</v>
      </c>
      <c r="K200" s="209" t="s">
        <v>467</v>
      </c>
      <c r="L200" s="203">
        <v>202358.5</v>
      </c>
      <c r="M200" s="203"/>
      <c r="N200" s="203"/>
      <c r="O200" s="193">
        <f t="shared" si="88"/>
        <v>612341.80000000005</v>
      </c>
      <c r="P200" s="194">
        <v>612341.80000000005</v>
      </c>
      <c r="Q200" s="194"/>
      <c r="R200" s="194"/>
      <c r="S200" s="193">
        <f t="shared" si="89"/>
        <v>612341.80000000005</v>
      </c>
      <c r="T200" s="194">
        <v>612341.80000000005</v>
      </c>
      <c r="U200" s="194"/>
      <c r="V200" s="194"/>
      <c r="W200" s="197">
        <f t="shared" si="90"/>
        <v>0</v>
      </c>
      <c r="X200" s="197"/>
      <c r="Y200" s="197">
        <f t="shared" si="91"/>
        <v>0</v>
      </c>
      <c r="Z200" s="198">
        <f t="shared" si="93"/>
        <v>0</v>
      </c>
      <c r="AA200" s="197">
        <f t="shared" si="92"/>
        <v>0</v>
      </c>
      <c r="AB200" s="199">
        <f t="shared" si="94"/>
        <v>0</v>
      </c>
      <c r="AC200" s="200">
        <v>1</v>
      </c>
      <c r="AD200" s="200">
        <v>0</v>
      </c>
      <c r="AE200" s="200">
        <v>0</v>
      </c>
      <c r="AF200" s="201">
        <v>0</v>
      </c>
      <c r="AG200" s="210" t="s">
        <v>466</v>
      </c>
      <c r="AH200"/>
    </row>
    <row r="201" spans="1:34" s="154" customFormat="1" ht="37.5">
      <c r="A201" s="190">
        <v>169</v>
      </c>
      <c r="B201" s="196" t="s">
        <v>469</v>
      </c>
      <c r="C201" s="191" t="s">
        <v>453</v>
      </c>
      <c r="D201" s="192" t="s">
        <v>105</v>
      </c>
      <c r="E201" s="193">
        <v>16071416</v>
      </c>
      <c r="F201" s="194">
        <v>16462678.234999999</v>
      </c>
      <c r="G201" s="207"/>
      <c r="H201" s="207"/>
      <c r="I201" s="211" t="s">
        <v>454</v>
      </c>
      <c r="J201" s="196" t="s">
        <v>470</v>
      </c>
      <c r="K201" s="209" t="s">
        <v>454</v>
      </c>
      <c r="L201" s="194"/>
      <c r="M201" s="194"/>
      <c r="N201" s="194"/>
      <c r="O201" s="193">
        <f t="shared" si="88"/>
        <v>0</v>
      </c>
      <c r="P201" s="194"/>
      <c r="Q201" s="194"/>
      <c r="R201" s="194"/>
      <c r="S201" s="193">
        <f t="shared" si="89"/>
        <v>0</v>
      </c>
      <c r="T201" s="194"/>
      <c r="U201" s="194"/>
      <c r="V201" s="194"/>
      <c r="W201" s="197">
        <f t="shared" si="90"/>
        <v>0</v>
      </c>
      <c r="X201" s="197"/>
      <c r="Y201" s="197">
        <f t="shared" si="91"/>
        <v>0</v>
      </c>
      <c r="Z201" s="198"/>
      <c r="AA201" s="197"/>
      <c r="AB201" s="199"/>
      <c r="AC201" s="200">
        <v>1</v>
      </c>
      <c r="AD201" s="200">
        <v>0</v>
      </c>
      <c r="AE201" s="200">
        <v>0</v>
      </c>
      <c r="AF201" s="201">
        <v>0</v>
      </c>
      <c r="AG201" s="202" t="s">
        <v>47</v>
      </c>
      <c r="AH201"/>
    </row>
    <row r="202" spans="1:34" s="154" customFormat="1" ht="75">
      <c r="A202" s="190">
        <v>170</v>
      </c>
      <c r="B202" s="196" t="s">
        <v>471</v>
      </c>
      <c r="C202" s="191" t="s">
        <v>453</v>
      </c>
      <c r="D202" s="192" t="s">
        <v>105</v>
      </c>
      <c r="E202" s="193">
        <v>23951449</v>
      </c>
      <c r="F202" s="194">
        <v>25167818.298</v>
      </c>
      <c r="G202" s="207"/>
      <c r="H202" s="207"/>
      <c r="I202" s="211" t="s">
        <v>454</v>
      </c>
      <c r="J202" s="196" t="s">
        <v>472</v>
      </c>
      <c r="K202" s="209" t="s">
        <v>454</v>
      </c>
      <c r="L202" s="194"/>
      <c r="M202" s="194"/>
      <c r="N202" s="194"/>
      <c r="O202" s="193">
        <f t="shared" si="88"/>
        <v>0</v>
      </c>
      <c r="P202" s="194"/>
      <c r="Q202" s="194"/>
      <c r="R202" s="194"/>
      <c r="S202" s="193">
        <f t="shared" si="89"/>
        <v>0</v>
      </c>
      <c r="T202" s="194"/>
      <c r="U202" s="194"/>
      <c r="V202" s="194"/>
      <c r="W202" s="197">
        <f t="shared" si="90"/>
        <v>0</v>
      </c>
      <c r="X202" s="197"/>
      <c r="Y202" s="197">
        <f t="shared" si="91"/>
        <v>0</v>
      </c>
      <c r="Z202" s="198"/>
      <c r="AA202" s="197"/>
      <c r="AB202" s="199"/>
      <c r="AC202" s="200">
        <v>1</v>
      </c>
      <c r="AD202" s="200">
        <v>0</v>
      </c>
      <c r="AE202" s="200">
        <v>0</v>
      </c>
      <c r="AF202" s="201">
        <v>0</v>
      </c>
      <c r="AG202" s="202" t="s">
        <v>47</v>
      </c>
      <c r="AH202"/>
    </row>
    <row r="203" spans="1:34" s="154" customFormat="1" ht="84.75" customHeight="1">
      <c r="A203" s="190">
        <v>171</v>
      </c>
      <c r="B203" s="196" t="s">
        <v>473</v>
      </c>
      <c r="C203" s="191" t="s">
        <v>453</v>
      </c>
      <c r="D203" s="192" t="s">
        <v>44</v>
      </c>
      <c r="E203" s="193">
        <v>3503725</v>
      </c>
      <c r="F203" s="194">
        <v>3320913.9387699999</v>
      </c>
      <c r="G203" s="207"/>
      <c r="H203" s="207"/>
      <c r="I203" s="211" t="s">
        <v>454</v>
      </c>
      <c r="J203" s="196" t="s">
        <v>474</v>
      </c>
      <c r="K203" s="209" t="s">
        <v>454</v>
      </c>
      <c r="L203" s="194"/>
      <c r="M203" s="194"/>
      <c r="N203" s="194"/>
      <c r="O203" s="193">
        <f t="shared" si="88"/>
        <v>0</v>
      </c>
      <c r="P203" s="194"/>
      <c r="Q203" s="194"/>
      <c r="R203" s="194"/>
      <c r="S203" s="193">
        <f t="shared" si="89"/>
        <v>0</v>
      </c>
      <c r="T203" s="194"/>
      <c r="U203" s="194"/>
      <c r="V203" s="194"/>
      <c r="W203" s="197">
        <f t="shared" si="90"/>
        <v>0</v>
      </c>
      <c r="X203" s="197"/>
      <c r="Y203" s="197">
        <f t="shared" si="91"/>
        <v>0</v>
      </c>
      <c r="Z203" s="198"/>
      <c r="AA203" s="197"/>
      <c r="AB203" s="199"/>
      <c r="AC203" s="200">
        <v>1</v>
      </c>
      <c r="AD203" s="200">
        <v>0</v>
      </c>
      <c r="AE203" s="200">
        <v>0</v>
      </c>
      <c r="AF203" s="201">
        <v>0</v>
      </c>
      <c r="AG203" s="202" t="s">
        <v>47</v>
      </c>
      <c r="AH203"/>
    </row>
    <row r="204" spans="1:34" s="154" customFormat="1" ht="168" customHeight="1">
      <c r="A204" s="190">
        <v>172</v>
      </c>
      <c r="B204" s="196" t="s">
        <v>475</v>
      </c>
      <c r="C204" s="191" t="s">
        <v>453</v>
      </c>
      <c r="D204" s="192" t="s">
        <v>44</v>
      </c>
      <c r="E204" s="193">
        <v>24215879</v>
      </c>
      <c r="F204" s="193">
        <v>23858711.699999999</v>
      </c>
      <c r="G204" s="204"/>
      <c r="H204" s="204"/>
      <c r="I204" s="209" t="s">
        <v>454</v>
      </c>
      <c r="J204" s="196" t="s">
        <v>476</v>
      </c>
      <c r="K204" s="209" t="s">
        <v>454</v>
      </c>
      <c r="L204" s="194"/>
      <c r="M204" s="194"/>
      <c r="N204" s="194"/>
      <c r="O204" s="193">
        <f t="shared" si="88"/>
        <v>0</v>
      </c>
      <c r="P204" s="193"/>
      <c r="Q204" s="194"/>
      <c r="R204" s="194"/>
      <c r="S204" s="193">
        <f t="shared" si="89"/>
        <v>0</v>
      </c>
      <c r="T204" s="194"/>
      <c r="U204" s="194"/>
      <c r="V204" s="194"/>
      <c r="W204" s="197">
        <f t="shared" si="90"/>
        <v>0</v>
      </c>
      <c r="X204" s="197"/>
      <c r="Y204" s="197">
        <f t="shared" si="91"/>
        <v>0</v>
      </c>
      <c r="Z204" s="198"/>
      <c r="AA204" s="197"/>
      <c r="AB204" s="199"/>
      <c r="AC204" s="200">
        <v>1</v>
      </c>
      <c r="AD204" s="200">
        <v>0</v>
      </c>
      <c r="AE204" s="200">
        <v>0</v>
      </c>
      <c r="AF204" s="201">
        <v>0</v>
      </c>
      <c r="AG204" s="202" t="s">
        <v>47</v>
      </c>
      <c r="AH204"/>
    </row>
    <row r="205" spans="1:34" s="154" customFormat="1" ht="93" customHeight="1">
      <c r="A205" s="190">
        <v>173</v>
      </c>
      <c r="B205" s="196" t="s">
        <v>477</v>
      </c>
      <c r="C205" s="191" t="s">
        <v>453</v>
      </c>
      <c r="D205" s="192" t="s">
        <v>44</v>
      </c>
      <c r="E205" s="193">
        <v>15707754.607999999</v>
      </c>
      <c r="F205" s="193">
        <v>14977770.799999999</v>
      </c>
      <c r="G205" s="204"/>
      <c r="H205" s="204"/>
      <c r="I205" s="209" t="s">
        <v>454</v>
      </c>
      <c r="J205" s="196" t="s">
        <v>478</v>
      </c>
      <c r="K205" s="209" t="s">
        <v>454</v>
      </c>
      <c r="L205" s="194"/>
      <c r="M205" s="194"/>
      <c r="N205" s="194"/>
      <c r="O205" s="193">
        <f t="shared" si="88"/>
        <v>0</v>
      </c>
      <c r="P205" s="194"/>
      <c r="Q205" s="194"/>
      <c r="R205" s="194"/>
      <c r="S205" s="193">
        <f t="shared" si="89"/>
        <v>0</v>
      </c>
      <c r="T205" s="194"/>
      <c r="U205" s="194"/>
      <c r="V205" s="194"/>
      <c r="W205" s="197">
        <f t="shared" si="90"/>
        <v>0</v>
      </c>
      <c r="X205" s="197"/>
      <c r="Y205" s="197">
        <f t="shared" si="91"/>
        <v>0</v>
      </c>
      <c r="Z205" s="198"/>
      <c r="AA205" s="197"/>
      <c r="AB205" s="199"/>
      <c r="AC205" s="200">
        <v>1</v>
      </c>
      <c r="AD205" s="200">
        <v>0</v>
      </c>
      <c r="AE205" s="200">
        <v>0</v>
      </c>
      <c r="AF205" s="201">
        <v>0</v>
      </c>
      <c r="AG205" s="202" t="s">
        <v>47</v>
      </c>
      <c r="AH205"/>
    </row>
    <row r="206" spans="1:34" s="154" customFormat="1" ht="56.25">
      <c r="A206" s="190">
        <v>174</v>
      </c>
      <c r="B206" s="206" t="s">
        <v>479</v>
      </c>
      <c r="C206" s="191" t="s">
        <v>453</v>
      </c>
      <c r="D206" s="192" t="s">
        <v>291</v>
      </c>
      <c r="E206" s="193">
        <v>879259</v>
      </c>
      <c r="F206" s="193">
        <v>1042624.1</v>
      </c>
      <c r="G206" s="194"/>
      <c r="H206" s="204"/>
      <c r="I206" s="204" t="s">
        <v>454</v>
      </c>
      <c r="J206" s="196" t="s">
        <v>480</v>
      </c>
      <c r="K206" s="209" t="s">
        <v>481</v>
      </c>
      <c r="L206" s="194"/>
      <c r="M206" s="194"/>
      <c r="N206" s="194"/>
      <c r="O206" s="193">
        <f t="shared" si="88"/>
        <v>0</v>
      </c>
      <c r="P206" s="194"/>
      <c r="Q206" s="194"/>
      <c r="R206" s="194"/>
      <c r="S206" s="193">
        <f t="shared" si="89"/>
        <v>0</v>
      </c>
      <c r="T206" s="194"/>
      <c r="U206" s="194"/>
      <c r="V206" s="194"/>
      <c r="W206" s="197">
        <f t="shared" si="90"/>
        <v>0</v>
      </c>
      <c r="X206" s="197"/>
      <c r="Y206" s="197">
        <f t="shared" si="91"/>
        <v>0</v>
      </c>
      <c r="Z206" s="198"/>
      <c r="AA206" s="197"/>
      <c r="AB206" s="199"/>
      <c r="AC206" s="200">
        <v>1</v>
      </c>
      <c r="AD206" s="200"/>
      <c r="AE206" s="200"/>
      <c r="AF206" s="201">
        <v>0</v>
      </c>
      <c r="AG206" s="202" t="s">
        <v>47</v>
      </c>
      <c r="AH206"/>
    </row>
    <row r="207" spans="1:34" s="154" customFormat="1" ht="56.25">
      <c r="A207" s="190">
        <v>175</v>
      </c>
      <c r="B207" s="206" t="s">
        <v>482</v>
      </c>
      <c r="C207" s="191" t="s">
        <v>453</v>
      </c>
      <c r="D207" s="192" t="s">
        <v>44</v>
      </c>
      <c r="E207" s="193">
        <v>893038</v>
      </c>
      <c r="F207" s="193">
        <v>1038274.7</v>
      </c>
      <c r="G207" s="194"/>
      <c r="H207" s="204"/>
      <c r="I207" s="204" t="s">
        <v>454</v>
      </c>
      <c r="J207" s="196" t="s">
        <v>483</v>
      </c>
      <c r="K207" s="209" t="s">
        <v>484</v>
      </c>
      <c r="L207" s="194"/>
      <c r="M207" s="194"/>
      <c r="N207" s="194"/>
      <c r="O207" s="193">
        <f t="shared" si="88"/>
        <v>0</v>
      </c>
      <c r="P207" s="194"/>
      <c r="Q207" s="194"/>
      <c r="R207" s="194"/>
      <c r="S207" s="193">
        <f t="shared" si="89"/>
        <v>0</v>
      </c>
      <c r="T207" s="194"/>
      <c r="U207" s="194"/>
      <c r="V207" s="194"/>
      <c r="W207" s="197">
        <f t="shared" si="90"/>
        <v>0</v>
      </c>
      <c r="X207" s="197"/>
      <c r="Y207" s="197">
        <f t="shared" si="91"/>
        <v>0</v>
      </c>
      <c r="Z207" s="198"/>
      <c r="AA207" s="197"/>
      <c r="AB207" s="199"/>
      <c r="AC207" s="200">
        <v>1</v>
      </c>
      <c r="AD207" s="200"/>
      <c r="AE207" s="200"/>
      <c r="AF207" s="201">
        <v>0</v>
      </c>
      <c r="AG207" s="205" t="s">
        <v>485</v>
      </c>
      <c r="AH207"/>
    </row>
    <row r="208" spans="1:34" s="154" customFormat="1" ht="131.25">
      <c r="A208" s="190">
        <v>176</v>
      </c>
      <c r="B208" s="196" t="s">
        <v>486</v>
      </c>
      <c r="C208" s="191" t="s">
        <v>453</v>
      </c>
      <c r="D208" s="192" t="s">
        <v>58</v>
      </c>
      <c r="E208" s="193">
        <v>3974200</v>
      </c>
      <c r="F208" s="193">
        <v>5018133.7861000001</v>
      </c>
      <c r="G208" s="194"/>
      <c r="H208" s="194" t="s">
        <v>353</v>
      </c>
      <c r="I208" s="204" t="s">
        <v>487</v>
      </c>
      <c r="J208" s="196" t="s">
        <v>488</v>
      </c>
      <c r="K208" s="209" t="s">
        <v>489</v>
      </c>
      <c r="L208" s="194"/>
      <c r="M208" s="194"/>
      <c r="N208" s="194"/>
      <c r="O208" s="193">
        <f t="shared" si="88"/>
        <v>0</v>
      </c>
      <c r="P208" s="194"/>
      <c r="Q208" s="194"/>
      <c r="R208" s="194"/>
      <c r="S208" s="193">
        <f t="shared" si="89"/>
        <v>0</v>
      </c>
      <c r="T208" s="194"/>
      <c r="U208" s="194"/>
      <c r="V208" s="194"/>
      <c r="W208" s="197">
        <f t="shared" si="90"/>
        <v>0</v>
      </c>
      <c r="X208" s="197"/>
      <c r="Y208" s="197">
        <f t="shared" si="91"/>
        <v>0</v>
      </c>
      <c r="Z208" s="198"/>
      <c r="AA208" s="197"/>
      <c r="AB208" s="199"/>
      <c r="AC208" s="200">
        <v>1</v>
      </c>
      <c r="AD208" s="200"/>
      <c r="AE208" s="200"/>
      <c r="AF208" s="201">
        <v>0</v>
      </c>
      <c r="AG208" s="202" t="s">
        <v>490</v>
      </c>
      <c r="AH208"/>
    </row>
    <row r="209" spans="1:34" s="154" customFormat="1" ht="47.25" customHeight="1">
      <c r="A209" s="190">
        <v>177</v>
      </c>
      <c r="B209" s="196" t="s">
        <v>491</v>
      </c>
      <c r="C209" s="191" t="s">
        <v>453</v>
      </c>
      <c r="D209" s="192" t="s">
        <v>44</v>
      </c>
      <c r="E209" s="193">
        <v>2885570</v>
      </c>
      <c r="F209" s="193">
        <v>2758349.8738199999</v>
      </c>
      <c r="G209" s="204"/>
      <c r="H209" s="204"/>
      <c r="I209" s="195" t="s">
        <v>454</v>
      </c>
      <c r="J209" s="196" t="s">
        <v>492</v>
      </c>
      <c r="K209" s="209" t="s">
        <v>493</v>
      </c>
      <c r="L209" s="194"/>
      <c r="M209" s="194"/>
      <c r="N209" s="194"/>
      <c r="O209" s="193">
        <f t="shared" si="88"/>
        <v>0</v>
      </c>
      <c r="P209" s="194"/>
      <c r="Q209" s="194"/>
      <c r="R209" s="194"/>
      <c r="S209" s="193">
        <f t="shared" si="89"/>
        <v>0</v>
      </c>
      <c r="T209" s="194"/>
      <c r="U209" s="194"/>
      <c r="V209" s="194"/>
      <c r="W209" s="197">
        <f t="shared" si="90"/>
        <v>0</v>
      </c>
      <c r="X209" s="197"/>
      <c r="Y209" s="197">
        <f t="shared" si="91"/>
        <v>0</v>
      </c>
      <c r="Z209" s="198"/>
      <c r="AA209" s="197"/>
      <c r="AB209" s="199"/>
      <c r="AC209" s="200">
        <v>1</v>
      </c>
      <c r="AD209" s="200">
        <v>0</v>
      </c>
      <c r="AE209" s="200">
        <v>0</v>
      </c>
      <c r="AF209" s="201">
        <v>0</v>
      </c>
      <c r="AG209" s="202" t="s">
        <v>47</v>
      </c>
      <c r="AH209"/>
    </row>
    <row r="210" spans="1:34" s="154" customFormat="1" ht="47.25" customHeight="1">
      <c r="A210" s="190">
        <v>178</v>
      </c>
      <c r="B210" s="196" t="s">
        <v>494</v>
      </c>
      <c r="C210" s="191" t="s">
        <v>453</v>
      </c>
      <c r="D210" s="192" t="s">
        <v>44</v>
      </c>
      <c r="E210" s="193">
        <v>1828450</v>
      </c>
      <c r="F210" s="193">
        <v>1760565.9640299999</v>
      </c>
      <c r="G210" s="204"/>
      <c r="H210" s="204"/>
      <c r="I210" s="195" t="s">
        <v>454</v>
      </c>
      <c r="J210" s="196" t="s">
        <v>495</v>
      </c>
      <c r="K210" s="209" t="s">
        <v>496</v>
      </c>
      <c r="L210" s="194"/>
      <c r="M210" s="194"/>
      <c r="N210" s="194"/>
      <c r="O210" s="193">
        <f t="shared" si="88"/>
        <v>0</v>
      </c>
      <c r="P210" s="194"/>
      <c r="Q210" s="194"/>
      <c r="R210" s="194"/>
      <c r="S210" s="193">
        <f t="shared" si="89"/>
        <v>0</v>
      </c>
      <c r="T210" s="194"/>
      <c r="U210" s="194"/>
      <c r="V210" s="194"/>
      <c r="W210" s="197">
        <f t="shared" si="90"/>
        <v>0</v>
      </c>
      <c r="X210" s="197"/>
      <c r="Y210" s="197">
        <f t="shared" si="91"/>
        <v>0</v>
      </c>
      <c r="Z210" s="198"/>
      <c r="AA210" s="197"/>
      <c r="AB210" s="199"/>
      <c r="AC210" s="200">
        <v>1</v>
      </c>
      <c r="AD210" s="200">
        <v>0</v>
      </c>
      <c r="AE210" s="200">
        <v>0</v>
      </c>
      <c r="AF210" s="201">
        <v>0</v>
      </c>
      <c r="AG210" s="202" t="s">
        <v>47</v>
      </c>
      <c r="AH210"/>
    </row>
    <row r="211" spans="1:34" s="154" customFormat="1" ht="150">
      <c r="A211" s="190">
        <v>179</v>
      </c>
      <c r="B211" s="196" t="s">
        <v>497</v>
      </c>
      <c r="C211" s="191" t="s">
        <v>453</v>
      </c>
      <c r="D211" s="192" t="s">
        <v>75</v>
      </c>
      <c r="E211" s="193">
        <v>637843</v>
      </c>
      <c r="F211" s="194">
        <v>615787.74699999997</v>
      </c>
      <c r="G211" s="204"/>
      <c r="H211" s="204"/>
      <c r="I211" s="195" t="s">
        <v>454</v>
      </c>
      <c r="J211" s="196" t="s">
        <v>498</v>
      </c>
      <c r="K211" s="209" t="s">
        <v>454</v>
      </c>
      <c r="L211" s="194"/>
      <c r="M211" s="194"/>
      <c r="N211" s="194"/>
      <c r="O211" s="193">
        <f t="shared" si="88"/>
        <v>0</v>
      </c>
      <c r="P211" s="194"/>
      <c r="Q211" s="194"/>
      <c r="R211" s="194"/>
      <c r="S211" s="193">
        <f t="shared" si="89"/>
        <v>0</v>
      </c>
      <c r="T211" s="194"/>
      <c r="U211" s="194"/>
      <c r="V211" s="194"/>
      <c r="W211" s="197">
        <f t="shared" si="90"/>
        <v>0</v>
      </c>
      <c r="X211" s="197"/>
      <c r="Y211" s="197">
        <f t="shared" si="91"/>
        <v>0</v>
      </c>
      <c r="Z211" s="198"/>
      <c r="AA211" s="197"/>
      <c r="AB211" s="199"/>
      <c r="AC211" s="212">
        <v>1</v>
      </c>
      <c r="AD211" s="212"/>
      <c r="AE211" s="212"/>
      <c r="AF211" s="213"/>
      <c r="AG211" s="202" t="s">
        <v>47</v>
      </c>
      <c r="AH211"/>
    </row>
    <row r="212" spans="1:34" s="154" customFormat="1" ht="74.25" customHeight="1">
      <c r="A212" s="190">
        <v>180</v>
      </c>
      <c r="B212" s="196" t="s">
        <v>499</v>
      </c>
      <c r="C212" s="191" t="s">
        <v>453</v>
      </c>
      <c r="D212" s="192" t="s">
        <v>75</v>
      </c>
      <c r="E212" s="193">
        <v>545776</v>
      </c>
      <c r="F212" s="194">
        <v>534745.65300000005</v>
      </c>
      <c r="G212" s="204"/>
      <c r="H212" s="204"/>
      <c r="I212" s="195" t="s">
        <v>454</v>
      </c>
      <c r="J212" s="196" t="s">
        <v>500</v>
      </c>
      <c r="K212" s="209" t="s">
        <v>454</v>
      </c>
      <c r="L212" s="194"/>
      <c r="M212" s="194"/>
      <c r="N212" s="194"/>
      <c r="O212" s="193">
        <f t="shared" si="88"/>
        <v>0</v>
      </c>
      <c r="P212" s="194"/>
      <c r="Q212" s="194"/>
      <c r="R212" s="194"/>
      <c r="S212" s="193">
        <f t="shared" si="89"/>
        <v>0</v>
      </c>
      <c r="T212" s="194"/>
      <c r="U212" s="194"/>
      <c r="V212" s="194"/>
      <c r="W212" s="197">
        <f t="shared" si="90"/>
        <v>0</v>
      </c>
      <c r="X212" s="197"/>
      <c r="Y212" s="197">
        <f t="shared" si="91"/>
        <v>0</v>
      </c>
      <c r="Z212" s="198"/>
      <c r="AA212" s="197"/>
      <c r="AB212" s="199"/>
      <c r="AC212" s="212">
        <v>1</v>
      </c>
      <c r="AD212" s="212"/>
      <c r="AE212" s="212"/>
      <c r="AF212" s="213"/>
      <c r="AG212" s="202" t="s">
        <v>47</v>
      </c>
      <c r="AH212"/>
    </row>
    <row r="213" spans="1:34" s="154" customFormat="1" ht="75">
      <c r="A213" s="190">
        <v>181</v>
      </c>
      <c r="B213" s="196" t="s">
        <v>501</v>
      </c>
      <c r="C213" s="191" t="s">
        <v>453</v>
      </c>
      <c r="D213" s="192" t="s">
        <v>44</v>
      </c>
      <c r="E213" s="193">
        <v>892465</v>
      </c>
      <c r="F213" s="193">
        <v>1070818.58</v>
      </c>
      <c r="G213" s="207"/>
      <c r="H213" s="207"/>
      <c r="I213" s="211" t="s">
        <v>454</v>
      </c>
      <c r="J213" s="196" t="s">
        <v>502</v>
      </c>
      <c r="K213" s="209" t="s">
        <v>503</v>
      </c>
      <c r="L213" s="194"/>
      <c r="M213" s="194"/>
      <c r="N213" s="194"/>
      <c r="O213" s="193">
        <f t="shared" si="88"/>
        <v>0</v>
      </c>
      <c r="P213" s="194"/>
      <c r="Q213" s="194"/>
      <c r="R213" s="194"/>
      <c r="S213" s="193">
        <f t="shared" si="89"/>
        <v>0</v>
      </c>
      <c r="T213" s="194"/>
      <c r="U213" s="194"/>
      <c r="V213" s="194"/>
      <c r="W213" s="197">
        <f t="shared" si="90"/>
        <v>0</v>
      </c>
      <c r="X213" s="197"/>
      <c r="Y213" s="197">
        <f t="shared" si="91"/>
        <v>0</v>
      </c>
      <c r="Z213" s="198"/>
      <c r="AA213" s="197"/>
      <c r="AB213" s="199"/>
      <c r="AC213" s="212">
        <v>1</v>
      </c>
      <c r="AD213" s="212"/>
      <c r="AE213" s="212"/>
      <c r="AF213" s="213"/>
      <c r="AG213" s="202" t="s">
        <v>47</v>
      </c>
      <c r="AH213"/>
    </row>
    <row r="214" spans="1:34" s="154" customFormat="1" ht="93.75">
      <c r="A214" s="190">
        <v>182</v>
      </c>
      <c r="B214" s="196" t="s">
        <v>504</v>
      </c>
      <c r="C214" s="191" t="s">
        <v>453</v>
      </c>
      <c r="D214" s="192" t="s">
        <v>44</v>
      </c>
      <c r="E214" s="193">
        <v>405934</v>
      </c>
      <c r="F214" s="193">
        <v>412992.32799999998</v>
      </c>
      <c r="G214" s="207"/>
      <c r="H214" s="207"/>
      <c r="I214" s="211" t="s">
        <v>454</v>
      </c>
      <c r="J214" s="196" t="s">
        <v>505</v>
      </c>
      <c r="K214" s="209" t="s">
        <v>506</v>
      </c>
      <c r="L214" s="194"/>
      <c r="M214" s="194"/>
      <c r="N214" s="194"/>
      <c r="O214" s="193">
        <f t="shared" si="88"/>
        <v>0</v>
      </c>
      <c r="P214" s="194"/>
      <c r="Q214" s="194"/>
      <c r="R214" s="194"/>
      <c r="S214" s="193">
        <f t="shared" si="89"/>
        <v>0</v>
      </c>
      <c r="T214" s="194"/>
      <c r="U214" s="194"/>
      <c r="V214" s="194"/>
      <c r="W214" s="197">
        <f t="shared" si="90"/>
        <v>0</v>
      </c>
      <c r="X214" s="197"/>
      <c r="Y214" s="197">
        <f t="shared" si="91"/>
        <v>0</v>
      </c>
      <c r="Z214" s="198"/>
      <c r="AA214" s="197"/>
      <c r="AB214" s="199"/>
      <c r="AC214" s="212">
        <v>1</v>
      </c>
      <c r="AD214" s="212"/>
      <c r="AE214" s="212"/>
      <c r="AF214" s="213"/>
      <c r="AG214" s="202" t="s">
        <v>47</v>
      </c>
      <c r="AH214"/>
    </row>
    <row r="215" spans="1:34" s="154" customFormat="1" ht="74.25" customHeight="1">
      <c r="A215" s="190">
        <v>183</v>
      </c>
      <c r="B215" s="196" t="s">
        <v>507</v>
      </c>
      <c r="C215" s="191" t="s">
        <v>453</v>
      </c>
      <c r="D215" s="192" t="s">
        <v>44</v>
      </c>
      <c r="E215" s="193">
        <v>2276943</v>
      </c>
      <c r="F215" s="193">
        <v>967916.42099999997</v>
      </c>
      <c r="G215" s="207"/>
      <c r="H215" s="207"/>
      <c r="I215" s="211"/>
      <c r="J215" s="196" t="s">
        <v>508</v>
      </c>
      <c r="K215" s="209" t="s">
        <v>509</v>
      </c>
      <c r="L215" s="194"/>
      <c r="M215" s="194"/>
      <c r="N215" s="194"/>
      <c r="O215" s="193">
        <f t="shared" si="88"/>
        <v>0</v>
      </c>
      <c r="P215" s="194"/>
      <c r="Q215" s="194"/>
      <c r="R215" s="194"/>
      <c r="S215" s="193">
        <f t="shared" si="89"/>
        <v>0</v>
      </c>
      <c r="T215" s="194"/>
      <c r="U215" s="194"/>
      <c r="V215" s="194"/>
      <c r="W215" s="197">
        <f t="shared" si="90"/>
        <v>0</v>
      </c>
      <c r="X215" s="197"/>
      <c r="Y215" s="197">
        <f t="shared" si="91"/>
        <v>0</v>
      </c>
      <c r="Z215" s="198"/>
      <c r="AA215" s="197"/>
      <c r="AB215" s="199"/>
      <c r="AC215" s="212">
        <v>1</v>
      </c>
      <c r="AD215" s="212"/>
      <c r="AE215" s="212"/>
      <c r="AF215" s="213"/>
      <c r="AG215" s="202" t="s">
        <v>47</v>
      </c>
      <c r="AH215"/>
    </row>
    <row r="216" spans="1:34" s="154" customFormat="1" ht="89.25" customHeight="1">
      <c r="A216" s="190">
        <v>184</v>
      </c>
      <c r="B216" s="196" t="s">
        <v>510</v>
      </c>
      <c r="C216" s="191" t="s">
        <v>453</v>
      </c>
      <c r="D216" s="192" t="s">
        <v>44</v>
      </c>
      <c r="E216" s="193">
        <v>3274820</v>
      </c>
      <c r="F216" s="193">
        <v>381157.73499999999</v>
      </c>
      <c r="G216" s="207"/>
      <c r="H216" s="207"/>
      <c r="I216" s="211"/>
      <c r="J216" s="196" t="s">
        <v>511</v>
      </c>
      <c r="K216" s="209" t="s">
        <v>512</v>
      </c>
      <c r="L216" s="194"/>
      <c r="M216" s="194"/>
      <c r="N216" s="194"/>
      <c r="O216" s="193">
        <f t="shared" si="88"/>
        <v>0</v>
      </c>
      <c r="P216" s="194"/>
      <c r="Q216" s="194"/>
      <c r="R216" s="194"/>
      <c r="S216" s="193">
        <f t="shared" si="89"/>
        <v>0</v>
      </c>
      <c r="T216" s="194"/>
      <c r="U216" s="194"/>
      <c r="V216" s="194"/>
      <c r="W216" s="197">
        <f t="shared" si="90"/>
        <v>0</v>
      </c>
      <c r="X216" s="197"/>
      <c r="Y216" s="197">
        <f t="shared" si="91"/>
        <v>0</v>
      </c>
      <c r="Z216" s="198"/>
      <c r="AA216" s="197"/>
      <c r="AB216" s="199"/>
      <c r="AC216" s="212">
        <v>1</v>
      </c>
      <c r="AD216" s="212"/>
      <c r="AE216" s="212"/>
      <c r="AF216" s="213"/>
      <c r="AG216" s="202" t="s">
        <v>47</v>
      </c>
      <c r="AH216"/>
    </row>
    <row r="217" spans="1:34" s="154" customFormat="1" ht="93.75">
      <c r="A217" s="190">
        <v>185</v>
      </c>
      <c r="B217" s="196" t="s">
        <v>513</v>
      </c>
      <c r="C217" s="191" t="s">
        <v>453</v>
      </c>
      <c r="D217" s="192" t="s">
        <v>75</v>
      </c>
      <c r="E217" s="193">
        <v>1990022</v>
      </c>
      <c r="F217" s="193">
        <v>1898206.3</v>
      </c>
      <c r="G217" s="207"/>
      <c r="H217" s="207"/>
      <c r="I217" s="214" t="s">
        <v>454</v>
      </c>
      <c r="J217" s="196" t="s">
        <v>514</v>
      </c>
      <c r="K217" s="209" t="s">
        <v>454</v>
      </c>
      <c r="L217" s="194"/>
      <c r="M217" s="194"/>
      <c r="N217" s="194"/>
      <c r="O217" s="193">
        <f t="shared" si="88"/>
        <v>607094</v>
      </c>
      <c r="P217" s="194">
        <v>607094</v>
      </c>
      <c r="Q217" s="194"/>
      <c r="R217" s="194"/>
      <c r="S217" s="193">
        <f t="shared" si="89"/>
        <v>0</v>
      </c>
      <c r="T217" s="194"/>
      <c r="U217" s="194"/>
      <c r="V217" s="194"/>
      <c r="W217" s="197">
        <f t="shared" si="90"/>
        <v>0</v>
      </c>
      <c r="X217" s="197"/>
      <c r="Y217" s="197">
        <f t="shared" si="91"/>
        <v>607094</v>
      </c>
      <c r="Z217" s="198">
        <f t="shared" si="93"/>
        <v>1</v>
      </c>
      <c r="AA217" s="197">
        <f t="shared" si="92"/>
        <v>607094</v>
      </c>
      <c r="AB217" s="199">
        <f t="shared" si="94"/>
        <v>1</v>
      </c>
      <c r="AC217" s="212">
        <v>1</v>
      </c>
      <c r="AD217" s="212"/>
      <c r="AE217" s="212"/>
      <c r="AF217" s="213"/>
      <c r="AG217" s="202" t="s">
        <v>47</v>
      </c>
      <c r="AH217"/>
    </row>
    <row r="218" spans="1:34" s="154" customFormat="1" ht="56.25">
      <c r="A218" s="190">
        <v>186</v>
      </c>
      <c r="B218" s="196" t="s">
        <v>515</v>
      </c>
      <c r="C218" s="191" t="s">
        <v>453</v>
      </c>
      <c r="D218" s="192" t="s">
        <v>44</v>
      </c>
      <c r="E218" s="193">
        <v>382704</v>
      </c>
      <c r="F218" s="193">
        <v>357938</v>
      </c>
      <c r="G218" s="207"/>
      <c r="H218" s="207"/>
      <c r="I218" s="211" t="s">
        <v>454</v>
      </c>
      <c r="J218" s="196" t="s">
        <v>516</v>
      </c>
      <c r="K218" s="209" t="s">
        <v>517</v>
      </c>
      <c r="L218" s="194"/>
      <c r="M218" s="194"/>
      <c r="N218" s="194"/>
      <c r="O218" s="193">
        <f t="shared" si="88"/>
        <v>0</v>
      </c>
      <c r="P218" s="194"/>
      <c r="Q218" s="194"/>
      <c r="R218" s="194"/>
      <c r="S218" s="193">
        <f t="shared" si="89"/>
        <v>0</v>
      </c>
      <c r="T218" s="194"/>
      <c r="U218" s="194"/>
      <c r="V218" s="194"/>
      <c r="W218" s="197">
        <f t="shared" si="90"/>
        <v>0</v>
      </c>
      <c r="X218" s="197"/>
      <c r="Y218" s="197">
        <f t="shared" si="91"/>
        <v>0</v>
      </c>
      <c r="Z218" s="198"/>
      <c r="AA218" s="197"/>
      <c r="AB218" s="199"/>
      <c r="AC218" s="212">
        <v>1</v>
      </c>
      <c r="AD218" s="212"/>
      <c r="AE218" s="212"/>
      <c r="AF218" s="213"/>
      <c r="AG218" s="202" t="s">
        <v>47</v>
      </c>
      <c r="AH218"/>
    </row>
    <row r="219" spans="1:34" s="154" customFormat="1" ht="75">
      <c r="A219" s="190">
        <v>187</v>
      </c>
      <c r="B219" s="196" t="s">
        <v>518</v>
      </c>
      <c r="C219" s="191" t="s">
        <v>453</v>
      </c>
      <c r="D219" s="192" t="s">
        <v>44</v>
      </c>
      <c r="E219" s="193">
        <v>373842</v>
      </c>
      <c r="F219" s="194">
        <v>347435.16303999996</v>
      </c>
      <c r="G219" s="207"/>
      <c r="H219" s="207"/>
      <c r="I219" s="211" t="s">
        <v>454</v>
      </c>
      <c r="J219" s="196" t="s">
        <v>519</v>
      </c>
      <c r="K219" s="209" t="s">
        <v>454</v>
      </c>
      <c r="L219" s="194"/>
      <c r="M219" s="194"/>
      <c r="N219" s="194"/>
      <c r="O219" s="193">
        <f t="shared" si="88"/>
        <v>40000</v>
      </c>
      <c r="P219" s="194">
        <v>40000</v>
      </c>
      <c r="Q219" s="194"/>
      <c r="R219" s="194"/>
      <c r="S219" s="193">
        <f t="shared" si="89"/>
        <v>0</v>
      </c>
      <c r="T219" s="194"/>
      <c r="U219" s="194"/>
      <c r="V219" s="194"/>
      <c r="W219" s="197">
        <f t="shared" si="90"/>
        <v>0</v>
      </c>
      <c r="X219" s="197"/>
      <c r="Y219" s="197">
        <f t="shared" si="91"/>
        <v>40000</v>
      </c>
      <c r="Z219" s="198">
        <f t="shared" si="93"/>
        <v>1</v>
      </c>
      <c r="AA219" s="197">
        <f t="shared" si="92"/>
        <v>40000</v>
      </c>
      <c r="AB219" s="199">
        <f t="shared" si="94"/>
        <v>1</v>
      </c>
      <c r="AC219" s="212">
        <v>1</v>
      </c>
      <c r="AD219" s="212"/>
      <c r="AE219" s="212"/>
      <c r="AF219" s="213"/>
      <c r="AG219" s="202" t="s">
        <v>47</v>
      </c>
      <c r="AH219"/>
    </row>
    <row r="220" spans="1:34" s="154" customFormat="1" ht="49.5" customHeight="1">
      <c r="A220" s="190">
        <v>188</v>
      </c>
      <c r="B220" s="196" t="s">
        <v>520</v>
      </c>
      <c r="C220" s="191" t="s">
        <v>453</v>
      </c>
      <c r="D220" s="192" t="s">
        <v>58</v>
      </c>
      <c r="E220" s="193">
        <v>727079</v>
      </c>
      <c r="F220" s="193">
        <v>727079</v>
      </c>
      <c r="G220" s="207"/>
      <c r="H220" s="207"/>
      <c r="I220" s="211" t="s">
        <v>454</v>
      </c>
      <c r="J220" s="196" t="s">
        <v>521</v>
      </c>
      <c r="K220" s="209" t="s">
        <v>454</v>
      </c>
      <c r="L220" s="194"/>
      <c r="M220" s="194"/>
      <c r="N220" s="194"/>
      <c r="O220" s="193">
        <f t="shared" si="88"/>
        <v>197293</v>
      </c>
      <c r="P220" s="194">
        <v>197293</v>
      </c>
      <c r="Q220" s="194"/>
      <c r="R220" s="194"/>
      <c r="S220" s="193">
        <f t="shared" si="89"/>
        <v>0</v>
      </c>
      <c r="T220" s="194"/>
      <c r="U220" s="194"/>
      <c r="V220" s="194"/>
      <c r="W220" s="197">
        <f t="shared" si="90"/>
        <v>0</v>
      </c>
      <c r="X220" s="197"/>
      <c r="Y220" s="197">
        <f t="shared" si="91"/>
        <v>197293</v>
      </c>
      <c r="Z220" s="198">
        <f t="shared" si="93"/>
        <v>1</v>
      </c>
      <c r="AA220" s="197">
        <f t="shared" si="92"/>
        <v>197293</v>
      </c>
      <c r="AB220" s="199">
        <f t="shared" si="94"/>
        <v>1</v>
      </c>
      <c r="AC220" s="212">
        <v>1</v>
      </c>
      <c r="AD220" s="212"/>
      <c r="AE220" s="212"/>
      <c r="AF220" s="213"/>
      <c r="AG220" s="202" t="s">
        <v>47</v>
      </c>
      <c r="AH220"/>
    </row>
    <row r="221" spans="1:34" s="154" customFormat="1" ht="49.5" customHeight="1">
      <c r="A221" s="190">
        <v>189</v>
      </c>
      <c r="B221" s="196" t="s">
        <v>522</v>
      </c>
      <c r="C221" s="191" t="s">
        <v>523</v>
      </c>
      <c r="D221" s="192" t="s">
        <v>105</v>
      </c>
      <c r="E221" s="193">
        <v>9828851</v>
      </c>
      <c r="F221" s="193">
        <v>9608501.1999999993</v>
      </c>
      <c r="G221" s="207"/>
      <c r="H221" s="207">
        <v>9608501.1999999993</v>
      </c>
      <c r="I221" s="211"/>
      <c r="J221" s="196" t="s">
        <v>524</v>
      </c>
      <c r="K221" s="209"/>
      <c r="L221" s="194" t="s">
        <v>447</v>
      </c>
      <c r="M221" s="194"/>
      <c r="N221" s="194"/>
      <c r="O221" s="193">
        <f t="shared" si="88"/>
        <v>1428907</v>
      </c>
      <c r="P221" s="194">
        <v>1428907</v>
      </c>
      <c r="Q221" s="194"/>
      <c r="R221" s="194"/>
      <c r="S221" s="193">
        <f t="shared" si="89"/>
        <v>488107</v>
      </c>
      <c r="T221" s="194">
        <v>488107</v>
      </c>
      <c r="U221" s="194"/>
      <c r="V221" s="194"/>
      <c r="W221" s="197">
        <f t="shared" si="90"/>
        <v>0</v>
      </c>
      <c r="X221" s="197"/>
      <c r="Y221" s="197">
        <f t="shared" si="91"/>
        <v>940800</v>
      </c>
      <c r="Z221" s="198">
        <f t="shared" si="93"/>
        <v>0.65840534058549649</v>
      </c>
      <c r="AA221" s="197">
        <f t="shared" si="92"/>
        <v>940800</v>
      </c>
      <c r="AB221" s="199">
        <f t="shared" si="94"/>
        <v>0.65840534058549649</v>
      </c>
      <c r="AC221" s="212">
        <v>1</v>
      </c>
      <c r="AD221" s="212"/>
      <c r="AE221" s="212"/>
      <c r="AF221" s="215"/>
      <c r="AG221" s="202" t="s">
        <v>525</v>
      </c>
      <c r="AH221"/>
    </row>
    <row r="222" spans="1:34" s="154" customFormat="1" ht="49.5" customHeight="1">
      <c r="A222" s="190">
        <v>190</v>
      </c>
      <c r="B222" s="196" t="s">
        <v>526</v>
      </c>
      <c r="C222" s="191" t="s">
        <v>440</v>
      </c>
      <c r="D222" s="192" t="s">
        <v>113</v>
      </c>
      <c r="E222" s="193">
        <v>39196085</v>
      </c>
      <c r="F222" s="193"/>
      <c r="G222" s="207"/>
      <c r="H222" s="207"/>
      <c r="I222" s="211"/>
      <c r="J222" s="196"/>
      <c r="K222" s="209"/>
      <c r="L222" s="194"/>
      <c r="M222" s="194"/>
      <c r="N222" s="194"/>
      <c r="O222" s="193">
        <f t="shared" si="88"/>
        <v>0</v>
      </c>
      <c r="P222" s="194"/>
      <c r="Q222" s="194"/>
      <c r="R222" s="194"/>
      <c r="S222" s="193">
        <f t="shared" si="89"/>
        <v>0</v>
      </c>
      <c r="T222" s="194"/>
      <c r="U222" s="194"/>
      <c r="V222" s="194"/>
      <c r="W222" s="197">
        <f t="shared" si="90"/>
        <v>0</v>
      </c>
      <c r="X222" s="197"/>
      <c r="Y222" s="197">
        <f t="shared" si="91"/>
        <v>0</v>
      </c>
      <c r="Z222" s="198"/>
      <c r="AA222" s="197"/>
      <c r="AB222" s="199"/>
      <c r="AC222" s="212">
        <v>1</v>
      </c>
      <c r="AD222" s="212"/>
      <c r="AE222" s="212"/>
      <c r="AF222" s="215"/>
      <c r="AG222" s="202" t="s">
        <v>47</v>
      </c>
      <c r="AH222"/>
    </row>
    <row r="223" spans="1:34" s="154" customFormat="1" ht="67.5" customHeight="1">
      <c r="A223" s="190">
        <v>191</v>
      </c>
      <c r="B223" s="196" t="s">
        <v>527</v>
      </c>
      <c r="C223" s="191" t="s">
        <v>440</v>
      </c>
      <c r="D223" s="192" t="s">
        <v>113</v>
      </c>
      <c r="E223" s="193">
        <v>89028718</v>
      </c>
      <c r="F223" s="193"/>
      <c r="G223" s="207"/>
      <c r="H223" s="207"/>
      <c r="I223" s="211"/>
      <c r="J223" s="196"/>
      <c r="K223" s="209"/>
      <c r="L223" s="194"/>
      <c r="M223" s="194"/>
      <c r="N223" s="194"/>
      <c r="O223" s="193">
        <f t="shared" si="88"/>
        <v>0</v>
      </c>
      <c r="P223" s="194"/>
      <c r="Q223" s="194"/>
      <c r="R223" s="194"/>
      <c r="S223" s="193">
        <f t="shared" si="89"/>
        <v>0</v>
      </c>
      <c r="T223" s="194"/>
      <c r="U223" s="194"/>
      <c r="V223" s="194"/>
      <c r="W223" s="197">
        <f t="shared" si="90"/>
        <v>0</v>
      </c>
      <c r="X223" s="197"/>
      <c r="Y223" s="197">
        <f t="shared" si="91"/>
        <v>0</v>
      </c>
      <c r="Z223" s="198"/>
      <c r="AA223" s="197"/>
      <c r="AB223" s="199"/>
      <c r="AC223" s="212">
        <v>1</v>
      </c>
      <c r="AD223" s="212"/>
      <c r="AE223" s="212"/>
      <c r="AF223" s="215"/>
      <c r="AG223" s="216" t="s">
        <v>528</v>
      </c>
      <c r="AH223"/>
    </row>
    <row r="224" spans="1:34" s="154" customFormat="1" ht="49.5" customHeight="1">
      <c r="A224" s="190">
        <v>192</v>
      </c>
      <c r="B224" s="196" t="s">
        <v>529</v>
      </c>
      <c r="C224" s="191" t="s">
        <v>453</v>
      </c>
      <c r="D224" s="192" t="s">
        <v>113</v>
      </c>
      <c r="E224" s="193">
        <v>11510998</v>
      </c>
      <c r="F224" s="193"/>
      <c r="G224" s="207"/>
      <c r="H224" s="207">
        <v>9000000</v>
      </c>
      <c r="I224" s="211"/>
      <c r="J224" s="196"/>
      <c r="K224" s="209"/>
      <c r="L224" s="194"/>
      <c r="M224" s="194"/>
      <c r="N224" s="194"/>
      <c r="O224" s="193">
        <f t="shared" si="88"/>
        <v>0</v>
      </c>
      <c r="P224" s="194"/>
      <c r="Q224" s="194"/>
      <c r="R224" s="194"/>
      <c r="S224" s="193">
        <f t="shared" si="89"/>
        <v>0</v>
      </c>
      <c r="T224" s="194"/>
      <c r="U224" s="194"/>
      <c r="V224" s="194"/>
      <c r="W224" s="197">
        <f t="shared" si="90"/>
        <v>0</v>
      </c>
      <c r="X224" s="197"/>
      <c r="Y224" s="197">
        <f t="shared" si="91"/>
        <v>0</v>
      </c>
      <c r="Z224" s="198"/>
      <c r="AA224" s="197"/>
      <c r="AB224" s="199"/>
      <c r="AC224" s="212">
        <v>1</v>
      </c>
      <c r="AD224" s="212"/>
      <c r="AE224" s="212"/>
      <c r="AF224" s="215"/>
      <c r="AG224" s="202" t="s">
        <v>530</v>
      </c>
      <c r="AH224"/>
    </row>
    <row r="225" spans="1:34" s="154" customFormat="1" ht="49.5" customHeight="1">
      <c r="A225" s="190">
        <v>193</v>
      </c>
      <c r="B225" s="196" t="s">
        <v>531</v>
      </c>
      <c r="C225" s="191" t="s">
        <v>453</v>
      </c>
      <c r="D225" s="192" t="s">
        <v>113</v>
      </c>
      <c r="E225" s="193">
        <v>6443080</v>
      </c>
      <c r="F225" s="193">
        <v>6458041.8909999998</v>
      </c>
      <c r="G225" s="207"/>
      <c r="H225" s="207">
        <v>5200000</v>
      </c>
      <c r="I225" s="211"/>
      <c r="J225" s="196"/>
      <c r="K225" s="209"/>
      <c r="L225" s="194"/>
      <c r="M225" s="194"/>
      <c r="N225" s="194"/>
      <c r="O225" s="193">
        <f t="shared" si="88"/>
        <v>0</v>
      </c>
      <c r="P225" s="194"/>
      <c r="Q225" s="194"/>
      <c r="R225" s="194"/>
      <c r="S225" s="193">
        <f t="shared" si="89"/>
        <v>0</v>
      </c>
      <c r="T225" s="194"/>
      <c r="U225" s="194"/>
      <c r="V225" s="194"/>
      <c r="W225" s="197">
        <f t="shared" si="90"/>
        <v>0</v>
      </c>
      <c r="X225" s="197"/>
      <c r="Y225" s="197">
        <f t="shared" si="91"/>
        <v>0</v>
      </c>
      <c r="Z225" s="198"/>
      <c r="AA225" s="197"/>
      <c r="AB225" s="199"/>
      <c r="AC225" s="212">
        <v>1</v>
      </c>
      <c r="AD225" s="212"/>
      <c r="AE225" s="212"/>
      <c r="AF225" s="215"/>
      <c r="AG225" s="202" t="s">
        <v>47</v>
      </c>
      <c r="AH225"/>
    </row>
    <row r="226" spans="1:34" s="154" customFormat="1" ht="49.5" customHeight="1">
      <c r="A226" s="190">
        <v>194</v>
      </c>
      <c r="B226" s="196" t="s">
        <v>532</v>
      </c>
      <c r="C226" s="191" t="s">
        <v>453</v>
      </c>
      <c r="D226" s="192" t="s">
        <v>113</v>
      </c>
      <c r="E226" s="193">
        <v>1015707</v>
      </c>
      <c r="F226" s="193">
        <v>958082.82799999998</v>
      </c>
      <c r="G226" s="207"/>
      <c r="H226" s="207">
        <v>986351</v>
      </c>
      <c r="I226" s="211"/>
      <c r="J226" s="196"/>
      <c r="K226" s="209"/>
      <c r="L226" s="194"/>
      <c r="M226" s="194"/>
      <c r="N226" s="194"/>
      <c r="O226" s="193">
        <f t="shared" si="88"/>
        <v>0</v>
      </c>
      <c r="P226" s="194"/>
      <c r="Q226" s="194"/>
      <c r="R226" s="194"/>
      <c r="S226" s="193">
        <f t="shared" si="89"/>
        <v>0</v>
      </c>
      <c r="T226" s="194"/>
      <c r="U226" s="194"/>
      <c r="V226" s="194"/>
      <c r="W226" s="197">
        <f t="shared" si="90"/>
        <v>0</v>
      </c>
      <c r="X226" s="197"/>
      <c r="Y226" s="197">
        <f t="shared" si="91"/>
        <v>0</v>
      </c>
      <c r="Z226" s="198"/>
      <c r="AA226" s="197"/>
      <c r="AB226" s="199"/>
      <c r="AC226" s="212">
        <v>1</v>
      </c>
      <c r="AD226" s="212"/>
      <c r="AE226" s="212"/>
      <c r="AF226" s="215"/>
      <c r="AG226" s="202" t="s">
        <v>47</v>
      </c>
      <c r="AH226"/>
    </row>
    <row r="227" spans="1:34" s="154" customFormat="1" ht="49.5" customHeight="1">
      <c r="A227" s="190">
        <v>195</v>
      </c>
      <c r="B227" s="196" t="s">
        <v>533</v>
      </c>
      <c r="C227" s="191" t="s">
        <v>453</v>
      </c>
      <c r="D227" s="192" t="s">
        <v>113</v>
      </c>
      <c r="E227" s="193">
        <v>6323418</v>
      </c>
      <c r="F227" s="193">
        <v>6194511.5279999999</v>
      </c>
      <c r="G227" s="207"/>
      <c r="H227" s="207">
        <v>3100000</v>
      </c>
      <c r="I227" s="211"/>
      <c r="J227" s="196"/>
      <c r="K227" s="209"/>
      <c r="L227" s="194"/>
      <c r="M227" s="194"/>
      <c r="N227" s="194"/>
      <c r="O227" s="193">
        <f t="shared" si="88"/>
        <v>0</v>
      </c>
      <c r="P227" s="194"/>
      <c r="Q227" s="194"/>
      <c r="R227" s="194"/>
      <c r="S227" s="193">
        <f t="shared" si="89"/>
        <v>0</v>
      </c>
      <c r="T227" s="194"/>
      <c r="U227" s="194"/>
      <c r="V227" s="194"/>
      <c r="W227" s="197">
        <f t="shared" si="90"/>
        <v>0</v>
      </c>
      <c r="X227" s="197"/>
      <c r="Y227" s="197">
        <f t="shared" si="91"/>
        <v>0</v>
      </c>
      <c r="Z227" s="198"/>
      <c r="AA227" s="197"/>
      <c r="AB227" s="199"/>
      <c r="AC227" s="212">
        <v>1</v>
      </c>
      <c r="AD227" s="212"/>
      <c r="AE227" s="212"/>
      <c r="AF227" s="215"/>
      <c r="AG227" s="202" t="s">
        <v>47</v>
      </c>
      <c r="AH227"/>
    </row>
    <row r="228" spans="1:34" s="154" customFormat="1" ht="66" customHeight="1">
      <c r="A228" s="190">
        <v>196</v>
      </c>
      <c r="B228" s="196" t="s">
        <v>534</v>
      </c>
      <c r="C228" s="191" t="s">
        <v>453</v>
      </c>
      <c r="D228" s="192" t="s">
        <v>113</v>
      </c>
      <c r="E228" s="193">
        <v>26189257</v>
      </c>
      <c r="F228" s="193">
        <v>27114794.559999999</v>
      </c>
      <c r="G228" s="207"/>
      <c r="H228" s="207">
        <v>6177570</v>
      </c>
      <c r="I228" s="211"/>
      <c r="J228" s="196"/>
      <c r="K228" s="209"/>
      <c r="L228" s="194"/>
      <c r="M228" s="194"/>
      <c r="N228" s="194"/>
      <c r="O228" s="193">
        <f t="shared" si="88"/>
        <v>0</v>
      </c>
      <c r="P228" s="194"/>
      <c r="Q228" s="194"/>
      <c r="R228" s="194"/>
      <c r="S228" s="193">
        <f t="shared" si="89"/>
        <v>0</v>
      </c>
      <c r="T228" s="194"/>
      <c r="U228" s="194"/>
      <c r="V228" s="194"/>
      <c r="W228" s="197">
        <f t="shared" si="90"/>
        <v>0</v>
      </c>
      <c r="X228" s="197"/>
      <c r="Y228" s="197">
        <f t="shared" si="91"/>
        <v>0</v>
      </c>
      <c r="Z228" s="198"/>
      <c r="AA228" s="197"/>
      <c r="AB228" s="199"/>
      <c r="AC228" s="212">
        <v>1</v>
      </c>
      <c r="AD228" s="212"/>
      <c r="AE228" s="212"/>
      <c r="AF228" s="215"/>
      <c r="AG228" s="202" t="s">
        <v>47</v>
      </c>
      <c r="AH228"/>
    </row>
    <row r="229" spans="1:34" s="154" customFormat="1" ht="66" customHeight="1">
      <c r="A229" s="190">
        <v>197</v>
      </c>
      <c r="B229" s="196" t="s">
        <v>535</v>
      </c>
      <c r="C229" s="191" t="s">
        <v>453</v>
      </c>
      <c r="D229" s="192" t="s">
        <v>113</v>
      </c>
      <c r="E229" s="193">
        <v>8473003</v>
      </c>
      <c r="F229" s="193">
        <v>9789867.4649999999</v>
      </c>
      <c r="G229" s="207"/>
      <c r="H229" s="207">
        <v>4000000</v>
      </c>
      <c r="I229" s="211"/>
      <c r="J229" s="196"/>
      <c r="K229" s="209"/>
      <c r="L229" s="194"/>
      <c r="M229" s="194"/>
      <c r="N229" s="194"/>
      <c r="O229" s="193">
        <f t="shared" si="88"/>
        <v>0</v>
      </c>
      <c r="P229" s="194"/>
      <c r="Q229" s="194"/>
      <c r="R229" s="194"/>
      <c r="S229" s="193">
        <f t="shared" si="89"/>
        <v>0</v>
      </c>
      <c r="T229" s="194"/>
      <c r="U229" s="194"/>
      <c r="V229" s="194"/>
      <c r="W229" s="197">
        <f t="shared" si="90"/>
        <v>0</v>
      </c>
      <c r="X229" s="197"/>
      <c r="Y229" s="197">
        <f t="shared" si="91"/>
        <v>0</v>
      </c>
      <c r="Z229" s="198"/>
      <c r="AA229" s="197"/>
      <c r="AB229" s="199"/>
      <c r="AC229" s="212">
        <v>1</v>
      </c>
      <c r="AD229" s="212"/>
      <c r="AE229" s="212"/>
      <c r="AF229" s="215"/>
      <c r="AG229" s="202" t="s">
        <v>47</v>
      </c>
      <c r="AH229"/>
    </row>
    <row r="230" spans="1:34" s="154" customFormat="1" ht="66" customHeight="1">
      <c r="A230" s="190">
        <v>198</v>
      </c>
      <c r="B230" s="196" t="s">
        <v>536</v>
      </c>
      <c r="C230" s="191" t="s">
        <v>453</v>
      </c>
      <c r="D230" s="192" t="s">
        <v>113</v>
      </c>
      <c r="E230" s="193">
        <v>2270767</v>
      </c>
      <c r="F230" s="193">
        <v>2206686.8879999998</v>
      </c>
      <c r="G230" s="207"/>
      <c r="H230" s="207">
        <v>1004552</v>
      </c>
      <c r="I230" s="211"/>
      <c r="J230" s="196"/>
      <c r="K230" s="209"/>
      <c r="L230" s="194"/>
      <c r="M230" s="194"/>
      <c r="N230" s="194"/>
      <c r="O230" s="193">
        <f t="shared" si="88"/>
        <v>0</v>
      </c>
      <c r="P230" s="194"/>
      <c r="Q230" s="194"/>
      <c r="R230" s="194"/>
      <c r="S230" s="193">
        <f t="shared" si="89"/>
        <v>0</v>
      </c>
      <c r="T230" s="194"/>
      <c r="U230" s="194"/>
      <c r="V230" s="194"/>
      <c r="W230" s="197">
        <f t="shared" si="90"/>
        <v>0</v>
      </c>
      <c r="X230" s="197"/>
      <c r="Y230" s="197">
        <f t="shared" si="91"/>
        <v>0</v>
      </c>
      <c r="Z230" s="198"/>
      <c r="AA230" s="197"/>
      <c r="AB230" s="199"/>
      <c r="AC230" s="212">
        <v>1</v>
      </c>
      <c r="AD230" s="212"/>
      <c r="AE230" s="212"/>
      <c r="AF230" s="215"/>
      <c r="AG230" s="202" t="s">
        <v>47</v>
      </c>
      <c r="AH230"/>
    </row>
    <row r="231" spans="1:34" s="154" customFormat="1" ht="49.5" customHeight="1">
      <c r="A231" s="190">
        <v>199</v>
      </c>
      <c r="B231" s="196" t="s">
        <v>537</v>
      </c>
      <c r="C231" s="191" t="s">
        <v>453</v>
      </c>
      <c r="D231" s="192" t="s">
        <v>113</v>
      </c>
      <c r="E231" s="193">
        <v>254828</v>
      </c>
      <c r="F231" s="193">
        <v>23178181</v>
      </c>
      <c r="G231" s="207"/>
      <c r="H231" s="207">
        <v>238111</v>
      </c>
      <c r="I231" s="211"/>
      <c r="J231" s="196"/>
      <c r="K231" s="209"/>
      <c r="L231" s="194"/>
      <c r="M231" s="194"/>
      <c r="N231" s="194"/>
      <c r="O231" s="193">
        <f t="shared" si="88"/>
        <v>0</v>
      </c>
      <c r="P231" s="194"/>
      <c r="Q231" s="194"/>
      <c r="R231" s="194"/>
      <c r="S231" s="193">
        <f t="shared" si="89"/>
        <v>0</v>
      </c>
      <c r="T231" s="194"/>
      <c r="U231" s="194"/>
      <c r="V231" s="194"/>
      <c r="W231" s="197">
        <f t="shared" si="90"/>
        <v>0</v>
      </c>
      <c r="X231" s="197"/>
      <c r="Y231" s="197">
        <f t="shared" si="91"/>
        <v>0</v>
      </c>
      <c r="Z231" s="198"/>
      <c r="AA231" s="197"/>
      <c r="AB231" s="199"/>
      <c r="AC231" s="212">
        <v>1</v>
      </c>
      <c r="AD231" s="212"/>
      <c r="AE231" s="212"/>
      <c r="AF231" s="215"/>
      <c r="AG231" s="202" t="s">
        <v>47</v>
      </c>
      <c r="AH231"/>
    </row>
    <row r="232" spans="1:34" s="154" customFormat="1" ht="49.5" customHeight="1">
      <c r="A232" s="190">
        <v>200</v>
      </c>
      <c r="B232" s="196" t="s">
        <v>538</v>
      </c>
      <c r="C232" s="191" t="s">
        <v>453</v>
      </c>
      <c r="D232" s="192" t="s">
        <v>113</v>
      </c>
      <c r="E232" s="193">
        <v>2994336</v>
      </c>
      <c r="F232" s="193">
        <v>2852135.0550000002</v>
      </c>
      <c r="G232" s="207"/>
      <c r="H232" s="207"/>
      <c r="I232" s="211"/>
      <c r="J232" s="196"/>
      <c r="K232" s="209"/>
      <c r="L232" s="194"/>
      <c r="M232" s="194"/>
      <c r="N232" s="194"/>
      <c r="O232" s="193">
        <f t="shared" si="88"/>
        <v>150000</v>
      </c>
      <c r="P232" s="194">
        <v>150000</v>
      </c>
      <c r="Q232" s="194"/>
      <c r="R232" s="194"/>
      <c r="S232" s="193">
        <f t="shared" si="89"/>
        <v>145500</v>
      </c>
      <c r="T232" s="194">
        <v>145500</v>
      </c>
      <c r="U232" s="194"/>
      <c r="V232" s="194"/>
      <c r="W232" s="197">
        <f t="shared" si="90"/>
        <v>0</v>
      </c>
      <c r="X232" s="197"/>
      <c r="Y232" s="197">
        <f t="shared" si="91"/>
        <v>4500</v>
      </c>
      <c r="Z232" s="198">
        <f t="shared" si="93"/>
        <v>0.03</v>
      </c>
      <c r="AA232" s="197">
        <f t="shared" si="92"/>
        <v>4500</v>
      </c>
      <c r="AB232" s="199">
        <f t="shared" si="94"/>
        <v>0.03</v>
      </c>
      <c r="AC232" s="212">
        <v>1</v>
      </c>
      <c r="AD232" s="212"/>
      <c r="AE232" s="212"/>
      <c r="AF232" s="215"/>
      <c r="AG232" s="216"/>
      <c r="AH232"/>
    </row>
    <row r="233" spans="1:34" ht="28.5" customHeight="1">
      <c r="A233" s="33" t="s">
        <v>539</v>
      </c>
      <c r="B233" s="20" t="s">
        <v>540</v>
      </c>
      <c r="C233" s="19"/>
      <c r="D233" s="21"/>
      <c r="E233" s="22"/>
      <c r="F233" s="22">
        <f>SUM(F234:F262)</f>
        <v>3876119.1054400001</v>
      </c>
      <c r="G233" s="22">
        <f>SUM(G234:G260)</f>
        <v>0</v>
      </c>
      <c r="H233" s="22">
        <f>SUM(H234:H262)</f>
        <v>903507.2</v>
      </c>
      <c r="I233" s="22">
        <f t="shared" ref="I233:N233" si="95">SUM(I234:I260)</f>
        <v>0</v>
      </c>
      <c r="J233" s="22">
        <f t="shared" si="95"/>
        <v>0</v>
      </c>
      <c r="K233" s="22">
        <f t="shared" si="95"/>
        <v>0</v>
      </c>
      <c r="L233" s="22">
        <f t="shared" si="95"/>
        <v>0</v>
      </c>
      <c r="M233" s="22">
        <f t="shared" si="95"/>
        <v>0</v>
      </c>
      <c r="N233" s="22">
        <f t="shared" si="95"/>
        <v>0</v>
      </c>
      <c r="O233" s="22">
        <f t="shared" ref="O233:V233" si="96">SUM(O234:O262)</f>
        <v>361810.2</v>
      </c>
      <c r="P233" s="22">
        <f t="shared" si="96"/>
        <v>361810.2</v>
      </c>
      <c r="Q233" s="22">
        <f t="shared" si="96"/>
        <v>0</v>
      </c>
      <c r="R233" s="22">
        <f t="shared" si="96"/>
        <v>0</v>
      </c>
      <c r="S233" s="22">
        <f t="shared" si="96"/>
        <v>361383.01047000004</v>
      </c>
      <c r="T233" s="22">
        <f t="shared" si="96"/>
        <v>361383.01047000004</v>
      </c>
      <c r="U233" s="22">
        <f t="shared" si="96"/>
        <v>0</v>
      </c>
      <c r="V233" s="22">
        <f t="shared" si="96"/>
        <v>0</v>
      </c>
      <c r="W233" s="22">
        <f t="shared" si="90"/>
        <v>0</v>
      </c>
      <c r="X233" s="22"/>
      <c r="Y233" s="22">
        <f>P233+Q233-T233-U233</f>
        <v>427.18952999997418</v>
      </c>
      <c r="Z233" s="129">
        <f>Y233/(P233+Q233)</f>
        <v>1.1807006270137608E-3</v>
      </c>
      <c r="AA233" s="22">
        <f>Y233+W233</f>
        <v>427.18952999997418</v>
      </c>
      <c r="AB233" s="138">
        <f>AA233/O233</f>
        <v>1.1807006270137608E-3</v>
      </c>
      <c r="AC233" s="22">
        <f>SUM(AC234:AC262)</f>
        <v>27</v>
      </c>
      <c r="AD233" s="22">
        <f>SUM(AD234:AD262)</f>
        <v>0</v>
      </c>
      <c r="AE233" s="22">
        <f>SUM(AE234:AE262)</f>
        <v>2</v>
      </c>
      <c r="AF233" s="22">
        <f>SUM(AF234:AF260)</f>
        <v>0</v>
      </c>
      <c r="AG233" s="22">
        <f>SUM(AG234:AG260)</f>
        <v>0</v>
      </c>
      <c r="AH233"/>
    </row>
    <row r="234" spans="1:34" s="154" customFormat="1" ht="52.5" customHeight="1">
      <c r="A234" s="190">
        <v>201</v>
      </c>
      <c r="B234" s="196" t="s">
        <v>541</v>
      </c>
      <c r="C234" s="191" t="s">
        <v>453</v>
      </c>
      <c r="D234" s="192" t="s">
        <v>384</v>
      </c>
      <c r="E234" s="193"/>
      <c r="F234" s="193">
        <v>105626.4</v>
      </c>
      <c r="G234" s="204"/>
      <c r="H234" s="204"/>
      <c r="I234" s="204"/>
      <c r="J234" s="217" t="s">
        <v>141</v>
      </c>
      <c r="K234" s="194"/>
      <c r="L234" s="194"/>
      <c r="M234" s="194"/>
      <c r="N234" s="194"/>
      <c r="O234" s="193">
        <f t="shared" ref="O234:O262" si="97">SUM(P234:R234)</f>
        <v>0</v>
      </c>
      <c r="P234" s="194"/>
      <c r="Q234" s="194"/>
      <c r="R234" s="194"/>
      <c r="S234" s="193">
        <f t="shared" ref="S234:S262" si="98">SUM(T234:V234)</f>
        <v>0</v>
      </c>
      <c r="T234" s="194"/>
      <c r="U234" s="194"/>
      <c r="V234" s="194"/>
      <c r="W234" s="197">
        <f t="shared" si="90"/>
        <v>0</v>
      </c>
      <c r="X234" s="197"/>
      <c r="Y234" s="197">
        <f t="shared" si="91"/>
        <v>0</v>
      </c>
      <c r="Z234" s="198"/>
      <c r="AA234" s="197"/>
      <c r="AB234" s="199"/>
      <c r="AC234" s="212">
        <v>1</v>
      </c>
      <c r="AD234" s="212"/>
      <c r="AE234" s="212"/>
      <c r="AF234" s="215"/>
      <c r="AG234" s="202" t="s">
        <v>47</v>
      </c>
      <c r="AH234"/>
    </row>
    <row r="235" spans="1:34" s="154" customFormat="1" ht="37.5">
      <c r="A235" s="190">
        <v>202</v>
      </c>
      <c r="B235" s="196" t="s">
        <v>542</v>
      </c>
      <c r="C235" s="191" t="s">
        <v>453</v>
      </c>
      <c r="D235" s="192" t="s">
        <v>75</v>
      </c>
      <c r="E235" s="193"/>
      <c r="F235" s="193">
        <v>167140</v>
      </c>
      <c r="G235" s="204"/>
      <c r="H235" s="204"/>
      <c r="I235" s="204"/>
      <c r="J235" s="217" t="s">
        <v>141</v>
      </c>
      <c r="K235" s="194"/>
      <c r="L235" s="194"/>
      <c r="M235" s="194"/>
      <c r="N235" s="194"/>
      <c r="O235" s="193">
        <f t="shared" si="97"/>
        <v>0</v>
      </c>
      <c r="P235" s="194"/>
      <c r="Q235" s="194"/>
      <c r="R235" s="194"/>
      <c r="S235" s="193">
        <f t="shared" si="98"/>
        <v>0</v>
      </c>
      <c r="T235" s="194"/>
      <c r="U235" s="194"/>
      <c r="V235" s="194"/>
      <c r="W235" s="197">
        <f t="shared" si="90"/>
        <v>0</v>
      </c>
      <c r="X235" s="197"/>
      <c r="Y235" s="197">
        <f t="shared" si="91"/>
        <v>0</v>
      </c>
      <c r="Z235" s="198"/>
      <c r="AA235" s="197"/>
      <c r="AB235" s="199"/>
      <c r="AC235" s="212">
        <v>1</v>
      </c>
      <c r="AD235" s="212"/>
      <c r="AE235" s="212"/>
      <c r="AF235" s="215"/>
      <c r="AG235" s="202" t="s">
        <v>543</v>
      </c>
      <c r="AH235"/>
    </row>
    <row r="236" spans="1:34" s="154" customFormat="1" ht="66.75" customHeight="1">
      <c r="A236" s="190">
        <v>203</v>
      </c>
      <c r="B236" s="196" t="s">
        <v>544</v>
      </c>
      <c r="C236" s="191" t="s">
        <v>453</v>
      </c>
      <c r="D236" s="192" t="s">
        <v>44</v>
      </c>
      <c r="E236" s="193"/>
      <c r="F236" s="193">
        <v>262191</v>
      </c>
      <c r="G236" s="204"/>
      <c r="H236" s="204"/>
      <c r="I236" s="204"/>
      <c r="J236" s="217" t="s">
        <v>141</v>
      </c>
      <c r="K236" s="194"/>
      <c r="L236" s="194"/>
      <c r="M236" s="194"/>
      <c r="N236" s="194"/>
      <c r="O236" s="193">
        <f t="shared" si="97"/>
        <v>0</v>
      </c>
      <c r="P236" s="194"/>
      <c r="Q236" s="194"/>
      <c r="R236" s="194"/>
      <c r="S236" s="193">
        <f t="shared" si="98"/>
        <v>0</v>
      </c>
      <c r="T236" s="194"/>
      <c r="U236" s="194"/>
      <c r="V236" s="194"/>
      <c r="W236" s="197">
        <f t="shared" si="90"/>
        <v>0</v>
      </c>
      <c r="X236" s="197"/>
      <c r="Y236" s="197">
        <f t="shared" si="91"/>
        <v>0</v>
      </c>
      <c r="Z236" s="198"/>
      <c r="AA236" s="197"/>
      <c r="AB236" s="199"/>
      <c r="AC236" s="212">
        <v>1</v>
      </c>
      <c r="AD236" s="212"/>
      <c r="AE236" s="212"/>
      <c r="AF236" s="215"/>
      <c r="AG236" s="202" t="s">
        <v>47</v>
      </c>
      <c r="AH236"/>
    </row>
    <row r="237" spans="1:34" s="154" customFormat="1" ht="46.5" customHeight="1">
      <c r="A237" s="190">
        <v>204</v>
      </c>
      <c r="B237" s="196" t="s">
        <v>545</v>
      </c>
      <c r="C237" s="191" t="s">
        <v>453</v>
      </c>
      <c r="D237" s="192" t="s">
        <v>75</v>
      </c>
      <c r="E237" s="193"/>
      <c r="F237" s="193">
        <v>166630.6</v>
      </c>
      <c r="G237" s="204"/>
      <c r="H237" s="204"/>
      <c r="I237" s="204"/>
      <c r="J237" s="217" t="s">
        <v>141</v>
      </c>
      <c r="K237" s="194"/>
      <c r="L237" s="194"/>
      <c r="M237" s="194"/>
      <c r="N237" s="194"/>
      <c r="O237" s="193">
        <f t="shared" si="97"/>
        <v>0</v>
      </c>
      <c r="P237" s="194"/>
      <c r="Q237" s="194"/>
      <c r="R237" s="194"/>
      <c r="S237" s="193">
        <f t="shared" si="98"/>
        <v>0</v>
      </c>
      <c r="T237" s="194"/>
      <c r="U237" s="194"/>
      <c r="V237" s="194"/>
      <c r="W237" s="197">
        <f t="shared" si="90"/>
        <v>0</v>
      </c>
      <c r="X237" s="197"/>
      <c r="Y237" s="197">
        <f t="shared" si="91"/>
        <v>0</v>
      </c>
      <c r="Z237" s="198"/>
      <c r="AA237" s="197"/>
      <c r="AB237" s="199"/>
      <c r="AC237" s="212">
        <v>1</v>
      </c>
      <c r="AD237" s="212"/>
      <c r="AE237" s="212"/>
      <c r="AF237" s="215"/>
      <c r="AG237" s="202" t="s">
        <v>47</v>
      </c>
      <c r="AH237"/>
    </row>
    <row r="238" spans="1:34" s="154" customFormat="1" ht="48" customHeight="1">
      <c r="A238" s="190">
        <v>205</v>
      </c>
      <c r="B238" s="196" t="s">
        <v>546</v>
      </c>
      <c r="C238" s="191" t="s">
        <v>453</v>
      </c>
      <c r="D238" s="192" t="s">
        <v>75</v>
      </c>
      <c r="E238" s="193"/>
      <c r="F238" s="193">
        <v>212853</v>
      </c>
      <c r="G238" s="204"/>
      <c r="H238" s="204"/>
      <c r="I238" s="204"/>
      <c r="J238" s="217" t="s">
        <v>141</v>
      </c>
      <c r="K238" s="194"/>
      <c r="L238" s="194"/>
      <c r="M238" s="194"/>
      <c r="N238" s="194"/>
      <c r="O238" s="193">
        <f t="shared" si="97"/>
        <v>0</v>
      </c>
      <c r="P238" s="194"/>
      <c r="Q238" s="194"/>
      <c r="R238" s="194"/>
      <c r="S238" s="193">
        <f t="shared" si="98"/>
        <v>0</v>
      </c>
      <c r="T238" s="194"/>
      <c r="U238" s="194"/>
      <c r="V238" s="194"/>
      <c r="W238" s="197">
        <f t="shared" si="90"/>
        <v>0</v>
      </c>
      <c r="X238" s="197"/>
      <c r="Y238" s="197">
        <f t="shared" si="91"/>
        <v>0</v>
      </c>
      <c r="Z238" s="198"/>
      <c r="AA238" s="197"/>
      <c r="AB238" s="199"/>
      <c r="AC238" s="212">
        <v>1</v>
      </c>
      <c r="AD238" s="212"/>
      <c r="AE238" s="212"/>
      <c r="AF238" s="215"/>
      <c r="AG238" s="202" t="s">
        <v>47</v>
      </c>
      <c r="AH238"/>
    </row>
    <row r="239" spans="1:34" s="154" customFormat="1" ht="75">
      <c r="A239" s="190">
        <v>206</v>
      </c>
      <c r="B239" s="196" t="s">
        <v>547</v>
      </c>
      <c r="C239" s="191" t="s">
        <v>453</v>
      </c>
      <c r="D239" s="192" t="s">
        <v>75</v>
      </c>
      <c r="E239" s="193"/>
      <c r="F239" s="193">
        <v>147302.6</v>
      </c>
      <c r="G239" s="204"/>
      <c r="H239" s="204"/>
      <c r="I239" s="204"/>
      <c r="J239" s="217" t="s">
        <v>141</v>
      </c>
      <c r="K239" s="194"/>
      <c r="L239" s="194"/>
      <c r="M239" s="194"/>
      <c r="N239" s="194"/>
      <c r="O239" s="193">
        <f t="shared" si="97"/>
        <v>0</v>
      </c>
      <c r="P239" s="194"/>
      <c r="Q239" s="194"/>
      <c r="R239" s="194"/>
      <c r="S239" s="193">
        <f t="shared" si="98"/>
        <v>0</v>
      </c>
      <c r="T239" s="194"/>
      <c r="U239" s="194"/>
      <c r="V239" s="194"/>
      <c r="W239" s="197">
        <f t="shared" si="90"/>
        <v>0</v>
      </c>
      <c r="X239" s="197"/>
      <c r="Y239" s="197">
        <f t="shared" si="91"/>
        <v>0</v>
      </c>
      <c r="Z239" s="198"/>
      <c r="AA239" s="197"/>
      <c r="AB239" s="199"/>
      <c r="AC239" s="212">
        <v>1</v>
      </c>
      <c r="AD239" s="212"/>
      <c r="AE239" s="212"/>
      <c r="AF239" s="215"/>
      <c r="AG239" s="202" t="s">
        <v>47</v>
      </c>
      <c r="AH239"/>
    </row>
    <row r="240" spans="1:34" s="154" customFormat="1" ht="51" customHeight="1">
      <c r="A240" s="190">
        <v>207</v>
      </c>
      <c r="B240" s="196" t="s">
        <v>548</v>
      </c>
      <c r="C240" s="191" t="s">
        <v>453</v>
      </c>
      <c r="D240" s="192" t="s">
        <v>75</v>
      </c>
      <c r="E240" s="193"/>
      <c r="F240" s="193">
        <v>294158.40700000001</v>
      </c>
      <c r="G240" s="204"/>
      <c r="H240" s="204"/>
      <c r="I240" s="204"/>
      <c r="J240" s="217" t="s">
        <v>549</v>
      </c>
      <c r="K240" s="194"/>
      <c r="L240" s="194"/>
      <c r="M240" s="194"/>
      <c r="N240" s="194"/>
      <c r="O240" s="193">
        <f t="shared" si="97"/>
        <v>0</v>
      </c>
      <c r="P240" s="194"/>
      <c r="Q240" s="194"/>
      <c r="R240" s="194"/>
      <c r="S240" s="193">
        <f t="shared" si="98"/>
        <v>0</v>
      </c>
      <c r="T240" s="194"/>
      <c r="U240" s="194"/>
      <c r="V240" s="194"/>
      <c r="W240" s="197">
        <f t="shared" si="90"/>
        <v>0</v>
      </c>
      <c r="X240" s="197"/>
      <c r="Y240" s="197">
        <f t="shared" si="91"/>
        <v>0</v>
      </c>
      <c r="Z240" s="198"/>
      <c r="AA240" s="197"/>
      <c r="AB240" s="199"/>
      <c r="AC240" s="212">
        <v>1</v>
      </c>
      <c r="AD240" s="212"/>
      <c r="AE240" s="212"/>
      <c r="AF240" s="215"/>
      <c r="AG240" s="202" t="s">
        <v>47</v>
      </c>
      <c r="AH240"/>
    </row>
    <row r="241" spans="1:34" s="154" customFormat="1" ht="84.75" customHeight="1">
      <c r="A241" s="190">
        <v>208</v>
      </c>
      <c r="B241" s="196" t="s">
        <v>550</v>
      </c>
      <c r="C241" s="191" t="s">
        <v>453</v>
      </c>
      <c r="D241" s="192" t="s">
        <v>75</v>
      </c>
      <c r="E241" s="193"/>
      <c r="F241" s="193">
        <v>124479.027</v>
      </c>
      <c r="G241" s="204"/>
      <c r="H241" s="204"/>
      <c r="I241" s="204"/>
      <c r="J241" s="217" t="s">
        <v>141</v>
      </c>
      <c r="K241" s="194"/>
      <c r="L241" s="194"/>
      <c r="M241" s="194"/>
      <c r="N241" s="194"/>
      <c r="O241" s="193">
        <f t="shared" si="97"/>
        <v>1845</v>
      </c>
      <c r="P241" s="194">
        <v>1845</v>
      </c>
      <c r="Q241" s="194"/>
      <c r="R241" s="194"/>
      <c r="S241" s="193">
        <f t="shared" si="98"/>
        <v>1844.81438</v>
      </c>
      <c r="T241" s="194">
        <v>1844.81438</v>
      </c>
      <c r="U241" s="194"/>
      <c r="V241" s="194"/>
      <c r="W241" s="197">
        <f t="shared" si="90"/>
        <v>0</v>
      </c>
      <c r="X241" s="197"/>
      <c r="Y241" s="197">
        <f t="shared" si="91"/>
        <v>0.1856199999999717</v>
      </c>
      <c r="Z241" s="198">
        <f t="shared" si="93"/>
        <v>1.0060704607044536E-4</v>
      </c>
      <c r="AA241" s="197">
        <f t="shared" si="92"/>
        <v>0.1856199999999717</v>
      </c>
      <c r="AB241" s="199">
        <f t="shared" si="94"/>
        <v>1.0060704607044536E-4</v>
      </c>
      <c r="AC241" s="212">
        <v>1</v>
      </c>
      <c r="AD241" s="212"/>
      <c r="AE241" s="212"/>
      <c r="AF241" s="215"/>
      <c r="AG241" s="202" t="s">
        <v>47</v>
      </c>
      <c r="AH241"/>
    </row>
    <row r="242" spans="1:34" s="154" customFormat="1" ht="72.75" customHeight="1">
      <c r="A242" s="190">
        <v>209</v>
      </c>
      <c r="B242" s="196" t="s">
        <v>551</v>
      </c>
      <c r="C242" s="191" t="s">
        <v>453</v>
      </c>
      <c r="D242" s="192" t="s">
        <v>75</v>
      </c>
      <c r="E242" s="193"/>
      <c r="F242" s="193">
        <v>30897.042000000001</v>
      </c>
      <c r="G242" s="204"/>
      <c r="H242" s="204"/>
      <c r="I242" s="204"/>
      <c r="J242" s="217" t="s">
        <v>141</v>
      </c>
      <c r="K242" s="194"/>
      <c r="L242" s="194"/>
      <c r="M242" s="194"/>
      <c r="N242" s="194"/>
      <c r="O242" s="193">
        <f t="shared" si="97"/>
        <v>5897</v>
      </c>
      <c r="P242" s="194">
        <v>5897</v>
      </c>
      <c r="Q242" s="194"/>
      <c r="R242" s="194"/>
      <c r="S242" s="193">
        <f t="shared" si="98"/>
        <v>5896.9423999999999</v>
      </c>
      <c r="T242" s="194">
        <v>5896.9423999999999</v>
      </c>
      <c r="U242" s="194"/>
      <c r="V242" s="194"/>
      <c r="W242" s="197">
        <f t="shared" si="90"/>
        <v>0</v>
      </c>
      <c r="X242" s="197"/>
      <c r="Y242" s="197">
        <f t="shared" si="91"/>
        <v>5.7600000000093132E-2</v>
      </c>
      <c r="Z242" s="198">
        <f t="shared" si="93"/>
        <v>9.7676784805991398E-6</v>
      </c>
      <c r="AA242" s="197">
        <f t="shared" si="92"/>
        <v>5.7600000000093132E-2</v>
      </c>
      <c r="AB242" s="199">
        <f t="shared" si="94"/>
        <v>9.7676784805991398E-6</v>
      </c>
      <c r="AC242" s="212">
        <v>1</v>
      </c>
      <c r="AD242" s="212"/>
      <c r="AE242" s="212"/>
      <c r="AF242" s="215"/>
      <c r="AG242" s="202" t="s">
        <v>47</v>
      </c>
      <c r="AH242"/>
    </row>
    <row r="243" spans="1:34" s="154" customFormat="1" ht="63.75" customHeight="1">
      <c r="A243" s="190">
        <v>210</v>
      </c>
      <c r="B243" s="196" t="s">
        <v>552</v>
      </c>
      <c r="C243" s="191" t="s">
        <v>453</v>
      </c>
      <c r="D243" s="192" t="s">
        <v>44</v>
      </c>
      <c r="E243" s="193"/>
      <c r="F243" s="193">
        <v>66340</v>
      </c>
      <c r="G243" s="204"/>
      <c r="H243" s="204"/>
      <c r="I243" s="204"/>
      <c r="J243" s="217" t="s">
        <v>141</v>
      </c>
      <c r="K243" s="194"/>
      <c r="L243" s="194"/>
      <c r="M243" s="194"/>
      <c r="N243" s="194"/>
      <c r="O243" s="193">
        <f t="shared" si="97"/>
        <v>56797</v>
      </c>
      <c r="P243" s="194">
        <v>56797</v>
      </c>
      <c r="Q243" s="194"/>
      <c r="R243" s="194"/>
      <c r="S243" s="193">
        <f t="shared" si="98"/>
        <v>56796.85469</v>
      </c>
      <c r="T243" s="194">
        <v>56796.85469</v>
      </c>
      <c r="U243" s="194"/>
      <c r="V243" s="194"/>
      <c r="W243" s="197">
        <f t="shared" si="90"/>
        <v>0</v>
      </c>
      <c r="X243" s="197"/>
      <c r="Y243" s="197">
        <f t="shared" si="91"/>
        <v>0.14530999999988126</v>
      </c>
      <c r="Z243" s="198">
        <f t="shared" si="93"/>
        <v>2.5584097751620907E-6</v>
      </c>
      <c r="AA243" s="197">
        <f t="shared" si="92"/>
        <v>0.14530999999988126</v>
      </c>
      <c r="AB243" s="199">
        <f t="shared" si="94"/>
        <v>2.5584097751620907E-6</v>
      </c>
      <c r="AC243" s="212">
        <v>1</v>
      </c>
      <c r="AD243" s="212"/>
      <c r="AE243" s="212"/>
      <c r="AF243" s="215"/>
      <c r="AG243" s="202" t="s">
        <v>47</v>
      </c>
      <c r="AH243"/>
    </row>
    <row r="244" spans="1:34" s="154" customFormat="1" ht="65.25" customHeight="1">
      <c r="A244" s="190">
        <v>211</v>
      </c>
      <c r="B244" s="196" t="s">
        <v>553</v>
      </c>
      <c r="C244" s="191" t="s">
        <v>453</v>
      </c>
      <c r="D244" s="192" t="s">
        <v>44</v>
      </c>
      <c r="E244" s="193"/>
      <c r="F244" s="193">
        <v>195771</v>
      </c>
      <c r="G244" s="204"/>
      <c r="H244" s="204"/>
      <c r="I244" s="204"/>
      <c r="J244" s="217" t="s">
        <v>141</v>
      </c>
      <c r="K244" s="194"/>
      <c r="L244" s="194"/>
      <c r="M244" s="194"/>
      <c r="N244" s="194"/>
      <c r="O244" s="193">
        <f t="shared" si="97"/>
        <v>20000</v>
      </c>
      <c r="P244" s="194">
        <v>20000</v>
      </c>
      <c r="Q244" s="194"/>
      <c r="R244" s="194"/>
      <c r="S244" s="193">
        <f t="shared" si="98"/>
        <v>20000</v>
      </c>
      <c r="T244" s="194">
        <v>20000</v>
      </c>
      <c r="U244" s="194"/>
      <c r="V244" s="194"/>
      <c r="W244" s="197">
        <f t="shared" si="90"/>
        <v>0</v>
      </c>
      <c r="X244" s="197"/>
      <c r="Y244" s="197">
        <f t="shared" si="91"/>
        <v>0</v>
      </c>
      <c r="Z244" s="198">
        <f t="shared" si="93"/>
        <v>0</v>
      </c>
      <c r="AA244" s="197">
        <f t="shared" si="92"/>
        <v>0</v>
      </c>
      <c r="AB244" s="199">
        <f t="shared" si="94"/>
        <v>0</v>
      </c>
      <c r="AC244" s="212">
        <v>1</v>
      </c>
      <c r="AD244" s="212"/>
      <c r="AE244" s="212"/>
      <c r="AF244" s="215"/>
      <c r="AG244" s="219"/>
      <c r="AH244"/>
    </row>
    <row r="245" spans="1:34" s="154" customFormat="1" ht="69.75" customHeight="1">
      <c r="A245" s="190">
        <v>212</v>
      </c>
      <c r="B245" s="196" t="s">
        <v>554</v>
      </c>
      <c r="C245" s="191" t="s">
        <v>453</v>
      </c>
      <c r="D245" s="192" t="s">
        <v>44</v>
      </c>
      <c r="E245" s="193"/>
      <c r="F245" s="193">
        <v>131636.1</v>
      </c>
      <c r="G245" s="204"/>
      <c r="H245" s="204"/>
      <c r="I245" s="204"/>
      <c r="J245" s="217" t="s">
        <v>141</v>
      </c>
      <c r="K245" s="194"/>
      <c r="L245" s="194"/>
      <c r="M245" s="194"/>
      <c r="N245" s="194"/>
      <c r="O245" s="193">
        <f t="shared" si="97"/>
        <v>10000</v>
      </c>
      <c r="P245" s="194">
        <v>10000</v>
      </c>
      <c r="Q245" s="194"/>
      <c r="R245" s="194"/>
      <c r="S245" s="193">
        <f t="shared" si="98"/>
        <v>10000</v>
      </c>
      <c r="T245" s="194">
        <v>10000</v>
      </c>
      <c r="U245" s="194"/>
      <c r="V245" s="194"/>
      <c r="W245" s="197">
        <f t="shared" si="90"/>
        <v>0</v>
      </c>
      <c r="X245" s="197"/>
      <c r="Y245" s="197">
        <f t="shared" si="91"/>
        <v>0</v>
      </c>
      <c r="Z245" s="198">
        <f t="shared" si="93"/>
        <v>0</v>
      </c>
      <c r="AA245" s="197">
        <f t="shared" si="92"/>
        <v>0</v>
      </c>
      <c r="AB245" s="199">
        <f t="shared" si="94"/>
        <v>0</v>
      </c>
      <c r="AC245" s="212">
        <v>1</v>
      </c>
      <c r="AD245" s="212"/>
      <c r="AE245" s="212"/>
      <c r="AF245" s="215"/>
      <c r="AG245" s="219"/>
      <c r="AH245"/>
    </row>
    <row r="246" spans="1:34" s="154" customFormat="1" ht="72.75" customHeight="1">
      <c r="A246" s="190">
        <v>213</v>
      </c>
      <c r="B246" s="196" t="s">
        <v>555</v>
      </c>
      <c r="C246" s="191" t="s">
        <v>453</v>
      </c>
      <c r="D246" s="192" t="s">
        <v>44</v>
      </c>
      <c r="E246" s="193"/>
      <c r="F246" s="193">
        <v>277204</v>
      </c>
      <c r="G246" s="204"/>
      <c r="H246" s="204"/>
      <c r="I246" s="204"/>
      <c r="J246" s="217" t="s">
        <v>141</v>
      </c>
      <c r="K246" s="194"/>
      <c r="L246" s="194"/>
      <c r="M246" s="194"/>
      <c r="N246" s="194"/>
      <c r="O246" s="193">
        <f t="shared" si="97"/>
        <v>0</v>
      </c>
      <c r="P246" s="194"/>
      <c r="Q246" s="194"/>
      <c r="R246" s="194"/>
      <c r="S246" s="193">
        <f t="shared" si="98"/>
        <v>0</v>
      </c>
      <c r="T246" s="194"/>
      <c r="U246" s="194"/>
      <c r="V246" s="194"/>
      <c r="W246" s="197">
        <f t="shared" si="90"/>
        <v>0</v>
      </c>
      <c r="X246" s="197"/>
      <c r="Y246" s="197">
        <f t="shared" si="91"/>
        <v>0</v>
      </c>
      <c r="Z246" s="198"/>
      <c r="AA246" s="197"/>
      <c r="AB246" s="199"/>
      <c r="AC246" s="212">
        <v>1</v>
      </c>
      <c r="AD246" s="212"/>
      <c r="AE246" s="212"/>
      <c r="AF246" s="215"/>
      <c r="AG246" s="202" t="s">
        <v>47</v>
      </c>
      <c r="AH246"/>
    </row>
    <row r="247" spans="1:34" s="153" customFormat="1" ht="83.25" customHeight="1">
      <c r="A247" s="190">
        <v>214</v>
      </c>
      <c r="B247" s="208" t="s">
        <v>556</v>
      </c>
      <c r="C247" s="191" t="s">
        <v>453</v>
      </c>
      <c r="D247" s="192" t="s">
        <v>44</v>
      </c>
      <c r="E247" s="194"/>
      <c r="F247" s="194">
        <v>293366.36784000002</v>
      </c>
      <c r="G247" s="194"/>
      <c r="H247" s="194"/>
      <c r="I247" s="194"/>
      <c r="J247" s="217" t="s">
        <v>141</v>
      </c>
      <c r="K247" s="194"/>
      <c r="L247" s="194"/>
      <c r="M247" s="194"/>
      <c r="N247" s="194"/>
      <c r="O247" s="193">
        <f t="shared" si="97"/>
        <v>98367</v>
      </c>
      <c r="P247" s="194">
        <v>98367</v>
      </c>
      <c r="Q247" s="194"/>
      <c r="R247" s="194"/>
      <c r="S247" s="193">
        <f t="shared" si="98"/>
        <v>98367</v>
      </c>
      <c r="T247" s="194">
        <v>98367</v>
      </c>
      <c r="U247" s="194"/>
      <c r="V247" s="194"/>
      <c r="W247" s="197">
        <f t="shared" si="90"/>
        <v>0</v>
      </c>
      <c r="X247" s="197"/>
      <c r="Y247" s="197">
        <f t="shared" si="91"/>
        <v>0</v>
      </c>
      <c r="Z247" s="198">
        <f t="shared" si="93"/>
        <v>0</v>
      </c>
      <c r="AA247" s="197">
        <f t="shared" si="92"/>
        <v>0</v>
      </c>
      <c r="AB247" s="199">
        <f t="shared" si="94"/>
        <v>0</v>
      </c>
      <c r="AC247" s="212">
        <v>1</v>
      </c>
      <c r="AD247" s="212"/>
      <c r="AE247" s="212"/>
      <c r="AF247" s="215"/>
      <c r="AG247" s="220"/>
      <c r="AH247"/>
    </row>
    <row r="248" spans="1:34" s="153" customFormat="1" ht="83.25" customHeight="1">
      <c r="A248" s="190">
        <v>215</v>
      </c>
      <c r="B248" s="208" t="s">
        <v>557</v>
      </c>
      <c r="C248" s="191" t="s">
        <v>453</v>
      </c>
      <c r="D248" s="192" t="s">
        <v>44</v>
      </c>
      <c r="E248" s="194"/>
      <c r="F248" s="194">
        <v>357446.84269999998</v>
      </c>
      <c r="G248" s="194"/>
      <c r="H248" s="194"/>
      <c r="I248" s="194"/>
      <c r="J248" s="217" t="s">
        <v>141</v>
      </c>
      <c r="K248" s="194"/>
      <c r="L248" s="194"/>
      <c r="M248" s="194"/>
      <c r="N248" s="194"/>
      <c r="O248" s="193">
        <f t="shared" si="97"/>
        <v>50000</v>
      </c>
      <c r="P248" s="194">
        <v>50000</v>
      </c>
      <c r="Q248" s="194"/>
      <c r="R248" s="194"/>
      <c r="S248" s="193">
        <f t="shared" si="98"/>
        <v>50000</v>
      </c>
      <c r="T248" s="194">
        <v>50000</v>
      </c>
      <c r="U248" s="194"/>
      <c r="V248" s="194"/>
      <c r="W248" s="197">
        <f t="shared" si="90"/>
        <v>0</v>
      </c>
      <c r="X248" s="197"/>
      <c r="Y248" s="197">
        <f t="shared" si="91"/>
        <v>0</v>
      </c>
      <c r="Z248" s="198">
        <f t="shared" si="93"/>
        <v>0</v>
      </c>
      <c r="AA248" s="197">
        <f t="shared" si="92"/>
        <v>0</v>
      </c>
      <c r="AB248" s="199">
        <f t="shared" si="94"/>
        <v>0</v>
      </c>
      <c r="AC248" s="212">
        <v>1</v>
      </c>
      <c r="AD248" s="212"/>
      <c r="AE248" s="212"/>
      <c r="AF248" s="215"/>
      <c r="AG248" s="220"/>
      <c r="AH248"/>
    </row>
    <row r="249" spans="1:34" s="153" customFormat="1" ht="83.25" customHeight="1">
      <c r="A249" s="190">
        <v>216</v>
      </c>
      <c r="B249" s="208" t="s">
        <v>558</v>
      </c>
      <c r="C249" s="191" t="s">
        <v>453</v>
      </c>
      <c r="D249" s="192" t="s">
        <v>44</v>
      </c>
      <c r="E249" s="194"/>
      <c r="F249" s="194">
        <v>67847.206900000005</v>
      </c>
      <c r="G249" s="194"/>
      <c r="H249" s="194"/>
      <c r="I249" s="194"/>
      <c r="J249" s="217" t="s">
        <v>141</v>
      </c>
      <c r="K249" s="194"/>
      <c r="L249" s="194"/>
      <c r="M249" s="194"/>
      <c r="N249" s="194"/>
      <c r="O249" s="193">
        <f t="shared" si="97"/>
        <v>10000</v>
      </c>
      <c r="P249" s="194">
        <v>10000</v>
      </c>
      <c r="Q249" s="194"/>
      <c r="R249" s="194"/>
      <c r="S249" s="193">
        <f t="shared" si="98"/>
        <v>10000</v>
      </c>
      <c r="T249" s="194">
        <v>10000</v>
      </c>
      <c r="U249" s="194"/>
      <c r="V249" s="194"/>
      <c r="W249" s="197">
        <f t="shared" ref="W249:W262" si="99">R249-V249</f>
        <v>0</v>
      </c>
      <c r="X249" s="197"/>
      <c r="Y249" s="197">
        <f t="shared" ref="Y249:Y262" si="100">P249+Q249-T249-U249</f>
        <v>0</v>
      </c>
      <c r="Z249" s="198">
        <f t="shared" ref="Z249:Z262" si="101">Y249/(P249+Q249)</f>
        <v>0</v>
      </c>
      <c r="AA249" s="197">
        <f t="shared" ref="AA249:AA262" si="102">Y249+W249</f>
        <v>0</v>
      </c>
      <c r="AB249" s="199">
        <f t="shared" ref="AB249:AB262" si="103">AA249/O249</f>
        <v>0</v>
      </c>
      <c r="AC249" s="212">
        <v>1</v>
      </c>
      <c r="AD249" s="212"/>
      <c r="AE249" s="212"/>
      <c r="AF249" s="215"/>
      <c r="AG249" s="202"/>
      <c r="AH249"/>
    </row>
    <row r="250" spans="1:34" s="153" customFormat="1" ht="83.25" customHeight="1">
      <c r="A250" s="190">
        <v>217</v>
      </c>
      <c r="B250" s="208" t="s">
        <v>559</v>
      </c>
      <c r="C250" s="191" t="s">
        <v>453</v>
      </c>
      <c r="D250" s="192">
        <v>2026</v>
      </c>
      <c r="E250" s="194"/>
      <c r="F250" s="194"/>
      <c r="G250" s="194"/>
      <c r="H250" s="194">
        <v>50000</v>
      </c>
      <c r="I250" s="194"/>
      <c r="J250" s="217"/>
      <c r="K250" s="194"/>
      <c r="L250" s="194"/>
      <c r="M250" s="194"/>
      <c r="N250" s="194"/>
      <c r="O250" s="193">
        <f t="shared" si="97"/>
        <v>0</v>
      </c>
      <c r="P250" s="194"/>
      <c r="Q250" s="194"/>
      <c r="R250" s="194"/>
      <c r="S250" s="193">
        <f t="shared" si="98"/>
        <v>0</v>
      </c>
      <c r="T250" s="194"/>
      <c r="U250" s="194"/>
      <c r="V250" s="194"/>
      <c r="W250" s="197">
        <f t="shared" si="99"/>
        <v>0</v>
      </c>
      <c r="X250" s="197"/>
      <c r="Y250" s="197">
        <f t="shared" si="100"/>
        <v>0</v>
      </c>
      <c r="Z250" s="198"/>
      <c r="AA250" s="197"/>
      <c r="AB250" s="199"/>
      <c r="AC250" s="212">
        <v>1</v>
      </c>
      <c r="AD250" s="212"/>
      <c r="AE250" s="212"/>
      <c r="AF250" s="215"/>
      <c r="AG250" s="202" t="s">
        <v>530</v>
      </c>
      <c r="AH250"/>
    </row>
    <row r="251" spans="1:34" s="153" customFormat="1" ht="83.25" customHeight="1">
      <c r="A251" s="190">
        <v>218</v>
      </c>
      <c r="B251" s="208" t="s">
        <v>560</v>
      </c>
      <c r="C251" s="191" t="s">
        <v>453</v>
      </c>
      <c r="D251" s="192">
        <v>2026</v>
      </c>
      <c r="E251" s="194"/>
      <c r="F251" s="194"/>
      <c r="G251" s="194"/>
      <c r="H251" s="194">
        <v>100000</v>
      </c>
      <c r="I251" s="194"/>
      <c r="J251" s="217"/>
      <c r="K251" s="194"/>
      <c r="L251" s="194"/>
      <c r="M251" s="194"/>
      <c r="N251" s="194"/>
      <c r="O251" s="193">
        <f t="shared" si="97"/>
        <v>0</v>
      </c>
      <c r="P251" s="194"/>
      <c r="Q251" s="194"/>
      <c r="R251" s="194"/>
      <c r="S251" s="193">
        <f t="shared" si="98"/>
        <v>0</v>
      </c>
      <c r="T251" s="194"/>
      <c r="U251" s="194"/>
      <c r="V251" s="194"/>
      <c r="W251" s="197">
        <f t="shared" si="99"/>
        <v>0</v>
      </c>
      <c r="X251" s="197"/>
      <c r="Y251" s="197">
        <f t="shared" si="100"/>
        <v>0</v>
      </c>
      <c r="Z251" s="198"/>
      <c r="AA251" s="197"/>
      <c r="AB251" s="199"/>
      <c r="AC251" s="212">
        <v>1</v>
      </c>
      <c r="AD251" s="212"/>
      <c r="AE251" s="212"/>
      <c r="AF251" s="215"/>
      <c r="AG251" s="202" t="s">
        <v>530</v>
      </c>
      <c r="AH251"/>
    </row>
    <row r="252" spans="1:34" s="153" customFormat="1" ht="83.25" customHeight="1">
      <c r="A252" s="190">
        <v>219</v>
      </c>
      <c r="B252" s="208" t="s">
        <v>561</v>
      </c>
      <c r="C252" s="191" t="s">
        <v>453</v>
      </c>
      <c r="D252" s="192">
        <v>2026</v>
      </c>
      <c r="E252" s="194"/>
      <c r="F252" s="194">
        <v>25469.3</v>
      </c>
      <c r="G252" s="194"/>
      <c r="H252" s="194">
        <v>25470</v>
      </c>
      <c r="I252" s="194"/>
      <c r="J252" s="217"/>
      <c r="K252" s="194"/>
      <c r="L252" s="194"/>
      <c r="M252" s="194"/>
      <c r="N252" s="194"/>
      <c r="O252" s="193">
        <f t="shared" si="97"/>
        <v>0</v>
      </c>
      <c r="P252" s="194"/>
      <c r="Q252" s="194"/>
      <c r="R252" s="194"/>
      <c r="S252" s="193">
        <f t="shared" si="98"/>
        <v>0</v>
      </c>
      <c r="T252" s="194"/>
      <c r="U252" s="194"/>
      <c r="V252" s="194"/>
      <c r="W252" s="197">
        <f t="shared" si="99"/>
        <v>0</v>
      </c>
      <c r="X252" s="197"/>
      <c r="Y252" s="197">
        <f t="shared" si="100"/>
        <v>0</v>
      </c>
      <c r="Z252" s="198"/>
      <c r="AA252" s="197"/>
      <c r="AB252" s="199"/>
      <c r="AC252" s="212">
        <v>1</v>
      </c>
      <c r="AD252" s="212"/>
      <c r="AE252" s="212"/>
      <c r="AF252" s="215"/>
      <c r="AG252" s="202" t="s">
        <v>47</v>
      </c>
      <c r="AH252"/>
    </row>
    <row r="253" spans="1:34" s="153" customFormat="1" ht="83.25" customHeight="1">
      <c r="A253" s="190">
        <v>220</v>
      </c>
      <c r="B253" s="208" t="s">
        <v>562</v>
      </c>
      <c r="C253" s="191" t="s">
        <v>453</v>
      </c>
      <c r="D253" s="192">
        <v>2026</v>
      </c>
      <c r="E253" s="194"/>
      <c r="F253" s="194">
        <v>45899.35</v>
      </c>
      <c r="G253" s="194"/>
      <c r="H253" s="194">
        <v>10000</v>
      </c>
      <c r="I253" s="194"/>
      <c r="J253" s="217"/>
      <c r="K253" s="194"/>
      <c r="L253" s="194"/>
      <c r="M253" s="194"/>
      <c r="N253" s="194"/>
      <c r="O253" s="193">
        <f t="shared" si="97"/>
        <v>0</v>
      </c>
      <c r="P253" s="194"/>
      <c r="Q253" s="194"/>
      <c r="R253" s="194"/>
      <c r="S253" s="193">
        <f t="shared" si="98"/>
        <v>0</v>
      </c>
      <c r="T253" s="194"/>
      <c r="U253" s="194"/>
      <c r="V253" s="194"/>
      <c r="W253" s="197">
        <f t="shared" si="99"/>
        <v>0</v>
      </c>
      <c r="X253" s="197"/>
      <c r="Y253" s="197">
        <f t="shared" si="100"/>
        <v>0</v>
      </c>
      <c r="Z253" s="198"/>
      <c r="AA253" s="197"/>
      <c r="AB253" s="199"/>
      <c r="AC253" s="212">
        <v>1</v>
      </c>
      <c r="AD253" s="212"/>
      <c r="AE253" s="212"/>
      <c r="AF253" s="215"/>
      <c r="AG253" s="202" t="s">
        <v>47</v>
      </c>
      <c r="AH253"/>
    </row>
    <row r="254" spans="1:34" s="153" customFormat="1" ht="83.25" customHeight="1">
      <c r="A254" s="190">
        <v>221</v>
      </c>
      <c r="B254" s="208" t="s">
        <v>563</v>
      </c>
      <c r="C254" s="191" t="s">
        <v>453</v>
      </c>
      <c r="D254" s="192">
        <v>2026</v>
      </c>
      <c r="E254" s="194"/>
      <c r="F254" s="194">
        <v>374796.36</v>
      </c>
      <c r="G254" s="194"/>
      <c r="H254" s="194">
        <v>200000</v>
      </c>
      <c r="I254" s="194"/>
      <c r="J254" s="217"/>
      <c r="K254" s="194"/>
      <c r="L254" s="194"/>
      <c r="M254" s="194"/>
      <c r="N254" s="194"/>
      <c r="O254" s="193">
        <f t="shared" si="97"/>
        <v>0</v>
      </c>
      <c r="P254" s="194"/>
      <c r="Q254" s="194"/>
      <c r="R254" s="194"/>
      <c r="S254" s="193">
        <f t="shared" si="98"/>
        <v>0</v>
      </c>
      <c r="T254" s="194"/>
      <c r="U254" s="194"/>
      <c r="V254" s="194"/>
      <c r="W254" s="197">
        <f t="shared" si="99"/>
        <v>0</v>
      </c>
      <c r="X254" s="197"/>
      <c r="Y254" s="197">
        <f t="shared" si="100"/>
        <v>0</v>
      </c>
      <c r="Z254" s="198"/>
      <c r="AA254" s="197"/>
      <c r="AB254" s="199"/>
      <c r="AC254" s="212">
        <v>1</v>
      </c>
      <c r="AD254" s="212"/>
      <c r="AE254" s="212"/>
      <c r="AF254" s="215"/>
      <c r="AG254" s="202" t="s">
        <v>47</v>
      </c>
      <c r="AH254"/>
    </row>
    <row r="255" spans="1:34" s="153" customFormat="1" ht="83.25" customHeight="1">
      <c r="A255" s="190">
        <v>222</v>
      </c>
      <c r="B255" s="208" t="s">
        <v>564</v>
      </c>
      <c r="C255" s="191" t="s">
        <v>453</v>
      </c>
      <c r="D255" s="192">
        <v>2026</v>
      </c>
      <c r="E255" s="194"/>
      <c r="F255" s="194">
        <v>169803</v>
      </c>
      <c r="G255" s="194"/>
      <c r="H255" s="194">
        <v>169804</v>
      </c>
      <c r="I255" s="194"/>
      <c r="J255" s="217"/>
      <c r="K255" s="194"/>
      <c r="L255" s="194"/>
      <c r="M255" s="194"/>
      <c r="N255" s="194"/>
      <c r="O255" s="193">
        <f t="shared" si="97"/>
        <v>0</v>
      </c>
      <c r="P255" s="194"/>
      <c r="Q255" s="194"/>
      <c r="R255" s="194"/>
      <c r="S255" s="193">
        <f t="shared" si="98"/>
        <v>0</v>
      </c>
      <c r="T255" s="194"/>
      <c r="U255" s="194"/>
      <c r="V255" s="194"/>
      <c r="W255" s="197">
        <f t="shared" si="99"/>
        <v>0</v>
      </c>
      <c r="X255" s="197"/>
      <c r="Y255" s="197">
        <f t="shared" si="100"/>
        <v>0</v>
      </c>
      <c r="Z255" s="198"/>
      <c r="AA255" s="197"/>
      <c r="AB255" s="199"/>
      <c r="AC255" s="212">
        <v>1</v>
      </c>
      <c r="AD255" s="212"/>
      <c r="AE255" s="212"/>
      <c r="AF255" s="215"/>
      <c r="AG255" s="202" t="s">
        <v>47</v>
      </c>
      <c r="AH255"/>
    </row>
    <row r="256" spans="1:34" s="153" customFormat="1" ht="83.25" customHeight="1">
      <c r="A256" s="190">
        <v>223</v>
      </c>
      <c r="B256" s="208" t="s">
        <v>565</v>
      </c>
      <c r="C256" s="191" t="s">
        <v>453</v>
      </c>
      <c r="D256" s="192">
        <v>2026</v>
      </c>
      <c r="E256" s="194"/>
      <c r="F256" s="194">
        <v>171956.03099999999</v>
      </c>
      <c r="G256" s="194"/>
      <c r="H256" s="194">
        <v>171957</v>
      </c>
      <c r="I256" s="194"/>
      <c r="J256" s="217"/>
      <c r="K256" s="194"/>
      <c r="L256" s="194"/>
      <c r="M256" s="194"/>
      <c r="N256" s="194"/>
      <c r="O256" s="193">
        <f t="shared" si="97"/>
        <v>50000</v>
      </c>
      <c r="P256" s="193">
        <v>50000</v>
      </c>
      <c r="Q256" s="194"/>
      <c r="R256" s="194"/>
      <c r="S256" s="193">
        <f t="shared" si="98"/>
        <v>50000</v>
      </c>
      <c r="T256" s="193">
        <v>50000</v>
      </c>
      <c r="U256" s="194"/>
      <c r="V256" s="194"/>
      <c r="W256" s="197">
        <f t="shared" si="99"/>
        <v>0</v>
      </c>
      <c r="X256" s="197"/>
      <c r="Y256" s="197">
        <f t="shared" si="100"/>
        <v>0</v>
      </c>
      <c r="Z256" s="198">
        <f t="shared" si="101"/>
        <v>0</v>
      </c>
      <c r="AA256" s="197">
        <f t="shared" si="102"/>
        <v>0</v>
      </c>
      <c r="AB256" s="199">
        <f t="shared" si="103"/>
        <v>0</v>
      </c>
      <c r="AC256" s="212">
        <v>1</v>
      </c>
      <c r="AD256" s="212"/>
      <c r="AE256" s="212"/>
      <c r="AF256" s="215"/>
      <c r="AG256" s="202"/>
      <c r="AH256"/>
    </row>
    <row r="257" spans="1:34" s="153" customFormat="1" ht="83.25" customHeight="1">
      <c r="A257" s="190">
        <v>224</v>
      </c>
      <c r="B257" s="208" t="s">
        <v>566</v>
      </c>
      <c r="C257" s="191" t="s">
        <v>453</v>
      </c>
      <c r="D257" s="192">
        <v>2026</v>
      </c>
      <c r="E257" s="194"/>
      <c r="F257" s="194">
        <v>145600</v>
      </c>
      <c r="G257" s="194"/>
      <c r="H257" s="194">
        <v>145600</v>
      </c>
      <c r="I257" s="194"/>
      <c r="J257" s="217"/>
      <c r="K257" s="194"/>
      <c r="L257" s="194"/>
      <c r="M257" s="194"/>
      <c r="N257" s="194"/>
      <c r="O257" s="193">
        <f t="shared" si="97"/>
        <v>20000</v>
      </c>
      <c r="P257" s="193">
        <v>20000</v>
      </c>
      <c r="Q257" s="194"/>
      <c r="R257" s="194"/>
      <c r="S257" s="193">
        <f t="shared" si="98"/>
        <v>20000</v>
      </c>
      <c r="T257" s="193">
        <v>20000</v>
      </c>
      <c r="U257" s="194"/>
      <c r="V257" s="194"/>
      <c r="W257" s="197">
        <f t="shared" si="99"/>
        <v>0</v>
      </c>
      <c r="X257" s="197"/>
      <c r="Y257" s="197">
        <f t="shared" si="100"/>
        <v>0</v>
      </c>
      <c r="Z257" s="198">
        <f t="shared" si="101"/>
        <v>0</v>
      </c>
      <c r="AA257" s="197">
        <f t="shared" si="102"/>
        <v>0</v>
      </c>
      <c r="AB257" s="199">
        <f t="shared" si="103"/>
        <v>0</v>
      </c>
      <c r="AC257" s="212">
        <v>1</v>
      </c>
      <c r="AD257" s="212"/>
      <c r="AE257" s="212"/>
      <c r="AF257" s="215"/>
      <c r="AG257" s="202"/>
      <c r="AH257"/>
    </row>
    <row r="258" spans="1:34" s="153" customFormat="1" ht="83.25" customHeight="1">
      <c r="A258" s="190">
        <v>225</v>
      </c>
      <c r="B258" s="208" t="s">
        <v>567</v>
      </c>
      <c r="C258" s="191" t="s">
        <v>453</v>
      </c>
      <c r="D258" s="192">
        <v>2026</v>
      </c>
      <c r="E258" s="194"/>
      <c r="F258" s="194">
        <v>6303.1149999999998</v>
      </c>
      <c r="G258" s="194"/>
      <c r="H258" s="194"/>
      <c r="I258" s="194"/>
      <c r="J258" s="217"/>
      <c r="K258" s="194"/>
      <c r="L258" s="194"/>
      <c r="M258" s="194"/>
      <c r="N258" s="194"/>
      <c r="O258" s="193">
        <f t="shared" si="97"/>
        <v>5000</v>
      </c>
      <c r="P258" s="193">
        <v>5000</v>
      </c>
      <c r="Q258" s="194"/>
      <c r="R258" s="194"/>
      <c r="S258" s="193">
        <f t="shared" si="98"/>
        <v>4458.3</v>
      </c>
      <c r="T258" s="193">
        <v>4458.3</v>
      </c>
      <c r="U258" s="194"/>
      <c r="V258" s="194"/>
      <c r="W258" s="197">
        <f t="shared" si="99"/>
        <v>0</v>
      </c>
      <c r="X258" s="197"/>
      <c r="Y258" s="197">
        <f t="shared" si="100"/>
        <v>541.69999999999982</v>
      </c>
      <c r="Z258" s="198">
        <f t="shared" si="101"/>
        <v>0.10833999999999996</v>
      </c>
      <c r="AA258" s="197">
        <f t="shared" si="102"/>
        <v>541.69999999999982</v>
      </c>
      <c r="AB258" s="199">
        <f t="shared" si="103"/>
        <v>0.10833999999999996</v>
      </c>
      <c r="AC258" s="212">
        <v>1</v>
      </c>
      <c r="AD258" s="212"/>
      <c r="AE258" s="212"/>
      <c r="AF258" s="215"/>
      <c r="AG258" s="202"/>
      <c r="AH258"/>
    </row>
    <row r="259" spans="1:34" s="153" customFormat="1" ht="83.25" customHeight="1">
      <c r="A259" s="190">
        <v>226</v>
      </c>
      <c r="B259" s="208" t="s">
        <v>568</v>
      </c>
      <c r="C259" s="191" t="s">
        <v>453</v>
      </c>
      <c r="D259" s="192">
        <v>2026</v>
      </c>
      <c r="E259" s="194"/>
      <c r="F259" s="194">
        <v>2392.3000000000002</v>
      </c>
      <c r="G259" s="194"/>
      <c r="H259" s="194"/>
      <c r="I259" s="194"/>
      <c r="J259" s="217"/>
      <c r="K259" s="194"/>
      <c r="L259" s="194"/>
      <c r="M259" s="194"/>
      <c r="N259" s="194"/>
      <c r="O259" s="193">
        <f t="shared" si="97"/>
        <v>1634</v>
      </c>
      <c r="P259" s="193">
        <v>1634</v>
      </c>
      <c r="Q259" s="194"/>
      <c r="R259" s="194"/>
      <c r="S259" s="193">
        <f t="shared" si="98"/>
        <v>1692.1289999999999</v>
      </c>
      <c r="T259" s="193">
        <v>1692.1289999999999</v>
      </c>
      <c r="U259" s="194"/>
      <c r="V259" s="194"/>
      <c r="W259" s="197">
        <f t="shared" si="99"/>
        <v>0</v>
      </c>
      <c r="X259" s="197"/>
      <c r="Y259" s="197">
        <f t="shared" si="100"/>
        <v>-58.128999999999905</v>
      </c>
      <c r="Z259" s="198">
        <f t="shared" si="101"/>
        <v>-3.5574663402692719E-2</v>
      </c>
      <c r="AA259" s="197">
        <f t="shared" si="102"/>
        <v>-58.128999999999905</v>
      </c>
      <c r="AB259" s="199">
        <f t="shared" si="103"/>
        <v>-3.5574663402692719E-2</v>
      </c>
      <c r="AC259" s="212">
        <v>1</v>
      </c>
      <c r="AD259" s="212"/>
      <c r="AE259" s="212"/>
      <c r="AF259" s="215"/>
      <c r="AG259" s="202"/>
      <c r="AH259"/>
    </row>
    <row r="260" spans="1:34" s="153" customFormat="1" ht="83.25" customHeight="1">
      <c r="A260" s="190">
        <v>227</v>
      </c>
      <c r="B260" s="208" t="s">
        <v>569</v>
      </c>
      <c r="C260" s="191" t="s">
        <v>453</v>
      </c>
      <c r="D260" s="192">
        <v>2026</v>
      </c>
      <c r="E260" s="194"/>
      <c r="F260" s="194">
        <v>2333.8560000000002</v>
      </c>
      <c r="G260" s="194"/>
      <c r="H260" s="194"/>
      <c r="I260" s="194"/>
      <c r="J260" s="217"/>
      <c r="K260" s="194"/>
      <c r="L260" s="194"/>
      <c r="M260" s="194"/>
      <c r="N260" s="194"/>
      <c r="O260" s="193">
        <f t="shared" si="97"/>
        <v>1594</v>
      </c>
      <c r="P260" s="193">
        <v>1594</v>
      </c>
      <c r="Q260" s="194"/>
      <c r="R260" s="194"/>
      <c r="S260" s="193">
        <f t="shared" si="98"/>
        <v>1650.77</v>
      </c>
      <c r="T260" s="193">
        <v>1650.77</v>
      </c>
      <c r="U260" s="194"/>
      <c r="V260" s="194"/>
      <c r="W260" s="197">
        <f t="shared" si="99"/>
        <v>0</v>
      </c>
      <c r="X260" s="197"/>
      <c r="Y260" s="197">
        <f t="shared" si="100"/>
        <v>-56.769999999999982</v>
      </c>
      <c r="Z260" s="198">
        <f t="shared" si="101"/>
        <v>-3.5614805520702626E-2</v>
      </c>
      <c r="AA260" s="197">
        <f t="shared" si="102"/>
        <v>-56.769999999999982</v>
      </c>
      <c r="AB260" s="199">
        <f t="shared" si="103"/>
        <v>-3.5614805520702626E-2</v>
      </c>
      <c r="AC260" s="212">
        <v>1</v>
      </c>
      <c r="AD260" s="212"/>
      <c r="AE260" s="212"/>
      <c r="AF260" s="215"/>
      <c r="AG260" s="202"/>
      <c r="AH260"/>
    </row>
    <row r="261" spans="1:34" s="154" customFormat="1" ht="88.5" customHeight="1">
      <c r="A261" s="190">
        <v>228</v>
      </c>
      <c r="B261" s="196" t="s">
        <v>570</v>
      </c>
      <c r="C261" s="191">
        <v>123011015</v>
      </c>
      <c r="D261" s="192" t="s">
        <v>44</v>
      </c>
      <c r="E261" s="193"/>
      <c r="F261" s="193">
        <v>14647.2</v>
      </c>
      <c r="G261" s="204"/>
      <c r="H261" s="204">
        <v>14647.2</v>
      </c>
      <c r="I261" s="204"/>
      <c r="J261" s="217" t="s">
        <v>141</v>
      </c>
      <c r="K261" s="194"/>
      <c r="L261" s="194"/>
      <c r="M261" s="194"/>
      <c r="N261" s="194"/>
      <c r="O261" s="193">
        <f t="shared" si="97"/>
        <v>14647.2</v>
      </c>
      <c r="P261" s="194">
        <v>14647.2</v>
      </c>
      <c r="Q261" s="194"/>
      <c r="R261" s="194"/>
      <c r="S261" s="193">
        <f t="shared" si="98"/>
        <v>14647.2</v>
      </c>
      <c r="T261" s="194">
        <v>14647.2</v>
      </c>
      <c r="U261" s="194"/>
      <c r="V261" s="194"/>
      <c r="W261" s="197">
        <f t="shared" si="99"/>
        <v>0</v>
      </c>
      <c r="X261" s="197"/>
      <c r="Y261" s="197">
        <f t="shared" si="100"/>
        <v>0</v>
      </c>
      <c r="Z261" s="198">
        <f t="shared" si="101"/>
        <v>0</v>
      </c>
      <c r="AA261" s="197">
        <f t="shared" si="102"/>
        <v>0</v>
      </c>
      <c r="AB261" s="199">
        <f t="shared" si="103"/>
        <v>0</v>
      </c>
      <c r="AC261" s="212"/>
      <c r="AD261" s="212"/>
      <c r="AE261" s="212">
        <v>1</v>
      </c>
      <c r="AF261" s="215">
        <v>0</v>
      </c>
      <c r="AG261" s="216" t="s">
        <v>571</v>
      </c>
      <c r="AH261"/>
    </row>
    <row r="262" spans="1:34" s="154" customFormat="1" ht="78.75" customHeight="1">
      <c r="A262" s="190">
        <v>229</v>
      </c>
      <c r="B262" s="196" t="s">
        <v>572</v>
      </c>
      <c r="C262" s="191">
        <v>123011015</v>
      </c>
      <c r="D262" s="192" t="s">
        <v>44</v>
      </c>
      <c r="E262" s="193"/>
      <c r="F262" s="193">
        <v>16029</v>
      </c>
      <c r="G262" s="204"/>
      <c r="H262" s="204">
        <v>16029</v>
      </c>
      <c r="I262" s="204"/>
      <c r="J262" s="217" t="s">
        <v>141</v>
      </c>
      <c r="K262" s="194"/>
      <c r="L262" s="194"/>
      <c r="M262" s="194"/>
      <c r="N262" s="194"/>
      <c r="O262" s="193">
        <f t="shared" si="97"/>
        <v>16029</v>
      </c>
      <c r="P262" s="194">
        <v>16029</v>
      </c>
      <c r="Q262" s="194"/>
      <c r="R262" s="194"/>
      <c r="S262" s="193">
        <f t="shared" si="98"/>
        <v>16029</v>
      </c>
      <c r="T262" s="194">
        <v>16029</v>
      </c>
      <c r="U262" s="194"/>
      <c r="V262" s="194"/>
      <c r="W262" s="197">
        <f t="shared" si="99"/>
        <v>0</v>
      </c>
      <c r="X262" s="197"/>
      <c r="Y262" s="197">
        <f t="shared" si="100"/>
        <v>0</v>
      </c>
      <c r="Z262" s="198">
        <f t="shared" si="101"/>
        <v>0</v>
      </c>
      <c r="AA262" s="197">
        <f t="shared" si="102"/>
        <v>0</v>
      </c>
      <c r="AB262" s="199">
        <f t="shared" si="103"/>
        <v>0</v>
      </c>
      <c r="AC262" s="212"/>
      <c r="AD262" s="212"/>
      <c r="AE262" s="212">
        <v>1</v>
      </c>
      <c r="AF262" s="215"/>
      <c r="AG262" s="216" t="s">
        <v>573</v>
      </c>
      <c r="AH262"/>
    </row>
    <row r="263" spans="1:34" s="6" customFormat="1" ht="23.25" customHeight="1">
      <c r="A263" s="168" t="s">
        <v>574</v>
      </c>
      <c r="B263" s="169"/>
      <c r="C263" s="28"/>
      <c r="D263" s="16"/>
      <c r="E263" s="25">
        <f>E264+F285</f>
        <v>198546622.49992001</v>
      </c>
      <c r="F263" s="25">
        <f>F264+F285</f>
        <v>193825099.19220003</v>
      </c>
      <c r="G263" s="25">
        <f t="shared" ref="G263:V263" si="104">G264+G285</f>
        <v>0</v>
      </c>
      <c r="H263" s="25">
        <f t="shared" si="104"/>
        <v>13513.2</v>
      </c>
      <c r="I263" s="25">
        <f t="shared" si="104"/>
        <v>0</v>
      </c>
      <c r="J263" s="25">
        <f t="shared" si="104"/>
        <v>0</v>
      </c>
      <c r="K263" s="25">
        <f t="shared" si="104"/>
        <v>0</v>
      </c>
      <c r="L263" s="25">
        <f t="shared" si="104"/>
        <v>0</v>
      </c>
      <c r="M263" s="25">
        <f t="shared" si="104"/>
        <v>0</v>
      </c>
      <c r="N263" s="25">
        <f t="shared" si="104"/>
        <v>57524</v>
      </c>
      <c r="O263" s="25">
        <f t="shared" si="104"/>
        <v>89095172.200000003</v>
      </c>
      <c r="P263" s="25">
        <f t="shared" si="104"/>
        <v>89095172.200000003</v>
      </c>
      <c r="Q263" s="25">
        <f t="shared" si="104"/>
        <v>0</v>
      </c>
      <c r="R263" s="25">
        <f t="shared" si="104"/>
        <v>0</v>
      </c>
      <c r="S263" s="25">
        <f t="shared" si="104"/>
        <v>21217125.199189998</v>
      </c>
      <c r="T263" s="25">
        <f t="shared" si="104"/>
        <v>21217125.199189998</v>
      </c>
      <c r="U263" s="25">
        <f t="shared" si="104"/>
        <v>0</v>
      </c>
      <c r="V263" s="25">
        <f t="shared" si="104"/>
        <v>0</v>
      </c>
      <c r="W263" s="25">
        <f t="shared" ref="W263:W323" si="105">R263-V263</f>
        <v>0</v>
      </c>
      <c r="X263" s="25"/>
      <c r="Y263" s="25">
        <f t="shared" ref="Y263:Y323" si="106">P263+Q263-T263-U263</f>
        <v>67878047.000809997</v>
      </c>
      <c r="Z263" s="125">
        <f t="shared" ref="Z263:Z318" si="107">Y263/(P263+Q263)</f>
        <v>0.76185998999404814</v>
      </c>
      <c r="AA263" s="25">
        <f t="shared" ref="AA263:AA318" si="108">Y263+W263</f>
        <v>67878047.000809997</v>
      </c>
      <c r="AB263" s="126">
        <f t="shared" ref="AB263:AB318" si="109">AA263/O263</f>
        <v>0.76185998999404814</v>
      </c>
      <c r="AC263" s="25">
        <f t="shared" ref="AC263:AE263" si="110">AC264+AC285</f>
        <v>17</v>
      </c>
      <c r="AD263" s="25">
        <f t="shared" si="110"/>
        <v>4</v>
      </c>
      <c r="AE263" s="25">
        <f t="shared" si="110"/>
        <v>3</v>
      </c>
      <c r="AF263" s="25">
        <f>AF264+AF285</f>
        <v>0</v>
      </c>
      <c r="AG263" s="25">
        <f>AG264+AG285</f>
        <v>0</v>
      </c>
      <c r="AH263"/>
    </row>
    <row r="264" spans="1:34" ht="24" customHeight="1">
      <c r="A264" s="33" t="s">
        <v>575</v>
      </c>
      <c r="B264" s="23" t="s">
        <v>41</v>
      </c>
      <c r="C264" s="19"/>
      <c r="D264" s="21"/>
      <c r="E264" s="22">
        <f t="shared" ref="E264:V264" si="111">SUM(E265:E284)</f>
        <v>197753761.05000001</v>
      </c>
      <c r="F264" s="22">
        <f t="shared" si="111"/>
        <v>193032237.74228004</v>
      </c>
      <c r="G264" s="22">
        <f t="shared" si="111"/>
        <v>0</v>
      </c>
      <c r="H264" s="22">
        <f t="shared" si="111"/>
        <v>0</v>
      </c>
      <c r="I264" s="22">
        <f t="shared" si="111"/>
        <v>0</v>
      </c>
      <c r="J264" s="22">
        <f t="shared" si="111"/>
        <v>0</v>
      </c>
      <c r="K264" s="22">
        <f t="shared" si="111"/>
        <v>0</v>
      </c>
      <c r="L264" s="22">
        <f t="shared" si="111"/>
        <v>0</v>
      </c>
      <c r="M264" s="22">
        <f t="shared" si="111"/>
        <v>0</v>
      </c>
      <c r="N264" s="22">
        <f t="shared" si="111"/>
        <v>0</v>
      </c>
      <c r="O264" s="22">
        <f t="shared" si="111"/>
        <v>88729166</v>
      </c>
      <c r="P264" s="22">
        <f t="shared" si="111"/>
        <v>88729166</v>
      </c>
      <c r="Q264" s="22">
        <f t="shared" si="111"/>
        <v>0</v>
      </c>
      <c r="R264" s="22">
        <f t="shared" si="111"/>
        <v>0</v>
      </c>
      <c r="S264" s="22">
        <f t="shared" si="111"/>
        <v>20922118.999189999</v>
      </c>
      <c r="T264" s="22">
        <f t="shared" si="111"/>
        <v>20922118.999189999</v>
      </c>
      <c r="U264" s="22">
        <f t="shared" si="111"/>
        <v>0</v>
      </c>
      <c r="V264" s="22">
        <f t="shared" si="111"/>
        <v>0</v>
      </c>
      <c r="W264" s="22">
        <f t="shared" si="105"/>
        <v>0</v>
      </c>
      <c r="X264" s="22"/>
      <c r="Y264" s="22">
        <f t="shared" si="106"/>
        <v>67807047.000809997</v>
      </c>
      <c r="Z264" s="129">
        <f t="shared" si="107"/>
        <v>0.76420246078735821</v>
      </c>
      <c r="AA264" s="22">
        <f t="shared" si="108"/>
        <v>67807047.000809997</v>
      </c>
      <c r="AB264" s="138">
        <f t="shared" si="109"/>
        <v>0.76420246078735821</v>
      </c>
      <c r="AC264" s="22">
        <f>SUM(AC265:AC284)</f>
        <v>15</v>
      </c>
      <c r="AD264" s="22">
        <f>SUM(AD265:AD284)</f>
        <v>4</v>
      </c>
      <c r="AE264" s="22">
        <f>SUM(AE265:AE284)</f>
        <v>1</v>
      </c>
      <c r="AF264" s="22">
        <f>SUM(AF265:AF284)</f>
        <v>0</v>
      </c>
      <c r="AG264" s="22">
        <f>SUM(AG265:AG284)</f>
        <v>0</v>
      </c>
      <c r="AH264"/>
    </row>
    <row r="265" spans="1:34" s="18" customFormat="1" ht="296.25" customHeight="1">
      <c r="A265" s="45">
        <v>230</v>
      </c>
      <c r="B265" s="196" t="s">
        <v>576</v>
      </c>
      <c r="C265" s="100" t="s">
        <v>577</v>
      </c>
      <c r="D265" s="50" t="s">
        <v>44</v>
      </c>
      <c r="E265" s="49">
        <v>1336005</v>
      </c>
      <c r="F265" s="49">
        <v>1269272.5</v>
      </c>
      <c r="G265" s="101"/>
      <c r="H265" s="101"/>
      <c r="I265" s="101"/>
      <c r="J265" s="36" t="s">
        <v>578</v>
      </c>
      <c r="K265" s="35"/>
      <c r="L265" s="35"/>
      <c r="M265" s="35"/>
      <c r="N265" s="35"/>
      <c r="O265" s="49">
        <f t="shared" ref="O265:O284" si="112">SUM(P265:R265)</f>
        <v>836004</v>
      </c>
      <c r="P265" s="35">
        <v>836004</v>
      </c>
      <c r="Q265" s="35"/>
      <c r="R265" s="35"/>
      <c r="S265" s="49">
        <v>836003.99919</v>
      </c>
      <c r="T265" s="35">
        <v>836003.99919</v>
      </c>
      <c r="U265" s="35"/>
      <c r="V265" s="35"/>
      <c r="W265" s="59">
        <f t="shared" si="105"/>
        <v>0</v>
      </c>
      <c r="X265" s="59"/>
      <c r="Y265" s="59">
        <f t="shared" si="106"/>
        <v>8.0999999772757292E-4</v>
      </c>
      <c r="Z265" s="131">
        <f t="shared" si="107"/>
        <v>9.688948829522022E-10</v>
      </c>
      <c r="AA265" s="59">
        <f t="shared" si="108"/>
        <v>8.0999999772757292E-4</v>
      </c>
      <c r="AB265" s="140">
        <f t="shared" si="109"/>
        <v>9.688948829522022E-10</v>
      </c>
      <c r="AC265" s="124">
        <v>1</v>
      </c>
      <c r="AD265" s="124"/>
      <c r="AE265" s="124"/>
      <c r="AF265" s="66"/>
      <c r="AG265" s="53"/>
      <c r="AH265"/>
    </row>
    <row r="266" spans="1:34" s="27" customFormat="1" ht="80.25" customHeight="1">
      <c r="A266" s="45">
        <v>231</v>
      </c>
      <c r="B266" s="196" t="s">
        <v>579</v>
      </c>
      <c r="C266" s="50" t="s">
        <v>580</v>
      </c>
      <c r="D266" s="50" t="s">
        <v>384</v>
      </c>
      <c r="E266" s="35">
        <v>6278430</v>
      </c>
      <c r="F266" s="35">
        <v>5708412.9539899994</v>
      </c>
      <c r="G266" s="52"/>
      <c r="H266" s="52"/>
      <c r="I266" s="52"/>
      <c r="J266" s="36"/>
      <c r="K266" s="35"/>
      <c r="L266" s="35"/>
      <c r="M266" s="35"/>
      <c r="N266" s="35"/>
      <c r="O266" s="49">
        <f t="shared" si="112"/>
        <v>902968</v>
      </c>
      <c r="P266" s="35">
        <v>902968</v>
      </c>
      <c r="Q266" s="35"/>
      <c r="R266" s="35"/>
      <c r="S266" s="49">
        <v>173920</v>
      </c>
      <c r="T266" s="35">
        <v>173920</v>
      </c>
      <c r="U266" s="35"/>
      <c r="V266" s="35"/>
      <c r="W266" s="59">
        <f t="shared" si="105"/>
        <v>0</v>
      </c>
      <c r="X266" s="59"/>
      <c r="Y266" s="59">
        <f t="shared" si="106"/>
        <v>729048</v>
      </c>
      <c r="Z266" s="131">
        <f t="shared" si="107"/>
        <v>0.807390738099246</v>
      </c>
      <c r="AA266" s="59">
        <f t="shared" si="108"/>
        <v>729048</v>
      </c>
      <c r="AB266" s="140">
        <f t="shared" si="109"/>
        <v>0.807390738099246</v>
      </c>
      <c r="AC266" s="124">
        <v>1</v>
      </c>
      <c r="AD266" s="124"/>
      <c r="AE266" s="124"/>
      <c r="AF266" s="66"/>
      <c r="AG266" s="53"/>
      <c r="AH266"/>
    </row>
    <row r="267" spans="1:34" s="27" customFormat="1" ht="84.75" customHeight="1">
      <c r="A267" s="45">
        <v>232</v>
      </c>
      <c r="B267" s="196" t="s">
        <v>581</v>
      </c>
      <c r="C267" s="50" t="s">
        <v>580</v>
      </c>
      <c r="D267" s="50" t="s">
        <v>384</v>
      </c>
      <c r="E267" s="35">
        <v>8154910</v>
      </c>
      <c r="F267" s="35">
        <v>7532148.8103700001</v>
      </c>
      <c r="G267" s="52"/>
      <c r="H267" s="52"/>
      <c r="I267" s="52"/>
      <c r="J267" s="36"/>
      <c r="K267" s="35"/>
      <c r="L267" s="35">
        <v>0</v>
      </c>
      <c r="M267" s="35"/>
      <c r="N267" s="35"/>
      <c r="O267" s="49">
        <f t="shared" si="112"/>
        <v>0</v>
      </c>
      <c r="P267" s="35"/>
      <c r="Q267" s="35"/>
      <c r="R267" s="35"/>
      <c r="S267" s="49">
        <v>0</v>
      </c>
      <c r="T267" s="35"/>
      <c r="U267" s="35"/>
      <c r="V267" s="35"/>
      <c r="W267" s="59">
        <f t="shared" si="105"/>
        <v>0</v>
      </c>
      <c r="X267" s="59"/>
      <c r="Y267" s="59">
        <f t="shared" si="106"/>
        <v>0</v>
      </c>
      <c r="Z267" s="131"/>
      <c r="AA267" s="59"/>
      <c r="AB267" s="140"/>
      <c r="AC267" s="124">
        <v>1</v>
      </c>
      <c r="AD267" s="124"/>
      <c r="AE267" s="124"/>
      <c r="AF267" s="66"/>
      <c r="AG267" s="56" t="s">
        <v>47</v>
      </c>
      <c r="AH267"/>
    </row>
    <row r="268" spans="1:34" s="27" customFormat="1" ht="84.75" customHeight="1">
      <c r="A268" s="45">
        <v>233</v>
      </c>
      <c r="B268" s="196" t="s">
        <v>582</v>
      </c>
      <c r="C268" s="50" t="s">
        <v>580</v>
      </c>
      <c r="D268" s="50" t="s">
        <v>384</v>
      </c>
      <c r="E268" s="35">
        <v>4177190</v>
      </c>
      <c r="F268" s="35">
        <v>3788268.30749</v>
      </c>
      <c r="G268" s="52"/>
      <c r="H268" s="52"/>
      <c r="I268" s="52"/>
      <c r="J268" s="36"/>
      <c r="K268" s="35"/>
      <c r="L268" s="35">
        <v>0</v>
      </c>
      <c r="M268" s="35"/>
      <c r="N268" s="35"/>
      <c r="O268" s="49">
        <f t="shared" si="112"/>
        <v>1400000</v>
      </c>
      <c r="P268" s="35">
        <v>1400000</v>
      </c>
      <c r="Q268" s="35"/>
      <c r="R268" s="35"/>
      <c r="S268" s="49">
        <v>96000</v>
      </c>
      <c r="T268" s="35">
        <v>96000</v>
      </c>
      <c r="U268" s="35"/>
      <c r="V268" s="35"/>
      <c r="W268" s="59">
        <f t="shared" si="105"/>
        <v>0</v>
      </c>
      <c r="X268" s="59"/>
      <c r="Y268" s="59">
        <f t="shared" si="106"/>
        <v>1304000</v>
      </c>
      <c r="Z268" s="131">
        <f t="shared" si="107"/>
        <v>0.93142857142857138</v>
      </c>
      <c r="AA268" s="59">
        <f t="shared" si="108"/>
        <v>1304000</v>
      </c>
      <c r="AB268" s="140">
        <f t="shared" si="109"/>
        <v>0.93142857142857138</v>
      </c>
      <c r="AC268" s="124">
        <v>1</v>
      </c>
      <c r="AD268" s="124"/>
      <c r="AE268" s="124"/>
      <c r="AF268" s="66"/>
      <c r="AG268" s="56"/>
      <c r="AH268"/>
    </row>
    <row r="269" spans="1:34" s="27" customFormat="1" ht="63.75" customHeight="1">
      <c r="A269" s="45">
        <v>234</v>
      </c>
      <c r="B269" s="196" t="s">
        <v>583</v>
      </c>
      <c r="C269" s="50" t="s">
        <v>580</v>
      </c>
      <c r="D269" s="50" t="s">
        <v>44</v>
      </c>
      <c r="E269" s="35">
        <v>2242540</v>
      </c>
      <c r="F269" s="35">
        <v>1944414.06165</v>
      </c>
      <c r="G269" s="52"/>
      <c r="H269" s="52"/>
      <c r="I269" s="52"/>
      <c r="J269" s="36"/>
      <c r="K269" s="35"/>
      <c r="L269" s="35"/>
      <c r="M269" s="35"/>
      <c r="N269" s="35"/>
      <c r="O269" s="49">
        <f t="shared" si="112"/>
        <v>0</v>
      </c>
      <c r="P269" s="35"/>
      <c r="Q269" s="35"/>
      <c r="R269" s="35"/>
      <c r="S269" s="49">
        <v>0</v>
      </c>
      <c r="T269" s="35"/>
      <c r="U269" s="35"/>
      <c r="V269" s="35"/>
      <c r="W269" s="59">
        <f t="shared" si="105"/>
        <v>0</v>
      </c>
      <c r="X269" s="59"/>
      <c r="Y269" s="59">
        <f t="shared" si="106"/>
        <v>0</v>
      </c>
      <c r="Z269" s="131"/>
      <c r="AA269" s="59"/>
      <c r="AB269" s="140"/>
      <c r="AC269" s="124">
        <v>1</v>
      </c>
      <c r="AD269" s="124"/>
      <c r="AE269" s="124"/>
      <c r="AF269" s="66"/>
      <c r="AG269" s="56" t="s">
        <v>47</v>
      </c>
      <c r="AH269"/>
    </row>
    <row r="270" spans="1:34" s="27" customFormat="1" ht="61.5" customHeight="1">
      <c r="A270" s="45">
        <v>235</v>
      </c>
      <c r="B270" s="196" t="s">
        <v>584</v>
      </c>
      <c r="C270" s="50" t="s">
        <v>580</v>
      </c>
      <c r="D270" s="50" t="s">
        <v>44</v>
      </c>
      <c r="E270" s="35">
        <v>2026685</v>
      </c>
      <c r="F270" s="35">
        <v>1663608.4087799999</v>
      </c>
      <c r="G270" s="52"/>
      <c r="H270" s="52"/>
      <c r="I270" s="52"/>
      <c r="J270" s="36"/>
      <c r="K270" s="35"/>
      <c r="L270" s="35"/>
      <c r="M270" s="35"/>
      <c r="N270" s="35"/>
      <c r="O270" s="49">
        <f t="shared" si="112"/>
        <v>0</v>
      </c>
      <c r="P270" s="35"/>
      <c r="Q270" s="35"/>
      <c r="R270" s="35"/>
      <c r="S270" s="49">
        <v>0</v>
      </c>
      <c r="T270" s="35"/>
      <c r="U270" s="35"/>
      <c r="V270" s="35"/>
      <c r="W270" s="59">
        <f t="shared" si="105"/>
        <v>0</v>
      </c>
      <c r="X270" s="59"/>
      <c r="Y270" s="59">
        <f t="shared" si="106"/>
        <v>0</v>
      </c>
      <c r="Z270" s="131"/>
      <c r="AA270" s="59"/>
      <c r="AB270" s="140"/>
      <c r="AC270" s="124">
        <v>1</v>
      </c>
      <c r="AD270" s="124"/>
      <c r="AE270" s="124"/>
      <c r="AF270" s="66"/>
      <c r="AG270" s="56" t="s">
        <v>47</v>
      </c>
      <c r="AH270"/>
    </row>
    <row r="271" spans="1:34" s="27" customFormat="1" ht="131.25">
      <c r="A271" s="45">
        <v>236</v>
      </c>
      <c r="B271" s="196" t="s">
        <v>585</v>
      </c>
      <c r="C271" s="50" t="s">
        <v>586</v>
      </c>
      <c r="D271" s="50">
        <v>2026</v>
      </c>
      <c r="E271" s="35">
        <v>9626210.4499999993</v>
      </c>
      <c r="F271" s="35">
        <v>9283761</v>
      </c>
      <c r="G271" s="52" t="s">
        <v>587</v>
      </c>
      <c r="H271" s="52"/>
      <c r="I271" s="52"/>
      <c r="J271" s="36" t="s">
        <v>141</v>
      </c>
      <c r="K271" s="35"/>
      <c r="L271" s="35"/>
      <c r="M271" s="35"/>
      <c r="N271" s="35"/>
      <c r="O271" s="49">
        <f t="shared" si="112"/>
        <v>8419596</v>
      </c>
      <c r="P271" s="35">
        <v>8419596</v>
      </c>
      <c r="Q271" s="35"/>
      <c r="R271" s="35"/>
      <c r="S271" s="49">
        <v>1942984</v>
      </c>
      <c r="T271" s="35">
        <v>1942984</v>
      </c>
      <c r="U271" s="35"/>
      <c r="V271" s="35"/>
      <c r="W271" s="59">
        <f t="shared" si="105"/>
        <v>0</v>
      </c>
      <c r="X271" s="59"/>
      <c r="Y271" s="59">
        <f t="shared" si="106"/>
        <v>6476612</v>
      </c>
      <c r="Z271" s="131">
        <f t="shared" si="107"/>
        <v>0.76923073268598641</v>
      </c>
      <c r="AA271" s="59">
        <f t="shared" si="108"/>
        <v>6476612</v>
      </c>
      <c r="AB271" s="140">
        <f t="shared" si="109"/>
        <v>0.76923073268598641</v>
      </c>
      <c r="AC271" s="124">
        <v>1</v>
      </c>
      <c r="AD271" s="124"/>
      <c r="AE271" s="124"/>
      <c r="AF271" s="66"/>
      <c r="AG271" s="56" t="s">
        <v>588</v>
      </c>
      <c r="AH271"/>
    </row>
    <row r="272" spans="1:34" s="27" customFormat="1" ht="97.5" customHeight="1">
      <c r="A272" s="45">
        <v>237</v>
      </c>
      <c r="B272" s="196" t="s">
        <v>589</v>
      </c>
      <c r="C272" s="50" t="s">
        <v>586</v>
      </c>
      <c r="D272" s="50">
        <v>2026</v>
      </c>
      <c r="E272" s="35">
        <v>19701855</v>
      </c>
      <c r="F272" s="35">
        <v>19453539</v>
      </c>
      <c r="G272" s="52"/>
      <c r="H272" s="52"/>
      <c r="I272" s="52"/>
      <c r="J272" s="36" t="s">
        <v>141</v>
      </c>
      <c r="K272" s="35"/>
      <c r="L272" s="35"/>
      <c r="M272" s="35"/>
      <c r="N272" s="35"/>
      <c r="O272" s="49">
        <f t="shared" si="112"/>
        <v>17433203</v>
      </c>
      <c r="P272" s="35">
        <v>17433203</v>
      </c>
      <c r="Q272" s="35"/>
      <c r="R272" s="35"/>
      <c r="S272" s="49">
        <v>4023046</v>
      </c>
      <c r="T272" s="35">
        <v>4023046</v>
      </c>
      <c r="U272" s="35"/>
      <c r="V272" s="35"/>
      <c r="W272" s="59">
        <f t="shared" si="105"/>
        <v>0</v>
      </c>
      <c r="X272" s="59"/>
      <c r="Y272" s="59">
        <f t="shared" si="106"/>
        <v>13410157</v>
      </c>
      <c r="Z272" s="131">
        <f t="shared" si="107"/>
        <v>0.76923081776768154</v>
      </c>
      <c r="AA272" s="59">
        <f t="shared" si="108"/>
        <v>13410157</v>
      </c>
      <c r="AB272" s="140">
        <f t="shared" si="109"/>
        <v>0.76923081776768154</v>
      </c>
      <c r="AC272" s="124">
        <v>1</v>
      </c>
      <c r="AD272" s="124"/>
      <c r="AE272" s="124"/>
      <c r="AF272" s="66"/>
      <c r="AG272" s="56" t="s">
        <v>590</v>
      </c>
      <c r="AH272"/>
    </row>
    <row r="273" spans="1:34" s="27" customFormat="1" ht="97.5" customHeight="1">
      <c r="A273" s="45">
        <v>238</v>
      </c>
      <c r="B273" s="196" t="s">
        <v>591</v>
      </c>
      <c r="C273" s="50" t="s">
        <v>586</v>
      </c>
      <c r="D273" s="50">
        <v>2026</v>
      </c>
      <c r="E273" s="35">
        <v>15348162.800000001</v>
      </c>
      <c r="F273" s="35">
        <v>15020840</v>
      </c>
      <c r="G273" s="52"/>
      <c r="H273" s="52"/>
      <c r="I273" s="52"/>
      <c r="J273" s="36" t="s">
        <v>141</v>
      </c>
      <c r="K273" s="35"/>
      <c r="L273" s="35"/>
      <c r="M273" s="35"/>
      <c r="N273" s="35"/>
      <c r="O273" s="49">
        <f t="shared" si="112"/>
        <v>13630797</v>
      </c>
      <c r="P273" s="35">
        <v>13630797</v>
      </c>
      <c r="Q273" s="35"/>
      <c r="R273" s="35"/>
      <c r="S273" s="49">
        <v>3145568</v>
      </c>
      <c r="T273" s="35">
        <v>3145568</v>
      </c>
      <c r="U273" s="35"/>
      <c r="V273" s="35"/>
      <c r="W273" s="59">
        <f t="shared" si="105"/>
        <v>0</v>
      </c>
      <c r="X273" s="59"/>
      <c r="Y273" s="59">
        <f t="shared" si="106"/>
        <v>10485229</v>
      </c>
      <c r="Z273" s="131">
        <f t="shared" si="107"/>
        <v>0.76923080873407479</v>
      </c>
      <c r="AA273" s="59">
        <f t="shared" si="108"/>
        <v>10485229</v>
      </c>
      <c r="AB273" s="140">
        <f t="shared" si="109"/>
        <v>0.76923080873407479</v>
      </c>
      <c r="AC273" s="124">
        <v>1</v>
      </c>
      <c r="AD273" s="124"/>
      <c r="AE273" s="124"/>
      <c r="AF273" s="66"/>
      <c r="AG273" s="56" t="s">
        <v>592</v>
      </c>
      <c r="AH273"/>
    </row>
    <row r="274" spans="1:34" s="27" customFormat="1" ht="97.5" customHeight="1">
      <c r="A274" s="45">
        <v>239</v>
      </c>
      <c r="B274" s="196" t="s">
        <v>593</v>
      </c>
      <c r="C274" s="50" t="s">
        <v>586</v>
      </c>
      <c r="D274" s="50">
        <v>2026</v>
      </c>
      <c r="E274" s="35">
        <v>44029634</v>
      </c>
      <c r="F274" s="35">
        <v>43742232</v>
      </c>
      <c r="G274" s="52"/>
      <c r="H274" s="52"/>
      <c r="I274" s="52"/>
      <c r="J274" s="36" t="s">
        <v>141</v>
      </c>
      <c r="K274" s="35"/>
      <c r="L274" s="35"/>
      <c r="M274" s="35"/>
      <c r="N274" s="35"/>
      <c r="O274" s="49">
        <f t="shared" si="112"/>
        <v>39307499</v>
      </c>
      <c r="P274" s="35">
        <v>39307499</v>
      </c>
      <c r="Q274" s="35"/>
      <c r="R274" s="35"/>
      <c r="S274" s="49">
        <v>9056096</v>
      </c>
      <c r="T274" s="35">
        <v>9056096</v>
      </c>
      <c r="U274" s="35"/>
      <c r="V274" s="35"/>
      <c r="W274" s="59">
        <f t="shared" si="105"/>
        <v>0</v>
      </c>
      <c r="X274" s="59"/>
      <c r="Y274" s="59">
        <f t="shared" si="106"/>
        <v>30251403</v>
      </c>
      <c r="Z274" s="131">
        <f t="shared" si="107"/>
        <v>0.76960894917277745</v>
      </c>
      <c r="AA274" s="59">
        <f t="shared" si="108"/>
        <v>30251403</v>
      </c>
      <c r="AB274" s="140">
        <f t="shared" si="109"/>
        <v>0.76960894917277745</v>
      </c>
      <c r="AC274" s="124">
        <v>1</v>
      </c>
      <c r="AD274" s="124"/>
      <c r="AE274" s="124"/>
      <c r="AF274" s="66"/>
      <c r="AG274" s="56" t="s">
        <v>594</v>
      </c>
      <c r="AH274"/>
    </row>
    <row r="275" spans="1:34" s="27" customFormat="1" ht="97.5" customHeight="1">
      <c r="A275" s="45">
        <v>240</v>
      </c>
      <c r="B275" s="196" t="s">
        <v>595</v>
      </c>
      <c r="C275" s="50" t="s">
        <v>586</v>
      </c>
      <c r="D275" s="50">
        <v>2026</v>
      </c>
      <c r="E275" s="35">
        <v>8200523</v>
      </c>
      <c r="F275" s="35">
        <v>7847305</v>
      </c>
      <c r="G275" s="52"/>
      <c r="H275" s="52"/>
      <c r="I275" s="52"/>
      <c r="J275" s="36" t="s">
        <v>141</v>
      </c>
      <c r="K275" s="35"/>
      <c r="L275" s="35"/>
      <c r="M275" s="35"/>
      <c r="N275" s="35"/>
      <c r="O275" s="49">
        <f t="shared" si="112"/>
        <v>0</v>
      </c>
      <c r="P275" s="35"/>
      <c r="Q275" s="35"/>
      <c r="R275" s="35"/>
      <c r="S275" s="49"/>
      <c r="T275" s="35"/>
      <c r="U275" s="35"/>
      <c r="V275" s="35"/>
      <c r="W275" s="59">
        <f t="shared" si="105"/>
        <v>0</v>
      </c>
      <c r="X275" s="59"/>
      <c r="Y275" s="59">
        <f t="shared" si="106"/>
        <v>0</v>
      </c>
      <c r="Z275" s="131"/>
      <c r="AA275" s="59"/>
      <c r="AB275" s="140"/>
      <c r="AC275" s="124">
        <v>1</v>
      </c>
      <c r="AD275" s="124"/>
      <c r="AE275" s="124"/>
      <c r="AF275" s="66"/>
      <c r="AG275" s="56" t="s">
        <v>596</v>
      </c>
      <c r="AH275"/>
    </row>
    <row r="276" spans="1:34" s="27" customFormat="1" ht="97.5" customHeight="1">
      <c r="A276" s="45">
        <v>241</v>
      </c>
      <c r="B276" s="196" t="s">
        <v>597</v>
      </c>
      <c r="C276" s="50" t="s">
        <v>586</v>
      </c>
      <c r="D276" s="50">
        <v>2026</v>
      </c>
      <c r="E276" s="35">
        <v>14774159</v>
      </c>
      <c r="F276" s="35">
        <v>14774159</v>
      </c>
      <c r="G276" s="52"/>
      <c r="H276" s="52"/>
      <c r="I276" s="52"/>
      <c r="J276" s="36" t="s">
        <v>141</v>
      </c>
      <c r="K276" s="35"/>
      <c r="L276" s="35"/>
      <c r="M276" s="35"/>
      <c r="N276" s="35"/>
      <c r="O276" s="49">
        <f t="shared" si="112"/>
        <v>0</v>
      </c>
      <c r="P276" s="35"/>
      <c r="Q276" s="35"/>
      <c r="R276" s="35"/>
      <c r="S276" s="49"/>
      <c r="T276" s="35"/>
      <c r="U276" s="35"/>
      <c r="V276" s="35"/>
      <c r="W276" s="59">
        <f t="shared" si="105"/>
        <v>0</v>
      </c>
      <c r="X276" s="59"/>
      <c r="Y276" s="59">
        <f t="shared" si="106"/>
        <v>0</v>
      </c>
      <c r="Z276" s="131"/>
      <c r="AA276" s="59"/>
      <c r="AB276" s="140"/>
      <c r="AC276" s="124">
        <v>1</v>
      </c>
      <c r="AD276" s="124"/>
      <c r="AE276" s="124"/>
      <c r="AF276" s="66"/>
      <c r="AG276" s="56" t="s">
        <v>598</v>
      </c>
      <c r="AH276"/>
    </row>
    <row r="277" spans="1:34" s="27" customFormat="1" ht="97.5" customHeight="1">
      <c r="A277" s="45">
        <v>242</v>
      </c>
      <c r="B277" s="196" t="s">
        <v>599</v>
      </c>
      <c r="C277" s="50" t="s">
        <v>586</v>
      </c>
      <c r="D277" s="50">
        <v>2026</v>
      </c>
      <c r="E277" s="35">
        <v>5360645</v>
      </c>
      <c r="F277" s="35">
        <v>5359764</v>
      </c>
      <c r="G277" s="52"/>
      <c r="H277" s="52"/>
      <c r="I277" s="52"/>
      <c r="J277" s="36" t="s">
        <v>141</v>
      </c>
      <c r="K277" s="35"/>
      <c r="L277" s="35"/>
      <c r="M277" s="35"/>
      <c r="N277" s="35"/>
      <c r="O277" s="49">
        <f t="shared" si="112"/>
        <v>4713991</v>
      </c>
      <c r="P277" s="35">
        <v>4713991</v>
      </c>
      <c r="Q277" s="35"/>
      <c r="R277" s="35"/>
      <c r="S277" s="49">
        <v>1087844</v>
      </c>
      <c r="T277" s="35">
        <v>1087844</v>
      </c>
      <c r="U277" s="35"/>
      <c r="V277" s="35"/>
      <c r="W277" s="59">
        <f t="shared" si="105"/>
        <v>0</v>
      </c>
      <c r="X277" s="59"/>
      <c r="Y277" s="59">
        <f t="shared" si="106"/>
        <v>3626147</v>
      </c>
      <c r="Z277" s="131">
        <f t="shared" si="107"/>
        <v>0.76923078554880564</v>
      </c>
      <c r="AA277" s="59">
        <f t="shared" si="108"/>
        <v>3626147</v>
      </c>
      <c r="AB277" s="140">
        <f t="shared" si="109"/>
        <v>0.76923078554880564</v>
      </c>
      <c r="AC277" s="124">
        <v>1</v>
      </c>
      <c r="AD277" s="124"/>
      <c r="AE277" s="124"/>
      <c r="AF277" s="66"/>
      <c r="AG277" s="56" t="s">
        <v>600</v>
      </c>
      <c r="AH277"/>
    </row>
    <row r="278" spans="1:34" s="27" customFormat="1" ht="97.5" customHeight="1">
      <c r="A278" s="45">
        <v>243</v>
      </c>
      <c r="B278" s="196" t="s">
        <v>601</v>
      </c>
      <c r="C278" s="50" t="s">
        <v>586</v>
      </c>
      <c r="D278" s="50" t="s">
        <v>113</v>
      </c>
      <c r="E278" s="35">
        <v>43870565</v>
      </c>
      <c r="F278" s="35">
        <v>43803241</v>
      </c>
      <c r="G278" s="52"/>
      <c r="H278" s="52"/>
      <c r="I278" s="52"/>
      <c r="J278" s="36" t="s">
        <v>141</v>
      </c>
      <c r="K278" s="35"/>
      <c r="L278" s="35"/>
      <c r="M278" s="35"/>
      <c r="N278" s="35"/>
      <c r="O278" s="49">
        <f t="shared" si="112"/>
        <v>0</v>
      </c>
      <c r="P278" s="35"/>
      <c r="Q278" s="35"/>
      <c r="R278" s="35"/>
      <c r="S278" s="49"/>
      <c r="T278" s="35"/>
      <c r="U278" s="35"/>
      <c r="V278" s="35"/>
      <c r="W278" s="59">
        <f t="shared" si="105"/>
        <v>0</v>
      </c>
      <c r="X278" s="59"/>
      <c r="Y278" s="59">
        <f t="shared" si="106"/>
        <v>0</v>
      </c>
      <c r="Z278" s="131"/>
      <c r="AA278" s="59"/>
      <c r="AB278" s="140"/>
      <c r="AC278" s="124">
        <v>1</v>
      </c>
      <c r="AD278" s="124"/>
      <c r="AE278" s="124"/>
      <c r="AF278" s="66"/>
      <c r="AG278" s="56" t="s">
        <v>602</v>
      </c>
      <c r="AH278"/>
    </row>
    <row r="279" spans="1:34" s="27" customFormat="1" ht="87.75" customHeight="1">
      <c r="A279" s="45">
        <v>244</v>
      </c>
      <c r="B279" s="196" t="s">
        <v>603</v>
      </c>
      <c r="C279" s="50" t="s">
        <v>586</v>
      </c>
      <c r="D279" s="50">
        <v>2026</v>
      </c>
      <c r="E279" s="35">
        <v>5333017</v>
      </c>
      <c r="F279" s="35">
        <v>5290718.4000000004</v>
      </c>
      <c r="G279" s="52"/>
      <c r="H279" s="52"/>
      <c r="I279" s="52"/>
      <c r="J279" s="36" t="s">
        <v>141</v>
      </c>
      <c r="K279" s="35"/>
      <c r="L279" s="35"/>
      <c r="M279" s="35"/>
      <c r="N279" s="35"/>
      <c r="O279" s="49">
        <f t="shared" si="112"/>
        <v>0</v>
      </c>
      <c r="P279" s="35"/>
      <c r="Q279" s="35"/>
      <c r="R279" s="35"/>
      <c r="S279" s="49"/>
      <c r="T279" s="35"/>
      <c r="U279" s="35"/>
      <c r="V279" s="35"/>
      <c r="W279" s="59">
        <f t="shared" si="105"/>
        <v>0</v>
      </c>
      <c r="X279" s="59"/>
      <c r="Y279" s="59">
        <f t="shared" si="106"/>
        <v>0</v>
      </c>
      <c r="Z279" s="131"/>
      <c r="AA279" s="59"/>
      <c r="AB279" s="140"/>
      <c r="AC279" s="124">
        <v>1</v>
      </c>
      <c r="AD279" s="124"/>
      <c r="AE279" s="124"/>
      <c r="AF279" s="66"/>
      <c r="AG279" s="56" t="s">
        <v>604</v>
      </c>
      <c r="AH279"/>
    </row>
    <row r="280" spans="1:34" s="27" customFormat="1" ht="97.5" customHeight="1">
      <c r="A280" s="45">
        <v>245</v>
      </c>
      <c r="B280" s="196" t="s">
        <v>605</v>
      </c>
      <c r="C280" s="50" t="s">
        <v>586</v>
      </c>
      <c r="D280" s="50" t="s">
        <v>44</v>
      </c>
      <c r="E280" s="35">
        <v>2885955</v>
      </c>
      <c r="F280" s="35">
        <v>2834960.3</v>
      </c>
      <c r="G280" s="52"/>
      <c r="H280" s="52"/>
      <c r="I280" s="52"/>
      <c r="J280" s="36" t="s">
        <v>606</v>
      </c>
      <c r="K280" s="35"/>
      <c r="L280" s="35"/>
      <c r="M280" s="35"/>
      <c r="N280" s="35"/>
      <c r="O280" s="49">
        <f t="shared" si="112"/>
        <v>826479</v>
      </c>
      <c r="P280" s="35">
        <v>826479</v>
      </c>
      <c r="Q280" s="35"/>
      <c r="R280" s="35"/>
      <c r="S280" s="49">
        <v>187384</v>
      </c>
      <c r="T280" s="35">
        <v>187384</v>
      </c>
      <c r="U280" s="35"/>
      <c r="V280" s="35"/>
      <c r="W280" s="59">
        <f t="shared" si="105"/>
        <v>0</v>
      </c>
      <c r="X280" s="59"/>
      <c r="Y280" s="59">
        <f t="shared" si="106"/>
        <v>639095</v>
      </c>
      <c r="Z280" s="131">
        <f t="shared" si="107"/>
        <v>0.77327433606903506</v>
      </c>
      <c r="AA280" s="59">
        <f t="shared" si="108"/>
        <v>639095</v>
      </c>
      <c r="AB280" s="140">
        <f t="shared" si="109"/>
        <v>0.77327433606903506</v>
      </c>
      <c r="AC280" s="124"/>
      <c r="AD280" s="124">
        <v>1</v>
      </c>
      <c r="AE280" s="124"/>
      <c r="AF280" s="66"/>
      <c r="AG280" s="56" t="s">
        <v>607</v>
      </c>
      <c r="AH280"/>
    </row>
    <row r="281" spans="1:34" s="27" customFormat="1" ht="97.5" customHeight="1">
      <c r="A281" s="45">
        <v>246</v>
      </c>
      <c r="B281" s="196" t="s">
        <v>608</v>
      </c>
      <c r="C281" s="50" t="s">
        <v>586</v>
      </c>
      <c r="D281" s="50" t="s">
        <v>44</v>
      </c>
      <c r="E281" s="35">
        <v>2487867</v>
      </c>
      <c r="F281" s="35">
        <v>2438966.5</v>
      </c>
      <c r="G281" s="52"/>
      <c r="H281" s="52"/>
      <c r="I281" s="52"/>
      <c r="J281" s="36" t="s">
        <v>609</v>
      </c>
      <c r="K281" s="35"/>
      <c r="L281" s="35"/>
      <c r="M281" s="35"/>
      <c r="N281" s="35"/>
      <c r="O281" s="49">
        <f t="shared" si="112"/>
        <v>753193</v>
      </c>
      <c r="P281" s="35">
        <v>753193</v>
      </c>
      <c r="Q281" s="35"/>
      <c r="R281" s="35"/>
      <c r="S281" s="49">
        <v>225958</v>
      </c>
      <c r="T281" s="35">
        <v>225958</v>
      </c>
      <c r="U281" s="35"/>
      <c r="V281" s="35"/>
      <c r="W281" s="59">
        <f t="shared" si="105"/>
        <v>0</v>
      </c>
      <c r="X281" s="59"/>
      <c r="Y281" s="59">
        <f t="shared" si="106"/>
        <v>527235</v>
      </c>
      <c r="Z281" s="131">
        <f t="shared" si="107"/>
        <v>0.69999986723190466</v>
      </c>
      <c r="AA281" s="59">
        <f t="shared" si="108"/>
        <v>527235</v>
      </c>
      <c r="AB281" s="140">
        <f t="shared" si="109"/>
        <v>0.69999986723190466</v>
      </c>
      <c r="AC281" s="124"/>
      <c r="AD281" s="124">
        <v>1</v>
      </c>
      <c r="AE281" s="124"/>
      <c r="AF281" s="66"/>
      <c r="AG281" s="56" t="s">
        <v>610</v>
      </c>
      <c r="AH281"/>
    </row>
    <row r="282" spans="1:34" s="27" customFormat="1" ht="61.5" customHeight="1">
      <c r="A282" s="45">
        <v>247</v>
      </c>
      <c r="B282" s="196" t="s">
        <v>611</v>
      </c>
      <c r="C282" s="50" t="s">
        <v>586</v>
      </c>
      <c r="D282" s="50" t="s">
        <v>44</v>
      </c>
      <c r="E282" s="35">
        <v>1030407.8</v>
      </c>
      <c r="F282" s="35">
        <v>978393.5</v>
      </c>
      <c r="G282" s="52"/>
      <c r="H282" s="52"/>
      <c r="I282" s="52"/>
      <c r="J282" s="36" t="s">
        <v>612</v>
      </c>
      <c r="K282" s="35"/>
      <c r="L282" s="35"/>
      <c r="M282" s="35"/>
      <c r="N282" s="35"/>
      <c r="O282" s="49">
        <f t="shared" si="112"/>
        <v>207203</v>
      </c>
      <c r="P282" s="35">
        <v>207203</v>
      </c>
      <c r="Q282" s="35"/>
      <c r="R282" s="35"/>
      <c r="S282" s="49">
        <v>74215</v>
      </c>
      <c r="T282" s="35">
        <v>74215</v>
      </c>
      <c r="U282" s="35"/>
      <c r="V282" s="35"/>
      <c r="W282" s="59">
        <f t="shared" si="105"/>
        <v>0</v>
      </c>
      <c r="X282" s="59"/>
      <c r="Y282" s="59">
        <f t="shared" si="106"/>
        <v>132988</v>
      </c>
      <c r="Z282" s="131">
        <f t="shared" si="107"/>
        <v>0.64182468400554049</v>
      </c>
      <c r="AA282" s="59">
        <f t="shared" si="108"/>
        <v>132988</v>
      </c>
      <c r="AB282" s="140">
        <f t="shared" si="109"/>
        <v>0.64182468400554049</v>
      </c>
      <c r="AC282" s="124"/>
      <c r="AD282" s="124">
        <v>1</v>
      </c>
      <c r="AE282" s="124"/>
      <c r="AF282" s="66"/>
      <c r="AG282" s="56" t="s">
        <v>613</v>
      </c>
      <c r="AH282"/>
    </row>
    <row r="283" spans="1:34" s="27" customFormat="1" ht="61.5" customHeight="1">
      <c r="A283" s="45">
        <v>248</v>
      </c>
      <c r="B283" s="196" t="s">
        <v>614</v>
      </c>
      <c r="C283" s="50" t="s">
        <v>615</v>
      </c>
      <c r="D283" s="50" t="s">
        <v>44</v>
      </c>
      <c r="E283" s="35"/>
      <c r="F283" s="35">
        <v>255172</v>
      </c>
      <c r="G283" s="52"/>
      <c r="H283" s="52"/>
      <c r="I283" s="52"/>
      <c r="J283" s="36" t="s">
        <v>616</v>
      </c>
      <c r="K283" s="35"/>
      <c r="L283" s="35"/>
      <c r="M283" s="35"/>
      <c r="N283" s="35"/>
      <c r="O283" s="49">
        <f t="shared" si="112"/>
        <v>255172</v>
      </c>
      <c r="P283" s="35">
        <v>255172</v>
      </c>
      <c r="Q283" s="35"/>
      <c r="R283" s="35"/>
      <c r="S283" s="49">
        <v>73000</v>
      </c>
      <c r="T283" s="35">
        <v>73000</v>
      </c>
      <c r="U283" s="35"/>
      <c r="V283" s="35"/>
      <c r="W283" s="59">
        <f t="shared" si="105"/>
        <v>0</v>
      </c>
      <c r="X283" s="59"/>
      <c r="Y283" s="59">
        <f t="shared" si="106"/>
        <v>182172</v>
      </c>
      <c r="Z283" s="131">
        <f t="shared" si="107"/>
        <v>0.71391845500289997</v>
      </c>
      <c r="AA283" s="59">
        <f t="shared" si="108"/>
        <v>182172</v>
      </c>
      <c r="AB283" s="140">
        <f t="shared" si="109"/>
        <v>0.71391845500289997</v>
      </c>
      <c r="AC283" s="124"/>
      <c r="AD283" s="124"/>
      <c r="AE283" s="124">
        <v>1</v>
      </c>
      <c r="AF283" s="66"/>
      <c r="AG283" s="56" t="s">
        <v>617</v>
      </c>
      <c r="AH283"/>
    </row>
    <row r="284" spans="1:34" s="27" customFormat="1" ht="61.5" customHeight="1">
      <c r="A284" s="45">
        <v>249</v>
      </c>
      <c r="B284" s="196" t="s">
        <v>618</v>
      </c>
      <c r="C284" s="50" t="s">
        <v>615</v>
      </c>
      <c r="D284" s="50" t="s">
        <v>44</v>
      </c>
      <c r="E284" s="35">
        <v>889000</v>
      </c>
      <c r="F284" s="35">
        <v>43061</v>
      </c>
      <c r="G284" s="52"/>
      <c r="H284" s="52"/>
      <c r="I284" s="52"/>
      <c r="J284" s="36" t="s">
        <v>619</v>
      </c>
      <c r="K284" s="35"/>
      <c r="L284" s="35"/>
      <c r="M284" s="35"/>
      <c r="N284" s="35"/>
      <c r="O284" s="49">
        <f t="shared" si="112"/>
        <v>43061</v>
      </c>
      <c r="P284" s="35">
        <v>43061</v>
      </c>
      <c r="Q284" s="35"/>
      <c r="R284" s="35"/>
      <c r="S284" s="49">
        <v>100</v>
      </c>
      <c r="T284" s="35">
        <v>100</v>
      </c>
      <c r="U284" s="35"/>
      <c r="V284" s="35"/>
      <c r="W284" s="59">
        <f t="shared" si="105"/>
        <v>0</v>
      </c>
      <c r="X284" s="59"/>
      <c r="Y284" s="59">
        <f t="shared" si="106"/>
        <v>42961</v>
      </c>
      <c r="Z284" s="131">
        <f t="shared" si="107"/>
        <v>0.99767771301177399</v>
      </c>
      <c r="AA284" s="59">
        <f t="shared" si="108"/>
        <v>42961</v>
      </c>
      <c r="AB284" s="140">
        <f t="shared" si="109"/>
        <v>0.99767771301177399</v>
      </c>
      <c r="AC284" s="124"/>
      <c r="AD284" s="124">
        <v>1</v>
      </c>
      <c r="AE284" s="124"/>
      <c r="AF284" s="66"/>
      <c r="AG284" s="56" t="s">
        <v>620</v>
      </c>
      <c r="AH284"/>
    </row>
    <row r="285" spans="1:34" ht="33.75" customHeight="1">
      <c r="A285" s="33" t="s">
        <v>621</v>
      </c>
      <c r="B285" s="23" t="s">
        <v>139</v>
      </c>
      <c r="C285" s="19"/>
      <c r="D285" s="21"/>
      <c r="E285" s="22">
        <f>SUM(E286:E287)</f>
        <v>0</v>
      </c>
      <c r="F285" s="22">
        <f>SUM(F286:F289)</f>
        <v>792861.44991999993</v>
      </c>
      <c r="G285" s="22">
        <f>SUM(G286:G287)</f>
        <v>0</v>
      </c>
      <c r="H285" s="22">
        <f>SUM(H286:H289)</f>
        <v>13513.2</v>
      </c>
      <c r="I285" s="22">
        <f t="shared" ref="I285:V285" si="113">SUM(I286:I289)</f>
        <v>0</v>
      </c>
      <c r="J285" s="22">
        <f t="shared" si="113"/>
        <v>0</v>
      </c>
      <c r="K285" s="22">
        <f t="shared" si="113"/>
        <v>0</v>
      </c>
      <c r="L285" s="22">
        <f t="shared" si="113"/>
        <v>0</v>
      </c>
      <c r="M285" s="22">
        <f t="shared" si="113"/>
        <v>0</v>
      </c>
      <c r="N285" s="22">
        <f t="shared" si="113"/>
        <v>57524</v>
      </c>
      <c r="O285" s="22">
        <f t="shared" si="113"/>
        <v>366006.2</v>
      </c>
      <c r="P285" s="22">
        <f t="shared" si="113"/>
        <v>366006.2</v>
      </c>
      <c r="Q285" s="22">
        <f t="shared" si="113"/>
        <v>0</v>
      </c>
      <c r="R285" s="22">
        <f t="shared" si="113"/>
        <v>0</v>
      </c>
      <c r="S285" s="22">
        <f t="shared" si="113"/>
        <v>295006.2</v>
      </c>
      <c r="T285" s="22">
        <f t="shared" si="113"/>
        <v>295006.2</v>
      </c>
      <c r="U285" s="22">
        <f t="shared" si="113"/>
        <v>0</v>
      </c>
      <c r="V285" s="22">
        <f t="shared" si="113"/>
        <v>0</v>
      </c>
      <c r="W285" s="22">
        <f t="shared" si="105"/>
        <v>0</v>
      </c>
      <c r="X285" s="22"/>
      <c r="Y285" s="22">
        <f t="shared" si="106"/>
        <v>71000</v>
      </c>
      <c r="Z285" s="129">
        <f t="shared" si="107"/>
        <v>0.19398578494025509</v>
      </c>
      <c r="AA285" s="22">
        <f t="shared" si="108"/>
        <v>71000</v>
      </c>
      <c r="AB285" s="138">
        <f t="shared" si="109"/>
        <v>0.19398578494025509</v>
      </c>
      <c r="AC285" s="22">
        <f>SUM(AC286:AC289)</f>
        <v>2</v>
      </c>
      <c r="AD285" s="22">
        <f>SUM(AD286:AD289)</f>
        <v>0</v>
      </c>
      <c r="AE285" s="22">
        <f>SUM(AE286:AE289)</f>
        <v>2</v>
      </c>
      <c r="AF285" s="22">
        <f>SUM(AF286:AF287)</f>
        <v>0</v>
      </c>
      <c r="AG285" s="22">
        <f>SUM(AG286:AG287)</f>
        <v>0</v>
      </c>
      <c r="AH285"/>
    </row>
    <row r="286" spans="1:34" s="154" customFormat="1" ht="194.25" customHeight="1">
      <c r="A286" s="45">
        <v>250</v>
      </c>
      <c r="B286" s="51" t="s">
        <v>622</v>
      </c>
      <c r="C286" s="100" t="s">
        <v>586</v>
      </c>
      <c r="D286" s="48" t="s">
        <v>44</v>
      </c>
      <c r="E286" s="49"/>
      <c r="F286" s="35">
        <v>554976.81791999994</v>
      </c>
      <c r="G286" s="49"/>
      <c r="H286" s="49"/>
      <c r="I286" s="49"/>
      <c r="J286" s="36" t="s">
        <v>141</v>
      </c>
      <c r="K286" s="49"/>
      <c r="L286" s="49"/>
      <c r="M286" s="49"/>
      <c r="N286" s="49"/>
      <c r="O286" s="49">
        <f t="shared" ref="O286:O289" si="114">SUM(P286:R286)</f>
        <v>281493</v>
      </c>
      <c r="P286" s="49">
        <v>281493</v>
      </c>
      <c r="Q286" s="49"/>
      <c r="R286" s="49"/>
      <c r="S286" s="49">
        <f t="shared" ref="S286:S289" si="115">SUM(T286:V286)</f>
        <v>281493</v>
      </c>
      <c r="T286" s="49">
        <v>281493</v>
      </c>
      <c r="U286" s="49"/>
      <c r="V286" s="49"/>
      <c r="W286" s="59">
        <f t="shared" ref="W286:W289" si="116">R286-V286</f>
        <v>0</v>
      </c>
      <c r="X286" s="59"/>
      <c r="Y286" s="59">
        <f t="shared" ref="Y286:Y289" si="117">P286+Q286-T286-U286</f>
        <v>0</v>
      </c>
      <c r="Z286" s="131">
        <f t="shared" ref="Z286:Z289" si="118">Y286/(P286+Q286)</f>
        <v>0</v>
      </c>
      <c r="AA286" s="59">
        <f t="shared" ref="AA286:AA289" si="119">Y286+W286</f>
        <v>0</v>
      </c>
      <c r="AB286" s="140">
        <f t="shared" ref="AB286:AB289" si="120">AA286/O286</f>
        <v>0</v>
      </c>
      <c r="AC286" s="149">
        <v>1</v>
      </c>
      <c r="AD286" s="149"/>
      <c r="AE286" s="149">
        <v>0</v>
      </c>
      <c r="AF286" s="150"/>
      <c r="AG286" s="56" t="s">
        <v>623</v>
      </c>
      <c r="AH286"/>
    </row>
    <row r="287" spans="1:34" s="154" customFormat="1" ht="54" customHeight="1">
      <c r="A287" s="45">
        <v>251</v>
      </c>
      <c r="B287" s="51" t="s">
        <v>624</v>
      </c>
      <c r="C287" s="100" t="s">
        <v>586</v>
      </c>
      <c r="D287" s="48" t="s">
        <v>44</v>
      </c>
      <c r="E287" s="49"/>
      <c r="F287" s="35">
        <v>224371.432</v>
      </c>
      <c r="G287" s="49"/>
      <c r="H287" s="49"/>
      <c r="I287" s="49"/>
      <c r="J287" s="36" t="s">
        <v>141</v>
      </c>
      <c r="K287" s="49"/>
      <c r="L287" s="49"/>
      <c r="M287" s="49"/>
      <c r="N287" s="49"/>
      <c r="O287" s="49">
        <f t="shared" si="114"/>
        <v>10000</v>
      </c>
      <c r="P287" s="49">
        <v>10000</v>
      </c>
      <c r="Q287" s="49"/>
      <c r="R287" s="49"/>
      <c r="S287" s="49">
        <f t="shared" si="115"/>
        <v>0</v>
      </c>
      <c r="T287" s="49"/>
      <c r="U287" s="49"/>
      <c r="V287" s="49"/>
      <c r="W287" s="59">
        <f t="shared" si="116"/>
        <v>0</v>
      </c>
      <c r="X287" s="59"/>
      <c r="Y287" s="59">
        <f t="shared" si="117"/>
        <v>10000</v>
      </c>
      <c r="Z287" s="131">
        <f t="shared" si="118"/>
        <v>1</v>
      </c>
      <c r="AA287" s="59">
        <f t="shared" si="119"/>
        <v>10000</v>
      </c>
      <c r="AB287" s="140">
        <f t="shared" si="120"/>
        <v>1</v>
      </c>
      <c r="AC287" s="149"/>
      <c r="AD287" s="149">
        <v>0</v>
      </c>
      <c r="AE287" s="149">
        <v>1</v>
      </c>
      <c r="AF287" s="150">
        <v>0</v>
      </c>
      <c r="AG287" s="56" t="s">
        <v>625</v>
      </c>
      <c r="AH287"/>
    </row>
    <row r="288" spans="1:34" s="27" customFormat="1" ht="118.5" customHeight="1">
      <c r="A288" s="45">
        <v>252</v>
      </c>
      <c r="B288" s="51" t="s">
        <v>626</v>
      </c>
      <c r="C288" s="50">
        <v>123011015</v>
      </c>
      <c r="D288" s="50" t="s">
        <v>44</v>
      </c>
      <c r="E288" s="35"/>
      <c r="F288" s="35">
        <v>13513.2</v>
      </c>
      <c r="G288" s="52"/>
      <c r="H288" s="52">
        <v>13513.2</v>
      </c>
      <c r="I288" s="52"/>
      <c r="J288" s="36"/>
      <c r="K288" s="35"/>
      <c r="L288" s="35"/>
      <c r="M288" s="35"/>
      <c r="N288" s="35"/>
      <c r="O288" s="49">
        <f t="shared" si="114"/>
        <v>13513.2</v>
      </c>
      <c r="P288" s="35">
        <v>13513.2</v>
      </c>
      <c r="Q288" s="35"/>
      <c r="R288" s="35"/>
      <c r="S288" s="49">
        <f t="shared" si="115"/>
        <v>13513.2</v>
      </c>
      <c r="T288" s="35">
        <v>13513.2</v>
      </c>
      <c r="U288" s="35"/>
      <c r="V288" s="35"/>
      <c r="W288" s="59">
        <f t="shared" si="116"/>
        <v>0</v>
      </c>
      <c r="X288" s="59"/>
      <c r="Y288" s="59">
        <f t="shared" si="117"/>
        <v>0</v>
      </c>
      <c r="Z288" s="131">
        <f t="shared" si="118"/>
        <v>0</v>
      </c>
      <c r="AA288" s="59">
        <f t="shared" si="119"/>
        <v>0</v>
      </c>
      <c r="AB288" s="140">
        <f t="shared" si="120"/>
        <v>0</v>
      </c>
      <c r="AC288" s="124"/>
      <c r="AD288" s="124"/>
      <c r="AE288" s="124">
        <v>1</v>
      </c>
      <c r="AF288" s="66"/>
      <c r="AG288" s="177" t="s">
        <v>573</v>
      </c>
      <c r="AH288"/>
    </row>
    <row r="289" spans="1:34" s="27" customFormat="1" ht="118.5" customHeight="1">
      <c r="A289" s="45">
        <v>253</v>
      </c>
      <c r="B289" s="51" t="s">
        <v>627</v>
      </c>
      <c r="C289" s="50" t="s">
        <v>628</v>
      </c>
      <c r="D289" s="50" t="s">
        <v>44</v>
      </c>
      <c r="E289" s="35"/>
      <c r="F289" s="35"/>
      <c r="G289" s="52"/>
      <c r="H289" s="52"/>
      <c r="I289" s="52"/>
      <c r="J289" s="36" t="s">
        <v>141</v>
      </c>
      <c r="K289" s="35"/>
      <c r="L289" s="35"/>
      <c r="M289" s="35"/>
      <c r="N289" s="35">
        <v>57524</v>
      </c>
      <c r="O289" s="49">
        <f t="shared" si="114"/>
        <v>61000</v>
      </c>
      <c r="P289" s="35">
        <v>61000</v>
      </c>
      <c r="Q289" s="35"/>
      <c r="R289" s="35"/>
      <c r="S289" s="49">
        <f t="shared" si="115"/>
        <v>0</v>
      </c>
      <c r="T289" s="35">
        <v>0</v>
      </c>
      <c r="U289" s="35"/>
      <c r="V289" s="35"/>
      <c r="W289" s="59">
        <f t="shared" si="116"/>
        <v>0</v>
      </c>
      <c r="X289" s="59"/>
      <c r="Y289" s="59">
        <f t="shared" si="117"/>
        <v>61000</v>
      </c>
      <c r="Z289" s="131">
        <f t="shared" si="118"/>
        <v>1</v>
      </c>
      <c r="AA289" s="59">
        <f t="shared" si="119"/>
        <v>61000</v>
      </c>
      <c r="AB289" s="140">
        <f t="shared" si="120"/>
        <v>1</v>
      </c>
      <c r="AC289" s="124">
        <v>1</v>
      </c>
      <c r="AD289" s="124"/>
      <c r="AE289" s="124"/>
      <c r="AF289" s="66"/>
      <c r="AG289" s="177" t="s">
        <v>629</v>
      </c>
      <c r="AH289"/>
    </row>
    <row r="290" spans="1:34" s="6" customFormat="1">
      <c r="A290" s="168" t="s">
        <v>630</v>
      </c>
      <c r="B290" s="169"/>
      <c r="C290" s="28"/>
      <c r="D290" s="16"/>
      <c r="E290" s="25">
        <f>E292</f>
        <v>32557271.791999999</v>
      </c>
      <c r="F290" s="25">
        <f t="shared" ref="F290:AG290" si="121">F292</f>
        <v>31792118.3631</v>
      </c>
      <c r="G290" s="25">
        <f t="shared" si="121"/>
        <v>0</v>
      </c>
      <c r="H290" s="25">
        <f t="shared" si="121"/>
        <v>12229852</v>
      </c>
      <c r="I290" s="25">
        <f t="shared" si="121"/>
        <v>0</v>
      </c>
      <c r="J290" s="25">
        <f t="shared" si="121"/>
        <v>0</v>
      </c>
      <c r="K290" s="25">
        <f t="shared" si="121"/>
        <v>0</v>
      </c>
      <c r="L290" s="25">
        <f t="shared" si="121"/>
        <v>0</v>
      </c>
      <c r="M290" s="25">
        <f t="shared" si="121"/>
        <v>0</v>
      </c>
      <c r="N290" s="25">
        <f t="shared" si="121"/>
        <v>0</v>
      </c>
      <c r="O290" s="25">
        <f t="shared" si="121"/>
        <v>4266453.9997300003</v>
      </c>
      <c r="P290" s="25">
        <f t="shared" si="121"/>
        <v>4266453.9997300003</v>
      </c>
      <c r="Q290" s="25">
        <f t="shared" si="121"/>
        <v>0</v>
      </c>
      <c r="R290" s="25">
        <f t="shared" si="121"/>
        <v>0</v>
      </c>
      <c r="S290" s="25">
        <f t="shared" si="121"/>
        <v>4165297.9997300003</v>
      </c>
      <c r="T290" s="25">
        <f t="shared" si="121"/>
        <v>4165297.9997300003</v>
      </c>
      <c r="U290" s="25">
        <f t="shared" si="121"/>
        <v>0</v>
      </c>
      <c r="V290" s="25">
        <f t="shared" si="121"/>
        <v>0</v>
      </c>
      <c r="W290" s="25">
        <f t="shared" si="105"/>
        <v>0</v>
      </c>
      <c r="X290" s="25"/>
      <c r="Y290" s="25">
        <f t="shared" si="106"/>
        <v>101156</v>
      </c>
      <c r="Z290" s="125">
        <f t="shared" si="107"/>
        <v>2.3709619277836252E-2</v>
      </c>
      <c r="AA290" s="25">
        <f t="shared" si="108"/>
        <v>101156</v>
      </c>
      <c r="AB290" s="126">
        <f t="shared" si="109"/>
        <v>2.3709619277836252E-2</v>
      </c>
      <c r="AC290" s="25">
        <f t="shared" si="121"/>
        <v>7</v>
      </c>
      <c r="AD290" s="25">
        <f t="shared" si="121"/>
        <v>0</v>
      </c>
      <c r="AE290" s="25">
        <f t="shared" si="121"/>
        <v>0</v>
      </c>
      <c r="AF290" s="25">
        <f t="shared" si="121"/>
        <v>0</v>
      </c>
      <c r="AG290" s="25">
        <f t="shared" si="121"/>
        <v>0</v>
      </c>
      <c r="AH290"/>
    </row>
    <row r="291" spans="1:34" ht="23.25" customHeight="1">
      <c r="A291" s="34"/>
      <c r="B291" s="13" t="s">
        <v>207</v>
      </c>
      <c r="C291" s="3"/>
      <c r="D291" s="2"/>
      <c r="E291" s="26"/>
      <c r="F291" s="26"/>
      <c r="G291" s="26"/>
      <c r="H291" s="26"/>
      <c r="I291" s="26"/>
      <c r="J291" s="15"/>
      <c r="K291" s="26"/>
      <c r="L291" s="26"/>
      <c r="M291" s="26"/>
      <c r="N291" s="26"/>
      <c r="O291" s="38">
        <f>SUM(P291:R291)</f>
        <v>0</v>
      </c>
      <c r="P291" s="26"/>
      <c r="Q291" s="26"/>
      <c r="R291" s="26"/>
      <c r="S291" s="38">
        <f>SUM(T291:V291)</f>
        <v>0</v>
      </c>
      <c r="T291" s="26"/>
      <c r="U291" s="26"/>
      <c r="V291" s="26"/>
      <c r="W291" s="58">
        <f t="shared" si="105"/>
        <v>0</v>
      </c>
      <c r="X291" s="87"/>
      <c r="Y291" s="58">
        <f t="shared" si="106"/>
        <v>0</v>
      </c>
      <c r="Z291" s="133"/>
      <c r="AA291" s="58"/>
      <c r="AB291" s="142"/>
      <c r="AC291" s="122"/>
      <c r="AD291" s="122"/>
      <c r="AE291" s="122"/>
      <c r="AF291" s="88"/>
      <c r="AG291" s="74"/>
      <c r="AH291"/>
    </row>
    <row r="292" spans="1:34" ht="27.75" customHeight="1">
      <c r="A292" s="33" t="s">
        <v>631</v>
      </c>
      <c r="B292" s="23" t="s">
        <v>41</v>
      </c>
      <c r="C292" s="19"/>
      <c r="D292" s="21"/>
      <c r="E292" s="22">
        <f>SUM(E293:E299)</f>
        <v>32557271.791999999</v>
      </c>
      <c r="F292" s="22">
        <f>SUM(F293:F299)</f>
        <v>31792118.3631</v>
      </c>
      <c r="G292" s="22">
        <f t="shared" ref="G292:AG292" si="122">G293</f>
        <v>0</v>
      </c>
      <c r="H292" s="22">
        <f>SUM(H293:H299)</f>
        <v>12229852</v>
      </c>
      <c r="I292" s="22">
        <f t="shared" si="122"/>
        <v>0</v>
      </c>
      <c r="J292" s="22"/>
      <c r="K292" s="22">
        <f t="shared" si="122"/>
        <v>0</v>
      </c>
      <c r="L292" s="22">
        <f t="shared" si="122"/>
        <v>0</v>
      </c>
      <c r="M292" s="22">
        <f t="shared" si="122"/>
        <v>0</v>
      </c>
      <c r="N292" s="22">
        <f t="shared" si="122"/>
        <v>0</v>
      </c>
      <c r="O292" s="22">
        <f>SUM(O293:O299)</f>
        <v>4266453.9997300003</v>
      </c>
      <c r="P292" s="22">
        <f>SUM(P293:P299)</f>
        <v>4266453.9997300003</v>
      </c>
      <c r="Q292" s="22">
        <f t="shared" si="122"/>
        <v>0</v>
      </c>
      <c r="R292" s="22">
        <f t="shared" si="122"/>
        <v>0</v>
      </c>
      <c r="S292" s="22">
        <f>SUM(S293:S299)</f>
        <v>4165297.9997300003</v>
      </c>
      <c r="T292" s="22">
        <f>SUM(T293:T299)</f>
        <v>4165297.9997300003</v>
      </c>
      <c r="U292" s="22">
        <f t="shared" si="122"/>
        <v>0</v>
      </c>
      <c r="V292" s="22">
        <f t="shared" si="122"/>
        <v>0</v>
      </c>
      <c r="W292" s="22">
        <f t="shared" si="105"/>
        <v>0</v>
      </c>
      <c r="X292" s="22"/>
      <c r="Y292" s="22">
        <f>P292+Q292-T292-U292</f>
        <v>101156</v>
      </c>
      <c r="Z292" s="129">
        <f t="shared" si="107"/>
        <v>2.3709619277836252E-2</v>
      </c>
      <c r="AA292" s="22">
        <f>Y292+W292</f>
        <v>101156</v>
      </c>
      <c r="AB292" s="138">
        <f t="shared" si="109"/>
        <v>2.3709619277836252E-2</v>
      </c>
      <c r="AC292" s="22">
        <f>SUM(AC293:AC299)</f>
        <v>7</v>
      </c>
      <c r="AD292" s="116">
        <f t="shared" si="122"/>
        <v>0</v>
      </c>
      <c r="AE292" s="116">
        <f t="shared" si="122"/>
        <v>0</v>
      </c>
      <c r="AF292" s="22">
        <f t="shared" si="122"/>
        <v>0</v>
      </c>
      <c r="AG292" s="22">
        <f t="shared" si="122"/>
        <v>0</v>
      </c>
      <c r="AH292"/>
    </row>
    <row r="293" spans="1:34" s="18" customFormat="1" ht="69.75" customHeight="1">
      <c r="A293" s="45">
        <v>254</v>
      </c>
      <c r="B293" s="51" t="s">
        <v>632</v>
      </c>
      <c r="C293" s="100" t="s">
        <v>633</v>
      </c>
      <c r="D293" s="48" t="s">
        <v>44</v>
      </c>
      <c r="E293" s="49">
        <v>3920703</v>
      </c>
      <c r="F293" s="35">
        <v>3915676.7986900001</v>
      </c>
      <c r="G293" s="49"/>
      <c r="H293" s="49"/>
      <c r="I293" s="49"/>
      <c r="J293" s="36" t="s">
        <v>634</v>
      </c>
      <c r="K293" s="49"/>
      <c r="L293" s="49"/>
      <c r="M293" s="49"/>
      <c r="N293" s="49"/>
      <c r="O293" s="49">
        <f t="shared" ref="O293:O299" si="123">SUM(P293:R293)</f>
        <v>762638</v>
      </c>
      <c r="P293" s="49">
        <v>762638</v>
      </c>
      <c r="Q293" s="49"/>
      <c r="R293" s="49"/>
      <c r="S293" s="49">
        <f t="shared" ref="S293:S299" si="124">SUM(T293:V293)</f>
        <v>762638</v>
      </c>
      <c r="T293" s="49">
        <v>762638</v>
      </c>
      <c r="U293" s="49"/>
      <c r="V293" s="49"/>
      <c r="W293" s="59">
        <f t="shared" ref="W293:W299" si="125">R293-V293</f>
        <v>0</v>
      </c>
      <c r="X293" s="59"/>
      <c r="Y293" s="59">
        <f t="shared" ref="Y293:Y299" si="126">P293+Q293-T293-U293</f>
        <v>0</v>
      </c>
      <c r="Z293" s="131">
        <f t="shared" ref="Z293:Z299" si="127">Y293/(P293+Q293)</f>
        <v>0</v>
      </c>
      <c r="AA293" s="59">
        <f t="shared" ref="AA293:AA299" si="128">Y293+W293</f>
        <v>0</v>
      </c>
      <c r="AB293" s="140">
        <f t="shared" ref="AB293:AB299" si="129">AA293/O293</f>
        <v>0</v>
      </c>
      <c r="AC293" s="149">
        <v>1</v>
      </c>
      <c r="AD293" s="149"/>
      <c r="AE293" s="149"/>
      <c r="AF293" s="64"/>
      <c r="AG293" s="56"/>
      <c r="AH293"/>
    </row>
    <row r="294" spans="1:34" s="18" customFormat="1" ht="69.75" customHeight="1">
      <c r="A294" s="45">
        <v>255</v>
      </c>
      <c r="B294" s="51" t="s">
        <v>635</v>
      </c>
      <c r="C294" s="100" t="s">
        <v>636</v>
      </c>
      <c r="D294" s="155" t="s">
        <v>44</v>
      </c>
      <c r="E294" s="49">
        <v>25307124</v>
      </c>
      <c r="F294" s="35">
        <v>24709885.39686</v>
      </c>
      <c r="G294" s="49"/>
      <c r="H294" s="49">
        <v>10191352</v>
      </c>
      <c r="I294" s="49"/>
      <c r="J294" s="36" t="s">
        <v>637</v>
      </c>
      <c r="K294" s="49"/>
      <c r="L294" s="49"/>
      <c r="M294" s="49"/>
      <c r="N294" s="49"/>
      <c r="O294" s="49">
        <f t="shared" si="123"/>
        <v>3105948.5389700001</v>
      </c>
      <c r="P294" s="49">
        <v>3105948.5389700001</v>
      </c>
      <c r="Q294" s="49"/>
      <c r="R294" s="49"/>
      <c r="S294" s="49">
        <f t="shared" si="124"/>
        <v>3105948.5389700001</v>
      </c>
      <c r="T294" s="49">
        <v>3105948.5389700001</v>
      </c>
      <c r="U294" s="49"/>
      <c r="V294" s="49"/>
      <c r="W294" s="59">
        <f t="shared" si="125"/>
        <v>0</v>
      </c>
      <c r="X294" s="59"/>
      <c r="Y294" s="59">
        <f t="shared" si="126"/>
        <v>0</v>
      </c>
      <c r="Z294" s="131">
        <f t="shared" si="127"/>
        <v>0</v>
      </c>
      <c r="AA294" s="59">
        <f t="shared" si="128"/>
        <v>0</v>
      </c>
      <c r="AB294" s="140">
        <f t="shared" si="129"/>
        <v>0</v>
      </c>
      <c r="AC294" s="149">
        <v>1</v>
      </c>
      <c r="AD294" s="149"/>
      <c r="AE294" s="149"/>
      <c r="AF294" s="64"/>
      <c r="AG294" s="177"/>
      <c r="AH294"/>
    </row>
    <row r="295" spans="1:34" s="18" customFormat="1" ht="69.75" customHeight="1">
      <c r="A295" s="45">
        <v>256</v>
      </c>
      <c r="B295" s="51" t="s">
        <v>638</v>
      </c>
      <c r="C295" s="100" t="s">
        <v>636</v>
      </c>
      <c r="D295" s="155" t="s">
        <v>44</v>
      </c>
      <c r="E295" s="49">
        <v>1925082</v>
      </c>
      <c r="F295" s="35">
        <v>1860503.1017899998</v>
      </c>
      <c r="G295" s="49"/>
      <c r="H295" s="49">
        <v>800000</v>
      </c>
      <c r="I295" s="49"/>
      <c r="J295" s="36" t="s">
        <v>639</v>
      </c>
      <c r="K295" s="49"/>
      <c r="L295" s="49"/>
      <c r="M295" s="49"/>
      <c r="N295" s="49"/>
      <c r="O295" s="49">
        <f t="shared" si="123"/>
        <v>296711.46075999999</v>
      </c>
      <c r="P295" s="49">
        <v>296711.46075999999</v>
      </c>
      <c r="Q295" s="49"/>
      <c r="R295" s="49"/>
      <c r="S295" s="49">
        <f t="shared" si="124"/>
        <v>296711.46075999999</v>
      </c>
      <c r="T295" s="49">
        <v>296711.46075999999</v>
      </c>
      <c r="U295" s="49"/>
      <c r="V295" s="49"/>
      <c r="W295" s="59">
        <f t="shared" si="125"/>
        <v>0</v>
      </c>
      <c r="X295" s="59"/>
      <c r="Y295" s="59">
        <f t="shared" si="126"/>
        <v>0</v>
      </c>
      <c r="Z295" s="131">
        <f t="shared" si="127"/>
        <v>0</v>
      </c>
      <c r="AA295" s="59">
        <f t="shared" si="128"/>
        <v>0</v>
      </c>
      <c r="AB295" s="140">
        <f t="shared" si="129"/>
        <v>0</v>
      </c>
      <c r="AC295" s="149">
        <v>1</v>
      </c>
      <c r="AD295" s="149"/>
      <c r="AE295" s="149"/>
      <c r="AF295" s="64"/>
      <c r="AG295" s="177"/>
      <c r="AH295"/>
    </row>
    <row r="296" spans="1:34" s="18" customFormat="1" ht="96.75" customHeight="1">
      <c r="A296" s="45">
        <v>257</v>
      </c>
      <c r="B296" s="51" t="s">
        <v>640</v>
      </c>
      <c r="C296" s="100" t="s">
        <v>636</v>
      </c>
      <c r="D296" s="155" t="s">
        <v>44</v>
      </c>
      <c r="E296" s="49">
        <v>1404362.7919999999</v>
      </c>
      <c r="F296" s="35">
        <v>1306053.0657599999</v>
      </c>
      <c r="G296" s="49"/>
      <c r="H296" s="49">
        <v>1238500</v>
      </c>
      <c r="I296" s="49"/>
      <c r="J296" s="36" t="s">
        <v>641</v>
      </c>
      <c r="K296" s="49"/>
      <c r="L296" s="49"/>
      <c r="M296" s="49"/>
      <c r="N296" s="49"/>
      <c r="O296" s="49">
        <f t="shared" si="123"/>
        <v>0</v>
      </c>
      <c r="P296" s="49">
        <v>0</v>
      </c>
      <c r="Q296" s="49"/>
      <c r="R296" s="49"/>
      <c r="S296" s="49">
        <f t="shared" si="124"/>
        <v>0</v>
      </c>
      <c r="T296" s="49">
        <v>0</v>
      </c>
      <c r="U296" s="49"/>
      <c r="V296" s="49"/>
      <c r="W296" s="59">
        <f t="shared" si="125"/>
        <v>0</v>
      </c>
      <c r="X296" s="59"/>
      <c r="Y296" s="59">
        <f t="shared" si="126"/>
        <v>0</v>
      </c>
      <c r="Z296" s="131"/>
      <c r="AA296" s="59"/>
      <c r="AB296" s="140"/>
      <c r="AC296" s="149">
        <v>1</v>
      </c>
      <c r="AD296" s="149"/>
      <c r="AE296" s="149"/>
      <c r="AF296" s="64"/>
      <c r="AG296" s="177" t="s">
        <v>47</v>
      </c>
      <c r="AH296"/>
    </row>
    <row r="297" spans="1:34" s="18" customFormat="1" ht="69.75" customHeight="1">
      <c r="A297" s="45">
        <v>258</v>
      </c>
      <c r="B297" s="51" t="s">
        <v>642</v>
      </c>
      <c r="C297" s="47">
        <v>355022015</v>
      </c>
      <c r="D297" s="155">
        <v>2026</v>
      </c>
      <c r="E297" s="49"/>
      <c r="F297" s="35"/>
      <c r="G297" s="49"/>
      <c r="H297" s="49"/>
      <c r="I297" s="49"/>
      <c r="J297" s="183"/>
      <c r="K297" s="49"/>
      <c r="L297" s="49"/>
      <c r="M297" s="49"/>
      <c r="N297" s="49"/>
      <c r="O297" s="49">
        <f t="shared" si="123"/>
        <v>46900</v>
      </c>
      <c r="P297" s="49">
        <v>46900</v>
      </c>
      <c r="Q297" s="49"/>
      <c r="R297" s="49"/>
      <c r="S297" s="49">
        <f t="shared" si="124"/>
        <v>0</v>
      </c>
      <c r="T297" s="49"/>
      <c r="U297" s="49"/>
      <c r="V297" s="49"/>
      <c r="W297" s="59">
        <f t="shared" si="125"/>
        <v>0</v>
      </c>
      <c r="X297" s="59"/>
      <c r="Y297" s="59">
        <f t="shared" si="126"/>
        <v>46900</v>
      </c>
      <c r="Z297" s="131">
        <f t="shared" si="127"/>
        <v>1</v>
      </c>
      <c r="AA297" s="59">
        <f t="shared" si="128"/>
        <v>46900</v>
      </c>
      <c r="AB297" s="140">
        <f t="shared" si="129"/>
        <v>1</v>
      </c>
      <c r="AC297" s="149">
        <v>1</v>
      </c>
      <c r="AD297" s="149"/>
      <c r="AE297" s="149"/>
      <c r="AF297" s="64"/>
      <c r="AG297" s="177" t="s">
        <v>643</v>
      </c>
      <c r="AH297"/>
    </row>
    <row r="298" spans="1:34" s="18" customFormat="1" ht="69.75" customHeight="1">
      <c r="A298" s="45">
        <v>259</v>
      </c>
      <c r="B298" s="51" t="s">
        <v>644</v>
      </c>
      <c r="C298" s="47">
        <v>355028015</v>
      </c>
      <c r="D298" s="155">
        <v>2026</v>
      </c>
      <c r="E298" s="49"/>
      <c r="F298" s="35"/>
      <c r="G298" s="49"/>
      <c r="H298" s="49"/>
      <c r="I298" s="49"/>
      <c r="J298" s="183"/>
      <c r="K298" s="49"/>
      <c r="L298" s="49"/>
      <c r="M298" s="49"/>
      <c r="N298" s="49"/>
      <c r="O298" s="49">
        <f t="shared" si="123"/>
        <v>10300</v>
      </c>
      <c r="P298" s="49">
        <v>10300</v>
      </c>
      <c r="Q298" s="49"/>
      <c r="R298" s="49"/>
      <c r="S298" s="49">
        <f t="shared" si="124"/>
        <v>0</v>
      </c>
      <c r="T298" s="49"/>
      <c r="U298" s="49"/>
      <c r="V298" s="49"/>
      <c r="W298" s="59">
        <f t="shared" si="125"/>
        <v>0</v>
      </c>
      <c r="X298" s="59"/>
      <c r="Y298" s="59">
        <f t="shared" si="126"/>
        <v>10300</v>
      </c>
      <c r="Z298" s="131">
        <f t="shared" si="127"/>
        <v>1</v>
      </c>
      <c r="AA298" s="59">
        <f t="shared" si="128"/>
        <v>10300</v>
      </c>
      <c r="AB298" s="140">
        <f t="shared" si="129"/>
        <v>1</v>
      </c>
      <c r="AC298" s="149">
        <v>1</v>
      </c>
      <c r="AD298" s="149"/>
      <c r="AE298" s="149"/>
      <c r="AF298" s="64"/>
      <c r="AG298" s="177" t="s">
        <v>645</v>
      </c>
      <c r="AH298"/>
    </row>
    <row r="299" spans="1:34" s="18" customFormat="1" ht="69.75" customHeight="1">
      <c r="A299" s="45">
        <v>260</v>
      </c>
      <c r="B299" s="51" t="s">
        <v>646</v>
      </c>
      <c r="C299" s="47">
        <v>355022015</v>
      </c>
      <c r="D299" s="155">
        <v>2026</v>
      </c>
      <c r="E299" s="49"/>
      <c r="F299" s="35"/>
      <c r="G299" s="49"/>
      <c r="H299" s="49"/>
      <c r="I299" s="49"/>
      <c r="J299" s="183"/>
      <c r="K299" s="49"/>
      <c r="L299" s="49"/>
      <c r="M299" s="49"/>
      <c r="N299" s="49"/>
      <c r="O299" s="49">
        <f t="shared" si="123"/>
        <v>43956</v>
      </c>
      <c r="P299" s="49">
        <v>43956</v>
      </c>
      <c r="Q299" s="49"/>
      <c r="R299" s="49"/>
      <c r="S299" s="49">
        <f t="shared" si="124"/>
        <v>0</v>
      </c>
      <c r="T299" s="49"/>
      <c r="U299" s="49"/>
      <c r="V299" s="49"/>
      <c r="W299" s="59">
        <f t="shared" si="125"/>
        <v>0</v>
      </c>
      <c r="X299" s="59"/>
      <c r="Y299" s="59">
        <f t="shared" si="126"/>
        <v>43956</v>
      </c>
      <c r="Z299" s="131">
        <f t="shared" si="127"/>
        <v>1</v>
      </c>
      <c r="AA299" s="59">
        <f t="shared" si="128"/>
        <v>43956</v>
      </c>
      <c r="AB299" s="140">
        <f t="shared" si="129"/>
        <v>1</v>
      </c>
      <c r="AC299" s="149">
        <v>1</v>
      </c>
      <c r="AD299" s="149"/>
      <c r="AE299" s="149"/>
      <c r="AF299" s="64"/>
      <c r="AG299" s="177" t="s">
        <v>645</v>
      </c>
      <c r="AH299"/>
    </row>
    <row r="300" spans="1:34" s="158" customFormat="1">
      <c r="A300" s="168" t="s">
        <v>647</v>
      </c>
      <c r="B300" s="169"/>
      <c r="C300" s="28"/>
      <c r="D300" s="16"/>
      <c r="E300" s="25">
        <f>E302+F305</f>
        <v>2425349.8649999998</v>
      </c>
      <c r="F300" s="25">
        <f>F302+F305</f>
        <v>2337343.81733</v>
      </c>
      <c r="G300" s="25">
        <f t="shared" ref="G300:AF300" si="130">G302+G305</f>
        <v>0</v>
      </c>
      <c r="H300" s="25">
        <f t="shared" si="130"/>
        <v>0</v>
      </c>
      <c r="I300" s="25">
        <f t="shared" si="130"/>
        <v>0</v>
      </c>
      <c r="J300" s="25"/>
      <c r="K300" s="25">
        <f t="shared" si="130"/>
        <v>0</v>
      </c>
      <c r="L300" s="25">
        <f t="shared" si="130"/>
        <v>0</v>
      </c>
      <c r="M300" s="25">
        <f t="shared" si="130"/>
        <v>0</v>
      </c>
      <c r="N300" s="25">
        <f t="shared" si="130"/>
        <v>0</v>
      </c>
      <c r="O300" s="25">
        <f t="shared" si="130"/>
        <v>161884.08976999999</v>
      </c>
      <c r="P300" s="25">
        <f t="shared" si="130"/>
        <v>161884.08976999999</v>
      </c>
      <c r="Q300" s="25">
        <f t="shared" si="130"/>
        <v>0</v>
      </c>
      <c r="R300" s="25">
        <f t="shared" si="130"/>
        <v>0</v>
      </c>
      <c r="S300" s="25">
        <f t="shared" si="130"/>
        <v>161884.08976999999</v>
      </c>
      <c r="T300" s="25">
        <f t="shared" si="130"/>
        <v>161884.08976999999</v>
      </c>
      <c r="U300" s="25">
        <f t="shared" si="130"/>
        <v>0</v>
      </c>
      <c r="V300" s="25">
        <f t="shared" si="130"/>
        <v>0</v>
      </c>
      <c r="W300" s="25">
        <f t="shared" si="105"/>
        <v>0</v>
      </c>
      <c r="X300" s="25"/>
      <c r="Y300" s="25">
        <f t="shared" si="106"/>
        <v>0</v>
      </c>
      <c r="Z300" s="125">
        <f t="shared" si="107"/>
        <v>0</v>
      </c>
      <c r="AA300" s="25">
        <f t="shared" si="108"/>
        <v>0</v>
      </c>
      <c r="AB300" s="126">
        <f t="shared" si="109"/>
        <v>0</v>
      </c>
      <c r="AC300" s="25">
        <f t="shared" si="130"/>
        <v>3</v>
      </c>
      <c r="AD300" s="25">
        <f t="shared" si="130"/>
        <v>0</v>
      </c>
      <c r="AE300" s="25">
        <f t="shared" si="130"/>
        <v>0</v>
      </c>
      <c r="AF300" s="25">
        <f t="shared" si="130"/>
        <v>0</v>
      </c>
      <c r="AG300" s="25"/>
      <c r="AH300"/>
    </row>
    <row r="301" spans="1:34" ht="26.25" customHeight="1">
      <c r="A301" s="34"/>
      <c r="B301" s="13" t="s">
        <v>207</v>
      </c>
      <c r="C301" s="3"/>
      <c r="D301" s="2"/>
      <c r="E301" s="14"/>
      <c r="F301" s="14"/>
      <c r="G301" s="14"/>
      <c r="H301" s="14"/>
      <c r="I301" s="14"/>
      <c r="J301" s="15"/>
      <c r="K301" s="14"/>
      <c r="L301" s="14"/>
      <c r="M301" s="14"/>
      <c r="N301" s="14"/>
      <c r="O301" s="38">
        <v>0</v>
      </c>
      <c r="P301" s="14"/>
      <c r="Q301" s="14"/>
      <c r="R301" s="14"/>
      <c r="S301" s="38">
        <v>0</v>
      </c>
      <c r="T301" s="14"/>
      <c r="U301" s="14"/>
      <c r="V301" s="14"/>
      <c r="W301" s="58">
        <f t="shared" si="105"/>
        <v>0</v>
      </c>
      <c r="X301" s="60"/>
      <c r="Y301" s="58">
        <f t="shared" si="106"/>
        <v>0</v>
      </c>
      <c r="Z301" s="132"/>
      <c r="AA301" s="58"/>
      <c r="AB301" s="141"/>
      <c r="AC301" s="119"/>
      <c r="AD301" s="119"/>
      <c r="AE301" s="119"/>
      <c r="AF301" s="65"/>
      <c r="AG301" s="74"/>
      <c r="AH301"/>
    </row>
    <row r="302" spans="1:34" ht="27.75" customHeight="1">
      <c r="A302" s="33" t="s">
        <v>648</v>
      </c>
      <c r="B302" s="23" t="s">
        <v>41</v>
      </c>
      <c r="C302" s="19"/>
      <c r="D302" s="21"/>
      <c r="E302" s="22">
        <f>E303+E304</f>
        <v>2321269.6949999998</v>
      </c>
      <c r="F302" s="22">
        <f>F303+F304</f>
        <v>2233263.6473300001</v>
      </c>
      <c r="G302" s="22">
        <f t="shared" ref="G302:AF302" si="131">G303+G304</f>
        <v>0</v>
      </c>
      <c r="H302" s="22">
        <f t="shared" si="131"/>
        <v>0</v>
      </c>
      <c r="I302" s="22">
        <f t="shared" si="131"/>
        <v>0</v>
      </c>
      <c r="J302" s="22"/>
      <c r="K302" s="22">
        <f t="shared" si="131"/>
        <v>0</v>
      </c>
      <c r="L302" s="22">
        <f t="shared" si="131"/>
        <v>0</v>
      </c>
      <c r="M302" s="22">
        <f t="shared" si="131"/>
        <v>0</v>
      </c>
      <c r="N302" s="22">
        <f t="shared" si="131"/>
        <v>0</v>
      </c>
      <c r="O302" s="22">
        <f>O303+O304</f>
        <v>161884.08976999999</v>
      </c>
      <c r="P302" s="22">
        <f>P303+P304</f>
        <v>161884.08976999999</v>
      </c>
      <c r="Q302" s="22">
        <f t="shared" si="131"/>
        <v>0</v>
      </c>
      <c r="R302" s="22">
        <f t="shared" si="131"/>
        <v>0</v>
      </c>
      <c r="S302" s="22">
        <f>S303+S304</f>
        <v>161884.08976999999</v>
      </c>
      <c r="T302" s="22">
        <f>T303+T304</f>
        <v>161884.08976999999</v>
      </c>
      <c r="U302" s="22">
        <f t="shared" si="131"/>
        <v>0</v>
      </c>
      <c r="V302" s="22">
        <f t="shared" si="131"/>
        <v>0</v>
      </c>
      <c r="W302" s="22">
        <f t="shared" si="105"/>
        <v>0</v>
      </c>
      <c r="X302" s="22"/>
      <c r="Y302" s="22">
        <f t="shared" si="106"/>
        <v>0</v>
      </c>
      <c r="Z302" s="129">
        <f t="shared" si="107"/>
        <v>0</v>
      </c>
      <c r="AA302" s="22">
        <f t="shared" si="108"/>
        <v>0</v>
      </c>
      <c r="AB302" s="138">
        <f t="shared" si="109"/>
        <v>0</v>
      </c>
      <c r="AC302" s="22">
        <f>AC303+AC304</f>
        <v>2</v>
      </c>
      <c r="AD302" s="116">
        <f t="shared" si="131"/>
        <v>0</v>
      </c>
      <c r="AE302" s="116">
        <f t="shared" si="131"/>
        <v>0</v>
      </c>
      <c r="AF302" s="22">
        <f t="shared" si="131"/>
        <v>0</v>
      </c>
      <c r="AG302" s="22"/>
      <c r="AH302"/>
    </row>
    <row r="303" spans="1:34" s="18" customFormat="1" ht="204" customHeight="1">
      <c r="A303" s="45">
        <v>261</v>
      </c>
      <c r="B303" s="51" t="s">
        <v>649</v>
      </c>
      <c r="C303" s="100" t="s">
        <v>650</v>
      </c>
      <c r="D303" s="48" t="s">
        <v>75</v>
      </c>
      <c r="E303" s="49">
        <v>1556216</v>
      </c>
      <c r="F303" s="35">
        <v>1507872.5974999999</v>
      </c>
      <c r="G303" s="49"/>
      <c r="H303" s="49"/>
      <c r="I303" s="49"/>
      <c r="J303" s="36" t="s">
        <v>651</v>
      </c>
      <c r="K303" s="49"/>
      <c r="L303" s="49">
        <v>0</v>
      </c>
      <c r="M303" s="49"/>
      <c r="N303" s="49"/>
      <c r="O303" s="49"/>
      <c r="P303" s="49"/>
      <c r="Q303" s="49"/>
      <c r="R303" s="49"/>
      <c r="S303" s="49"/>
      <c r="T303" s="49"/>
      <c r="U303" s="49"/>
      <c r="V303" s="49"/>
      <c r="W303" s="59">
        <f t="shared" si="105"/>
        <v>0</v>
      </c>
      <c r="X303" s="59"/>
      <c r="Y303" s="59">
        <f t="shared" si="106"/>
        <v>0</v>
      </c>
      <c r="Z303" s="131"/>
      <c r="AA303" s="59"/>
      <c r="AB303" s="140"/>
      <c r="AC303" s="149">
        <v>1</v>
      </c>
      <c r="AD303" s="149"/>
      <c r="AE303" s="149"/>
      <c r="AF303" s="64"/>
      <c r="AG303" s="56" t="s">
        <v>47</v>
      </c>
      <c r="AH303"/>
    </row>
    <row r="304" spans="1:34" s="18" customFormat="1" ht="91.5" customHeight="1">
      <c r="A304" s="45">
        <v>262</v>
      </c>
      <c r="B304" s="51" t="s">
        <v>652</v>
      </c>
      <c r="C304" s="100" t="s">
        <v>653</v>
      </c>
      <c r="D304" s="50" t="s">
        <v>44</v>
      </c>
      <c r="E304" s="49">
        <v>765053.69499999995</v>
      </c>
      <c r="F304" s="49">
        <v>725391.04983000003</v>
      </c>
      <c r="G304" s="49"/>
      <c r="H304" s="49"/>
      <c r="I304" s="49"/>
      <c r="J304" s="36" t="s">
        <v>654</v>
      </c>
      <c r="K304" s="107"/>
      <c r="L304" s="49"/>
      <c r="M304" s="49"/>
      <c r="N304" s="49"/>
      <c r="O304" s="49">
        <f t="shared" ref="O304" si="132">SUM(P304:R304)</f>
        <v>161884.08976999999</v>
      </c>
      <c r="P304" s="49">
        <v>161884.08976999999</v>
      </c>
      <c r="Q304" s="49"/>
      <c r="R304" s="49"/>
      <c r="S304" s="49">
        <f t="shared" ref="S304" si="133">SUM(T304:V304)</f>
        <v>161884.08976999999</v>
      </c>
      <c r="T304" s="108">
        <v>161884.08976999999</v>
      </c>
      <c r="U304" s="49"/>
      <c r="V304" s="49"/>
      <c r="W304" s="59">
        <f t="shared" si="105"/>
        <v>0</v>
      </c>
      <c r="X304" s="59"/>
      <c r="Y304" s="59">
        <f t="shared" si="106"/>
        <v>0</v>
      </c>
      <c r="Z304" s="131">
        <f t="shared" si="107"/>
        <v>0</v>
      </c>
      <c r="AA304" s="59">
        <f t="shared" si="108"/>
        <v>0</v>
      </c>
      <c r="AB304" s="140">
        <f t="shared" si="109"/>
        <v>0</v>
      </c>
      <c r="AC304" s="149">
        <v>1</v>
      </c>
      <c r="AD304" s="149"/>
      <c r="AE304" s="149"/>
      <c r="AF304" s="64"/>
      <c r="AG304" s="56"/>
      <c r="AH304"/>
    </row>
    <row r="305" spans="1:34" ht="27.75" customHeight="1">
      <c r="A305" s="33" t="s">
        <v>655</v>
      </c>
      <c r="B305" s="23" t="s">
        <v>540</v>
      </c>
      <c r="C305" s="19"/>
      <c r="D305" s="21"/>
      <c r="E305" s="22">
        <f>E306</f>
        <v>0</v>
      </c>
      <c r="F305" s="22">
        <f>F306</f>
        <v>104080.17</v>
      </c>
      <c r="G305" s="22">
        <f t="shared" ref="G305:V305" si="134">G306</f>
        <v>0</v>
      </c>
      <c r="H305" s="22">
        <f t="shared" si="134"/>
        <v>0</v>
      </c>
      <c r="I305" s="22">
        <f t="shared" si="134"/>
        <v>0</v>
      </c>
      <c r="J305" s="22" t="str">
        <f t="shared" si="134"/>
        <v>Мемлекеттік сараптама қорытындысы - 1 бірлік.</v>
      </c>
      <c r="K305" s="22">
        <f t="shared" si="134"/>
        <v>0</v>
      </c>
      <c r="L305" s="22">
        <f t="shared" si="134"/>
        <v>0</v>
      </c>
      <c r="M305" s="22">
        <f t="shared" si="134"/>
        <v>0</v>
      </c>
      <c r="N305" s="22">
        <f t="shared" si="134"/>
        <v>0</v>
      </c>
      <c r="O305" s="22">
        <f t="shared" si="134"/>
        <v>0</v>
      </c>
      <c r="P305" s="22">
        <f t="shared" si="134"/>
        <v>0</v>
      </c>
      <c r="Q305" s="22">
        <f t="shared" si="134"/>
        <v>0</v>
      </c>
      <c r="R305" s="22">
        <f t="shared" si="134"/>
        <v>0</v>
      </c>
      <c r="S305" s="22">
        <f t="shared" si="134"/>
        <v>0</v>
      </c>
      <c r="T305" s="22">
        <f t="shared" si="134"/>
        <v>0</v>
      </c>
      <c r="U305" s="22">
        <f t="shared" si="134"/>
        <v>0</v>
      </c>
      <c r="V305" s="22">
        <f t="shared" si="134"/>
        <v>0</v>
      </c>
      <c r="W305" s="22">
        <f t="shared" si="105"/>
        <v>0</v>
      </c>
      <c r="X305" s="22"/>
      <c r="Y305" s="22">
        <f t="shared" si="106"/>
        <v>0</v>
      </c>
      <c r="Z305" s="129"/>
      <c r="AA305" s="22"/>
      <c r="AB305" s="138"/>
      <c r="AC305" s="22">
        <f t="shared" ref="AC305:AF305" si="135">AC306</f>
        <v>1</v>
      </c>
      <c r="AD305" s="22">
        <f t="shared" si="135"/>
        <v>0</v>
      </c>
      <c r="AE305" s="22">
        <f t="shared" si="135"/>
        <v>0</v>
      </c>
      <c r="AF305" s="22">
        <f t="shared" si="135"/>
        <v>0</v>
      </c>
      <c r="AG305" s="22"/>
      <c r="AH305"/>
    </row>
    <row r="306" spans="1:34" s="18" customFormat="1" ht="113.25" customHeight="1">
      <c r="A306" s="45">
        <v>263</v>
      </c>
      <c r="B306" s="51" t="s">
        <v>656</v>
      </c>
      <c r="C306" s="100" t="s">
        <v>650</v>
      </c>
      <c r="D306" s="48" t="s">
        <v>44</v>
      </c>
      <c r="E306" s="35"/>
      <c r="F306" s="35">
        <v>104080.17</v>
      </c>
      <c r="G306" s="49"/>
      <c r="H306" s="49"/>
      <c r="I306" s="49"/>
      <c r="J306" s="36" t="s">
        <v>141</v>
      </c>
      <c r="K306" s="49"/>
      <c r="L306" s="49"/>
      <c r="M306" s="49"/>
      <c r="N306" s="49"/>
      <c r="O306" s="49"/>
      <c r="P306" s="49"/>
      <c r="Q306" s="49"/>
      <c r="R306" s="49"/>
      <c r="S306" s="49"/>
      <c r="T306" s="49"/>
      <c r="U306" s="49"/>
      <c r="V306" s="49"/>
      <c r="W306" s="59">
        <f t="shared" si="105"/>
        <v>0</v>
      </c>
      <c r="X306" s="59"/>
      <c r="Y306" s="59">
        <f t="shared" si="106"/>
        <v>0</v>
      </c>
      <c r="Z306" s="131"/>
      <c r="AA306" s="59"/>
      <c r="AB306" s="140"/>
      <c r="AC306" s="149">
        <v>1</v>
      </c>
      <c r="AD306" s="149"/>
      <c r="AE306" s="149"/>
      <c r="AF306" s="64"/>
      <c r="AG306" s="56" t="s">
        <v>47</v>
      </c>
      <c r="AH306"/>
    </row>
    <row r="307" spans="1:34" s="6" customFormat="1" ht="30.75" customHeight="1">
      <c r="A307" s="168" t="s">
        <v>657</v>
      </c>
      <c r="B307" s="169"/>
      <c r="C307" s="28"/>
      <c r="D307" s="16"/>
      <c r="E307" s="25">
        <f>E309+F318</f>
        <v>186050155.80576003</v>
      </c>
      <c r="F307" s="25">
        <f>F309+F318</f>
        <v>185088513.56145</v>
      </c>
      <c r="G307" s="25">
        <f t="shared" ref="G307:V307" si="136">G309+G318</f>
        <v>0</v>
      </c>
      <c r="H307" s="25">
        <f>H309+H318</f>
        <v>16990036.943039998</v>
      </c>
      <c r="I307" s="25">
        <f t="shared" si="136"/>
        <v>0</v>
      </c>
      <c r="J307" s="25">
        <f t="shared" si="136"/>
        <v>0</v>
      </c>
      <c r="K307" s="25">
        <f t="shared" si="136"/>
        <v>0</v>
      </c>
      <c r="L307" s="25">
        <f t="shared" si="136"/>
        <v>0</v>
      </c>
      <c r="M307" s="25">
        <f t="shared" si="136"/>
        <v>0</v>
      </c>
      <c r="N307" s="25">
        <f t="shared" si="136"/>
        <v>0</v>
      </c>
      <c r="O307" s="25">
        <f t="shared" si="136"/>
        <v>10160576.460760001</v>
      </c>
      <c r="P307" s="25">
        <f t="shared" si="136"/>
        <v>10160576.460760001</v>
      </c>
      <c r="Q307" s="25">
        <f t="shared" si="136"/>
        <v>0</v>
      </c>
      <c r="R307" s="25">
        <f t="shared" si="136"/>
        <v>0</v>
      </c>
      <c r="S307" s="25">
        <f t="shared" si="136"/>
        <v>7761374.8517300002</v>
      </c>
      <c r="T307" s="25">
        <f t="shared" si="136"/>
        <v>7761374.8517300002</v>
      </c>
      <c r="U307" s="25">
        <f t="shared" si="136"/>
        <v>0</v>
      </c>
      <c r="V307" s="25">
        <f t="shared" si="136"/>
        <v>0</v>
      </c>
      <c r="W307" s="25">
        <f t="shared" si="105"/>
        <v>0</v>
      </c>
      <c r="X307" s="25"/>
      <c r="Y307" s="25">
        <f t="shared" si="106"/>
        <v>2399201.6090300009</v>
      </c>
      <c r="Z307" s="125">
        <f t="shared" si="107"/>
        <v>0.23612849313182993</v>
      </c>
      <c r="AA307" s="25">
        <f t="shared" si="108"/>
        <v>2399201.6090300009</v>
      </c>
      <c r="AB307" s="126">
        <f t="shared" si="109"/>
        <v>0.23612849313182993</v>
      </c>
      <c r="AC307" s="25">
        <f t="shared" ref="AC307:AE307" si="137">AC309+AC318</f>
        <v>21</v>
      </c>
      <c r="AD307" s="25">
        <f t="shared" si="137"/>
        <v>0</v>
      </c>
      <c r="AE307" s="25">
        <f t="shared" si="137"/>
        <v>0</v>
      </c>
      <c r="AF307" s="25">
        <f>AF309+AF318</f>
        <v>0</v>
      </c>
      <c r="AG307" s="25">
        <f>AG309+AG318</f>
        <v>0</v>
      </c>
      <c r="AH307"/>
    </row>
    <row r="308" spans="1:34">
      <c r="A308" s="34"/>
      <c r="B308" s="13" t="s">
        <v>207</v>
      </c>
      <c r="C308" s="3"/>
      <c r="D308" s="2"/>
      <c r="E308" s="26"/>
      <c r="F308" s="14"/>
      <c r="G308" s="14"/>
      <c r="H308" s="14"/>
      <c r="I308" s="14"/>
      <c r="J308" s="15"/>
      <c r="K308" s="14"/>
      <c r="L308" s="14"/>
      <c r="M308" s="14"/>
      <c r="N308" s="14"/>
      <c r="O308" s="38">
        <f>SUM(P308:R308)</f>
        <v>0</v>
      </c>
      <c r="P308" s="14"/>
      <c r="Q308" s="14"/>
      <c r="R308" s="14"/>
      <c r="S308" s="38">
        <f>SUM(T308:V308)</f>
        <v>0</v>
      </c>
      <c r="T308" s="14"/>
      <c r="U308" s="14"/>
      <c r="V308" s="14"/>
      <c r="W308" s="58">
        <f t="shared" si="105"/>
        <v>0</v>
      </c>
      <c r="X308" s="60"/>
      <c r="Y308" s="58">
        <f t="shared" si="106"/>
        <v>0</v>
      </c>
      <c r="Z308" s="132"/>
      <c r="AA308" s="58"/>
      <c r="AB308" s="141"/>
      <c r="AC308" s="119"/>
      <c r="AD308" s="119"/>
      <c r="AE308" s="119"/>
      <c r="AF308" s="65"/>
      <c r="AG308" s="74"/>
      <c r="AH308"/>
    </row>
    <row r="309" spans="1:34" ht="35.25" customHeight="1">
      <c r="A309" s="33" t="s">
        <v>658</v>
      </c>
      <c r="B309" s="23" t="s">
        <v>41</v>
      </c>
      <c r="C309" s="19"/>
      <c r="D309" s="21"/>
      <c r="E309" s="22">
        <f>SUM(E310:E317)</f>
        <v>184432172.26320001</v>
      </c>
      <c r="F309" s="22">
        <f>SUM(F310:F317)</f>
        <v>183470530.01888999</v>
      </c>
      <c r="G309" s="22">
        <f>SUM(G310:G314)</f>
        <v>0</v>
      </c>
      <c r="H309" s="22">
        <f>SUM(H310:H317)</f>
        <v>16814752</v>
      </c>
      <c r="I309" s="22">
        <f t="shared" ref="I309:N309" si="138">SUM(I310:I314)</f>
        <v>0</v>
      </c>
      <c r="J309" s="22">
        <f t="shared" si="138"/>
        <v>0</v>
      </c>
      <c r="K309" s="22">
        <f t="shared" si="138"/>
        <v>0</v>
      </c>
      <c r="L309" s="22">
        <f t="shared" si="138"/>
        <v>0</v>
      </c>
      <c r="M309" s="22">
        <f t="shared" si="138"/>
        <v>0</v>
      </c>
      <c r="N309" s="22">
        <f t="shared" si="138"/>
        <v>0</v>
      </c>
      <c r="O309" s="22">
        <f>SUM(O310:O317)</f>
        <v>10130576.460760001</v>
      </c>
      <c r="P309" s="22">
        <f>SUM(P310:P317)</f>
        <v>10130576.460760001</v>
      </c>
      <c r="Q309" s="22">
        <f>SUM(Q310:Q314)</f>
        <v>0</v>
      </c>
      <c r="R309" s="22">
        <f>SUM(R310:R314)</f>
        <v>0</v>
      </c>
      <c r="S309" s="22">
        <f>SUM(S310:S317)</f>
        <v>7731374.8517300002</v>
      </c>
      <c r="T309" s="22">
        <f>SUM(T310:T317)</f>
        <v>7731374.8517300002</v>
      </c>
      <c r="U309" s="22">
        <f>SUM(U310:U314)</f>
        <v>0</v>
      </c>
      <c r="V309" s="22">
        <f>SUM(V310:V314)</f>
        <v>0</v>
      </c>
      <c r="W309" s="22">
        <f t="shared" si="105"/>
        <v>0</v>
      </c>
      <c r="X309" s="22"/>
      <c r="Y309" s="22">
        <f t="shared" si="106"/>
        <v>2399201.6090300009</v>
      </c>
      <c r="Z309" s="129">
        <f t="shared" si="107"/>
        <v>0.23682774798878636</v>
      </c>
      <c r="AA309" s="22">
        <f t="shared" si="108"/>
        <v>2399201.6090300009</v>
      </c>
      <c r="AB309" s="138">
        <f t="shared" si="109"/>
        <v>0.23682774798878636</v>
      </c>
      <c r="AC309" s="22">
        <f>SUM(AC310:AC317)</f>
        <v>8</v>
      </c>
      <c r="AD309" s="22">
        <f>SUM(AD310:AD317)</f>
        <v>0</v>
      </c>
      <c r="AE309" s="22">
        <f>SUM(AE310:AE317)</f>
        <v>0</v>
      </c>
      <c r="AF309" s="22">
        <f>SUM(AF310:AF314)</f>
        <v>0</v>
      </c>
      <c r="AG309" s="22">
        <f>SUM(AG310:AG314)</f>
        <v>0</v>
      </c>
      <c r="AH309"/>
    </row>
    <row r="310" spans="1:34" s="18" customFormat="1" ht="86.25" customHeight="1">
      <c r="A310" s="45">
        <v>264</v>
      </c>
      <c r="B310" s="51" t="s">
        <v>635</v>
      </c>
      <c r="C310" s="100" t="s">
        <v>636</v>
      </c>
      <c r="D310" s="48" t="s">
        <v>44</v>
      </c>
      <c r="E310" s="49">
        <v>25307124</v>
      </c>
      <c r="F310" s="35">
        <v>24709885.39686</v>
      </c>
      <c r="G310" s="49"/>
      <c r="H310" s="49">
        <v>10191352</v>
      </c>
      <c r="I310" s="49"/>
      <c r="J310" s="36" t="s">
        <v>637</v>
      </c>
      <c r="K310" s="49"/>
      <c r="L310" s="49"/>
      <c r="M310" s="49"/>
      <c r="N310" s="49"/>
      <c r="O310" s="49">
        <f t="shared" ref="O310:O317" si="139">SUM(P310:R310)</f>
        <v>3432660</v>
      </c>
      <c r="P310" s="49">
        <v>3432660</v>
      </c>
      <c r="Q310" s="49"/>
      <c r="R310" s="49"/>
      <c r="S310" s="49">
        <f t="shared" ref="S310:S317" si="140">SUM(T310:V310)</f>
        <v>3105948.5389700001</v>
      </c>
      <c r="T310" s="49">
        <v>3105948.5389700001</v>
      </c>
      <c r="U310" s="49"/>
      <c r="V310" s="49"/>
      <c r="W310" s="59">
        <f t="shared" si="105"/>
        <v>0</v>
      </c>
      <c r="X310" s="59"/>
      <c r="Y310" s="59">
        <f t="shared" si="106"/>
        <v>326711.46102999989</v>
      </c>
      <c r="Z310" s="131">
        <f t="shared" si="107"/>
        <v>9.5177343817913776E-2</v>
      </c>
      <c r="AA310" s="59">
        <f t="shared" si="108"/>
        <v>326711.46102999989</v>
      </c>
      <c r="AB310" s="140">
        <f t="shared" si="109"/>
        <v>9.5177343817913776E-2</v>
      </c>
      <c r="AC310" s="149">
        <v>1</v>
      </c>
      <c r="AD310" s="149"/>
      <c r="AE310" s="149"/>
      <c r="AF310" s="64"/>
      <c r="AG310" s="56"/>
      <c r="AH310"/>
    </row>
    <row r="311" spans="1:34" s="18" customFormat="1" ht="65.25" customHeight="1">
      <c r="A311" s="45">
        <v>265</v>
      </c>
      <c r="B311" s="51" t="s">
        <v>638</v>
      </c>
      <c r="C311" s="100" t="s">
        <v>636</v>
      </c>
      <c r="D311" s="48" t="s">
        <v>44</v>
      </c>
      <c r="E311" s="49">
        <v>1925082</v>
      </c>
      <c r="F311" s="35">
        <v>1860503.1017899998</v>
      </c>
      <c r="G311" s="49"/>
      <c r="H311" s="49">
        <v>800000</v>
      </c>
      <c r="I311" s="49"/>
      <c r="J311" s="36" t="s">
        <v>639</v>
      </c>
      <c r="K311" s="49"/>
      <c r="L311" s="49"/>
      <c r="M311" s="49"/>
      <c r="N311" s="49"/>
      <c r="O311" s="49">
        <f t="shared" si="139"/>
        <v>296711.46075999999</v>
      </c>
      <c r="P311" s="49">
        <v>296711.46075999999</v>
      </c>
      <c r="Q311" s="49"/>
      <c r="R311" s="49"/>
      <c r="S311" s="49">
        <f t="shared" si="140"/>
        <v>296711.46075999999</v>
      </c>
      <c r="T311" s="49">
        <v>296711.46075999999</v>
      </c>
      <c r="U311" s="49"/>
      <c r="V311" s="49"/>
      <c r="W311" s="59">
        <f t="shared" si="105"/>
        <v>0</v>
      </c>
      <c r="X311" s="59"/>
      <c r="Y311" s="59">
        <f t="shared" si="106"/>
        <v>0</v>
      </c>
      <c r="Z311" s="131">
        <f t="shared" si="107"/>
        <v>0</v>
      </c>
      <c r="AA311" s="59">
        <f t="shared" si="108"/>
        <v>0</v>
      </c>
      <c r="AB311" s="140">
        <f t="shared" si="109"/>
        <v>0</v>
      </c>
      <c r="AC311" s="149">
        <v>1</v>
      </c>
      <c r="AD311" s="149"/>
      <c r="AE311" s="149"/>
      <c r="AF311" s="64"/>
      <c r="AG311" s="56"/>
      <c r="AH311"/>
    </row>
    <row r="312" spans="1:34" s="18" customFormat="1" ht="87.75" customHeight="1">
      <c r="A312" s="45">
        <v>266</v>
      </c>
      <c r="B312" s="51" t="s">
        <v>640</v>
      </c>
      <c r="C312" s="100" t="s">
        <v>636</v>
      </c>
      <c r="D312" s="48" t="s">
        <v>44</v>
      </c>
      <c r="E312" s="49">
        <v>1404362.7919999999</v>
      </c>
      <c r="F312" s="35">
        <v>1306053.0657599999</v>
      </c>
      <c r="G312" s="49"/>
      <c r="H312" s="49">
        <v>1238500</v>
      </c>
      <c r="I312" s="49"/>
      <c r="J312" s="36" t="s">
        <v>641</v>
      </c>
      <c r="K312" s="49"/>
      <c r="L312" s="49"/>
      <c r="M312" s="49"/>
      <c r="N312" s="49"/>
      <c r="O312" s="49">
        <f t="shared" si="139"/>
        <v>0</v>
      </c>
      <c r="P312" s="49">
        <v>0</v>
      </c>
      <c r="Q312" s="49"/>
      <c r="R312" s="49"/>
      <c r="S312" s="49">
        <f t="shared" si="140"/>
        <v>0</v>
      </c>
      <c r="T312" s="49">
        <v>0</v>
      </c>
      <c r="U312" s="49"/>
      <c r="V312" s="49"/>
      <c r="W312" s="59">
        <f t="shared" si="105"/>
        <v>0</v>
      </c>
      <c r="X312" s="59"/>
      <c r="Y312" s="59">
        <f t="shared" si="106"/>
        <v>0</v>
      </c>
      <c r="Z312" s="131"/>
      <c r="AA312" s="59"/>
      <c r="AB312" s="140"/>
      <c r="AC312" s="149">
        <v>1</v>
      </c>
      <c r="AD312" s="149"/>
      <c r="AE312" s="149"/>
      <c r="AF312" s="64"/>
      <c r="AG312" s="56" t="s">
        <v>47</v>
      </c>
      <c r="AH312"/>
    </row>
    <row r="313" spans="1:34" s="18" customFormat="1" ht="65.25" customHeight="1">
      <c r="A313" s="45">
        <v>267</v>
      </c>
      <c r="B313" s="51" t="s">
        <v>659</v>
      </c>
      <c r="C313" s="100" t="s">
        <v>660</v>
      </c>
      <c r="D313" s="48" t="s">
        <v>44</v>
      </c>
      <c r="E313" s="49">
        <v>29750432.1428</v>
      </c>
      <c r="F313" s="35">
        <v>29750432.1428</v>
      </c>
      <c r="G313" s="49"/>
      <c r="H313" s="49">
        <v>1887900</v>
      </c>
      <c r="I313" s="49"/>
      <c r="J313" s="36" t="s">
        <v>661</v>
      </c>
      <c r="K313" s="49"/>
      <c r="L313" s="49"/>
      <c r="M313" s="49"/>
      <c r="N313" s="49"/>
      <c r="O313" s="49">
        <f t="shared" si="139"/>
        <v>0</v>
      </c>
      <c r="P313" s="49">
        <v>0</v>
      </c>
      <c r="Q313" s="49"/>
      <c r="R313" s="49"/>
      <c r="S313" s="49">
        <f t="shared" si="140"/>
        <v>0</v>
      </c>
      <c r="T313" s="49">
        <v>0</v>
      </c>
      <c r="U313" s="49"/>
      <c r="V313" s="49"/>
      <c r="W313" s="59">
        <f t="shared" si="105"/>
        <v>0</v>
      </c>
      <c r="X313" s="59"/>
      <c r="Y313" s="59">
        <f t="shared" si="106"/>
        <v>0</v>
      </c>
      <c r="Z313" s="131"/>
      <c r="AA313" s="59"/>
      <c r="AB313" s="140"/>
      <c r="AC313" s="149">
        <v>1</v>
      </c>
      <c r="AD313" s="149"/>
      <c r="AE313" s="149"/>
      <c r="AF313" s="64"/>
      <c r="AG313" s="56" t="s">
        <v>47</v>
      </c>
      <c r="AH313"/>
    </row>
    <row r="314" spans="1:34" s="18" customFormat="1" ht="83.25" customHeight="1">
      <c r="A314" s="45">
        <v>268</v>
      </c>
      <c r="B314" s="51" t="s">
        <v>662</v>
      </c>
      <c r="C314" s="100" t="s">
        <v>660</v>
      </c>
      <c r="D314" s="48" t="s">
        <v>44</v>
      </c>
      <c r="E314" s="49">
        <v>83260821.428399995</v>
      </c>
      <c r="F314" s="35">
        <v>83260821.428399995</v>
      </c>
      <c r="G314" s="49"/>
      <c r="H314" s="49">
        <v>2697000</v>
      </c>
      <c r="I314" s="49"/>
      <c r="J314" s="36" t="s">
        <v>663</v>
      </c>
      <c r="K314" s="49"/>
      <c r="L314" s="49"/>
      <c r="M314" s="49"/>
      <c r="N314" s="49"/>
      <c r="O314" s="49">
        <f t="shared" si="139"/>
        <v>0</v>
      </c>
      <c r="P314" s="49">
        <v>0</v>
      </c>
      <c r="Q314" s="49"/>
      <c r="R314" s="49"/>
      <c r="S314" s="49">
        <f t="shared" si="140"/>
        <v>0</v>
      </c>
      <c r="T314" s="49">
        <v>0</v>
      </c>
      <c r="U314" s="49"/>
      <c r="V314" s="49"/>
      <c r="W314" s="59">
        <f t="shared" si="105"/>
        <v>0</v>
      </c>
      <c r="X314" s="59"/>
      <c r="Y314" s="59">
        <f t="shared" si="106"/>
        <v>0</v>
      </c>
      <c r="Z314" s="131"/>
      <c r="AA314" s="59"/>
      <c r="AB314" s="140"/>
      <c r="AC314" s="149">
        <v>1</v>
      </c>
      <c r="AD314" s="149"/>
      <c r="AE314" s="149"/>
      <c r="AF314" s="64"/>
      <c r="AG314" s="56" t="s">
        <v>47</v>
      </c>
      <c r="AH314"/>
    </row>
    <row r="315" spans="1:34" s="18" customFormat="1" ht="83.25" customHeight="1">
      <c r="A315" s="45">
        <v>269</v>
      </c>
      <c r="B315" s="51" t="s">
        <v>664</v>
      </c>
      <c r="C315" s="100" t="s">
        <v>660</v>
      </c>
      <c r="D315" s="48" t="s">
        <v>113</v>
      </c>
      <c r="E315" s="49">
        <v>15000000</v>
      </c>
      <c r="F315" s="49">
        <v>15000000</v>
      </c>
      <c r="G315" s="49"/>
      <c r="H315" s="49"/>
      <c r="I315" s="49"/>
      <c r="J315" s="36"/>
      <c r="K315" s="49"/>
      <c r="L315" s="49"/>
      <c r="M315" s="49"/>
      <c r="N315" s="49"/>
      <c r="O315" s="49">
        <f t="shared" si="139"/>
        <v>0</v>
      </c>
      <c r="P315" s="49"/>
      <c r="Q315" s="49"/>
      <c r="R315" s="49"/>
      <c r="S315" s="49">
        <f t="shared" si="140"/>
        <v>0</v>
      </c>
      <c r="T315" s="49"/>
      <c r="U315" s="49"/>
      <c r="V315" s="49"/>
      <c r="W315" s="59">
        <f t="shared" si="105"/>
        <v>0</v>
      </c>
      <c r="X315" s="59"/>
      <c r="Y315" s="59">
        <f t="shared" si="106"/>
        <v>0</v>
      </c>
      <c r="Z315" s="131"/>
      <c r="AA315" s="59"/>
      <c r="AB315" s="140"/>
      <c r="AC315" s="149">
        <v>1</v>
      </c>
      <c r="AD315" s="149"/>
      <c r="AE315" s="149"/>
      <c r="AF315" s="64"/>
      <c r="AG315" s="56" t="s">
        <v>47</v>
      </c>
      <c r="AH315"/>
    </row>
    <row r="316" spans="1:34" s="18" customFormat="1" ht="83.25" customHeight="1">
      <c r="A316" s="45">
        <v>270</v>
      </c>
      <c r="B316" s="51" t="s">
        <v>665</v>
      </c>
      <c r="C316" s="100" t="s">
        <v>660</v>
      </c>
      <c r="D316" s="48" t="s">
        <v>113</v>
      </c>
      <c r="E316" s="49">
        <v>11699414</v>
      </c>
      <c r="F316" s="35">
        <v>11497898.983279999</v>
      </c>
      <c r="G316" s="49"/>
      <c r="H316" s="49"/>
      <c r="I316" s="49"/>
      <c r="J316" s="36"/>
      <c r="K316" s="49"/>
      <c r="L316" s="49"/>
      <c r="M316" s="49"/>
      <c r="N316" s="49"/>
      <c r="O316" s="49">
        <f t="shared" si="139"/>
        <v>0</v>
      </c>
      <c r="P316" s="49"/>
      <c r="Q316" s="49"/>
      <c r="R316" s="49"/>
      <c r="S316" s="49">
        <f t="shared" si="140"/>
        <v>0</v>
      </c>
      <c r="T316" s="49"/>
      <c r="U316" s="49"/>
      <c r="V316" s="49"/>
      <c r="W316" s="59">
        <f t="shared" si="105"/>
        <v>0</v>
      </c>
      <c r="X316" s="59"/>
      <c r="Y316" s="59">
        <f t="shared" si="106"/>
        <v>0</v>
      </c>
      <c r="Z316" s="131"/>
      <c r="AA316" s="59"/>
      <c r="AB316" s="140"/>
      <c r="AC316" s="149">
        <v>1</v>
      </c>
      <c r="AD316" s="149"/>
      <c r="AE316" s="149"/>
      <c r="AF316" s="64"/>
      <c r="AG316" s="56" t="s">
        <v>47</v>
      </c>
      <c r="AH316"/>
    </row>
    <row r="317" spans="1:34" s="27" customFormat="1" ht="132" customHeight="1">
      <c r="A317" s="45">
        <v>271</v>
      </c>
      <c r="B317" s="51" t="s">
        <v>666</v>
      </c>
      <c r="C317" s="50" t="s">
        <v>586</v>
      </c>
      <c r="D317" s="50" t="s">
        <v>75</v>
      </c>
      <c r="E317" s="35">
        <f>33913*474.3</f>
        <v>16084935.9</v>
      </c>
      <c r="F317" s="35">
        <f>33913*474.3</f>
        <v>16084935.9</v>
      </c>
      <c r="G317" s="52"/>
      <c r="H317" s="52"/>
      <c r="I317" s="52"/>
      <c r="J317" s="36" t="s">
        <v>667</v>
      </c>
      <c r="K317" s="35"/>
      <c r="L317" s="35"/>
      <c r="M317" s="35"/>
      <c r="N317" s="35"/>
      <c r="O317" s="49">
        <f t="shared" si="139"/>
        <v>6401205</v>
      </c>
      <c r="P317" s="35">
        <v>6401205</v>
      </c>
      <c r="Q317" s="35"/>
      <c r="R317" s="35"/>
      <c r="S317" s="49">
        <f t="shared" si="140"/>
        <v>4328714.852</v>
      </c>
      <c r="T317" s="35">
        <v>4328714.852</v>
      </c>
      <c r="U317" s="35"/>
      <c r="V317" s="35"/>
      <c r="W317" s="59">
        <f t="shared" si="105"/>
        <v>0</v>
      </c>
      <c r="X317" s="59"/>
      <c r="Y317" s="59">
        <f t="shared" si="106"/>
        <v>2072490.148</v>
      </c>
      <c r="Z317" s="131">
        <f t="shared" si="107"/>
        <v>0.32376562662811142</v>
      </c>
      <c r="AA317" s="59">
        <f t="shared" si="108"/>
        <v>2072490.148</v>
      </c>
      <c r="AB317" s="140">
        <f t="shared" si="109"/>
        <v>0.32376562662811142</v>
      </c>
      <c r="AC317" s="124">
        <v>1</v>
      </c>
      <c r="AD317" s="124"/>
      <c r="AE317" s="124"/>
      <c r="AF317" s="66"/>
      <c r="AG317" s="56" t="s">
        <v>668</v>
      </c>
      <c r="AH317"/>
    </row>
    <row r="318" spans="1:34" ht="29.25" customHeight="1">
      <c r="A318" s="33" t="s">
        <v>669</v>
      </c>
      <c r="B318" s="23" t="s">
        <v>139</v>
      </c>
      <c r="C318" s="19"/>
      <c r="D318" s="21"/>
      <c r="E318" s="22">
        <f>SUM(E319:E326)</f>
        <v>0</v>
      </c>
      <c r="F318" s="22">
        <f>SUM(F319:F331)</f>
        <v>1617983.54256</v>
      </c>
      <c r="G318" s="22">
        <f>SUM(G319:G326)</f>
        <v>0</v>
      </c>
      <c r="H318" s="22">
        <f>SUM(H319:H331)</f>
        <v>175284.94303999998</v>
      </c>
      <c r="I318" s="22">
        <f t="shared" ref="I318:N318" si="141">SUM(I319:I326)</f>
        <v>0</v>
      </c>
      <c r="J318" s="22">
        <f t="shared" si="141"/>
        <v>0</v>
      </c>
      <c r="K318" s="22">
        <f t="shared" si="141"/>
        <v>0</v>
      </c>
      <c r="L318" s="22">
        <f t="shared" si="141"/>
        <v>0</v>
      </c>
      <c r="M318" s="22">
        <f t="shared" si="141"/>
        <v>0</v>
      </c>
      <c r="N318" s="22">
        <f t="shared" si="141"/>
        <v>0</v>
      </c>
      <c r="O318" s="22">
        <f>SUM(O319:O331)</f>
        <v>30000</v>
      </c>
      <c r="P318" s="22">
        <f>SUM(P319:P331)</f>
        <v>30000</v>
      </c>
      <c r="Q318" s="22">
        <f>SUM(Q319:Q326)</f>
        <v>0</v>
      </c>
      <c r="R318" s="22">
        <f>SUM(R319:R326)</f>
        <v>0</v>
      </c>
      <c r="S318" s="22">
        <f>SUM(S319:S331)</f>
        <v>30000</v>
      </c>
      <c r="T318" s="22">
        <f>SUM(T319:T331)</f>
        <v>30000</v>
      </c>
      <c r="U318" s="22">
        <f>SUM(U319:U326)</f>
        <v>0</v>
      </c>
      <c r="V318" s="22">
        <f>SUM(V319:V326)</f>
        <v>0</v>
      </c>
      <c r="W318" s="22">
        <f t="shared" si="105"/>
        <v>0</v>
      </c>
      <c r="X318" s="22"/>
      <c r="Y318" s="22">
        <f t="shared" si="106"/>
        <v>0</v>
      </c>
      <c r="Z318" s="129">
        <f t="shared" si="107"/>
        <v>0</v>
      </c>
      <c r="AA318" s="22">
        <f t="shared" si="108"/>
        <v>0</v>
      </c>
      <c r="AB318" s="138">
        <f t="shared" si="109"/>
        <v>0</v>
      </c>
      <c r="AC318" s="22">
        <f>SUM(AC319:AC331)</f>
        <v>13</v>
      </c>
      <c r="AD318" s="116">
        <f>SUM(AD319:AD331)</f>
        <v>0</v>
      </c>
      <c r="AE318" s="116">
        <f>SUM(AE319:AE331)</f>
        <v>0</v>
      </c>
      <c r="AF318" s="22">
        <f>SUM(AF319:AF326)</f>
        <v>0</v>
      </c>
      <c r="AG318" s="22">
        <f>SUM(AG319:AG326)</f>
        <v>0</v>
      </c>
      <c r="AH318"/>
    </row>
    <row r="319" spans="1:34" s="154" customFormat="1" ht="66.75" customHeight="1">
      <c r="A319" s="45">
        <v>272</v>
      </c>
      <c r="B319" s="51" t="s">
        <v>670</v>
      </c>
      <c r="C319" s="100" t="s">
        <v>636</v>
      </c>
      <c r="D319" s="48" t="s">
        <v>75</v>
      </c>
      <c r="E319" s="49"/>
      <c r="F319" s="35">
        <v>165457.99669999999</v>
      </c>
      <c r="G319" s="49"/>
      <c r="H319" s="49"/>
      <c r="I319" s="49"/>
      <c r="J319" s="36" t="s">
        <v>141</v>
      </c>
      <c r="K319" s="49"/>
      <c r="L319" s="49"/>
      <c r="M319" s="49"/>
      <c r="N319" s="49"/>
      <c r="O319" s="49">
        <f t="shared" ref="O319:O331" si="142">SUM(P319:R319)</f>
        <v>0</v>
      </c>
      <c r="P319" s="49">
        <v>0</v>
      </c>
      <c r="Q319" s="49"/>
      <c r="R319" s="49"/>
      <c r="S319" s="49">
        <f t="shared" ref="S319:S331" si="143">SUM(T319:V319)</f>
        <v>0</v>
      </c>
      <c r="T319" s="49">
        <v>0</v>
      </c>
      <c r="U319" s="49"/>
      <c r="V319" s="49"/>
      <c r="W319" s="59">
        <f t="shared" si="105"/>
        <v>0</v>
      </c>
      <c r="X319" s="59"/>
      <c r="Y319" s="59">
        <f t="shared" si="106"/>
        <v>0</v>
      </c>
      <c r="Z319" s="131"/>
      <c r="AA319" s="59"/>
      <c r="AB319" s="140"/>
      <c r="AC319" s="149">
        <v>1</v>
      </c>
      <c r="AD319" s="149"/>
      <c r="AE319" s="149"/>
      <c r="AF319" s="150"/>
      <c r="AG319" s="56" t="s">
        <v>671</v>
      </c>
      <c r="AH319"/>
    </row>
    <row r="320" spans="1:34" s="154" customFormat="1" ht="59.25" customHeight="1">
      <c r="A320" s="45">
        <v>273</v>
      </c>
      <c r="B320" s="51" t="s">
        <v>672</v>
      </c>
      <c r="C320" s="100" t="s">
        <v>636</v>
      </c>
      <c r="D320" s="48" t="s">
        <v>44</v>
      </c>
      <c r="E320" s="49"/>
      <c r="F320" s="35">
        <v>222202.93015</v>
      </c>
      <c r="G320" s="49"/>
      <c r="H320" s="49">
        <v>50000</v>
      </c>
      <c r="I320" s="49"/>
      <c r="J320" s="36" t="s">
        <v>141</v>
      </c>
      <c r="K320" s="49"/>
      <c r="L320" s="49"/>
      <c r="M320" s="49"/>
      <c r="N320" s="49"/>
      <c r="O320" s="49">
        <f t="shared" si="142"/>
        <v>30000</v>
      </c>
      <c r="P320" s="49">
        <v>30000</v>
      </c>
      <c r="Q320" s="49"/>
      <c r="R320" s="49"/>
      <c r="S320" s="49">
        <f t="shared" si="143"/>
        <v>30000</v>
      </c>
      <c r="T320" s="49">
        <v>30000</v>
      </c>
      <c r="U320" s="49"/>
      <c r="V320" s="49"/>
      <c r="W320" s="59">
        <f t="shared" si="105"/>
        <v>0</v>
      </c>
      <c r="X320" s="59"/>
      <c r="Y320" s="59">
        <f t="shared" si="106"/>
        <v>0</v>
      </c>
      <c r="Z320" s="131"/>
      <c r="AA320" s="59"/>
      <c r="AB320" s="140"/>
      <c r="AC320" s="149">
        <v>1</v>
      </c>
      <c r="AD320" s="149"/>
      <c r="AE320" s="149"/>
      <c r="AF320" s="150"/>
      <c r="AG320" s="56"/>
      <c r="AH320"/>
    </row>
    <row r="321" spans="1:34" s="154" customFormat="1" ht="69.75" customHeight="1">
      <c r="A321" s="45">
        <v>274</v>
      </c>
      <c r="B321" s="51" t="s">
        <v>673</v>
      </c>
      <c r="C321" s="100" t="s">
        <v>636</v>
      </c>
      <c r="D321" s="48" t="s">
        <v>44</v>
      </c>
      <c r="E321" s="49"/>
      <c r="F321" s="35">
        <v>432077.95309999998</v>
      </c>
      <c r="G321" s="49"/>
      <c r="H321" s="49">
        <v>15000</v>
      </c>
      <c r="I321" s="49"/>
      <c r="J321" s="36" t="s">
        <v>141</v>
      </c>
      <c r="K321" s="49"/>
      <c r="L321" s="49"/>
      <c r="M321" s="49"/>
      <c r="N321" s="49"/>
      <c r="O321" s="49">
        <f t="shared" si="142"/>
        <v>0</v>
      </c>
      <c r="P321" s="49"/>
      <c r="Q321" s="49"/>
      <c r="R321" s="49"/>
      <c r="S321" s="49">
        <f t="shared" si="143"/>
        <v>0</v>
      </c>
      <c r="T321" s="49"/>
      <c r="U321" s="49"/>
      <c r="V321" s="49"/>
      <c r="W321" s="59">
        <f t="shared" si="105"/>
        <v>0</v>
      </c>
      <c r="X321" s="59"/>
      <c r="Y321" s="59">
        <f t="shared" si="106"/>
        <v>0</v>
      </c>
      <c r="Z321" s="131"/>
      <c r="AA321" s="59"/>
      <c r="AB321" s="140"/>
      <c r="AC321" s="149">
        <v>1</v>
      </c>
      <c r="AD321" s="149"/>
      <c r="AE321" s="149"/>
      <c r="AF321" s="150"/>
      <c r="AG321" s="56" t="s">
        <v>674</v>
      </c>
      <c r="AH321"/>
    </row>
    <row r="322" spans="1:34" s="154" customFormat="1" ht="68.25" customHeight="1">
      <c r="A322" s="45">
        <v>275</v>
      </c>
      <c r="B322" s="51" t="s">
        <v>675</v>
      </c>
      <c r="C322" s="100" t="s">
        <v>660</v>
      </c>
      <c r="D322" s="48" t="s">
        <v>58</v>
      </c>
      <c r="E322" s="49"/>
      <c r="F322" s="35">
        <v>113284.20677999999</v>
      </c>
      <c r="G322" s="49"/>
      <c r="H322" s="49">
        <v>110284.94304</v>
      </c>
      <c r="I322" s="49"/>
      <c r="J322" s="36" t="s">
        <v>141</v>
      </c>
      <c r="K322" s="49"/>
      <c r="L322" s="49"/>
      <c r="M322" s="49"/>
      <c r="N322" s="49"/>
      <c r="O322" s="49">
        <f t="shared" si="142"/>
        <v>0</v>
      </c>
      <c r="P322" s="49">
        <v>0</v>
      </c>
      <c r="Q322" s="49"/>
      <c r="R322" s="49"/>
      <c r="S322" s="49">
        <f t="shared" si="143"/>
        <v>0</v>
      </c>
      <c r="T322" s="49">
        <v>0</v>
      </c>
      <c r="U322" s="49"/>
      <c r="V322" s="49"/>
      <c r="W322" s="59">
        <f t="shared" si="105"/>
        <v>0</v>
      </c>
      <c r="X322" s="59"/>
      <c r="Y322" s="59">
        <f t="shared" si="106"/>
        <v>0</v>
      </c>
      <c r="Z322" s="131"/>
      <c r="AA322" s="59"/>
      <c r="AB322" s="140"/>
      <c r="AC322" s="149">
        <v>1</v>
      </c>
      <c r="AD322" s="149"/>
      <c r="AE322" s="149"/>
      <c r="AF322" s="150"/>
      <c r="AG322" s="56" t="s">
        <v>676</v>
      </c>
      <c r="AH322"/>
    </row>
    <row r="323" spans="1:34" s="154" customFormat="1" ht="65.25" customHeight="1">
      <c r="A323" s="45">
        <v>276</v>
      </c>
      <c r="B323" s="51" t="s">
        <v>677</v>
      </c>
      <c r="C323" s="100" t="s">
        <v>660</v>
      </c>
      <c r="D323" s="48" t="s">
        <v>44</v>
      </c>
      <c r="E323" s="49"/>
      <c r="F323" s="35">
        <v>111609.94421</v>
      </c>
      <c r="G323" s="49"/>
      <c r="H323" s="49"/>
      <c r="I323" s="49"/>
      <c r="J323" s="36" t="s">
        <v>141</v>
      </c>
      <c r="K323" s="49"/>
      <c r="L323" s="49"/>
      <c r="M323" s="49"/>
      <c r="N323" s="49"/>
      <c r="O323" s="49">
        <f t="shared" si="142"/>
        <v>0</v>
      </c>
      <c r="P323" s="49"/>
      <c r="Q323" s="49"/>
      <c r="R323" s="49"/>
      <c r="S323" s="49">
        <f t="shared" si="143"/>
        <v>0</v>
      </c>
      <c r="T323" s="49"/>
      <c r="U323" s="49"/>
      <c r="V323" s="49"/>
      <c r="W323" s="59">
        <f t="shared" si="105"/>
        <v>0</v>
      </c>
      <c r="X323" s="59"/>
      <c r="Y323" s="59">
        <f t="shared" si="106"/>
        <v>0</v>
      </c>
      <c r="Z323" s="131"/>
      <c r="AA323" s="59"/>
      <c r="AB323" s="140"/>
      <c r="AC323" s="149">
        <v>1</v>
      </c>
      <c r="AD323" s="149"/>
      <c r="AE323" s="149"/>
      <c r="AF323" s="150"/>
      <c r="AG323" s="56" t="s">
        <v>678</v>
      </c>
      <c r="AH323"/>
    </row>
    <row r="324" spans="1:34" s="154" customFormat="1" ht="66.75" customHeight="1">
      <c r="A324" s="45">
        <v>277</v>
      </c>
      <c r="B324" s="51" t="s">
        <v>679</v>
      </c>
      <c r="C324" s="100" t="s">
        <v>660</v>
      </c>
      <c r="D324" s="48" t="s">
        <v>58</v>
      </c>
      <c r="E324" s="49"/>
      <c r="F324" s="49">
        <v>88468.821500000005</v>
      </c>
      <c r="G324" s="49"/>
      <c r="H324" s="49"/>
      <c r="I324" s="49"/>
      <c r="J324" s="36" t="s">
        <v>141</v>
      </c>
      <c r="K324" s="49"/>
      <c r="L324" s="49"/>
      <c r="M324" s="49"/>
      <c r="N324" s="49"/>
      <c r="O324" s="49">
        <f t="shared" si="142"/>
        <v>0</v>
      </c>
      <c r="P324" s="49"/>
      <c r="Q324" s="49"/>
      <c r="R324" s="49"/>
      <c r="S324" s="49">
        <f t="shared" si="143"/>
        <v>0</v>
      </c>
      <c r="T324" s="49"/>
      <c r="U324" s="49"/>
      <c r="V324" s="49"/>
      <c r="W324" s="59">
        <f t="shared" ref="W324:W331" si="144">R324-V324</f>
        <v>0</v>
      </c>
      <c r="X324" s="59"/>
      <c r="Y324" s="59">
        <f t="shared" ref="Y324:Y331" si="145">P324+Q324-T324-U324</f>
        <v>0</v>
      </c>
      <c r="Z324" s="131"/>
      <c r="AA324" s="59"/>
      <c r="AB324" s="140"/>
      <c r="AC324" s="149">
        <v>1</v>
      </c>
      <c r="AD324" s="149"/>
      <c r="AE324" s="149"/>
      <c r="AF324" s="64"/>
      <c r="AG324" s="56" t="s">
        <v>680</v>
      </c>
      <c r="AH324"/>
    </row>
    <row r="325" spans="1:34" s="154" customFormat="1" ht="70.5" customHeight="1">
      <c r="A325" s="45">
        <v>278</v>
      </c>
      <c r="B325" s="51" t="s">
        <v>681</v>
      </c>
      <c r="C325" s="100" t="s">
        <v>660</v>
      </c>
      <c r="D325" s="48" t="s">
        <v>58</v>
      </c>
      <c r="E325" s="49"/>
      <c r="F325" s="49">
        <v>49939.81768</v>
      </c>
      <c r="G325" s="49"/>
      <c r="H325" s="49"/>
      <c r="I325" s="49"/>
      <c r="J325" s="36" t="s">
        <v>141</v>
      </c>
      <c r="K325" s="35"/>
      <c r="L325" s="49"/>
      <c r="M325" s="49"/>
      <c r="N325" s="49"/>
      <c r="O325" s="49">
        <f t="shared" si="142"/>
        <v>0</v>
      </c>
      <c r="P325" s="49"/>
      <c r="Q325" s="49"/>
      <c r="R325" s="49"/>
      <c r="S325" s="49">
        <f t="shared" si="143"/>
        <v>0</v>
      </c>
      <c r="T325" s="49"/>
      <c r="U325" s="49"/>
      <c r="V325" s="49"/>
      <c r="W325" s="59">
        <f t="shared" si="144"/>
        <v>0</v>
      </c>
      <c r="X325" s="59"/>
      <c r="Y325" s="59">
        <f t="shared" si="145"/>
        <v>0</v>
      </c>
      <c r="Z325" s="131"/>
      <c r="AA325" s="59"/>
      <c r="AB325" s="140"/>
      <c r="AC325" s="149">
        <v>1</v>
      </c>
      <c r="AD325" s="149"/>
      <c r="AE325" s="149"/>
      <c r="AF325" s="64"/>
      <c r="AG325" s="56" t="s">
        <v>682</v>
      </c>
      <c r="AH325"/>
    </row>
    <row r="326" spans="1:34" s="154" customFormat="1" ht="78" customHeight="1">
      <c r="A326" s="45">
        <v>279</v>
      </c>
      <c r="B326" s="51" t="s">
        <v>683</v>
      </c>
      <c r="C326" s="100" t="s">
        <v>660</v>
      </c>
      <c r="D326" s="48" t="s">
        <v>44</v>
      </c>
      <c r="E326" s="49"/>
      <c r="F326" s="35">
        <v>125345.19010000001</v>
      </c>
      <c r="G326" s="49"/>
      <c r="H326" s="49"/>
      <c r="I326" s="49"/>
      <c r="J326" s="36" t="s">
        <v>141</v>
      </c>
      <c r="K326" s="35"/>
      <c r="L326" s="49"/>
      <c r="M326" s="49"/>
      <c r="N326" s="49"/>
      <c r="O326" s="49">
        <f t="shared" si="142"/>
        <v>0</v>
      </c>
      <c r="P326" s="49"/>
      <c r="Q326" s="49"/>
      <c r="R326" s="49"/>
      <c r="S326" s="49">
        <f t="shared" si="143"/>
        <v>0</v>
      </c>
      <c r="T326" s="49"/>
      <c r="U326" s="49"/>
      <c r="V326" s="49"/>
      <c r="W326" s="59">
        <f t="shared" si="144"/>
        <v>0</v>
      </c>
      <c r="X326" s="59"/>
      <c r="Y326" s="59">
        <f t="shared" si="145"/>
        <v>0</v>
      </c>
      <c r="Z326" s="131"/>
      <c r="AA326" s="59"/>
      <c r="AB326" s="140"/>
      <c r="AC326" s="149">
        <v>1</v>
      </c>
      <c r="AD326" s="149"/>
      <c r="AE326" s="149"/>
      <c r="AF326" s="64"/>
      <c r="AG326" s="56" t="s">
        <v>678</v>
      </c>
      <c r="AH326"/>
    </row>
    <row r="327" spans="1:34" s="154" customFormat="1" ht="63.75" customHeight="1">
      <c r="A327" s="45">
        <v>280</v>
      </c>
      <c r="B327" s="51" t="s">
        <v>684</v>
      </c>
      <c r="C327" s="100" t="s">
        <v>660</v>
      </c>
      <c r="D327" s="48" t="s">
        <v>113</v>
      </c>
      <c r="E327" s="49"/>
      <c r="F327" s="49">
        <v>158436.46385999999</v>
      </c>
      <c r="G327" s="49"/>
      <c r="H327" s="49"/>
      <c r="I327" s="49"/>
      <c r="J327" s="36"/>
      <c r="K327" s="35"/>
      <c r="L327" s="49"/>
      <c r="M327" s="49"/>
      <c r="N327" s="49"/>
      <c r="O327" s="49">
        <f t="shared" si="142"/>
        <v>0</v>
      </c>
      <c r="P327" s="49"/>
      <c r="Q327" s="49"/>
      <c r="R327" s="49"/>
      <c r="S327" s="49">
        <f t="shared" si="143"/>
        <v>0</v>
      </c>
      <c r="T327" s="49"/>
      <c r="U327" s="49"/>
      <c r="V327" s="49"/>
      <c r="W327" s="59">
        <f t="shared" si="144"/>
        <v>0</v>
      </c>
      <c r="X327" s="59"/>
      <c r="Y327" s="59">
        <f t="shared" si="145"/>
        <v>0</v>
      </c>
      <c r="Z327" s="131"/>
      <c r="AA327" s="59"/>
      <c r="AB327" s="140"/>
      <c r="AC327" s="149">
        <v>1</v>
      </c>
      <c r="AD327" s="149"/>
      <c r="AE327" s="149"/>
      <c r="AF327" s="64"/>
      <c r="AG327" s="56" t="s">
        <v>685</v>
      </c>
      <c r="AH327"/>
    </row>
    <row r="328" spans="1:34" s="154" customFormat="1" ht="120" customHeight="1">
      <c r="A328" s="45">
        <v>281</v>
      </c>
      <c r="B328" s="51" t="s">
        <v>686</v>
      </c>
      <c r="C328" s="100" t="s">
        <v>660</v>
      </c>
      <c r="D328" s="48" t="s">
        <v>113</v>
      </c>
      <c r="E328" s="49"/>
      <c r="F328" s="49">
        <v>33064.335359999997</v>
      </c>
      <c r="G328" s="49"/>
      <c r="H328" s="49"/>
      <c r="I328" s="49"/>
      <c r="J328" s="36"/>
      <c r="K328" s="35"/>
      <c r="L328" s="49"/>
      <c r="M328" s="49"/>
      <c r="N328" s="49"/>
      <c r="O328" s="49">
        <f t="shared" si="142"/>
        <v>0</v>
      </c>
      <c r="P328" s="49"/>
      <c r="Q328" s="49"/>
      <c r="R328" s="49"/>
      <c r="S328" s="49">
        <f t="shared" si="143"/>
        <v>0</v>
      </c>
      <c r="T328" s="49"/>
      <c r="U328" s="49"/>
      <c r="V328" s="49"/>
      <c r="W328" s="59">
        <f t="shared" si="144"/>
        <v>0</v>
      </c>
      <c r="X328" s="59"/>
      <c r="Y328" s="59">
        <f t="shared" si="145"/>
        <v>0</v>
      </c>
      <c r="Z328" s="131"/>
      <c r="AA328" s="59"/>
      <c r="AB328" s="140"/>
      <c r="AC328" s="149">
        <v>1</v>
      </c>
      <c r="AD328" s="149"/>
      <c r="AE328" s="149"/>
      <c r="AF328" s="64"/>
      <c r="AG328" s="56" t="s">
        <v>47</v>
      </c>
      <c r="AH328"/>
    </row>
    <row r="329" spans="1:34" s="154" customFormat="1" ht="120" customHeight="1">
      <c r="A329" s="45">
        <v>282</v>
      </c>
      <c r="B329" s="51" t="s">
        <v>687</v>
      </c>
      <c r="C329" s="100" t="s">
        <v>660</v>
      </c>
      <c r="D329" s="48" t="s">
        <v>113</v>
      </c>
      <c r="E329" s="49"/>
      <c r="F329" s="49">
        <v>0</v>
      </c>
      <c r="G329" s="49"/>
      <c r="H329" s="49"/>
      <c r="I329" s="49"/>
      <c r="J329" s="36"/>
      <c r="K329" s="35"/>
      <c r="L329" s="49"/>
      <c r="M329" s="49"/>
      <c r="N329" s="49"/>
      <c r="O329" s="49">
        <f t="shared" si="142"/>
        <v>0</v>
      </c>
      <c r="P329" s="49"/>
      <c r="Q329" s="49"/>
      <c r="R329" s="49"/>
      <c r="S329" s="49">
        <f t="shared" si="143"/>
        <v>0</v>
      </c>
      <c r="T329" s="49"/>
      <c r="U329" s="49"/>
      <c r="V329" s="49"/>
      <c r="W329" s="59">
        <f t="shared" si="144"/>
        <v>0</v>
      </c>
      <c r="X329" s="59"/>
      <c r="Y329" s="59">
        <f t="shared" si="145"/>
        <v>0</v>
      </c>
      <c r="Z329" s="131"/>
      <c r="AA329" s="59"/>
      <c r="AB329" s="140"/>
      <c r="AC329" s="149">
        <v>1</v>
      </c>
      <c r="AD329" s="149"/>
      <c r="AE329" s="149"/>
      <c r="AF329" s="64"/>
      <c r="AG329" s="56" t="s">
        <v>688</v>
      </c>
      <c r="AH329"/>
    </row>
    <row r="330" spans="1:34" s="154" customFormat="1" ht="120" customHeight="1">
      <c r="A330" s="45">
        <v>283</v>
      </c>
      <c r="B330" s="51" t="s">
        <v>689</v>
      </c>
      <c r="C330" s="100" t="s">
        <v>660</v>
      </c>
      <c r="D330" s="48" t="s">
        <v>113</v>
      </c>
      <c r="E330" s="49"/>
      <c r="F330" s="49">
        <v>59047.941559999999</v>
      </c>
      <c r="G330" s="49"/>
      <c r="H330" s="49"/>
      <c r="I330" s="49"/>
      <c r="J330" s="36"/>
      <c r="K330" s="35"/>
      <c r="L330" s="49"/>
      <c r="M330" s="49"/>
      <c r="N330" s="49"/>
      <c r="O330" s="49">
        <f t="shared" si="142"/>
        <v>0</v>
      </c>
      <c r="P330" s="49"/>
      <c r="Q330" s="49"/>
      <c r="R330" s="49"/>
      <c r="S330" s="49">
        <f t="shared" si="143"/>
        <v>0</v>
      </c>
      <c r="T330" s="49"/>
      <c r="U330" s="49"/>
      <c r="V330" s="49"/>
      <c r="W330" s="59">
        <f t="shared" si="144"/>
        <v>0</v>
      </c>
      <c r="X330" s="59"/>
      <c r="Y330" s="59">
        <f t="shared" si="145"/>
        <v>0</v>
      </c>
      <c r="Z330" s="131"/>
      <c r="AA330" s="59"/>
      <c r="AB330" s="140"/>
      <c r="AC330" s="149">
        <v>1</v>
      </c>
      <c r="AD330" s="149"/>
      <c r="AE330" s="149"/>
      <c r="AF330" s="64"/>
      <c r="AG330" s="56" t="s">
        <v>690</v>
      </c>
      <c r="AH330"/>
    </row>
    <row r="331" spans="1:34" s="154" customFormat="1" ht="120" customHeight="1">
      <c r="A331" s="45">
        <v>284</v>
      </c>
      <c r="B331" s="51" t="s">
        <v>691</v>
      </c>
      <c r="C331" s="100" t="s">
        <v>660</v>
      </c>
      <c r="D331" s="48" t="s">
        <v>113</v>
      </c>
      <c r="E331" s="49"/>
      <c r="F331" s="49">
        <v>59047.941559999999</v>
      </c>
      <c r="G331" s="49"/>
      <c r="H331" s="49"/>
      <c r="I331" s="49"/>
      <c r="J331" s="36" t="s">
        <v>141</v>
      </c>
      <c r="K331" s="35"/>
      <c r="L331" s="49"/>
      <c r="M331" s="49"/>
      <c r="N331" s="49"/>
      <c r="O331" s="49">
        <f t="shared" si="142"/>
        <v>0</v>
      </c>
      <c r="P331" s="49">
        <v>0</v>
      </c>
      <c r="Q331" s="49"/>
      <c r="R331" s="49">
        <v>0</v>
      </c>
      <c r="S331" s="49">
        <f t="shared" si="143"/>
        <v>0</v>
      </c>
      <c r="T331" s="49">
        <v>0</v>
      </c>
      <c r="U331" s="49"/>
      <c r="V331" s="49"/>
      <c r="W331" s="59">
        <f t="shared" si="144"/>
        <v>0</v>
      </c>
      <c r="X331" s="59"/>
      <c r="Y331" s="59">
        <f t="shared" si="145"/>
        <v>0</v>
      </c>
      <c r="Z331" s="131"/>
      <c r="AA331" s="59"/>
      <c r="AB331" s="140"/>
      <c r="AC331" s="149">
        <v>1</v>
      </c>
      <c r="AD331" s="149"/>
      <c r="AE331" s="149"/>
      <c r="AF331" s="64"/>
      <c r="AG331" s="56" t="s">
        <v>692</v>
      </c>
      <c r="AH331"/>
    </row>
    <row r="332" spans="1:34" s="6" customFormat="1" ht="30.75" customHeight="1">
      <c r="A332" s="168" t="s">
        <v>693</v>
      </c>
      <c r="B332" s="169"/>
      <c r="C332" s="28"/>
      <c r="D332" s="16"/>
      <c r="E332" s="25">
        <f>E334+F343</f>
        <v>22083106.30573</v>
      </c>
      <c r="F332" s="25">
        <f>F334+F343</f>
        <v>21341180.240999997</v>
      </c>
      <c r="G332" s="25">
        <f t="shared" ref="G332:V332" si="146">G334+G343</f>
        <v>0</v>
      </c>
      <c r="H332" s="25">
        <f t="shared" si="146"/>
        <v>1028520</v>
      </c>
      <c r="I332" s="25">
        <f t="shared" si="146"/>
        <v>0</v>
      </c>
      <c r="J332" s="25">
        <f t="shared" si="146"/>
        <v>0</v>
      </c>
      <c r="K332" s="25">
        <f t="shared" si="146"/>
        <v>0</v>
      </c>
      <c r="L332" s="25">
        <f t="shared" si="146"/>
        <v>0</v>
      </c>
      <c r="M332" s="25">
        <f t="shared" si="146"/>
        <v>0</v>
      </c>
      <c r="N332" s="25">
        <f t="shared" si="146"/>
        <v>0</v>
      </c>
      <c r="O332" s="25">
        <f t="shared" si="146"/>
        <v>3335436</v>
      </c>
      <c r="P332" s="25">
        <f t="shared" si="146"/>
        <v>3335436</v>
      </c>
      <c r="Q332" s="25">
        <f t="shared" si="146"/>
        <v>0</v>
      </c>
      <c r="R332" s="25">
        <f t="shared" si="146"/>
        <v>0</v>
      </c>
      <c r="S332" s="25">
        <f t="shared" si="146"/>
        <v>2060949</v>
      </c>
      <c r="T332" s="25">
        <f t="shared" si="146"/>
        <v>2060949</v>
      </c>
      <c r="U332" s="25">
        <f t="shared" si="146"/>
        <v>0</v>
      </c>
      <c r="V332" s="25">
        <f t="shared" si="146"/>
        <v>0</v>
      </c>
      <c r="W332" s="25">
        <f t="shared" ref="W332:W376" si="147">R332-V332</f>
        <v>0</v>
      </c>
      <c r="X332" s="25"/>
      <c r="Y332" s="25">
        <f t="shared" ref="Y332:Y369" si="148">P332+Q332-T332-U332</f>
        <v>1274487</v>
      </c>
      <c r="Z332" s="125">
        <f t="shared" ref="Z332:Z358" si="149">Y332/(P332+Q332)</f>
        <v>0.38210506812302797</v>
      </c>
      <c r="AA332" s="25">
        <f t="shared" ref="AA332:AA358" si="150">Y332+W332</f>
        <v>1274487</v>
      </c>
      <c r="AB332" s="126">
        <f t="shared" ref="AB332:AB358" si="151">AA332/O332</f>
        <v>0.38210506812302797</v>
      </c>
      <c r="AC332" s="25">
        <f t="shared" ref="AC332:AE332" si="152">AC334+AC343</f>
        <v>14</v>
      </c>
      <c r="AD332" s="25">
        <f t="shared" si="152"/>
        <v>0</v>
      </c>
      <c r="AE332" s="25">
        <f t="shared" si="152"/>
        <v>5</v>
      </c>
      <c r="AF332" s="25">
        <f>AF334+AF343</f>
        <v>0</v>
      </c>
      <c r="AG332" s="25">
        <f>AG334+AG343</f>
        <v>0</v>
      </c>
      <c r="AH332"/>
    </row>
    <row r="333" spans="1:34" s="6" customFormat="1">
      <c r="A333" s="75"/>
      <c r="B333" s="76" t="s">
        <v>207</v>
      </c>
      <c r="C333" s="3"/>
      <c r="D333" s="2"/>
      <c r="E333" s="26"/>
      <c r="F333" s="14"/>
      <c r="G333" s="14"/>
      <c r="H333" s="14"/>
      <c r="I333" s="14"/>
      <c r="J333" s="15"/>
      <c r="K333" s="14"/>
      <c r="L333" s="14"/>
      <c r="M333" s="14"/>
      <c r="N333" s="14"/>
      <c r="O333" s="14"/>
      <c r="P333" s="14"/>
      <c r="Q333" s="14"/>
      <c r="R333" s="14"/>
      <c r="S333" s="14"/>
      <c r="T333" s="14"/>
      <c r="U333" s="14"/>
      <c r="V333" s="14"/>
      <c r="W333" s="58">
        <f t="shared" si="147"/>
        <v>0</v>
      </c>
      <c r="X333" s="60"/>
      <c r="Y333" s="58">
        <f t="shared" si="148"/>
        <v>0</v>
      </c>
      <c r="Z333" s="132"/>
      <c r="AA333" s="58"/>
      <c r="AB333" s="141"/>
      <c r="AC333" s="119"/>
      <c r="AD333" s="119"/>
      <c r="AE333" s="119"/>
      <c r="AF333" s="65"/>
      <c r="AG333" s="74"/>
      <c r="AH333"/>
    </row>
    <row r="334" spans="1:34" ht="26.25" customHeight="1">
      <c r="A334" s="33" t="s">
        <v>694</v>
      </c>
      <c r="B334" s="23" t="s">
        <v>41</v>
      </c>
      <c r="C334" s="19"/>
      <c r="D334" s="21"/>
      <c r="E334" s="22">
        <f>SUM(E335:E342)</f>
        <v>21181821.199999999</v>
      </c>
      <c r="F334" s="22">
        <f t="shared" ref="F334:N334" si="153">SUM(F335:F342)</f>
        <v>20439895.135269996</v>
      </c>
      <c r="G334" s="22">
        <f t="shared" si="153"/>
        <v>0</v>
      </c>
      <c r="H334" s="22">
        <f t="shared" si="153"/>
        <v>1028520</v>
      </c>
      <c r="I334" s="22">
        <f t="shared" si="153"/>
        <v>0</v>
      </c>
      <c r="J334" s="22">
        <f t="shared" si="153"/>
        <v>0</v>
      </c>
      <c r="K334" s="22">
        <f t="shared" si="153"/>
        <v>0</v>
      </c>
      <c r="L334" s="22">
        <f t="shared" si="153"/>
        <v>0</v>
      </c>
      <c r="M334" s="22">
        <f t="shared" si="153"/>
        <v>0</v>
      </c>
      <c r="N334" s="22">
        <f t="shared" si="153"/>
        <v>0</v>
      </c>
      <c r="O334" s="22">
        <f>SUM(O335:O342)</f>
        <v>2900000</v>
      </c>
      <c r="P334" s="22">
        <f>SUM(P335:P342)</f>
        <v>2900000</v>
      </c>
      <c r="Q334" s="22">
        <f>SUM(Q335:Q340)</f>
        <v>0</v>
      </c>
      <c r="R334" s="22">
        <f>SUM(R335:R340)</f>
        <v>0</v>
      </c>
      <c r="S334" s="22">
        <f>SUM(S335:S342)</f>
        <v>1871500</v>
      </c>
      <c r="T334" s="22">
        <f>SUM(T335:T342)</f>
        <v>1871500</v>
      </c>
      <c r="U334" s="22">
        <f>SUM(U335:U340)</f>
        <v>0</v>
      </c>
      <c r="V334" s="22">
        <f>SUM(V335:V340)</f>
        <v>0</v>
      </c>
      <c r="W334" s="22">
        <f t="shared" si="147"/>
        <v>0</v>
      </c>
      <c r="X334" s="22"/>
      <c r="Y334" s="22">
        <f>P334+Q334-T334-U334</f>
        <v>1028500</v>
      </c>
      <c r="Z334" s="129">
        <f t="shared" si="149"/>
        <v>0.35465517241379313</v>
      </c>
      <c r="AA334" s="22">
        <f t="shared" si="150"/>
        <v>1028500</v>
      </c>
      <c r="AB334" s="138">
        <f t="shared" si="151"/>
        <v>0.35465517241379313</v>
      </c>
      <c r="AC334" s="22">
        <f>SUM(AC335:AC342)</f>
        <v>6</v>
      </c>
      <c r="AD334" s="22">
        <f>SUM(AD335:AD342)</f>
        <v>0</v>
      </c>
      <c r="AE334" s="22">
        <f>SUM(AE335:AE342)</f>
        <v>2</v>
      </c>
      <c r="AF334" s="22">
        <f>SUM(AF335:AF340)</f>
        <v>0</v>
      </c>
      <c r="AG334" s="22">
        <f>SUM(AG335:AG340)</f>
        <v>0</v>
      </c>
      <c r="AH334"/>
    </row>
    <row r="335" spans="1:34" s="18" customFormat="1" ht="109.5" customHeight="1">
      <c r="A335" s="45">
        <v>285</v>
      </c>
      <c r="B335" s="51" t="s">
        <v>695</v>
      </c>
      <c r="C335" s="100" t="s">
        <v>696</v>
      </c>
      <c r="D335" s="50" t="s">
        <v>44</v>
      </c>
      <c r="E335" s="49">
        <v>7062448</v>
      </c>
      <c r="F335" s="35">
        <v>6943744.5999999996</v>
      </c>
      <c r="G335" s="49"/>
      <c r="H335" s="49"/>
      <c r="I335" s="49"/>
      <c r="J335" s="51"/>
      <c r="K335" s="49"/>
      <c r="L335" s="49"/>
      <c r="M335" s="49"/>
      <c r="N335" s="49"/>
      <c r="O335" s="49">
        <f t="shared" ref="O335:O342" si="154">SUM(P335:R335)</f>
        <v>1000000</v>
      </c>
      <c r="P335" s="49">
        <v>1000000</v>
      </c>
      <c r="Q335" s="49"/>
      <c r="R335" s="49"/>
      <c r="S335" s="49">
        <f t="shared" ref="S335:S342" si="155">SUM(T335:V335)</f>
        <v>957000</v>
      </c>
      <c r="T335" s="49">
        <v>957000</v>
      </c>
      <c r="U335" s="49"/>
      <c r="V335" s="49"/>
      <c r="W335" s="59">
        <f t="shared" si="147"/>
        <v>0</v>
      </c>
      <c r="X335" s="59"/>
      <c r="Y335" s="59">
        <f t="shared" si="148"/>
        <v>43000</v>
      </c>
      <c r="Z335" s="131">
        <f t="shared" si="149"/>
        <v>4.2999999999999997E-2</v>
      </c>
      <c r="AA335" s="59">
        <f t="shared" si="150"/>
        <v>43000</v>
      </c>
      <c r="AB335" s="140">
        <f t="shared" si="151"/>
        <v>4.2999999999999997E-2</v>
      </c>
      <c r="AC335" s="149">
        <v>1</v>
      </c>
      <c r="AD335" s="149"/>
      <c r="AE335" s="149"/>
      <c r="AF335" s="64"/>
      <c r="AG335" s="56" t="s">
        <v>47</v>
      </c>
      <c r="AH335"/>
    </row>
    <row r="336" spans="1:34" s="18" customFormat="1" ht="165.75" customHeight="1">
      <c r="A336" s="45">
        <v>286</v>
      </c>
      <c r="B336" s="77" t="s">
        <v>697</v>
      </c>
      <c r="C336" s="100" t="s">
        <v>696</v>
      </c>
      <c r="D336" s="50" t="s">
        <v>75</v>
      </c>
      <c r="E336" s="49">
        <v>8179568</v>
      </c>
      <c r="F336" s="35">
        <v>8000300</v>
      </c>
      <c r="G336" s="49"/>
      <c r="H336" s="49"/>
      <c r="I336" s="49"/>
      <c r="J336" s="51"/>
      <c r="K336" s="49"/>
      <c r="L336" s="49">
        <v>0</v>
      </c>
      <c r="M336" s="49"/>
      <c r="N336" s="49"/>
      <c r="O336" s="49">
        <f t="shared" si="154"/>
        <v>900000</v>
      </c>
      <c r="P336" s="49">
        <v>900000</v>
      </c>
      <c r="Q336" s="49"/>
      <c r="R336" s="49"/>
      <c r="S336" s="49">
        <f t="shared" si="155"/>
        <v>0</v>
      </c>
      <c r="T336" s="49"/>
      <c r="U336" s="49"/>
      <c r="V336" s="49"/>
      <c r="W336" s="59">
        <f t="shared" si="147"/>
        <v>0</v>
      </c>
      <c r="X336" s="59"/>
      <c r="Y336" s="59">
        <f t="shared" si="148"/>
        <v>900000</v>
      </c>
      <c r="Z336" s="131">
        <f t="shared" si="149"/>
        <v>1</v>
      </c>
      <c r="AA336" s="59">
        <f t="shared" si="150"/>
        <v>900000</v>
      </c>
      <c r="AB336" s="140">
        <f t="shared" si="151"/>
        <v>1</v>
      </c>
      <c r="AC336" s="149">
        <v>1</v>
      </c>
      <c r="AD336" s="149"/>
      <c r="AE336" s="149"/>
      <c r="AF336" s="64"/>
      <c r="AG336" s="56" t="s">
        <v>47</v>
      </c>
      <c r="AH336"/>
    </row>
    <row r="337" spans="1:34" s="18" customFormat="1" ht="87.75" customHeight="1">
      <c r="A337" s="45">
        <v>287</v>
      </c>
      <c r="B337" s="78" t="s">
        <v>698</v>
      </c>
      <c r="C337" s="100" t="s">
        <v>696</v>
      </c>
      <c r="D337" s="50" t="s">
        <v>75</v>
      </c>
      <c r="E337" s="49">
        <v>984305.2</v>
      </c>
      <c r="F337" s="35">
        <v>984305.2</v>
      </c>
      <c r="G337" s="49"/>
      <c r="H337" s="49"/>
      <c r="I337" s="49"/>
      <c r="J337" s="51"/>
      <c r="K337" s="49"/>
      <c r="L337" s="49">
        <v>0</v>
      </c>
      <c r="M337" s="49"/>
      <c r="N337" s="49"/>
      <c r="O337" s="49">
        <f t="shared" si="154"/>
        <v>0</v>
      </c>
      <c r="P337" s="49"/>
      <c r="Q337" s="49"/>
      <c r="R337" s="49"/>
      <c r="S337" s="49">
        <f t="shared" si="155"/>
        <v>0</v>
      </c>
      <c r="T337" s="49"/>
      <c r="U337" s="49"/>
      <c r="V337" s="49"/>
      <c r="W337" s="59">
        <f t="shared" si="147"/>
        <v>0</v>
      </c>
      <c r="X337" s="59"/>
      <c r="Y337" s="59">
        <f t="shared" si="148"/>
        <v>0</v>
      </c>
      <c r="Z337" s="131"/>
      <c r="AA337" s="59">
        <f t="shared" si="150"/>
        <v>0</v>
      </c>
      <c r="AB337" s="140"/>
      <c r="AC337" s="149">
        <v>1</v>
      </c>
      <c r="AD337" s="149"/>
      <c r="AE337" s="149"/>
      <c r="AF337" s="64"/>
      <c r="AG337" s="56" t="s">
        <v>47</v>
      </c>
      <c r="AH337"/>
    </row>
    <row r="338" spans="1:34" s="18" customFormat="1" ht="62.25" customHeight="1">
      <c r="A338" s="45">
        <v>288</v>
      </c>
      <c r="B338" s="79" t="s">
        <v>699</v>
      </c>
      <c r="C338" s="100" t="s">
        <v>696</v>
      </c>
      <c r="D338" s="50" t="s">
        <v>44</v>
      </c>
      <c r="E338" s="49">
        <v>3479951</v>
      </c>
      <c r="F338" s="35">
        <v>3129625.7295499998</v>
      </c>
      <c r="G338" s="49"/>
      <c r="H338" s="49"/>
      <c r="I338" s="49"/>
      <c r="J338" s="51"/>
      <c r="K338" s="49"/>
      <c r="L338" s="49"/>
      <c r="M338" s="49"/>
      <c r="N338" s="49"/>
      <c r="O338" s="49">
        <f t="shared" si="154"/>
        <v>900000</v>
      </c>
      <c r="P338" s="49">
        <v>900000</v>
      </c>
      <c r="Q338" s="49"/>
      <c r="R338" s="49"/>
      <c r="S338" s="49">
        <f t="shared" si="155"/>
        <v>814500</v>
      </c>
      <c r="T338" s="49">
        <v>814500</v>
      </c>
      <c r="U338" s="49"/>
      <c r="V338" s="49"/>
      <c r="W338" s="59">
        <f t="shared" si="147"/>
        <v>0</v>
      </c>
      <c r="X338" s="59"/>
      <c r="Y338" s="59">
        <f t="shared" si="148"/>
        <v>85500</v>
      </c>
      <c r="Z338" s="131">
        <f t="shared" si="149"/>
        <v>9.5000000000000001E-2</v>
      </c>
      <c r="AA338" s="59">
        <f t="shared" si="150"/>
        <v>85500</v>
      </c>
      <c r="AB338" s="140">
        <f t="shared" si="151"/>
        <v>9.5000000000000001E-2</v>
      </c>
      <c r="AC338" s="149">
        <v>1</v>
      </c>
      <c r="AD338" s="149"/>
      <c r="AE338" s="149"/>
      <c r="AF338" s="64"/>
      <c r="AG338" s="56"/>
      <c r="AH338"/>
    </row>
    <row r="339" spans="1:34" s="27" customFormat="1" ht="66.75" customHeight="1">
      <c r="A339" s="45">
        <v>289</v>
      </c>
      <c r="B339" s="46" t="s">
        <v>700</v>
      </c>
      <c r="C339" s="100" t="s">
        <v>696</v>
      </c>
      <c r="D339" s="50" t="s">
        <v>44</v>
      </c>
      <c r="E339" s="35">
        <v>823305</v>
      </c>
      <c r="F339" s="35">
        <v>739675.60571999999</v>
      </c>
      <c r="G339" s="35"/>
      <c r="H339" s="35"/>
      <c r="I339" s="35"/>
      <c r="J339" s="36"/>
      <c r="K339" s="35"/>
      <c r="L339" s="35"/>
      <c r="M339" s="35"/>
      <c r="N339" s="35"/>
      <c r="O339" s="49">
        <f t="shared" si="154"/>
        <v>100000</v>
      </c>
      <c r="P339" s="35">
        <v>100000</v>
      </c>
      <c r="Q339" s="35"/>
      <c r="R339" s="35"/>
      <c r="S339" s="49">
        <f t="shared" si="155"/>
        <v>100000</v>
      </c>
      <c r="T339" s="35">
        <v>100000</v>
      </c>
      <c r="U339" s="35"/>
      <c r="V339" s="35"/>
      <c r="W339" s="59">
        <f t="shared" si="147"/>
        <v>0</v>
      </c>
      <c r="X339" s="59"/>
      <c r="Y339" s="59">
        <f t="shared" si="148"/>
        <v>0</v>
      </c>
      <c r="Z339" s="131">
        <f t="shared" si="149"/>
        <v>0</v>
      </c>
      <c r="AA339" s="59">
        <f t="shared" si="150"/>
        <v>0</v>
      </c>
      <c r="AB339" s="140">
        <f t="shared" si="151"/>
        <v>0</v>
      </c>
      <c r="AC339" s="124">
        <v>1</v>
      </c>
      <c r="AD339" s="124"/>
      <c r="AE339" s="124"/>
      <c r="AF339" s="66"/>
      <c r="AG339" s="81"/>
      <c r="AH339"/>
    </row>
    <row r="340" spans="1:34" s="18" customFormat="1" ht="140.25" customHeight="1">
      <c r="A340" s="45">
        <v>290</v>
      </c>
      <c r="B340" s="80" t="s">
        <v>701</v>
      </c>
      <c r="C340" s="100" t="s">
        <v>580</v>
      </c>
      <c r="D340" s="50" t="s">
        <v>44</v>
      </c>
      <c r="E340" s="49">
        <v>652244</v>
      </c>
      <c r="F340" s="35">
        <v>642244</v>
      </c>
      <c r="G340" s="49"/>
      <c r="H340" s="49"/>
      <c r="I340" s="49"/>
      <c r="J340" s="51"/>
      <c r="K340" s="49"/>
      <c r="L340" s="49"/>
      <c r="M340" s="49"/>
      <c r="N340" s="49"/>
      <c r="O340" s="49">
        <f t="shared" si="154"/>
        <v>0</v>
      </c>
      <c r="P340" s="49">
        <v>0</v>
      </c>
      <c r="Q340" s="49"/>
      <c r="R340" s="49"/>
      <c r="S340" s="49">
        <f t="shared" si="155"/>
        <v>0</v>
      </c>
      <c r="T340" s="49">
        <v>0</v>
      </c>
      <c r="U340" s="49"/>
      <c r="V340" s="49"/>
      <c r="W340" s="59">
        <f t="shared" si="147"/>
        <v>0</v>
      </c>
      <c r="X340" s="59"/>
      <c r="Y340" s="59">
        <f t="shared" si="148"/>
        <v>0</v>
      </c>
      <c r="Z340" s="131"/>
      <c r="AA340" s="59">
        <f t="shared" si="150"/>
        <v>0</v>
      </c>
      <c r="AB340" s="140"/>
      <c r="AC340" s="149">
        <v>1</v>
      </c>
      <c r="AD340" s="149"/>
      <c r="AE340" s="149"/>
      <c r="AF340" s="64"/>
      <c r="AG340" s="56" t="s">
        <v>47</v>
      </c>
      <c r="AH340"/>
    </row>
    <row r="341" spans="1:34" s="18" customFormat="1" ht="140.25" customHeight="1">
      <c r="A341" s="45">
        <v>291</v>
      </c>
      <c r="B341" s="80" t="s">
        <v>702</v>
      </c>
      <c r="C341" s="100" t="s">
        <v>703</v>
      </c>
      <c r="D341" s="50">
        <v>2026</v>
      </c>
      <c r="E341" s="49"/>
      <c r="F341" s="35"/>
      <c r="G341" s="49"/>
      <c r="H341" s="49">
        <v>427000</v>
      </c>
      <c r="I341" s="49"/>
      <c r="J341" s="51" t="s">
        <v>704</v>
      </c>
      <c r="K341" s="49"/>
      <c r="L341" s="49"/>
      <c r="M341" s="49"/>
      <c r="N341" s="49"/>
      <c r="O341" s="49">
        <f t="shared" si="154"/>
        <v>0</v>
      </c>
      <c r="P341" s="49"/>
      <c r="Q341" s="49"/>
      <c r="R341" s="49"/>
      <c r="S341" s="49">
        <f t="shared" si="155"/>
        <v>0</v>
      </c>
      <c r="T341" s="49"/>
      <c r="U341" s="49"/>
      <c r="V341" s="49"/>
      <c r="W341" s="59">
        <f t="shared" si="147"/>
        <v>0</v>
      </c>
      <c r="X341" s="59"/>
      <c r="Y341" s="59">
        <f t="shared" si="148"/>
        <v>0</v>
      </c>
      <c r="Z341" s="131"/>
      <c r="AA341" s="59">
        <f t="shared" si="150"/>
        <v>0</v>
      </c>
      <c r="AB341" s="140"/>
      <c r="AC341" s="149"/>
      <c r="AD341" s="149"/>
      <c r="AE341" s="149">
        <v>1</v>
      </c>
      <c r="AF341" s="64"/>
      <c r="AG341" s="177" t="s">
        <v>705</v>
      </c>
      <c r="AH341"/>
    </row>
    <row r="342" spans="1:34" s="18" customFormat="1" ht="140.25" customHeight="1">
      <c r="A342" s="45">
        <v>292</v>
      </c>
      <c r="B342" s="80" t="s">
        <v>706</v>
      </c>
      <c r="C342" s="100" t="s">
        <v>703</v>
      </c>
      <c r="D342" s="50">
        <v>2026</v>
      </c>
      <c r="E342" s="49"/>
      <c r="F342" s="35"/>
      <c r="G342" s="49"/>
      <c r="H342" s="49">
        <v>601520</v>
      </c>
      <c r="I342" s="49"/>
      <c r="J342" s="51" t="s">
        <v>707</v>
      </c>
      <c r="K342" s="49"/>
      <c r="L342" s="49"/>
      <c r="M342" s="49"/>
      <c r="N342" s="49"/>
      <c r="O342" s="49">
        <f t="shared" si="154"/>
        <v>0</v>
      </c>
      <c r="P342" s="49"/>
      <c r="Q342" s="49"/>
      <c r="R342" s="49"/>
      <c r="S342" s="49">
        <f t="shared" si="155"/>
        <v>0</v>
      </c>
      <c r="T342" s="49"/>
      <c r="U342" s="49"/>
      <c r="V342" s="49"/>
      <c r="W342" s="59">
        <f t="shared" si="147"/>
        <v>0</v>
      </c>
      <c r="X342" s="59"/>
      <c r="Y342" s="59">
        <f t="shared" si="148"/>
        <v>0</v>
      </c>
      <c r="Z342" s="131"/>
      <c r="AA342" s="59">
        <f t="shared" si="150"/>
        <v>0</v>
      </c>
      <c r="AB342" s="140"/>
      <c r="AC342" s="149"/>
      <c r="AD342" s="149"/>
      <c r="AE342" s="149">
        <v>1</v>
      </c>
      <c r="AF342" s="64"/>
      <c r="AG342" s="177" t="s">
        <v>705</v>
      </c>
      <c r="AH342"/>
    </row>
    <row r="343" spans="1:34" ht="26.25" customHeight="1">
      <c r="A343" s="33" t="s">
        <v>708</v>
      </c>
      <c r="B343" s="23" t="s">
        <v>139</v>
      </c>
      <c r="C343" s="19"/>
      <c r="D343" s="21"/>
      <c r="E343" s="22">
        <f t="shared" ref="E343:V343" si="156">SUM(E344:E354)</f>
        <v>0</v>
      </c>
      <c r="F343" s="22">
        <f t="shared" si="156"/>
        <v>901285.10573000018</v>
      </c>
      <c r="G343" s="22">
        <f t="shared" si="156"/>
        <v>0</v>
      </c>
      <c r="H343" s="22">
        <f t="shared" si="156"/>
        <v>0</v>
      </c>
      <c r="I343" s="22">
        <f t="shared" si="156"/>
        <v>0</v>
      </c>
      <c r="J343" s="22">
        <f t="shared" si="156"/>
        <v>0</v>
      </c>
      <c r="K343" s="22">
        <f t="shared" si="156"/>
        <v>0</v>
      </c>
      <c r="L343" s="22">
        <f t="shared" si="156"/>
        <v>0</v>
      </c>
      <c r="M343" s="22">
        <f t="shared" si="156"/>
        <v>0</v>
      </c>
      <c r="N343" s="22">
        <f t="shared" si="156"/>
        <v>0</v>
      </c>
      <c r="O343" s="22">
        <f t="shared" si="156"/>
        <v>435436</v>
      </c>
      <c r="P343" s="22">
        <f t="shared" si="156"/>
        <v>435436</v>
      </c>
      <c r="Q343" s="22">
        <f t="shared" si="156"/>
        <v>0</v>
      </c>
      <c r="R343" s="22">
        <f t="shared" si="156"/>
        <v>0</v>
      </c>
      <c r="S343" s="22">
        <f t="shared" si="156"/>
        <v>189449</v>
      </c>
      <c r="T343" s="22">
        <f t="shared" si="156"/>
        <v>189449</v>
      </c>
      <c r="U343" s="22">
        <f t="shared" si="156"/>
        <v>0</v>
      </c>
      <c r="V343" s="22">
        <f t="shared" si="156"/>
        <v>0</v>
      </c>
      <c r="W343" s="22">
        <f t="shared" si="147"/>
        <v>0</v>
      </c>
      <c r="X343" s="22"/>
      <c r="Y343" s="22">
        <f>P343+Q343-T343-U343</f>
        <v>245987</v>
      </c>
      <c r="Z343" s="129">
        <f t="shared" si="149"/>
        <v>0.5649211365160437</v>
      </c>
      <c r="AA343" s="22">
        <f t="shared" si="150"/>
        <v>245987</v>
      </c>
      <c r="AB343" s="138">
        <f t="shared" si="151"/>
        <v>0.5649211365160437</v>
      </c>
      <c r="AC343" s="116">
        <f>SUM(AC344:AC354)</f>
        <v>8</v>
      </c>
      <c r="AD343" s="116">
        <f>SUM(AD344:AD354)</f>
        <v>0</v>
      </c>
      <c r="AE343" s="116">
        <f>SUM(AE344:AE354)</f>
        <v>3</v>
      </c>
      <c r="AF343" s="22">
        <f>SUM(AF344:AF354)</f>
        <v>0</v>
      </c>
      <c r="AG343" s="22">
        <f>SUM(AG344:AG354)</f>
        <v>0</v>
      </c>
      <c r="AH343"/>
    </row>
    <row r="344" spans="1:34" s="18" customFormat="1" ht="90" customHeight="1">
      <c r="A344" s="45">
        <v>293</v>
      </c>
      <c r="B344" s="51" t="s">
        <v>709</v>
      </c>
      <c r="C344" s="100" t="s">
        <v>696</v>
      </c>
      <c r="D344" s="50" t="s">
        <v>44</v>
      </c>
      <c r="E344" s="49"/>
      <c r="F344" s="49">
        <v>102243</v>
      </c>
      <c r="G344" s="49"/>
      <c r="H344" s="49"/>
      <c r="I344" s="49"/>
      <c r="J344" s="36"/>
      <c r="K344" s="49"/>
      <c r="L344" s="49">
        <v>0</v>
      </c>
      <c r="M344" s="49"/>
      <c r="N344" s="49"/>
      <c r="O344" s="49">
        <f t="shared" ref="O344:O354" si="157">SUM(P344:R344)</f>
        <v>52558</v>
      </c>
      <c r="P344" s="49">
        <v>52558</v>
      </c>
      <c r="Q344" s="49"/>
      <c r="R344" s="49"/>
      <c r="S344" s="49">
        <f t="shared" ref="S344:S354" si="158">SUM(T344:V344)</f>
        <v>40000</v>
      </c>
      <c r="T344" s="49">
        <v>40000</v>
      </c>
      <c r="U344" s="49"/>
      <c r="V344" s="49"/>
      <c r="W344" s="59">
        <f t="shared" si="147"/>
        <v>0</v>
      </c>
      <c r="X344" s="59"/>
      <c r="Y344" s="59">
        <f t="shared" si="148"/>
        <v>12558</v>
      </c>
      <c r="Z344" s="131">
        <f t="shared" si="149"/>
        <v>0.23893603257353779</v>
      </c>
      <c r="AA344" s="59">
        <f t="shared" si="150"/>
        <v>12558</v>
      </c>
      <c r="AB344" s="140">
        <f t="shared" si="151"/>
        <v>0.23893603257353779</v>
      </c>
      <c r="AC344" s="149"/>
      <c r="AD344" s="149"/>
      <c r="AE344" s="149">
        <v>1</v>
      </c>
      <c r="AF344" s="64"/>
      <c r="AG344" s="56" t="s">
        <v>710</v>
      </c>
      <c r="AH344"/>
    </row>
    <row r="345" spans="1:34" s="18" customFormat="1" ht="72.75" customHeight="1">
      <c r="A345" s="45">
        <v>294</v>
      </c>
      <c r="B345" s="51" t="s">
        <v>711</v>
      </c>
      <c r="C345" s="100" t="s">
        <v>696</v>
      </c>
      <c r="D345" s="50" t="s">
        <v>75</v>
      </c>
      <c r="E345" s="49"/>
      <c r="F345" s="49">
        <v>127605.70944000001</v>
      </c>
      <c r="G345" s="49"/>
      <c r="H345" s="49"/>
      <c r="I345" s="49"/>
      <c r="J345" s="36"/>
      <c r="K345" s="49"/>
      <c r="L345" s="49">
        <v>0</v>
      </c>
      <c r="M345" s="49"/>
      <c r="N345" s="49"/>
      <c r="O345" s="49">
        <f t="shared" si="157"/>
        <v>12627</v>
      </c>
      <c r="P345" s="49">
        <v>12627</v>
      </c>
      <c r="Q345" s="49"/>
      <c r="R345" s="49"/>
      <c r="S345" s="49">
        <f t="shared" si="158"/>
        <v>12627</v>
      </c>
      <c r="T345" s="49">
        <v>12627</v>
      </c>
      <c r="U345" s="49"/>
      <c r="V345" s="49"/>
      <c r="W345" s="59">
        <f t="shared" si="147"/>
        <v>0</v>
      </c>
      <c r="X345" s="59"/>
      <c r="Y345" s="59">
        <f t="shared" si="148"/>
        <v>0</v>
      </c>
      <c r="Z345" s="131">
        <f t="shared" si="149"/>
        <v>0</v>
      </c>
      <c r="AA345" s="59">
        <f t="shared" si="150"/>
        <v>0</v>
      </c>
      <c r="AB345" s="140">
        <f t="shared" si="151"/>
        <v>0</v>
      </c>
      <c r="AC345" s="149">
        <v>1</v>
      </c>
      <c r="AD345" s="149"/>
      <c r="AE345" s="149"/>
      <c r="AF345" s="64"/>
      <c r="AG345" s="56" t="s">
        <v>712</v>
      </c>
      <c r="AH345"/>
    </row>
    <row r="346" spans="1:34" s="27" customFormat="1" ht="100.5" customHeight="1">
      <c r="A346" s="45">
        <v>295</v>
      </c>
      <c r="B346" s="46" t="s">
        <v>713</v>
      </c>
      <c r="C346" s="100" t="s">
        <v>696</v>
      </c>
      <c r="D346" s="50" t="s">
        <v>44</v>
      </c>
      <c r="E346" s="35"/>
      <c r="F346" s="35">
        <v>144255.66623999999</v>
      </c>
      <c r="G346" s="35"/>
      <c r="H346" s="35"/>
      <c r="I346" s="35"/>
      <c r="J346" s="36"/>
      <c r="K346" s="35"/>
      <c r="L346" s="35"/>
      <c r="M346" s="35"/>
      <c r="N346" s="35"/>
      <c r="O346" s="49">
        <f t="shared" si="157"/>
        <v>72795</v>
      </c>
      <c r="P346" s="35">
        <v>72795</v>
      </c>
      <c r="Q346" s="35"/>
      <c r="R346" s="35"/>
      <c r="S346" s="49">
        <f t="shared" si="158"/>
        <v>0</v>
      </c>
      <c r="T346" s="35"/>
      <c r="U346" s="35"/>
      <c r="V346" s="35"/>
      <c r="W346" s="59">
        <f t="shared" si="147"/>
        <v>0</v>
      </c>
      <c r="X346" s="59"/>
      <c r="Y346" s="59">
        <f t="shared" si="148"/>
        <v>72795</v>
      </c>
      <c r="Z346" s="131">
        <f t="shared" si="149"/>
        <v>1</v>
      </c>
      <c r="AA346" s="59">
        <f t="shared" si="150"/>
        <v>72795</v>
      </c>
      <c r="AB346" s="140">
        <f t="shared" si="151"/>
        <v>1</v>
      </c>
      <c r="AC346" s="124">
        <v>1</v>
      </c>
      <c r="AD346" s="124"/>
      <c r="AE346" s="124"/>
      <c r="AF346" s="66"/>
      <c r="AG346" s="56" t="s">
        <v>47</v>
      </c>
      <c r="AH346"/>
    </row>
    <row r="347" spans="1:34" s="27" customFormat="1" ht="87" customHeight="1">
      <c r="A347" s="45">
        <v>296</v>
      </c>
      <c r="B347" s="46" t="s">
        <v>714</v>
      </c>
      <c r="C347" s="100" t="s">
        <v>696</v>
      </c>
      <c r="D347" s="50" t="s">
        <v>44</v>
      </c>
      <c r="E347" s="35"/>
      <c r="F347" s="35">
        <v>75727.834560000003</v>
      </c>
      <c r="G347" s="35"/>
      <c r="H347" s="35"/>
      <c r="I347" s="35"/>
      <c r="J347" s="36"/>
      <c r="K347" s="35"/>
      <c r="L347" s="35"/>
      <c r="M347" s="35"/>
      <c r="N347" s="35"/>
      <c r="O347" s="49">
        <f t="shared" si="157"/>
        <v>19826</v>
      </c>
      <c r="P347" s="35">
        <v>19826</v>
      </c>
      <c r="Q347" s="35"/>
      <c r="R347" s="35"/>
      <c r="S347" s="49">
        <f t="shared" si="158"/>
        <v>19826</v>
      </c>
      <c r="T347" s="35">
        <v>19826</v>
      </c>
      <c r="U347" s="35"/>
      <c r="V347" s="35"/>
      <c r="W347" s="59">
        <f t="shared" si="147"/>
        <v>0</v>
      </c>
      <c r="X347" s="59"/>
      <c r="Y347" s="59">
        <f t="shared" si="148"/>
        <v>0</v>
      </c>
      <c r="Z347" s="131">
        <f t="shared" si="149"/>
        <v>0</v>
      </c>
      <c r="AA347" s="59">
        <f t="shared" si="150"/>
        <v>0</v>
      </c>
      <c r="AB347" s="140">
        <f t="shared" si="151"/>
        <v>0</v>
      </c>
      <c r="AC347" s="124">
        <v>1</v>
      </c>
      <c r="AD347" s="124"/>
      <c r="AE347" s="124"/>
      <c r="AF347" s="66"/>
      <c r="AG347" s="81"/>
      <c r="AH347"/>
    </row>
    <row r="348" spans="1:34" s="27" customFormat="1" ht="87" customHeight="1">
      <c r="A348" s="45">
        <v>297</v>
      </c>
      <c r="B348" s="46" t="s">
        <v>715</v>
      </c>
      <c r="C348" s="100" t="s">
        <v>696</v>
      </c>
      <c r="D348" s="50" t="s">
        <v>44</v>
      </c>
      <c r="E348" s="35"/>
      <c r="F348" s="35">
        <v>85337.8848</v>
      </c>
      <c r="G348" s="35"/>
      <c r="H348" s="35"/>
      <c r="I348" s="35"/>
      <c r="J348" s="36"/>
      <c r="K348" s="35"/>
      <c r="L348" s="35"/>
      <c r="M348" s="35"/>
      <c r="N348" s="35"/>
      <c r="O348" s="49">
        <f t="shared" si="157"/>
        <v>19700</v>
      </c>
      <c r="P348" s="35">
        <v>19700</v>
      </c>
      <c r="Q348" s="35"/>
      <c r="R348" s="35"/>
      <c r="S348" s="49">
        <f t="shared" si="158"/>
        <v>0</v>
      </c>
      <c r="T348" s="35"/>
      <c r="U348" s="35"/>
      <c r="V348" s="35"/>
      <c r="W348" s="59">
        <f t="shared" si="147"/>
        <v>0</v>
      </c>
      <c r="X348" s="59"/>
      <c r="Y348" s="59">
        <f t="shared" si="148"/>
        <v>19700</v>
      </c>
      <c r="Z348" s="131">
        <f t="shared" si="149"/>
        <v>1</v>
      </c>
      <c r="AA348" s="59">
        <f t="shared" si="150"/>
        <v>19700</v>
      </c>
      <c r="AB348" s="140">
        <f t="shared" si="151"/>
        <v>1</v>
      </c>
      <c r="AC348" s="124">
        <v>1</v>
      </c>
      <c r="AD348" s="124"/>
      <c r="AE348" s="124"/>
      <c r="AF348" s="66"/>
      <c r="AG348" s="56" t="s">
        <v>47</v>
      </c>
      <c r="AH348"/>
    </row>
    <row r="349" spans="1:34" s="27" customFormat="1" ht="61.5" customHeight="1">
      <c r="A349" s="45">
        <v>298</v>
      </c>
      <c r="B349" s="46" t="s">
        <v>716</v>
      </c>
      <c r="C349" s="100" t="s">
        <v>696</v>
      </c>
      <c r="D349" s="50" t="s">
        <v>44</v>
      </c>
      <c r="E349" s="35"/>
      <c r="F349" s="35">
        <v>69135.645600000003</v>
      </c>
      <c r="G349" s="35"/>
      <c r="H349" s="35"/>
      <c r="I349" s="35"/>
      <c r="J349" s="36"/>
      <c r="K349" s="35"/>
      <c r="L349" s="35"/>
      <c r="M349" s="35"/>
      <c r="N349" s="35"/>
      <c r="O349" s="49">
        <f t="shared" si="157"/>
        <v>16258</v>
      </c>
      <c r="P349" s="35">
        <v>16258</v>
      </c>
      <c r="Q349" s="35"/>
      <c r="R349" s="35"/>
      <c r="S349" s="49">
        <f t="shared" si="158"/>
        <v>16258</v>
      </c>
      <c r="T349" s="35">
        <v>16258</v>
      </c>
      <c r="U349" s="35"/>
      <c r="V349" s="35"/>
      <c r="W349" s="59">
        <f t="shared" si="147"/>
        <v>0</v>
      </c>
      <c r="X349" s="59"/>
      <c r="Y349" s="59">
        <f t="shared" si="148"/>
        <v>0</v>
      </c>
      <c r="Z349" s="131">
        <f t="shared" si="149"/>
        <v>0</v>
      </c>
      <c r="AA349" s="59">
        <f t="shared" si="150"/>
        <v>0</v>
      </c>
      <c r="AB349" s="140">
        <f t="shared" si="151"/>
        <v>0</v>
      </c>
      <c r="AC349" s="124"/>
      <c r="AD349" s="124"/>
      <c r="AE349" s="124">
        <v>1</v>
      </c>
      <c r="AF349" s="66"/>
      <c r="AG349" s="56" t="s">
        <v>717</v>
      </c>
      <c r="AH349"/>
    </row>
    <row r="350" spans="1:34" s="27" customFormat="1" ht="61.5" customHeight="1">
      <c r="A350" s="45">
        <v>299</v>
      </c>
      <c r="B350" s="46" t="s">
        <v>718</v>
      </c>
      <c r="C350" s="100" t="s">
        <v>696</v>
      </c>
      <c r="D350" s="50" t="s">
        <v>44</v>
      </c>
      <c r="E350" s="35"/>
      <c r="F350" s="35">
        <v>93235.228130000003</v>
      </c>
      <c r="G350" s="35"/>
      <c r="H350" s="35"/>
      <c r="I350" s="35"/>
      <c r="J350" s="36"/>
      <c r="K350" s="35"/>
      <c r="L350" s="35"/>
      <c r="M350" s="35"/>
      <c r="N350" s="35"/>
      <c r="O350" s="49">
        <f t="shared" si="157"/>
        <v>45152</v>
      </c>
      <c r="P350" s="35">
        <v>45152</v>
      </c>
      <c r="Q350" s="35"/>
      <c r="R350" s="35"/>
      <c r="S350" s="49">
        <f t="shared" si="158"/>
        <v>45152</v>
      </c>
      <c r="T350" s="35">
        <v>45152</v>
      </c>
      <c r="U350" s="35"/>
      <c r="V350" s="35"/>
      <c r="W350" s="59">
        <f t="shared" si="147"/>
        <v>0</v>
      </c>
      <c r="X350" s="59"/>
      <c r="Y350" s="59">
        <f t="shared" si="148"/>
        <v>0</v>
      </c>
      <c r="Z350" s="131">
        <f t="shared" si="149"/>
        <v>0</v>
      </c>
      <c r="AA350" s="59">
        <f t="shared" si="150"/>
        <v>0</v>
      </c>
      <c r="AB350" s="140">
        <f t="shared" si="151"/>
        <v>0</v>
      </c>
      <c r="AC350" s="124"/>
      <c r="AD350" s="124"/>
      <c r="AE350" s="124">
        <v>1</v>
      </c>
      <c r="AF350" s="66"/>
      <c r="AG350" s="56" t="s">
        <v>719</v>
      </c>
      <c r="AH350"/>
    </row>
    <row r="351" spans="1:34" s="27" customFormat="1" ht="85.5" customHeight="1">
      <c r="A351" s="45">
        <v>300</v>
      </c>
      <c r="B351" s="46" t="s">
        <v>720</v>
      </c>
      <c r="C351" s="100" t="s">
        <v>696</v>
      </c>
      <c r="D351" s="50" t="s">
        <v>44</v>
      </c>
      <c r="E351" s="35"/>
      <c r="F351" s="35">
        <v>77442.906239999997</v>
      </c>
      <c r="G351" s="35"/>
      <c r="H351" s="35"/>
      <c r="I351" s="35"/>
      <c r="J351" s="36"/>
      <c r="K351" s="35"/>
      <c r="L351" s="35"/>
      <c r="M351" s="35"/>
      <c r="N351" s="35"/>
      <c r="O351" s="49">
        <f t="shared" si="157"/>
        <v>73994</v>
      </c>
      <c r="P351" s="35">
        <v>73994</v>
      </c>
      <c r="Q351" s="35"/>
      <c r="R351" s="35"/>
      <c r="S351" s="49">
        <f t="shared" si="158"/>
        <v>35721</v>
      </c>
      <c r="T351" s="35">
        <v>35721</v>
      </c>
      <c r="U351" s="35"/>
      <c r="V351" s="35"/>
      <c r="W351" s="59">
        <f t="shared" si="147"/>
        <v>0</v>
      </c>
      <c r="X351" s="59"/>
      <c r="Y351" s="59">
        <f t="shared" si="148"/>
        <v>38273</v>
      </c>
      <c r="Z351" s="131">
        <f t="shared" si="149"/>
        <v>0.51724464145741544</v>
      </c>
      <c r="AA351" s="59">
        <f t="shared" si="150"/>
        <v>38273</v>
      </c>
      <c r="AB351" s="140">
        <f t="shared" si="151"/>
        <v>0.51724464145741544</v>
      </c>
      <c r="AC351" s="124">
        <v>1</v>
      </c>
      <c r="AD351" s="124"/>
      <c r="AE351" s="124"/>
      <c r="AF351" s="66"/>
      <c r="AG351" s="81"/>
      <c r="AH351"/>
    </row>
    <row r="352" spans="1:34" s="27" customFormat="1" ht="96" customHeight="1">
      <c r="A352" s="45">
        <v>301</v>
      </c>
      <c r="B352" s="46" t="s">
        <v>721</v>
      </c>
      <c r="C352" s="100" t="s">
        <v>696</v>
      </c>
      <c r="D352" s="50" t="s">
        <v>44</v>
      </c>
      <c r="E352" s="35"/>
      <c r="F352" s="35">
        <v>18508.190399999999</v>
      </c>
      <c r="G352" s="35"/>
      <c r="H352" s="35"/>
      <c r="I352" s="35"/>
      <c r="J352" s="36"/>
      <c r="K352" s="35"/>
      <c r="L352" s="35"/>
      <c r="M352" s="35"/>
      <c r="N352" s="35"/>
      <c r="O352" s="49">
        <f t="shared" si="157"/>
        <v>17098</v>
      </c>
      <c r="P352" s="35">
        <v>17098</v>
      </c>
      <c r="Q352" s="35"/>
      <c r="R352" s="35"/>
      <c r="S352" s="49">
        <f t="shared" si="158"/>
        <v>8254</v>
      </c>
      <c r="T352" s="35">
        <v>8254</v>
      </c>
      <c r="U352" s="35"/>
      <c r="V352" s="35"/>
      <c r="W352" s="59">
        <f t="shared" si="147"/>
        <v>0</v>
      </c>
      <c r="X352" s="59"/>
      <c r="Y352" s="59">
        <f t="shared" si="148"/>
        <v>8844</v>
      </c>
      <c r="Z352" s="131">
        <f t="shared" si="149"/>
        <v>0.51725347993917414</v>
      </c>
      <c r="AA352" s="59">
        <f t="shared" si="150"/>
        <v>8844</v>
      </c>
      <c r="AB352" s="140">
        <f t="shared" si="151"/>
        <v>0.51725347993917414</v>
      </c>
      <c r="AC352" s="124">
        <v>1</v>
      </c>
      <c r="AD352" s="124"/>
      <c r="AE352" s="124"/>
      <c r="AF352" s="66"/>
      <c r="AG352" s="81"/>
      <c r="AH352"/>
    </row>
    <row r="353" spans="1:34" s="27" customFormat="1" ht="80.25" customHeight="1">
      <c r="A353" s="45">
        <v>302</v>
      </c>
      <c r="B353" s="46" t="s">
        <v>722</v>
      </c>
      <c r="C353" s="100" t="s">
        <v>696</v>
      </c>
      <c r="D353" s="50" t="s">
        <v>44</v>
      </c>
      <c r="E353" s="35"/>
      <c r="F353" s="35">
        <v>25222.871520000001</v>
      </c>
      <c r="G353" s="35"/>
      <c r="H353" s="35"/>
      <c r="I353" s="35"/>
      <c r="J353" s="36"/>
      <c r="K353" s="35"/>
      <c r="L353" s="35"/>
      <c r="M353" s="35"/>
      <c r="N353" s="35"/>
      <c r="O353" s="49">
        <f t="shared" si="157"/>
        <v>24052</v>
      </c>
      <c r="P353" s="35">
        <v>24052</v>
      </c>
      <c r="Q353" s="35"/>
      <c r="R353" s="35"/>
      <c r="S353" s="49">
        <f t="shared" si="158"/>
        <v>11611</v>
      </c>
      <c r="T353" s="35">
        <v>11611</v>
      </c>
      <c r="U353" s="35"/>
      <c r="V353" s="35"/>
      <c r="W353" s="59">
        <f t="shared" si="147"/>
        <v>0</v>
      </c>
      <c r="X353" s="59"/>
      <c r="Y353" s="59">
        <f t="shared" si="148"/>
        <v>12441</v>
      </c>
      <c r="Z353" s="131">
        <f t="shared" si="149"/>
        <v>0.51725428238815896</v>
      </c>
      <c r="AA353" s="59">
        <f t="shared" si="150"/>
        <v>12441</v>
      </c>
      <c r="AB353" s="140">
        <f t="shared" si="151"/>
        <v>0.51725428238815896</v>
      </c>
      <c r="AC353" s="124">
        <v>1</v>
      </c>
      <c r="AD353" s="124"/>
      <c r="AE353" s="124"/>
      <c r="AF353" s="66"/>
      <c r="AG353" s="81"/>
      <c r="AH353"/>
    </row>
    <row r="354" spans="1:34" s="27" customFormat="1" ht="87" customHeight="1">
      <c r="A354" s="45">
        <v>303</v>
      </c>
      <c r="B354" s="46" t="s">
        <v>723</v>
      </c>
      <c r="C354" s="100" t="s">
        <v>696</v>
      </c>
      <c r="D354" s="50" t="s">
        <v>44</v>
      </c>
      <c r="E354" s="35"/>
      <c r="F354" s="35">
        <v>82570.168799999999</v>
      </c>
      <c r="G354" s="35"/>
      <c r="H354" s="35"/>
      <c r="I354" s="35"/>
      <c r="J354" s="36"/>
      <c r="K354" s="35"/>
      <c r="L354" s="35"/>
      <c r="M354" s="35"/>
      <c r="N354" s="35"/>
      <c r="O354" s="49">
        <f t="shared" si="157"/>
        <v>81376</v>
      </c>
      <c r="P354" s="35">
        <v>81376</v>
      </c>
      <c r="Q354" s="35"/>
      <c r="R354" s="35"/>
      <c r="S354" s="49">
        <f t="shared" si="158"/>
        <v>0</v>
      </c>
      <c r="T354" s="35"/>
      <c r="U354" s="35"/>
      <c r="V354" s="35"/>
      <c r="W354" s="59">
        <f t="shared" si="147"/>
        <v>0</v>
      </c>
      <c r="X354" s="59"/>
      <c r="Y354" s="59">
        <f t="shared" si="148"/>
        <v>81376</v>
      </c>
      <c r="Z354" s="131">
        <f t="shared" si="149"/>
        <v>1</v>
      </c>
      <c r="AA354" s="59">
        <f t="shared" si="150"/>
        <v>81376</v>
      </c>
      <c r="AB354" s="140">
        <f t="shared" si="151"/>
        <v>1</v>
      </c>
      <c r="AC354" s="124">
        <v>1</v>
      </c>
      <c r="AD354" s="124"/>
      <c r="AE354" s="124"/>
      <c r="AF354" s="66"/>
      <c r="AG354" s="56" t="s">
        <v>47</v>
      </c>
      <c r="AH354"/>
    </row>
    <row r="355" spans="1:34" s="158" customFormat="1" ht="30.75" customHeight="1">
      <c r="A355" s="168" t="s">
        <v>724</v>
      </c>
      <c r="B355" s="169"/>
      <c r="C355" s="28"/>
      <c r="D355" s="16"/>
      <c r="E355" s="25">
        <f>E357+F377</f>
        <v>37894628.597589999</v>
      </c>
      <c r="F355" s="25">
        <f>F357+F377</f>
        <v>27046145.362099998</v>
      </c>
      <c r="G355" s="25">
        <f>G357+G377</f>
        <v>2400000</v>
      </c>
      <c r="H355" s="25">
        <f t="shared" ref="H355:N355" si="159">H357+H377</f>
        <v>5000</v>
      </c>
      <c r="I355" s="25">
        <f t="shared" si="159"/>
        <v>0</v>
      </c>
      <c r="J355" s="25">
        <f t="shared" si="159"/>
        <v>0</v>
      </c>
      <c r="K355" s="25">
        <f t="shared" si="159"/>
        <v>0</v>
      </c>
      <c r="L355" s="25">
        <f t="shared" si="159"/>
        <v>0</v>
      </c>
      <c r="M355" s="25">
        <f t="shared" si="159"/>
        <v>0</v>
      </c>
      <c r="N355" s="25">
        <f t="shared" si="159"/>
        <v>0</v>
      </c>
      <c r="O355" s="25">
        <f>O357+O377</f>
        <v>2698066.18279</v>
      </c>
      <c r="P355" s="25">
        <f t="shared" ref="P355:V355" si="160">P357+P377</f>
        <v>298066.18278999999</v>
      </c>
      <c r="Q355" s="25">
        <f t="shared" si="160"/>
        <v>0</v>
      </c>
      <c r="R355" s="25">
        <f t="shared" si="160"/>
        <v>2400000</v>
      </c>
      <c r="S355" s="25">
        <f>S357+S377</f>
        <v>221225.34836999999</v>
      </c>
      <c r="T355" s="25">
        <f>T357+T377</f>
        <v>221225.34836999999</v>
      </c>
      <c r="U355" s="25">
        <f t="shared" si="160"/>
        <v>0</v>
      </c>
      <c r="V355" s="25">
        <f t="shared" si="160"/>
        <v>0</v>
      </c>
      <c r="W355" s="25">
        <f t="shared" si="147"/>
        <v>2400000</v>
      </c>
      <c r="X355" s="25"/>
      <c r="Y355" s="25">
        <f t="shared" si="148"/>
        <v>76840.834419999999</v>
      </c>
      <c r="Z355" s="125">
        <f t="shared" si="149"/>
        <v>0.25779789475191006</v>
      </c>
      <c r="AA355" s="25">
        <f t="shared" si="150"/>
        <v>2476840.8344200002</v>
      </c>
      <c r="AB355" s="126">
        <f t="shared" si="151"/>
        <v>0.91800595931222251</v>
      </c>
      <c r="AC355" s="25">
        <f t="shared" ref="AC355:AE355" si="161">AC357+AC377</f>
        <v>31</v>
      </c>
      <c r="AD355" s="25">
        <f t="shared" si="161"/>
        <v>0</v>
      </c>
      <c r="AE355" s="25">
        <f t="shared" si="161"/>
        <v>0</v>
      </c>
      <c r="AF355" s="25">
        <f>AF357+AF377</f>
        <v>0</v>
      </c>
      <c r="AG355" s="25">
        <f>AG357+AG377</f>
        <v>0</v>
      </c>
      <c r="AH355"/>
    </row>
    <row r="356" spans="1:34">
      <c r="A356" s="34"/>
      <c r="B356" s="13" t="s">
        <v>207</v>
      </c>
      <c r="C356" s="3"/>
      <c r="D356" s="2"/>
      <c r="E356" s="26"/>
      <c r="F356" s="14"/>
      <c r="G356" s="14"/>
      <c r="H356" s="14"/>
      <c r="I356" s="14"/>
      <c r="J356" s="15"/>
      <c r="K356" s="14"/>
      <c r="L356" s="14"/>
      <c r="M356" s="14"/>
      <c r="N356" s="14"/>
      <c r="O356" s="14"/>
      <c r="P356" s="14"/>
      <c r="Q356" s="14"/>
      <c r="R356" s="14"/>
      <c r="S356" s="14"/>
      <c r="T356" s="14"/>
      <c r="U356" s="14"/>
      <c r="V356" s="14"/>
      <c r="W356" s="58">
        <f t="shared" si="147"/>
        <v>0</v>
      </c>
      <c r="X356" s="60"/>
      <c r="Y356" s="58">
        <f t="shared" si="148"/>
        <v>0</v>
      </c>
      <c r="Z356" s="132"/>
      <c r="AA356" s="58"/>
      <c r="AB356" s="141"/>
      <c r="AC356" s="119"/>
      <c r="AD356" s="119"/>
      <c r="AE356" s="119"/>
      <c r="AF356" s="65"/>
      <c r="AG356" s="74"/>
      <c r="AH356"/>
    </row>
    <row r="357" spans="1:34" ht="26.25" customHeight="1">
      <c r="A357" s="33" t="s">
        <v>725</v>
      </c>
      <c r="B357" s="23" t="s">
        <v>41</v>
      </c>
      <c r="C357" s="19"/>
      <c r="D357" s="21"/>
      <c r="E357" s="22">
        <f>E358+F362+E370</f>
        <v>35800682.742909998</v>
      </c>
      <c r="F357" s="22">
        <f>F358+F362+F370</f>
        <v>24952199.507419996</v>
      </c>
      <c r="G357" s="22">
        <f t="shared" ref="G357:V357" si="162">G358+G362+G370</f>
        <v>2400000</v>
      </c>
      <c r="H357" s="22">
        <f t="shared" si="162"/>
        <v>5000</v>
      </c>
      <c r="I357" s="22">
        <f t="shared" si="162"/>
        <v>0</v>
      </c>
      <c r="J357" s="22">
        <f t="shared" si="162"/>
        <v>0</v>
      </c>
      <c r="K357" s="22">
        <f t="shared" si="162"/>
        <v>0</v>
      </c>
      <c r="L357" s="22">
        <f t="shared" si="162"/>
        <v>0</v>
      </c>
      <c r="M357" s="22">
        <f t="shared" si="162"/>
        <v>0</v>
      </c>
      <c r="N357" s="22">
        <f t="shared" si="162"/>
        <v>0</v>
      </c>
      <c r="O357" s="22">
        <f t="shared" si="162"/>
        <v>2405000</v>
      </c>
      <c r="P357" s="22">
        <f t="shared" si="162"/>
        <v>5000</v>
      </c>
      <c r="Q357" s="22">
        <f t="shared" si="162"/>
        <v>0</v>
      </c>
      <c r="R357" s="22">
        <f t="shared" si="162"/>
        <v>2400000</v>
      </c>
      <c r="S357" s="22">
        <f t="shared" si="162"/>
        <v>1316.1655800000001</v>
      </c>
      <c r="T357" s="22">
        <f t="shared" si="162"/>
        <v>1316.1655800000001</v>
      </c>
      <c r="U357" s="22">
        <f t="shared" si="162"/>
        <v>0</v>
      </c>
      <c r="V357" s="22">
        <f t="shared" si="162"/>
        <v>0</v>
      </c>
      <c r="W357" s="22">
        <f t="shared" si="147"/>
        <v>2400000</v>
      </c>
      <c r="X357" s="22"/>
      <c r="Y357" s="22">
        <f t="shared" si="148"/>
        <v>3683.8344200000001</v>
      </c>
      <c r="Z357" s="129">
        <f t="shared" si="149"/>
        <v>0.73676688400000001</v>
      </c>
      <c r="AA357" s="22">
        <f t="shared" si="150"/>
        <v>2403683.8344200002</v>
      </c>
      <c r="AB357" s="138">
        <f t="shared" si="151"/>
        <v>0.99945273780457389</v>
      </c>
      <c r="AC357" s="22">
        <f t="shared" ref="AC357" si="163">AC358+AC362+AC370</f>
        <v>16</v>
      </c>
      <c r="AD357" s="22">
        <f t="shared" ref="AD357" si="164">AD358+AD362+AD370</f>
        <v>0</v>
      </c>
      <c r="AE357" s="22">
        <f t="shared" ref="AE357" si="165">AE358+AE362+AE370</f>
        <v>0</v>
      </c>
      <c r="AF357" s="22">
        <f>AF358+AF362+AF370</f>
        <v>0</v>
      </c>
      <c r="AG357" s="22">
        <f>AG358+AG362+AG370</f>
        <v>0</v>
      </c>
      <c r="AH357"/>
    </row>
    <row r="358" spans="1:34" s="6" customFormat="1" ht="27" customHeight="1">
      <c r="A358" s="109"/>
      <c r="B358" s="174" t="s">
        <v>726</v>
      </c>
      <c r="C358" s="110"/>
      <c r="D358" s="110"/>
      <c r="E358" s="111">
        <f>SUM(E359:E361)</f>
        <v>13784847</v>
      </c>
      <c r="F358" s="111">
        <f>SUM(F359:F361)</f>
        <v>4871155.7744899997</v>
      </c>
      <c r="G358" s="111">
        <f>SUM(G359:G361)</f>
        <v>2400000</v>
      </c>
      <c r="H358" s="111">
        <f t="shared" ref="H358:P358" si="166">SUM(H359:H361)</f>
        <v>5000</v>
      </c>
      <c r="I358" s="111">
        <f t="shared" si="166"/>
        <v>0</v>
      </c>
      <c r="J358" s="111">
        <f t="shared" si="166"/>
        <v>0</v>
      </c>
      <c r="K358" s="111">
        <f t="shared" si="166"/>
        <v>0</v>
      </c>
      <c r="L358" s="111">
        <f t="shared" si="166"/>
        <v>0</v>
      </c>
      <c r="M358" s="111">
        <f t="shared" si="166"/>
        <v>0</v>
      </c>
      <c r="N358" s="111">
        <f t="shared" si="166"/>
        <v>0</v>
      </c>
      <c r="O358" s="111">
        <f t="shared" si="166"/>
        <v>2405000</v>
      </c>
      <c r="P358" s="111">
        <f t="shared" si="166"/>
        <v>5000</v>
      </c>
      <c r="Q358" s="111">
        <f t="shared" ref="Q358:V358" si="167">SUM(Q359:Q361)</f>
        <v>0</v>
      </c>
      <c r="R358" s="111">
        <f t="shared" si="167"/>
        <v>2400000</v>
      </c>
      <c r="S358" s="111">
        <f>SUM(S359:S361)</f>
        <v>1316.1655800000001</v>
      </c>
      <c r="T358" s="111">
        <f t="shared" si="167"/>
        <v>1316.1655800000001</v>
      </c>
      <c r="U358" s="111">
        <f t="shared" si="167"/>
        <v>0</v>
      </c>
      <c r="V358" s="111">
        <f t="shared" si="167"/>
        <v>0</v>
      </c>
      <c r="W358" s="111">
        <f t="shared" si="147"/>
        <v>2400000</v>
      </c>
      <c r="X358" s="111"/>
      <c r="Y358" s="111">
        <f>P358+Q358-T358-U358</f>
        <v>3683.8344200000001</v>
      </c>
      <c r="Z358" s="136">
        <f t="shared" si="149"/>
        <v>0.73676688400000001</v>
      </c>
      <c r="AA358" s="111">
        <f t="shared" si="150"/>
        <v>2403683.8344200002</v>
      </c>
      <c r="AB358" s="145">
        <f t="shared" si="151"/>
        <v>0.99945273780457389</v>
      </c>
      <c r="AC358" s="111">
        <f t="shared" ref="AC358:AE358" si="168">SUM(AC359:AC361)</f>
        <v>3</v>
      </c>
      <c r="AD358" s="111">
        <f t="shared" si="168"/>
        <v>0</v>
      </c>
      <c r="AE358" s="111">
        <f t="shared" si="168"/>
        <v>0</v>
      </c>
      <c r="AF358" s="111">
        <f>SUM(AF359:AF359)</f>
        <v>0</v>
      </c>
      <c r="AG358" s="111">
        <f>SUM(AG359:AG359)</f>
        <v>0</v>
      </c>
      <c r="AH358"/>
    </row>
    <row r="359" spans="1:34" s="18" customFormat="1" ht="96.75" customHeight="1">
      <c r="A359" s="45">
        <v>304</v>
      </c>
      <c r="B359" s="94" t="s">
        <v>727</v>
      </c>
      <c r="C359" s="159" t="s">
        <v>653</v>
      </c>
      <c r="D359" s="50" t="s">
        <v>44</v>
      </c>
      <c r="E359" s="49">
        <v>5107940</v>
      </c>
      <c r="F359" s="35">
        <v>4871155.7744899997</v>
      </c>
      <c r="G359" s="49">
        <v>1400000</v>
      </c>
      <c r="H359" s="49"/>
      <c r="I359" s="49"/>
      <c r="J359" s="51" t="s">
        <v>728</v>
      </c>
      <c r="K359" s="49"/>
      <c r="L359" s="49"/>
      <c r="M359" s="49"/>
      <c r="N359" s="49"/>
      <c r="O359" s="49">
        <f t="shared" ref="O359:O361" si="169">SUM(P359:R359)</f>
        <v>1400000</v>
      </c>
      <c r="P359" s="49"/>
      <c r="Q359" s="49"/>
      <c r="R359" s="49">
        <v>1400000</v>
      </c>
      <c r="S359" s="49">
        <f t="shared" ref="S359:S361" si="170">SUM(T359:V359)</f>
        <v>0</v>
      </c>
      <c r="T359" s="108"/>
      <c r="U359" s="49"/>
      <c r="V359" s="49"/>
      <c r="W359" s="59">
        <f t="shared" si="147"/>
        <v>1400000</v>
      </c>
      <c r="X359" s="59"/>
      <c r="Y359" s="59">
        <f t="shared" ref="Y359" si="171">P359+Q359-T359-U359</f>
        <v>0</v>
      </c>
      <c r="Z359" s="131" t="e">
        <f t="shared" ref="Z359" si="172">Y359/(P359+Q359)</f>
        <v>#DIV/0!</v>
      </c>
      <c r="AA359" s="59">
        <f t="shared" ref="AA359" si="173">Y359+W359</f>
        <v>1400000</v>
      </c>
      <c r="AB359" s="140">
        <f t="shared" ref="AB359" si="174">AA359/O359</f>
        <v>1</v>
      </c>
      <c r="AC359" s="149">
        <v>1</v>
      </c>
      <c r="AD359" s="149"/>
      <c r="AE359" s="149"/>
      <c r="AF359" s="64"/>
      <c r="AG359" s="56" t="s">
        <v>47</v>
      </c>
      <c r="AH359"/>
    </row>
    <row r="360" spans="1:34" s="18" customFormat="1" ht="96.75" customHeight="1">
      <c r="A360" s="45">
        <v>305</v>
      </c>
      <c r="B360" s="206" t="s">
        <v>729</v>
      </c>
      <c r="C360" s="159" t="s">
        <v>653</v>
      </c>
      <c r="D360" s="50" t="s">
        <v>44</v>
      </c>
      <c r="E360" s="38">
        <v>7233480</v>
      </c>
      <c r="F360" s="102"/>
      <c r="G360" s="236"/>
      <c r="H360" s="49">
        <v>5000</v>
      </c>
      <c r="I360" s="49"/>
      <c r="J360" s="51"/>
      <c r="K360" s="49"/>
      <c r="L360" s="49"/>
      <c r="M360" s="49"/>
      <c r="N360" s="49"/>
      <c r="O360" s="49">
        <f t="shared" si="169"/>
        <v>5000</v>
      </c>
      <c r="P360" s="49">
        <v>5000</v>
      </c>
      <c r="Q360" s="49"/>
      <c r="R360" s="49"/>
      <c r="S360" s="49">
        <f t="shared" si="170"/>
        <v>1316.1655800000001</v>
      </c>
      <c r="T360" s="49">
        <v>1316.1655800000001</v>
      </c>
      <c r="U360" s="49"/>
      <c r="V360" s="49"/>
      <c r="W360" s="59">
        <f t="shared" ref="W360:W361" si="175">R360-V360</f>
        <v>0</v>
      </c>
      <c r="X360" s="59"/>
      <c r="Y360" s="59">
        <f t="shared" ref="Y360:Y361" si="176">P360+Q360-T360-U360</f>
        <v>3683.8344200000001</v>
      </c>
      <c r="Z360" s="131">
        <f t="shared" ref="Z360:Z361" si="177">Y360/(P360+Q360)</f>
        <v>0.73676688400000001</v>
      </c>
      <c r="AA360" s="59">
        <f t="shared" ref="AA360:AA361" si="178">Y360+W360</f>
        <v>3683.8344200000001</v>
      </c>
      <c r="AB360" s="140">
        <f t="shared" ref="AB360:AB361" si="179">AA360/O360</f>
        <v>0.73676688400000001</v>
      </c>
      <c r="AC360" s="149">
        <v>1</v>
      </c>
      <c r="AD360" s="149"/>
      <c r="AE360" s="149"/>
      <c r="AF360" s="64"/>
      <c r="AG360" s="56" t="s">
        <v>730</v>
      </c>
      <c r="AH360"/>
    </row>
    <row r="361" spans="1:34" s="18" customFormat="1" ht="96.75" customHeight="1">
      <c r="A361" s="45">
        <v>306</v>
      </c>
      <c r="B361" s="206" t="s">
        <v>731</v>
      </c>
      <c r="C361" s="159" t="s">
        <v>653</v>
      </c>
      <c r="D361" s="50" t="s">
        <v>113</v>
      </c>
      <c r="E361" s="49">
        <v>1443427</v>
      </c>
      <c r="F361" s="35"/>
      <c r="G361" s="49">
        <v>1000000</v>
      </c>
      <c r="H361" s="49"/>
      <c r="I361" s="49"/>
      <c r="J361" s="51"/>
      <c r="K361" s="49"/>
      <c r="L361" s="49"/>
      <c r="M361" s="49"/>
      <c r="N361" s="49"/>
      <c r="O361" s="49">
        <f t="shared" si="169"/>
        <v>1000000</v>
      </c>
      <c r="P361" s="49"/>
      <c r="Q361" s="49"/>
      <c r="R361" s="49">
        <v>1000000</v>
      </c>
      <c r="S361" s="49">
        <f t="shared" si="170"/>
        <v>0</v>
      </c>
      <c r="T361" s="49"/>
      <c r="U361" s="49"/>
      <c r="V361" s="49"/>
      <c r="W361" s="59">
        <f t="shared" si="175"/>
        <v>1000000</v>
      </c>
      <c r="X361" s="59"/>
      <c r="Y361" s="59">
        <f t="shared" si="176"/>
        <v>0</v>
      </c>
      <c r="Z361" s="131" t="e">
        <f t="shared" si="177"/>
        <v>#DIV/0!</v>
      </c>
      <c r="AA361" s="59">
        <f t="shared" si="178"/>
        <v>1000000</v>
      </c>
      <c r="AB361" s="140">
        <f t="shared" si="179"/>
        <v>1</v>
      </c>
      <c r="AC361" s="149">
        <v>1</v>
      </c>
      <c r="AD361" s="149"/>
      <c r="AE361" s="149"/>
      <c r="AF361" s="64"/>
      <c r="AG361" s="56" t="s">
        <v>530</v>
      </c>
      <c r="AH361"/>
    </row>
    <row r="362" spans="1:34" s="6" customFormat="1" ht="27" customHeight="1">
      <c r="A362" s="109"/>
      <c r="B362" s="174" t="s">
        <v>732</v>
      </c>
      <c r="C362" s="110"/>
      <c r="D362" s="110"/>
      <c r="E362" s="111">
        <f>SUM(E363:E369)</f>
        <v>0</v>
      </c>
      <c r="F362" s="111">
        <f>SUM(F363:F369)</f>
        <v>1765704.38491</v>
      </c>
      <c r="G362" s="111">
        <f t="shared" ref="G362:AG362" si="180">SUM(G363:G369)</f>
        <v>0</v>
      </c>
      <c r="H362" s="111">
        <f t="shared" si="180"/>
        <v>0</v>
      </c>
      <c r="I362" s="111">
        <f t="shared" si="180"/>
        <v>0</v>
      </c>
      <c r="J362" s="111">
        <f t="shared" si="180"/>
        <v>0</v>
      </c>
      <c r="K362" s="111">
        <f t="shared" si="180"/>
        <v>0</v>
      </c>
      <c r="L362" s="111">
        <f t="shared" si="180"/>
        <v>0</v>
      </c>
      <c r="M362" s="111">
        <f t="shared" si="180"/>
        <v>0</v>
      </c>
      <c r="N362" s="111">
        <f t="shared" si="180"/>
        <v>0</v>
      </c>
      <c r="O362" s="111">
        <f t="shared" ref="O362:V362" si="181">SUM(O363:O369)</f>
        <v>0</v>
      </c>
      <c r="P362" s="111">
        <f t="shared" si="181"/>
        <v>0</v>
      </c>
      <c r="Q362" s="111">
        <f t="shared" si="181"/>
        <v>0</v>
      </c>
      <c r="R362" s="111">
        <f t="shared" si="181"/>
        <v>0</v>
      </c>
      <c r="S362" s="111">
        <f t="shared" si="181"/>
        <v>0</v>
      </c>
      <c r="T362" s="111">
        <f t="shared" si="181"/>
        <v>0</v>
      </c>
      <c r="U362" s="111">
        <f t="shared" si="181"/>
        <v>0</v>
      </c>
      <c r="V362" s="111">
        <f t="shared" si="181"/>
        <v>0</v>
      </c>
      <c r="W362" s="111">
        <f t="shared" si="147"/>
        <v>0</v>
      </c>
      <c r="X362" s="111"/>
      <c r="Y362" s="111">
        <f t="shared" si="148"/>
        <v>0</v>
      </c>
      <c r="Z362" s="136"/>
      <c r="AA362" s="111"/>
      <c r="AB362" s="145"/>
      <c r="AC362" s="111">
        <f>SUM(AC363:AC369)</f>
        <v>7</v>
      </c>
      <c r="AD362" s="111">
        <f>SUM(AD363:AD369)</f>
        <v>0</v>
      </c>
      <c r="AE362" s="111">
        <f>SUM(AE363:AE369)</f>
        <v>0</v>
      </c>
      <c r="AF362" s="111">
        <f t="shared" si="180"/>
        <v>0</v>
      </c>
      <c r="AG362" s="111">
        <f t="shared" si="180"/>
        <v>0</v>
      </c>
      <c r="AH362"/>
    </row>
    <row r="363" spans="1:34" s="18" customFormat="1" ht="68.25" customHeight="1">
      <c r="A363" s="45">
        <v>307</v>
      </c>
      <c r="B363" s="94" t="s">
        <v>733</v>
      </c>
      <c r="C363" s="159" t="s">
        <v>653</v>
      </c>
      <c r="D363" s="50" t="s">
        <v>44</v>
      </c>
      <c r="E363" s="49"/>
      <c r="F363" s="35">
        <v>23379.511500000001</v>
      </c>
      <c r="G363" s="49"/>
      <c r="H363" s="49"/>
      <c r="I363" s="49"/>
      <c r="J363" s="36" t="s">
        <v>141</v>
      </c>
      <c r="K363" s="49"/>
      <c r="L363" s="49"/>
      <c r="M363" s="49"/>
      <c r="N363" s="49"/>
      <c r="O363" s="49"/>
      <c r="P363" s="49"/>
      <c r="Q363" s="49"/>
      <c r="R363" s="49"/>
      <c r="S363" s="49"/>
      <c r="T363" s="108"/>
      <c r="U363" s="49"/>
      <c r="V363" s="49"/>
      <c r="W363" s="59">
        <f t="shared" si="147"/>
        <v>0</v>
      </c>
      <c r="X363" s="59"/>
      <c r="Y363" s="59">
        <f t="shared" si="148"/>
        <v>0</v>
      </c>
      <c r="Z363" s="131"/>
      <c r="AA363" s="59"/>
      <c r="AB363" s="140"/>
      <c r="AC363" s="149">
        <v>1</v>
      </c>
      <c r="AD363" s="149"/>
      <c r="AE363" s="149"/>
      <c r="AF363" s="64"/>
      <c r="AG363" s="56" t="s">
        <v>47</v>
      </c>
      <c r="AH363"/>
    </row>
    <row r="364" spans="1:34" s="18" customFormat="1" ht="86.25" customHeight="1">
      <c r="A364" s="45">
        <v>308</v>
      </c>
      <c r="B364" s="94" t="s">
        <v>734</v>
      </c>
      <c r="C364" s="159" t="s">
        <v>653</v>
      </c>
      <c r="D364" s="50" t="s">
        <v>44</v>
      </c>
      <c r="E364" s="49"/>
      <c r="F364" s="35">
        <v>100269.7164</v>
      </c>
      <c r="G364" s="49"/>
      <c r="H364" s="49"/>
      <c r="I364" s="49"/>
      <c r="J364" s="36" t="s">
        <v>141</v>
      </c>
      <c r="K364" s="49"/>
      <c r="L364" s="49"/>
      <c r="M364" s="49"/>
      <c r="N364" s="49"/>
      <c r="O364" s="49"/>
      <c r="P364" s="49"/>
      <c r="Q364" s="49"/>
      <c r="R364" s="49"/>
      <c r="S364" s="49"/>
      <c r="T364" s="108"/>
      <c r="U364" s="49"/>
      <c r="V364" s="49"/>
      <c r="W364" s="59">
        <f t="shared" si="147"/>
        <v>0</v>
      </c>
      <c r="X364" s="59"/>
      <c r="Y364" s="59">
        <f t="shared" si="148"/>
        <v>0</v>
      </c>
      <c r="Z364" s="131"/>
      <c r="AA364" s="59"/>
      <c r="AB364" s="140"/>
      <c r="AC364" s="149">
        <v>1</v>
      </c>
      <c r="AD364" s="149"/>
      <c r="AE364" s="149"/>
      <c r="AF364" s="64"/>
      <c r="AG364" s="56" t="s">
        <v>47</v>
      </c>
      <c r="AH364"/>
    </row>
    <row r="365" spans="1:34" s="18" customFormat="1" ht="68.25" customHeight="1">
      <c r="A365" s="45">
        <v>309</v>
      </c>
      <c r="B365" s="94" t="s">
        <v>735</v>
      </c>
      <c r="C365" s="159" t="s">
        <v>653</v>
      </c>
      <c r="D365" s="50" t="s">
        <v>44</v>
      </c>
      <c r="E365" s="49"/>
      <c r="F365" s="35">
        <v>72473.292000000001</v>
      </c>
      <c r="G365" s="49"/>
      <c r="H365" s="49"/>
      <c r="I365" s="49"/>
      <c r="J365" s="36" t="s">
        <v>141</v>
      </c>
      <c r="K365" s="49"/>
      <c r="L365" s="49"/>
      <c r="M365" s="49"/>
      <c r="N365" s="49"/>
      <c r="O365" s="49"/>
      <c r="P365" s="49"/>
      <c r="Q365" s="49"/>
      <c r="R365" s="49"/>
      <c r="S365" s="49"/>
      <c r="T365" s="108"/>
      <c r="U365" s="49"/>
      <c r="V365" s="49"/>
      <c r="W365" s="59">
        <f t="shared" si="147"/>
        <v>0</v>
      </c>
      <c r="X365" s="59"/>
      <c r="Y365" s="59">
        <f t="shared" si="148"/>
        <v>0</v>
      </c>
      <c r="Z365" s="131"/>
      <c r="AA365" s="59"/>
      <c r="AB365" s="140"/>
      <c r="AC365" s="149">
        <v>1</v>
      </c>
      <c r="AD365" s="149"/>
      <c r="AE365" s="149"/>
      <c r="AF365" s="64"/>
      <c r="AG365" s="56" t="s">
        <v>47</v>
      </c>
      <c r="AH365"/>
    </row>
    <row r="366" spans="1:34" s="18" customFormat="1" ht="68.25" customHeight="1">
      <c r="A366" s="45">
        <v>310</v>
      </c>
      <c r="B366" s="94" t="s">
        <v>736</v>
      </c>
      <c r="C366" s="159" t="s">
        <v>653</v>
      </c>
      <c r="D366" s="50" t="s">
        <v>44</v>
      </c>
      <c r="E366" s="49"/>
      <c r="F366" s="35">
        <v>43398.864009999998</v>
      </c>
      <c r="G366" s="49"/>
      <c r="H366" s="49"/>
      <c r="I366" s="49"/>
      <c r="J366" s="36" t="s">
        <v>141</v>
      </c>
      <c r="K366" s="49"/>
      <c r="L366" s="49"/>
      <c r="M366" s="49"/>
      <c r="N366" s="49"/>
      <c r="O366" s="49"/>
      <c r="P366" s="49"/>
      <c r="Q366" s="49"/>
      <c r="R366" s="49"/>
      <c r="S366" s="49"/>
      <c r="T366" s="108"/>
      <c r="U366" s="49"/>
      <c r="V366" s="49"/>
      <c r="W366" s="59">
        <f t="shared" si="147"/>
        <v>0</v>
      </c>
      <c r="X366" s="59"/>
      <c r="Y366" s="59">
        <f t="shared" si="148"/>
        <v>0</v>
      </c>
      <c r="Z366" s="131"/>
      <c r="AA366" s="59"/>
      <c r="AB366" s="140"/>
      <c r="AC366" s="149">
        <v>1</v>
      </c>
      <c r="AD366" s="149"/>
      <c r="AE366" s="149"/>
      <c r="AF366" s="64"/>
      <c r="AG366" s="56" t="s">
        <v>47</v>
      </c>
      <c r="AH366"/>
    </row>
    <row r="367" spans="1:34" s="18" customFormat="1" ht="68.25" customHeight="1">
      <c r="A367" s="45">
        <v>311</v>
      </c>
      <c r="B367" s="94" t="s">
        <v>737</v>
      </c>
      <c r="C367" s="159" t="s">
        <v>653</v>
      </c>
      <c r="D367" s="50" t="s">
        <v>44</v>
      </c>
      <c r="E367" s="49"/>
      <c r="F367" s="35">
        <v>244223.91</v>
      </c>
      <c r="G367" s="49"/>
      <c r="H367" s="49"/>
      <c r="I367" s="49"/>
      <c r="J367" s="36" t="s">
        <v>141</v>
      </c>
      <c r="K367" s="49"/>
      <c r="L367" s="49"/>
      <c r="M367" s="49"/>
      <c r="N367" s="49"/>
      <c r="O367" s="49"/>
      <c r="P367" s="49"/>
      <c r="Q367" s="49"/>
      <c r="R367" s="49"/>
      <c r="S367" s="49"/>
      <c r="T367" s="108"/>
      <c r="U367" s="49"/>
      <c r="V367" s="49"/>
      <c r="W367" s="59">
        <f t="shared" si="147"/>
        <v>0</v>
      </c>
      <c r="X367" s="59"/>
      <c r="Y367" s="59">
        <f t="shared" si="148"/>
        <v>0</v>
      </c>
      <c r="Z367" s="131"/>
      <c r="AA367" s="59"/>
      <c r="AB367" s="140"/>
      <c r="AC367" s="149">
        <v>1</v>
      </c>
      <c r="AD367" s="149"/>
      <c r="AE367" s="149"/>
      <c r="AF367" s="64"/>
      <c r="AG367" s="56" t="s">
        <v>47</v>
      </c>
      <c r="AH367"/>
    </row>
    <row r="368" spans="1:34" s="18" customFormat="1" ht="68.25" customHeight="1">
      <c r="A368" s="45">
        <v>312</v>
      </c>
      <c r="B368" s="94" t="s">
        <v>738</v>
      </c>
      <c r="C368" s="159" t="s">
        <v>653</v>
      </c>
      <c r="D368" s="50" t="s">
        <v>44</v>
      </c>
      <c r="E368" s="49"/>
      <c r="F368" s="35">
        <v>341921.223</v>
      </c>
      <c r="G368" s="49"/>
      <c r="H368" s="49"/>
      <c r="I368" s="49"/>
      <c r="J368" s="36" t="s">
        <v>141</v>
      </c>
      <c r="K368" s="49"/>
      <c r="L368" s="49"/>
      <c r="M368" s="49"/>
      <c r="N368" s="49"/>
      <c r="O368" s="49"/>
      <c r="P368" s="49"/>
      <c r="Q368" s="49"/>
      <c r="R368" s="49"/>
      <c r="S368" s="49"/>
      <c r="T368" s="108"/>
      <c r="U368" s="49"/>
      <c r="V368" s="49"/>
      <c r="W368" s="59">
        <f t="shared" si="147"/>
        <v>0</v>
      </c>
      <c r="X368" s="59"/>
      <c r="Y368" s="59">
        <f t="shared" si="148"/>
        <v>0</v>
      </c>
      <c r="Z368" s="131"/>
      <c r="AA368" s="59"/>
      <c r="AB368" s="140"/>
      <c r="AC368" s="149">
        <v>1</v>
      </c>
      <c r="AD368" s="149"/>
      <c r="AE368" s="149"/>
      <c r="AF368" s="64"/>
      <c r="AG368" s="56" t="s">
        <v>47</v>
      </c>
      <c r="AH368"/>
    </row>
    <row r="369" spans="1:34" s="18" customFormat="1" ht="68.25" customHeight="1">
      <c r="A369" s="45">
        <v>313</v>
      </c>
      <c r="B369" s="94" t="s">
        <v>739</v>
      </c>
      <c r="C369" s="159" t="s">
        <v>653</v>
      </c>
      <c r="D369" s="50" t="s">
        <v>44</v>
      </c>
      <c r="E369" s="49"/>
      <c r="F369" s="35">
        <v>940037.86800000002</v>
      </c>
      <c r="G369" s="49"/>
      <c r="H369" s="49"/>
      <c r="I369" s="49"/>
      <c r="J369" s="36" t="s">
        <v>141</v>
      </c>
      <c r="K369" s="49"/>
      <c r="L369" s="49"/>
      <c r="M369" s="49"/>
      <c r="N369" s="49"/>
      <c r="O369" s="49"/>
      <c r="P369" s="49"/>
      <c r="Q369" s="49"/>
      <c r="R369" s="49"/>
      <c r="S369" s="49"/>
      <c r="T369" s="108"/>
      <c r="U369" s="49"/>
      <c r="V369" s="49"/>
      <c r="W369" s="59">
        <f t="shared" si="147"/>
        <v>0</v>
      </c>
      <c r="X369" s="59"/>
      <c r="Y369" s="59">
        <f t="shared" si="148"/>
        <v>0</v>
      </c>
      <c r="Z369" s="131"/>
      <c r="AA369" s="59"/>
      <c r="AB369" s="140"/>
      <c r="AC369" s="149">
        <v>1</v>
      </c>
      <c r="AD369" s="149"/>
      <c r="AE369" s="149"/>
      <c r="AF369" s="64"/>
      <c r="AG369" s="56" t="s">
        <v>47</v>
      </c>
      <c r="AH369"/>
    </row>
    <row r="370" spans="1:34" s="6" customFormat="1" ht="27" customHeight="1">
      <c r="A370" s="109"/>
      <c r="B370" s="174" t="s">
        <v>740</v>
      </c>
      <c r="C370" s="110"/>
      <c r="D370" s="110"/>
      <c r="E370" s="111">
        <f t="shared" ref="E370:V370" si="182">SUM(E371:E376)</f>
        <v>20250131.357999999</v>
      </c>
      <c r="F370" s="111">
        <f t="shared" si="182"/>
        <v>18315339.348019999</v>
      </c>
      <c r="G370" s="111">
        <f t="shared" si="182"/>
        <v>0</v>
      </c>
      <c r="H370" s="111">
        <f t="shared" si="182"/>
        <v>0</v>
      </c>
      <c r="I370" s="111">
        <f t="shared" si="182"/>
        <v>0</v>
      </c>
      <c r="J370" s="111">
        <f t="shared" si="182"/>
        <v>0</v>
      </c>
      <c r="K370" s="111">
        <f t="shared" si="182"/>
        <v>0</v>
      </c>
      <c r="L370" s="111">
        <f t="shared" si="182"/>
        <v>0</v>
      </c>
      <c r="M370" s="111">
        <f t="shared" si="182"/>
        <v>0</v>
      </c>
      <c r="N370" s="111">
        <f t="shared" si="182"/>
        <v>0</v>
      </c>
      <c r="O370" s="111">
        <f t="shared" si="182"/>
        <v>0</v>
      </c>
      <c r="P370" s="111">
        <f t="shared" si="182"/>
        <v>0</v>
      </c>
      <c r="Q370" s="111">
        <f t="shared" si="182"/>
        <v>0</v>
      </c>
      <c r="R370" s="111">
        <f t="shared" si="182"/>
        <v>0</v>
      </c>
      <c r="S370" s="111">
        <f t="shared" si="182"/>
        <v>0</v>
      </c>
      <c r="T370" s="111">
        <f t="shared" si="182"/>
        <v>0</v>
      </c>
      <c r="U370" s="111">
        <f t="shared" si="182"/>
        <v>0</v>
      </c>
      <c r="V370" s="111">
        <f t="shared" si="182"/>
        <v>0</v>
      </c>
      <c r="W370" s="111">
        <f t="shared" si="147"/>
        <v>0</v>
      </c>
      <c r="X370" s="111"/>
      <c r="Y370" s="111">
        <f>P370+Q370-T370-U370</f>
        <v>0</v>
      </c>
      <c r="Z370" s="136"/>
      <c r="AA370" s="111"/>
      <c r="AB370" s="145"/>
      <c r="AC370" s="111">
        <f>SUM(AC371:AC376)</f>
        <v>6</v>
      </c>
      <c r="AD370" s="111">
        <f>SUM(AD371:AD376)</f>
        <v>0</v>
      </c>
      <c r="AE370" s="111">
        <f>SUM(AE371:AE376)</f>
        <v>0</v>
      </c>
      <c r="AF370" s="111">
        <f>SUM(AF371:AF376)</f>
        <v>0</v>
      </c>
      <c r="AG370" s="111">
        <f>SUM(AG371:AG376)</f>
        <v>0</v>
      </c>
      <c r="AH370"/>
    </row>
    <row r="371" spans="1:34" s="18" customFormat="1" ht="178.5" customHeight="1">
      <c r="A371" s="45">
        <v>314</v>
      </c>
      <c r="B371" s="94" t="s">
        <v>741</v>
      </c>
      <c r="C371" s="159" t="s">
        <v>653</v>
      </c>
      <c r="D371" s="50" t="s">
        <v>75</v>
      </c>
      <c r="E371" s="49">
        <v>241470</v>
      </c>
      <c r="F371" s="35">
        <v>239941.68336</v>
      </c>
      <c r="G371" s="49"/>
      <c r="H371" s="49"/>
      <c r="I371" s="49"/>
      <c r="J371" s="51" t="s">
        <v>742</v>
      </c>
      <c r="K371" s="49"/>
      <c r="L371" s="49">
        <v>0</v>
      </c>
      <c r="M371" s="49"/>
      <c r="N371" s="49"/>
      <c r="O371" s="49"/>
      <c r="P371" s="49"/>
      <c r="Q371" s="49"/>
      <c r="R371" s="49"/>
      <c r="S371" s="49"/>
      <c r="T371" s="108"/>
      <c r="U371" s="49"/>
      <c r="V371" s="49"/>
      <c r="W371" s="59">
        <f t="shared" si="147"/>
        <v>0</v>
      </c>
      <c r="X371" s="59"/>
      <c r="Y371" s="59">
        <f t="shared" ref="Y371:Y376" si="183">P371+Q371-T371-U371</f>
        <v>0</v>
      </c>
      <c r="Z371" s="131"/>
      <c r="AA371" s="59"/>
      <c r="AB371" s="140"/>
      <c r="AC371" s="149">
        <v>1</v>
      </c>
      <c r="AD371" s="149"/>
      <c r="AE371" s="149"/>
      <c r="AF371" s="64"/>
      <c r="AG371" s="56" t="s">
        <v>743</v>
      </c>
      <c r="AH371"/>
    </row>
    <row r="372" spans="1:34" s="18" customFormat="1" ht="102" customHeight="1">
      <c r="A372" s="45">
        <v>315</v>
      </c>
      <c r="B372" s="94" t="s">
        <v>744</v>
      </c>
      <c r="C372" s="159" t="s">
        <v>653</v>
      </c>
      <c r="D372" s="50" t="s">
        <v>75</v>
      </c>
      <c r="E372" s="49">
        <v>436533</v>
      </c>
      <c r="F372" s="35">
        <v>421252.83804</v>
      </c>
      <c r="G372" s="49"/>
      <c r="H372" s="49"/>
      <c r="I372" s="49"/>
      <c r="J372" s="51" t="s">
        <v>745</v>
      </c>
      <c r="K372" s="49"/>
      <c r="L372" s="49">
        <v>0</v>
      </c>
      <c r="M372" s="49"/>
      <c r="N372" s="49"/>
      <c r="O372" s="49"/>
      <c r="P372" s="49"/>
      <c r="Q372" s="49"/>
      <c r="R372" s="49"/>
      <c r="S372" s="49"/>
      <c r="T372" s="108"/>
      <c r="U372" s="49"/>
      <c r="V372" s="49"/>
      <c r="W372" s="59">
        <f t="shared" si="147"/>
        <v>0</v>
      </c>
      <c r="X372" s="59"/>
      <c r="Y372" s="59">
        <f t="shared" si="183"/>
        <v>0</v>
      </c>
      <c r="Z372" s="131"/>
      <c r="AA372" s="59"/>
      <c r="AB372" s="140"/>
      <c r="AC372" s="149">
        <v>1</v>
      </c>
      <c r="AD372" s="149"/>
      <c r="AE372" s="149"/>
      <c r="AF372" s="64"/>
      <c r="AG372" s="56" t="s">
        <v>743</v>
      </c>
      <c r="AH372"/>
    </row>
    <row r="373" spans="1:34" s="18" customFormat="1" ht="56.25" customHeight="1">
      <c r="A373" s="45">
        <v>316</v>
      </c>
      <c r="B373" s="94" t="s">
        <v>746</v>
      </c>
      <c r="C373" s="159" t="s">
        <v>653</v>
      </c>
      <c r="D373" s="50" t="s">
        <v>44</v>
      </c>
      <c r="E373" s="49">
        <v>439815.35800000001</v>
      </c>
      <c r="F373" s="49">
        <v>427250.00956999999</v>
      </c>
      <c r="G373" s="49"/>
      <c r="H373" s="49"/>
      <c r="I373" s="49"/>
      <c r="J373" s="51" t="s">
        <v>747</v>
      </c>
      <c r="K373" s="49"/>
      <c r="L373" s="49"/>
      <c r="M373" s="49"/>
      <c r="N373" s="49"/>
      <c r="O373" s="49"/>
      <c r="P373" s="49"/>
      <c r="Q373" s="49"/>
      <c r="R373" s="49"/>
      <c r="S373" s="49"/>
      <c r="T373" s="49"/>
      <c r="U373" s="49"/>
      <c r="V373" s="49"/>
      <c r="W373" s="59">
        <f t="shared" si="147"/>
        <v>0</v>
      </c>
      <c r="X373" s="59"/>
      <c r="Y373" s="59">
        <f t="shared" si="183"/>
        <v>0</v>
      </c>
      <c r="Z373" s="131"/>
      <c r="AA373" s="59"/>
      <c r="AB373" s="140"/>
      <c r="AC373" s="149">
        <v>1</v>
      </c>
      <c r="AD373" s="149"/>
      <c r="AE373" s="149"/>
      <c r="AF373" s="64"/>
      <c r="AG373" s="56" t="s">
        <v>47</v>
      </c>
      <c r="AH373"/>
    </row>
    <row r="374" spans="1:34" s="18" customFormat="1" ht="90" customHeight="1">
      <c r="A374" s="45">
        <v>317</v>
      </c>
      <c r="B374" s="94" t="s">
        <v>748</v>
      </c>
      <c r="C374" s="159" t="s">
        <v>653</v>
      </c>
      <c r="D374" s="50" t="s">
        <v>44</v>
      </c>
      <c r="E374" s="49">
        <v>6909314</v>
      </c>
      <c r="F374" s="49">
        <v>6393991.7211999996</v>
      </c>
      <c r="G374" s="49"/>
      <c r="H374" s="49"/>
      <c r="I374" s="49"/>
      <c r="J374" s="51" t="s">
        <v>749</v>
      </c>
      <c r="K374" s="49"/>
      <c r="L374" s="49"/>
      <c r="M374" s="49"/>
      <c r="N374" s="49"/>
      <c r="O374" s="49"/>
      <c r="P374" s="49"/>
      <c r="Q374" s="49"/>
      <c r="R374" s="49"/>
      <c r="S374" s="49"/>
      <c r="T374" s="49"/>
      <c r="U374" s="49"/>
      <c r="V374" s="49"/>
      <c r="W374" s="59">
        <f t="shared" si="147"/>
        <v>0</v>
      </c>
      <c r="X374" s="59"/>
      <c r="Y374" s="59">
        <f t="shared" si="183"/>
        <v>0</v>
      </c>
      <c r="Z374" s="131"/>
      <c r="AA374" s="59"/>
      <c r="AB374" s="140"/>
      <c r="AC374" s="149">
        <v>1</v>
      </c>
      <c r="AD374" s="149"/>
      <c r="AE374" s="149"/>
      <c r="AF374" s="64"/>
      <c r="AG374" s="56" t="s">
        <v>47</v>
      </c>
      <c r="AH374"/>
    </row>
    <row r="375" spans="1:34" s="18" customFormat="1" ht="119.25" customHeight="1">
      <c r="A375" s="45">
        <v>318</v>
      </c>
      <c r="B375" s="94" t="s">
        <v>750</v>
      </c>
      <c r="C375" s="159" t="s">
        <v>653</v>
      </c>
      <c r="D375" s="50" t="s">
        <v>247</v>
      </c>
      <c r="E375" s="49">
        <v>11293090</v>
      </c>
      <c r="F375" s="49">
        <v>9961241.1153999995</v>
      </c>
      <c r="G375" s="49"/>
      <c r="H375" s="49"/>
      <c r="I375" s="49"/>
      <c r="J375" s="51" t="s">
        <v>751</v>
      </c>
      <c r="K375" s="49"/>
      <c r="L375" s="49"/>
      <c r="M375" s="49"/>
      <c r="N375" s="49"/>
      <c r="O375" s="49"/>
      <c r="P375" s="49"/>
      <c r="Q375" s="49"/>
      <c r="R375" s="49"/>
      <c r="S375" s="49"/>
      <c r="T375" s="108"/>
      <c r="U375" s="49"/>
      <c r="V375" s="49"/>
      <c r="W375" s="59">
        <f t="shared" si="147"/>
        <v>0</v>
      </c>
      <c r="X375" s="59"/>
      <c r="Y375" s="59">
        <f t="shared" si="183"/>
        <v>0</v>
      </c>
      <c r="Z375" s="131"/>
      <c r="AA375" s="59"/>
      <c r="AB375" s="140"/>
      <c r="AC375" s="149">
        <v>1</v>
      </c>
      <c r="AD375" s="149"/>
      <c r="AE375" s="149"/>
      <c r="AF375" s="64"/>
      <c r="AG375" s="56" t="s">
        <v>47</v>
      </c>
      <c r="AH375"/>
    </row>
    <row r="376" spans="1:34" s="18" customFormat="1" ht="96" customHeight="1">
      <c r="A376" s="45">
        <v>319</v>
      </c>
      <c r="B376" s="94" t="s">
        <v>752</v>
      </c>
      <c r="C376" s="159" t="s">
        <v>653</v>
      </c>
      <c r="D376" s="50" t="s">
        <v>44</v>
      </c>
      <c r="E376" s="49">
        <v>929909</v>
      </c>
      <c r="F376" s="35">
        <v>871661.98045000003</v>
      </c>
      <c r="G376" s="49"/>
      <c r="H376" s="49"/>
      <c r="I376" s="49"/>
      <c r="J376" s="51" t="s">
        <v>753</v>
      </c>
      <c r="K376" s="49"/>
      <c r="L376" s="49"/>
      <c r="M376" s="49"/>
      <c r="N376" s="49"/>
      <c r="O376" s="49"/>
      <c r="P376" s="49"/>
      <c r="Q376" s="49"/>
      <c r="R376" s="49"/>
      <c r="S376" s="49"/>
      <c r="T376" s="49"/>
      <c r="U376" s="49"/>
      <c r="V376" s="49"/>
      <c r="W376" s="59">
        <f t="shared" si="147"/>
        <v>0</v>
      </c>
      <c r="X376" s="59"/>
      <c r="Y376" s="59">
        <f t="shared" si="183"/>
        <v>0</v>
      </c>
      <c r="Z376" s="131"/>
      <c r="AA376" s="59"/>
      <c r="AB376" s="140"/>
      <c r="AC376" s="149">
        <v>1</v>
      </c>
      <c r="AD376" s="149"/>
      <c r="AE376" s="149"/>
      <c r="AF376" s="64"/>
      <c r="AG376" s="56" t="s">
        <v>47</v>
      </c>
      <c r="AH376"/>
    </row>
    <row r="377" spans="1:34" ht="26.25" customHeight="1">
      <c r="A377" s="33" t="s">
        <v>754</v>
      </c>
      <c r="B377" s="23" t="s">
        <v>139</v>
      </c>
      <c r="C377" s="19"/>
      <c r="D377" s="21"/>
      <c r="E377" s="22">
        <f>E378+E382</f>
        <v>0</v>
      </c>
      <c r="F377" s="22">
        <f>F378+F382</f>
        <v>2093945.8546800001</v>
      </c>
      <c r="G377" s="22">
        <f t="shared" ref="G377:V377" si="184">G378+G382</f>
        <v>0</v>
      </c>
      <c r="H377" s="22">
        <f t="shared" si="184"/>
        <v>0</v>
      </c>
      <c r="I377" s="22">
        <f t="shared" si="184"/>
        <v>0</v>
      </c>
      <c r="J377" s="22">
        <f t="shared" si="184"/>
        <v>0</v>
      </c>
      <c r="K377" s="22">
        <f t="shared" si="184"/>
        <v>0</v>
      </c>
      <c r="L377" s="22">
        <f t="shared" si="184"/>
        <v>0</v>
      </c>
      <c r="M377" s="22">
        <f t="shared" si="184"/>
        <v>0</v>
      </c>
      <c r="N377" s="22">
        <f t="shared" si="184"/>
        <v>0</v>
      </c>
      <c r="O377" s="22">
        <f t="shared" si="184"/>
        <v>293066.18278999999</v>
      </c>
      <c r="P377" s="22">
        <f t="shared" si="184"/>
        <v>293066.18278999999</v>
      </c>
      <c r="Q377" s="22">
        <f t="shared" si="184"/>
        <v>0</v>
      </c>
      <c r="R377" s="22">
        <f t="shared" si="184"/>
        <v>0</v>
      </c>
      <c r="S377" s="22">
        <f t="shared" si="184"/>
        <v>219909.18278999999</v>
      </c>
      <c r="T377" s="22">
        <f t="shared" si="184"/>
        <v>219909.18278999999</v>
      </c>
      <c r="U377" s="22">
        <f t="shared" si="184"/>
        <v>0</v>
      </c>
      <c r="V377" s="22">
        <f t="shared" si="184"/>
        <v>0</v>
      </c>
      <c r="W377" s="22">
        <f t="shared" ref="W377:W420" si="185">R377-V377</f>
        <v>0</v>
      </c>
      <c r="X377" s="22"/>
      <c r="Y377" s="22">
        <f t="shared" ref="Y377:Y420" si="186">P377+Q377-T377-U377</f>
        <v>73157</v>
      </c>
      <c r="Z377" s="129">
        <f t="shared" ref="Z377:Z420" si="187">Y377/(P377+Q377)</f>
        <v>0.24962620833131574</v>
      </c>
      <c r="AA377" s="22">
        <f t="shared" ref="AA377:AA420" si="188">Y377+W377</f>
        <v>73157</v>
      </c>
      <c r="AB377" s="138">
        <f t="shared" ref="AB377:AB420" si="189">AA377/O377</f>
        <v>0.24962620833131574</v>
      </c>
      <c r="AC377" s="22">
        <f t="shared" ref="AC377:AE377" si="190">AC378+AC382</f>
        <v>15</v>
      </c>
      <c r="AD377" s="22">
        <f t="shared" si="190"/>
        <v>0</v>
      </c>
      <c r="AE377" s="22">
        <f t="shared" si="190"/>
        <v>0</v>
      </c>
      <c r="AF377" s="22">
        <f>AF378+AF382</f>
        <v>0</v>
      </c>
      <c r="AG377" s="22">
        <f>AG378+AG382</f>
        <v>0</v>
      </c>
      <c r="AH377"/>
    </row>
    <row r="378" spans="1:34" s="6" customFormat="1" ht="27" customHeight="1">
      <c r="A378" s="109"/>
      <c r="B378" s="174" t="s">
        <v>726</v>
      </c>
      <c r="C378" s="110"/>
      <c r="D378" s="110"/>
      <c r="E378" s="111">
        <f t="shared" ref="E378:V378" si="191">SUM(E379:E381)</f>
        <v>0</v>
      </c>
      <c r="F378" s="111">
        <f t="shared" si="191"/>
        <v>761555.45846000011</v>
      </c>
      <c r="G378" s="111">
        <f t="shared" si="191"/>
        <v>0</v>
      </c>
      <c r="H378" s="111">
        <f t="shared" si="191"/>
        <v>0</v>
      </c>
      <c r="I378" s="111">
        <f t="shared" si="191"/>
        <v>0</v>
      </c>
      <c r="J378" s="111">
        <f t="shared" si="191"/>
        <v>0</v>
      </c>
      <c r="K378" s="111">
        <f t="shared" si="191"/>
        <v>0</v>
      </c>
      <c r="L378" s="111">
        <f t="shared" si="191"/>
        <v>0</v>
      </c>
      <c r="M378" s="111">
        <f t="shared" si="191"/>
        <v>0</v>
      </c>
      <c r="N378" s="111">
        <f t="shared" si="191"/>
        <v>0</v>
      </c>
      <c r="O378" s="111">
        <f t="shared" si="191"/>
        <v>293066.18278999999</v>
      </c>
      <c r="P378" s="111">
        <f t="shared" si="191"/>
        <v>293066.18278999999</v>
      </c>
      <c r="Q378" s="111">
        <f t="shared" si="191"/>
        <v>0</v>
      </c>
      <c r="R378" s="111">
        <f t="shared" si="191"/>
        <v>0</v>
      </c>
      <c r="S378" s="111">
        <f t="shared" si="191"/>
        <v>219909.18278999999</v>
      </c>
      <c r="T378" s="111">
        <f t="shared" si="191"/>
        <v>219909.18278999999</v>
      </c>
      <c r="U378" s="111">
        <f t="shared" si="191"/>
        <v>0</v>
      </c>
      <c r="V378" s="111">
        <f t="shared" si="191"/>
        <v>0</v>
      </c>
      <c r="W378" s="111">
        <f t="shared" si="185"/>
        <v>0</v>
      </c>
      <c r="X378" s="111"/>
      <c r="Y378" s="111">
        <f t="shared" si="186"/>
        <v>73157</v>
      </c>
      <c r="Z378" s="136">
        <f t="shared" si="187"/>
        <v>0.24962620833131574</v>
      </c>
      <c r="AA378" s="111">
        <f t="shared" si="188"/>
        <v>73157</v>
      </c>
      <c r="AB378" s="145">
        <f t="shared" si="189"/>
        <v>0.24962620833131574</v>
      </c>
      <c r="AC378" s="111">
        <f>SUM(AC379:AC381)</f>
        <v>3</v>
      </c>
      <c r="AD378" s="115">
        <f>SUM(AD379:AD381)</f>
        <v>0</v>
      </c>
      <c r="AE378" s="115">
        <f>SUM(AE379:AE381)</f>
        <v>0</v>
      </c>
      <c r="AF378" s="111">
        <f>SUM(AF379:AF381)</f>
        <v>0</v>
      </c>
      <c r="AG378" s="111">
        <f>SUM(AG379:AG381)</f>
        <v>0</v>
      </c>
      <c r="AH378"/>
    </row>
    <row r="379" spans="1:34" s="154" customFormat="1" ht="50.25" customHeight="1">
      <c r="A379" s="190">
        <v>320</v>
      </c>
      <c r="B379" s="196" t="s">
        <v>755</v>
      </c>
      <c r="C379" s="221" t="s">
        <v>653</v>
      </c>
      <c r="D379" s="192" t="s">
        <v>75</v>
      </c>
      <c r="E379" s="193"/>
      <c r="F379" s="194">
        <v>75092.001560000004</v>
      </c>
      <c r="G379" s="193"/>
      <c r="H379" s="193"/>
      <c r="I379" s="193"/>
      <c r="J379" s="217" t="s">
        <v>141</v>
      </c>
      <c r="K379" s="193"/>
      <c r="L379" s="193">
        <v>0</v>
      </c>
      <c r="M379" s="193"/>
      <c r="N379" s="193"/>
      <c r="O379" s="193"/>
      <c r="P379" s="193"/>
      <c r="Q379" s="193"/>
      <c r="R379" s="193"/>
      <c r="S379" s="193"/>
      <c r="T379" s="222"/>
      <c r="U379" s="193"/>
      <c r="V379" s="193"/>
      <c r="W379" s="197">
        <f t="shared" si="185"/>
        <v>0</v>
      </c>
      <c r="X379" s="197"/>
      <c r="Y379" s="197">
        <f t="shared" si="186"/>
        <v>0</v>
      </c>
      <c r="Z379" s="198"/>
      <c r="AA379" s="197"/>
      <c r="AB379" s="199"/>
      <c r="AC379" s="200">
        <v>1</v>
      </c>
      <c r="AD379" s="200"/>
      <c r="AE379" s="200"/>
      <c r="AF379" s="218"/>
      <c r="AG379" s="202" t="s">
        <v>47</v>
      </c>
      <c r="AH379"/>
    </row>
    <row r="380" spans="1:34" s="154" customFormat="1" ht="111" customHeight="1">
      <c r="A380" s="190">
        <v>321</v>
      </c>
      <c r="B380" s="196" t="s">
        <v>756</v>
      </c>
      <c r="C380" s="221" t="s">
        <v>653</v>
      </c>
      <c r="D380" s="192" t="s">
        <v>247</v>
      </c>
      <c r="E380" s="193"/>
      <c r="F380" s="193">
        <v>268307.25690000004</v>
      </c>
      <c r="G380" s="193"/>
      <c r="H380" s="193"/>
      <c r="I380" s="193"/>
      <c r="J380" s="217" t="s">
        <v>141</v>
      </c>
      <c r="K380" s="193"/>
      <c r="L380" s="193">
        <v>0</v>
      </c>
      <c r="M380" s="193"/>
      <c r="N380" s="193"/>
      <c r="O380" s="193">
        <f t="shared" ref="O380:O381" si="192">SUM(P380:R380)</f>
        <v>119909.18279000001</v>
      </c>
      <c r="P380" s="193">
        <v>119909.18279000001</v>
      </c>
      <c r="Q380" s="193"/>
      <c r="R380" s="193"/>
      <c r="S380" s="193">
        <f t="shared" ref="S380:S381" si="193">SUM(T380:V380)</f>
        <v>119909.18279000001</v>
      </c>
      <c r="T380" s="222">
        <v>119909.18279000001</v>
      </c>
      <c r="U380" s="193"/>
      <c r="V380" s="193"/>
      <c r="W380" s="197">
        <f t="shared" si="185"/>
        <v>0</v>
      </c>
      <c r="X380" s="197"/>
      <c r="Y380" s="197">
        <f t="shared" si="186"/>
        <v>0</v>
      </c>
      <c r="Z380" s="198">
        <f t="shared" si="187"/>
        <v>0</v>
      </c>
      <c r="AA380" s="197">
        <f t="shared" si="188"/>
        <v>0</v>
      </c>
      <c r="AB380" s="199">
        <f t="shared" si="189"/>
        <v>0</v>
      </c>
      <c r="AC380" s="200">
        <v>1</v>
      </c>
      <c r="AD380" s="200"/>
      <c r="AE380" s="200"/>
      <c r="AF380" s="218"/>
      <c r="AG380" s="202" t="s">
        <v>757</v>
      </c>
      <c r="AH380"/>
    </row>
    <row r="381" spans="1:34" s="154" customFormat="1" ht="75" customHeight="1">
      <c r="A381" s="190">
        <v>322</v>
      </c>
      <c r="B381" s="196" t="s">
        <v>758</v>
      </c>
      <c r="C381" s="221" t="s">
        <v>653</v>
      </c>
      <c r="D381" s="192" t="s">
        <v>44</v>
      </c>
      <c r="E381" s="193"/>
      <c r="F381" s="194">
        <v>418156.2</v>
      </c>
      <c r="G381" s="193"/>
      <c r="H381" s="193"/>
      <c r="I381" s="193"/>
      <c r="J381" s="217" t="s">
        <v>141</v>
      </c>
      <c r="K381" s="193"/>
      <c r="L381" s="193"/>
      <c r="M381" s="193"/>
      <c r="N381" s="193"/>
      <c r="O381" s="193">
        <f t="shared" si="192"/>
        <v>173157</v>
      </c>
      <c r="P381" s="194">
        <v>173157</v>
      </c>
      <c r="Q381" s="193"/>
      <c r="R381" s="193"/>
      <c r="S381" s="193">
        <f t="shared" si="193"/>
        <v>100000</v>
      </c>
      <c r="T381" s="193">
        <v>100000</v>
      </c>
      <c r="U381" s="193"/>
      <c r="V381" s="193"/>
      <c r="W381" s="197">
        <f t="shared" si="185"/>
        <v>0</v>
      </c>
      <c r="X381" s="197"/>
      <c r="Y381" s="197">
        <f t="shared" si="186"/>
        <v>73157</v>
      </c>
      <c r="Z381" s="198">
        <f t="shared" si="187"/>
        <v>0.42248941711856869</v>
      </c>
      <c r="AA381" s="197">
        <f t="shared" si="188"/>
        <v>73157</v>
      </c>
      <c r="AB381" s="199">
        <f t="shared" si="189"/>
        <v>0.42248941711856869</v>
      </c>
      <c r="AC381" s="200">
        <v>1</v>
      </c>
      <c r="AD381" s="200"/>
      <c r="AE381" s="200"/>
      <c r="AF381" s="218"/>
      <c r="AG381" s="220"/>
      <c r="AH381"/>
    </row>
    <row r="382" spans="1:34" s="6" customFormat="1" ht="27" customHeight="1">
      <c r="A382" s="109"/>
      <c r="B382" s="174" t="s">
        <v>740</v>
      </c>
      <c r="C382" s="110"/>
      <c r="D382" s="110"/>
      <c r="E382" s="111">
        <f t="shared" ref="E382:V382" si="194">SUM(E383:E394)</f>
        <v>0</v>
      </c>
      <c r="F382" s="111">
        <f t="shared" si="194"/>
        <v>1332390.39622</v>
      </c>
      <c r="G382" s="111">
        <f t="shared" si="194"/>
        <v>0</v>
      </c>
      <c r="H382" s="111">
        <f t="shared" si="194"/>
        <v>0</v>
      </c>
      <c r="I382" s="111">
        <f t="shared" si="194"/>
        <v>0</v>
      </c>
      <c r="J382" s="111">
        <f t="shared" si="194"/>
        <v>0</v>
      </c>
      <c r="K382" s="111">
        <f t="shared" si="194"/>
        <v>0</v>
      </c>
      <c r="L382" s="111">
        <f t="shared" si="194"/>
        <v>0</v>
      </c>
      <c r="M382" s="111">
        <f t="shared" si="194"/>
        <v>0</v>
      </c>
      <c r="N382" s="111">
        <f t="shared" si="194"/>
        <v>0</v>
      </c>
      <c r="O382" s="111">
        <f t="shared" si="194"/>
        <v>0</v>
      </c>
      <c r="P382" s="111">
        <f t="shared" si="194"/>
        <v>0</v>
      </c>
      <c r="Q382" s="111">
        <f t="shared" si="194"/>
        <v>0</v>
      </c>
      <c r="R382" s="111">
        <f t="shared" si="194"/>
        <v>0</v>
      </c>
      <c r="S382" s="111">
        <f t="shared" si="194"/>
        <v>0</v>
      </c>
      <c r="T382" s="111">
        <f t="shared" si="194"/>
        <v>0</v>
      </c>
      <c r="U382" s="111">
        <f t="shared" si="194"/>
        <v>0</v>
      </c>
      <c r="V382" s="111">
        <f t="shared" si="194"/>
        <v>0</v>
      </c>
      <c r="W382" s="111">
        <f t="shared" si="185"/>
        <v>0</v>
      </c>
      <c r="X382" s="111"/>
      <c r="Y382" s="111">
        <f t="shared" si="186"/>
        <v>0</v>
      </c>
      <c r="Z382" s="136"/>
      <c r="AA382" s="111"/>
      <c r="AB382" s="145"/>
      <c r="AC382" s="111">
        <f>SUM(AC383:AC394)</f>
        <v>12</v>
      </c>
      <c r="AD382" s="111">
        <f>SUM(AD383:AD394)</f>
        <v>0</v>
      </c>
      <c r="AE382" s="111">
        <f>SUM(AE383:AE394)</f>
        <v>0</v>
      </c>
      <c r="AF382" s="111">
        <f>SUM(AF383:AF394)</f>
        <v>0</v>
      </c>
      <c r="AG382" s="111">
        <f>SUM(AG383:AG394)</f>
        <v>0</v>
      </c>
      <c r="AH382"/>
    </row>
    <row r="383" spans="1:34" s="154" customFormat="1" ht="69.75" customHeight="1">
      <c r="A383" s="190">
        <v>323</v>
      </c>
      <c r="B383" s="206" t="s">
        <v>759</v>
      </c>
      <c r="C383" s="221" t="s">
        <v>653</v>
      </c>
      <c r="D383" s="192" t="s">
        <v>105</v>
      </c>
      <c r="E383" s="193"/>
      <c r="F383" s="194">
        <v>22897.629010000001</v>
      </c>
      <c r="G383" s="193"/>
      <c r="H383" s="193"/>
      <c r="I383" s="193"/>
      <c r="J383" s="217" t="s">
        <v>141</v>
      </c>
      <c r="K383" s="193"/>
      <c r="L383" s="193"/>
      <c r="M383" s="193"/>
      <c r="N383" s="193"/>
      <c r="O383" s="193"/>
      <c r="P383" s="193"/>
      <c r="Q383" s="193"/>
      <c r="R383" s="193"/>
      <c r="S383" s="193"/>
      <c r="T383" s="222"/>
      <c r="U383" s="193"/>
      <c r="V383" s="193"/>
      <c r="W383" s="197">
        <f t="shared" si="185"/>
        <v>0</v>
      </c>
      <c r="X383" s="197"/>
      <c r="Y383" s="197">
        <f t="shared" si="186"/>
        <v>0</v>
      </c>
      <c r="Z383" s="198"/>
      <c r="AA383" s="197"/>
      <c r="AB383" s="199"/>
      <c r="AC383" s="200">
        <v>1</v>
      </c>
      <c r="AD383" s="200"/>
      <c r="AE383" s="200"/>
      <c r="AF383" s="218"/>
      <c r="AG383" s="202" t="s">
        <v>47</v>
      </c>
      <c r="AH383"/>
    </row>
    <row r="384" spans="1:34" s="154" customFormat="1" ht="50.25" customHeight="1">
      <c r="A384" s="190">
        <v>324</v>
      </c>
      <c r="B384" s="206" t="s">
        <v>760</v>
      </c>
      <c r="C384" s="221" t="s">
        <v>653</v>
      </c>
      <c r="D384" s="192" t="s">
        <v>105</v>
      </c>
      <c r="E384" s="193"/>
      <c r="F384" s="194">
        <v>79887.600000000006</v>
      </c>
      <c r="G384" s="193"/>
      <c r="H384" s="193"/>
      <c r="I384" s="193"/>
      <c r="J384" s="217" t="s">
        <v>141</v>
      </c>
      <c r="K384" s="193"/>
      <c r="L384" s="193"/>
      <c r="M384" s="193"/>
      <c r="N384" s="193"/>
      <c r="O384" s="193"/>
      <c r="P384" s="193"/>
      <c r="Q384" s="193"/>
      <c r="R384" s="193"/>
      <c r="S384" s="193"/>
      <c r="T384" s="222"/>
      <c r="U384" s="193"/>
      <c r="V384" s="193"/>
      <c r="W384" s="197">
        <f t="shared" si="185"/>
        <v>0</v>
      </c>
      <c r="X384" s="197"/>
      <c r="Y384" s="197">
        <f t="shared" si="186"/>
        <v>0</v>
      </c>
      <c r="Z384" s="198"/>
      <c r="AA384" s="197"/>
      <c r="AB384" s="199"/>
      <c r="AC384" s="200">
        <v>1</v>
      </c>
      <c r="AD384" s="200"/>
      <c r="AE384" s="200"/>
      <c r="AF384" s="218"/>
      <c r="AG384" s="202" t="s">
        <v>47</v>
      </c>
      <c r="AH384"/>
    </row>
    <row r="385" spans="1:34" s="154" customFormat="1" ht="48" customHeight="1">
      <c r="A385" s="190">
        <v>325</v>
      </c>
      <c r="B385" s="196" t="s">
        <v>761</v>
      </c>
      <c r="C385" s="221" t="s">
        <v>653</v>
      </c>
      <c r="D385" s="192" t="s">
        <v>75</v>
      </c>
      <c r="E385" s="193"/>
      <c r="F385" s="193">
        <v>71742.5</v>
      </c>
      <c r="G385" s="193"/>
      <c r="H385" s="193"/>
      <c r="I385" s="193"/>
      <c r="J385" s="217" t="s">
        <v>141</v>
      </c>
      <c r="K385" s="193"/>
      <c r="L385" s="193">
        <v>0</v>
      </c>
      <c r="M385" s="193"/>
      <c r="N385" s="193"/>
      <c r="O385" s="193"/>
      <c r="P385" s="193"/>
      <c r="Q385" s="193"/>
      <c r="R385" s="193"/>
      <c r="S385" s="193"/>
      <c r="T385" s="222"/>
      <c r="U385" s="193"/>
      <c r="V385" s="193"/>
      <c r="W385" s="197">
        <f t="shared" si="185"/>
        <v>0</v>
      </c>
      <c r="X385" s="197"/>
      <c r="Y385" s="197">
        <f t="shared" si="186"/>
        <v>0</v>
      </c>
      <c r="Z385" s="198"/>
      <c r="AA385" s="197"/>
      <c r="AB385" s="199"/>
      <c r="AC385" s="200">
        <v>1</v>
      </c>
      <c r="AD385" s="200"/>
      <c r="AE385" s="200"/>
      <c r="AF385" s="218"/>
      <c r="AG385" s="202" t="s">
        <v>47</v>
      </c>
      <c r="AH385"/>
    </row>
    <row r="386" spans="1:34" s="154" customFormat="1" ht="92.25" customHeight="1">
      <c r="A386" s="190">
        <v>326</v>
      </c>
      <c r="B386" s="196" t="s">
        <v>762</v>
      </c>
      <c r="C386" s="221" t="s">
        <v>653</v>
      </c>
      <c r="D386" s="192" t="s">
        <v>44</v>
      </c>
      <c r="E386" s="193"/>
      <c r="F386" s="194">
        <v>117944.1</v>
      </c>
      <c r="G386" s="193"/>
      <c r="H386" s="193"/>
      <c r="I386" s="193"/>
      <c r="J386" s="217" t="s">
        <v>141</v>
      </c>
      <c r="K386" s="193"/>
      <c r="L386" s="193"/>
      <c r="M386" s="193"/>
      <c r="N386" s="193"/>
      <c r="O386" s="193"/>
      <c r="P386" s="193"/>
      <c r="Q386" s="193"/>
      <c r="R386" s="193"/>
      <c r="S386" s="193"/>
      <c r="T386" s="222"/>
      <c r="U386" s="193"/>
      <c r="V386" s="193"/>
      <c r="W386" s="197">
        <f t="shared" si="185"/>
        <v>0</v>
      </c>
      <c r="X386" s="197"/>
      <c r="Y386" s="197">
        <f t="shared" si="186"/>
        <v>0</v>
      </c>
      <c r="Z386" s="198"/>
      <c r="AA386" s="197"/>
      <c r="AB386" s="199"/>
      <c r="AC386" s="200">
        <v>1</v>
      </c>
      <c r="AD386" s="200"/>
      <c r="AE386" s="200"/>
      <c r="AF386" s="218"/>
      <c r="AG386" s="202" t="s">
        <v>47</v>
      </c>
      <c r="AH386"/>
    </row>
    <row r="387" spans="1:34" s="154" customFormat="1" ht="109.5" customHeight="1">
      <c r="A387" s="190">
        <v>327</v>
      </c>
      <c r="B387" s="196" t="s">
        <v>763</v>
      </c>
      <c r="C387" s="221" t="s">
        <v>653</v>
      </c>
      <c r="D387" s="192" t="s">
        <v>58</v>
      </c>
      <c r="E387" s="193"/>
      <c r="F387" s="193">
        <v>95179.756500000003</v>
      </c>
      <c r="G387" s="193"/>
      <c r="H387" s="193"/>
      <c r="I387" s="193"/>
      <c r="J387" s="217" t="s">
        <v>141</v>
      </c>
      <c r="K387" s="193"/>
      <c r="L387" s="193">
        <v>0</v>
      </c>
      <c r="M387" s="193"/>
      <c r="N387" s="193"/>
      <c r="O387" s="193"/>
      <c r="P387" s="193"/>
      <c r="Q387" s="193"/>
      <c r="R387" s="193"/>
      <c r="S387" s="193"/>
      <c r="T387" s="222"/>
      <c r="U387" s="193"/>
      <c r="V387" s="193"/>
      <c r="W387" s="197">
        <f t="shared" si="185"/>
        <v>0</v>
      </c>
      <c r="X387" s="197"/>
      <c r="Y387" s="197">
        <f t="shared" si="186"/>
        <v>0</v>
      </c>
      <c r="Z387" s="198"/>
      <c r="AA387" s="197"/>
      <c r="AB387" s="199"/>
      <c r="AC387" s="200">
        <v>1</v>
      </c>
      <c r="AD387" s="200"/>
      <c r="AE387" s="200"/>
      <c r="AF387" s="218"/>
      <c r="AG387" s="202" t="s">
        <v>47</v>
      </c>
      <c r="AH387"/>
    </row>
    <row r="388" spans="1:34" s="154" customFormat="1" ht="65.25" customHeight="1">
      <c r="A388" s="190">
        <v>328</v>
      </c>
      <c r="B388" s="223" t="s">
        <v>764</v>
      </c>
      <c r="C388" s="221" t="s">
        <v>653</v>
      </c>
      <c r="D388" s="192" t="s">
        <v>44</v>
      </c>
      <c r="E388" s="193"/>
      <c r="F388" s="193">
        <v>639432.67469999997</v>
      </c>
      <c r="G388" s="193"/>
      <c r="H388" s="193"/>
      <c r="I388" s="193"/>
      <c r="J388" s="217" t="s">
        <v>141</v>
      </c>
      <c r="K388" s="224"/>
      <c r="L388" s="193">
        <v>0</v>
      </c>
      <c r="M388" s="193"/>
      <c r="N388" s="193"/>
      <c r="O388" s="193"/>
      <c r="P388" s="193"/>
      <c r="Q388" s="193"/>
      <c r="R388" s="193"/>
      <c r="S388" s="193"/>
      <c r="T388" s="222"/>
      <c r="U388" s="193"/>
      <c r="V388" s="193"/>
      <c r="W388" s="197">
        <f t="shared" si="185"/>
        <v>0</v>
      </c>
      <c r="X388" s="197"/>
      <c r="Y388" s="197">
        <f t="shared" si="186"/>
        <v>0</v>
      </c>
      <c r="Z388" s="198"/>
      <c r="AA388" s="197"/>
      <c r="AB388" s="199"/>
      <c r="AC388" s="200">
        <v>1</v>
      </c>
      <c r="AD388" s="200"/>
      <c r="AE388" s="200"/>
      <c r="AF388" s="218"/>
      <c r="AG388" s="202" t="s">
        <v>47</v>
      </c>
      <c r="AH388"/>
    </row>
    <row r="389" spans="1:34" s="154" customFormat="1" ht="65.25" customHeight="1">
      <c r="A389" s="190">
        <v>329</v>
      </c>
      <c r="B389" s="225" t="s">
        <v>765</v>
      </c>
      <c r="C389" s="221" t="s">
        <v>653</v>
      </c>
      <c r="D389" s="192" t="s">
        <v>44</v>
      </c>
      <c r="E389" s="193"/>
      <c r="F389" s="193">
        <v>209965.05</v>
      </c>
      <c r="G389" s="193"/>
      <c r="H389" s="193"/>
      <c r="I389" s="193"/>
      <c r="J389" s="217" t="s">
        <v>141</v>
      </c>
      <c r="K389" s="224"/>
      <c r="L389" s="193"/>
      <c r="M389" s="193"/>
      <c r="N389" s="193"/>
      <c r="O389" s="193"/>
      <c r="P389" s="193"/>
      <c r="Q389" s="193"/>
      <c r="R389" s="193"/>
      <c r="S389" s="193"/>
      <c r="T389" s="222"/>
      <c r="U389" s="193"/>
      <c r="V389" s="193"/>
      <c r="W389" s="197">
        <f t="shared" si="185"/>
        <v>0</v>
      </c>
      <c r="X389" s="197"/>
      <c r="Y389" s="197">
        <f t="shared" si="186"/>
        <v>0</v>
      </c>
      <c r="Z389" s="198"/>
      <c r="AA389" s="197"/>
      <c r="AB389" s="199"/>
      <c r="AC389" s="200">
        <v>1</v>
      </c>
      <c r="AD389" s="200"/>
      <c r="AE389" s="200"/>
      <c r="AF389" s="218"/>
      <c r="AG389" s="202" t="s">
        <v>47</v>
      </c>
      <c r="AH389"/>
    </row>
    <row r="390" spans="1:34" s="154" customFormat="1" ht="76.5" customHeight="1">
      <c r="A390" s="190">
        <v>330</v>
      </c>
      <c r="B390" s="206" t="s">
        <v>766</v>
      </c>
      <c r="C390" s="221" t="s">
        <v>653</v>
      </c>
      <c r="D390" s="192" t="s">
        <v>44</v>
      </c>
      <c r="E390" s="193"/>
      <c r="F390" s="194">
        <v>43342.83</v>
      </c>
      <c r="G390" s="193"/>
      <c r="H390" s="193"/>
      <c r="I390" s="193"/>
      <c r="J390" s="217" t="s">
        <v>141</v>
      </c>
      <c r="K390" s="224"/>
      <c r="L390" s="193"/>
      <c r="M390" s="193"/>
      <c r="N390" s="193"/>
      <c r="O390" s="193"/>
      <c r="P390" s="193"/>
      <c r="Q390" s="193"/>
      <c r="R390" s="193"/>
      <c r="S390" s="193"/>
      <c r="T390" s="222"/>
      <c r="U390" s="193"/>
      <c r="V390" s="193"/>
      <c r="W390" s="197">
        <f t="shared" si="185"/>
        <v>0</v>
      </c>
      <c r="X390" s="197"/>
      <c r="Y390" s="197">
        <f t="shared" si="186"/>
        <v>0</v>
      </c>
      <c r="Z390" s="198"/>
      <c r="AA390" s="197"/>
      <c r="AB390" s="199"/>
      <c r="AC390" s="200">
        <v>1</v>
      </c>
      <c r="AD390" s="200"/>
      <c r="AE390" s="200"/>
      <c r="AF390" s="218"/>
      <c r="AG390" s="202" t="s">
        <v>47</v>
      </c>
      <c r="AH390"/>
    </row>
    <row r="391" spans="1:34" s="154" customFormat="1" ht="65.25" customHeight="1">
      <c r="A391" s="190">
        <v>331</v>
      </c>
      <c r="B391" s="206" t="s">
        <v>767</v>
      </c>
      <c r="C391" s="221" t="s">
        <v>653</v>
      </c>
      <c r="D391" s="192" t="s">
        <v>44</v>
      </c>
      <c r="E391" s="193"/>
      <c r="F391" s="194">
        <v>12378.960010000001</v>
      </c>
      <c r="G391" s="193"/>
      <c r="H391" s="193"/>
      <c r="I391" s="193"/>
      <c r="J391" s="217" t="s">
        <v>141</v>
      </c>
      <c r="K391" s="224"/>
      <c r="L391" s="193"/>
      <c r="M391" s="193"/>
      <c r="N391" s="193"/>
      <c r="O391" s="193"/>
      <c r="P391" s="193"/>
      <c r="Q391" s="193"/>
      <c r="R391" s="193"/>
      <c r="S391" s="193"/>
      <c r="T391" s="222"/>
      <c r="U391" s="193"/>
      <c r="V391" s="193"/>
      <c r="W391" s="197">
        <f t="shared" si="185"/>
        <v>0</v>
      </c>
      <c r="X391" s="197"/>
      <c r="Y391" s="197">
        <f t="shared" si="186"/>
        <v>0</v>
      </c>
      <c r="Z391" s="198"/>
      <c r="AA391" s="197"/>
      <c r="AB391" s="199"/>
      <c r="AC391" s="200">
        <v>1</v>
      </c>
      <c r="AD391" s="200"/>
      <c r="AE391" s="200"/>
      <c r="AF391" s="218"/>
      <c r="AG391" s="202" t="s">
        <v>47</v>
      </c>
      <c r="AH391"/>
    </row>
    <row r="392" spans="1:34" s="154" customFormat="1" ht="75" customHeight="1">
      <c r="A392" s="190">
        <v>332</v>
      </c>
      <c r="B392" s="206" t="s">
        <v>768</v>
      </c>
      <c r="C392" s="221" t="s">
        <v>653</v>
      </c>
      <c r="D392" s="192" t="s">
        <v>44</v>
      </c>
      <c r="E392" s="193"/>
      <c r="F392" s="194">
        <v>11092.5</v>
      </c>
      <c r="G392" s="193"/>
      <c r="H392" s="193"/>
      <c r="I392" s="193"/>
      <c r="J392" s="217" t="s">
        <v>141</v>
      </c>
      <c r="K392" s="224"/>
      <c r="L392" s="193"/>
      <c r="M392" s="193"/>
      <c r="N392" s="193"/>
      <c r="O392" s="193"/>
      <c r="P392" s="193"/>
      <c r="Q392" s="193"/>
      <c r="R392" s="193"/>
      <c r="S392" s="193"/>
      <c r="T392" s="193"/>
      <c r="U392" s="193"/>
      <c r="V392" s="193"/>
      <c r="W392" s="197">
        <f t="shared" si="185"/>
        <v>0</v>
      </c>
      <c r="X392" s="197"/>
      <c r="Y392" s="197">
        <f t="shared" si="186"/>
        <v>0</v>
      </c>
      <c r="Z392" s="198"/>
      <c r="AA392" s="197"/>
      <c r="AB392" s="199"/>
      <c r="AC392" s="200">
        <v>1</v>
      </c>
      <c r="AD392" s="200"/>
      <c r="AE392" s="200"/>
      <c r="AF392" s="218"/>
      <c r="AG392" s="202" t="s">
        <v>47</v>
      </c>
      <c r="AH392"/>
    </row>
    <row r="393" spans="1:34" s="154" customFormat="1" ht="68.25" customHeight="1">
      <c r="A393" s="190">
        <v>333</v>
      </c>
      <c r="B393" s="206" t="s">
        <v>769</v>
      </c>
      <c r="C393" s="221" t="s">
        <v>653</v>
      </c>
      <c r="D393" s="192" t="s">
        <v>44</v>
      </c>
      <c r="E393" s="193"/>
      <c r="F393" s="194">
        <v>16778.106</v>
      </c>
      <c r="G393" s="193"/>
      <c r="H393" s="193"/>
      <c r="I393" s="193"/>
      <c r="J393" s="217" t="s">
        <v>141</v>
      </c>
      <c r="K393" s="224"/>
      <c r="L393" s="193"/>
      <c r="M393" s="193"/>
      <c r="N393" s="193"/>
      <c r="O393" s="193"/>
      <c r="P393" s="193"/>
      <c r="Q393" s="193"/>
      <c r="R393" s="193"/>
      <c r="S393" s="193"/>
      <c r="T393" s="222"/>
      <c r="U393" s="193"/>
      <c r="V393" s="193"/>
      <c r="W393" s="197">
        <f t="shared" si="185"/>
        <v>0</v>
      </c>
      <c r="X393" s="197"/>
      <c r="Y393" s="197">
        <f t="shared" si="186"/>
        <v>0</v>
      </c>
      <c r="Z393" s="198"/>
      <c r="AA393" s="197"/>
      <c r="AB393" s="199"/>
      <c r="AC393" s="200">
        <v>1</v>
      </c>
      <c r="AD393" s="200"/>
      <c r="AE393" s="200"/>
      <c r="AF393" s="218"/>
      <c r="AG393" s="202" t="s">
        <v>47</v>
      </c>
      <c r="AH393"/>
    </row>
    <row r="394" spans="1:34" s="154" customFormat="1" ht="71.25" customHeight="1">
      <c r="A394" s="190">
        <v>334</v>
      </c>
      <c r="B394" s="206" t="s">
        <v>770</v>
      </c>
      <c r="C394" s="221" t="s">
        <v>653</v>
      </c>
      <c r="D394" s="192" t="s">
        <v>44</v>
      </c>
      <c r="E394" s="193"/>
      <c r="F394" s="194">
        <v>11748.69</v>
      </c>
      <c r="G394" s="193"/>
      <c r="H394" s="193"/>
      <c r="I394" s="193"/>
      <c r="J394" s="217" t="s">
        <v>141</v>
      </c>
      <c r="K394" s="224"/>
      <c r="L394" s="193"/>
      <c r="M394" s="193"/>
      <c r="N394" s="193"/>
      <c r="O394" s="193"/>
      <c r="P394" s="193"/>
      <c r="Q394" s="193"/>
      <c r="R394" s="193"/>
      <c r="S394" s="193"/>
      <c r="T394" s="222"/>
      <c r="U394" s="193"/>
      <c r="V394" s="193"/>
      <c r="W394" s="197">
        <f t="shared" si="185"/>
        <v>0</v>
      </c>
      <c r="X394" s="197"/>
      <c r="Y394" s="197">
        <f t="shared" si="186"/>
        <v>0</v>
      </c>
      <c r="Z394" s="198"/>
      <c r="AA394" s="197"/>
      <c r="AB394" s="199"/>
      <c r="AC394" s="200">
        <v>1</v>
      </c>
      <c r="AD394" s="200"/>
      <c r="AE394" s="200"/>
      <c r="AF394" s="218"/>
      <c r="AG394" s="202" t="s">
        <v>47</v>
      </c>
      <c r="AH394"/>
    </row>
    <row r="395" spans="1:34" s="6" customFormat="1" ht="30.75" customHeight="1">
      <c r="A395" s="168" t="s">
        <v>771</v>
      </c>
      <c r="B395" s="169"/>
      <c r="C395" s="28"/>
      <c r="D395" s="16"/>
      <c r="E395" s="25">
        <f>E397+F405</f>
        <v>47138410.982919998</v>
      </c>
      <c r="F395" s="25">
        <f>F397+F405</f>
        <v>48172653.020559996</v>
      </c>
      <c r="G395" s="25">
        <f t="shared" ref="G395:V395" si="195">G397+G405</f>
        <v>0</v>
      </c>
      <c r="H395" s="25">
        <f t="shared" si="195"/>
        <v>4126709.6447899998</v>
      </c>
      <c r="I395" s="25">
        <f t="shared" si="195"/>
        <v>0</v>
      </c>
      <c r="J395" s="25">
        <f t="shared" si="195"/>
        <v>0</v>
      </c>
      <c r="K395" s="25">
        <f t="shared" si="195"/>
        <v>0</v>
      </c>
      <c r="L395" s="25">
        <f t="shared" si="195"/>
        <v>0</v>
      </c>
      <c r="M395" s="25">
        <f t="shared" si="195"/>
        <v>0</v>
      </c>
      <c r="N395" s="25">
        <f t="shared" si="195"/>
        <v>0</v>
      </c>
      <c r="O395" s="25">
        <f>O397+O405</f>
        <v>7107511.4556299997</v>
      </c>
      <c r="P395" s="25">
        <f t="shared" si="195"/>
        <v>7107511.4556299997</v>
      </c>
      <c r="Q395" s="25">
        <f t="shared" si="195"/>
        <v>0</v>
      </c>
      <c r="R395" s="25">
        <f t="shared" si="195"/>
        <v>0</v>
      </c>
      <c r="S395" s="25">
        <f>S397+S405</f>
        <v>7012519.9995799996</v>
      </c>
      <c r="T395" s="25">
        <f>T397+T405</f>
        <v>7012519.9995799996</v>
      </c>
      <c r="U395" s="25">
        <f t="shared" si="195"/>
        <v>0</v>
      </c>
      <c r="V395" s="25">
        <f t="shared" si="195"/>
        <v>0</v>
      </c>
      <c r="W395" s="25">
        <f t="shared" si="185"/>
        <v>0</v>
      </c>
      <c r="X395" s="25"/>
      <c r="Y395" s="25">
        <f t="shared" si="186"/>
        <v>94991.456050000153</v>
      </c>
      <c r="Z395" s="125">
        <f t="shared" si="187"/>
        <v>1.3364938859824918E-2</v>
      </c>
      <c r="AA395" s="25">
        <f t="shared" si="188"/>
        <v>94991.456050000153</v>
      </c>
      <c r="AB395" s="126">
        <f t="shared" si="189"/>
        <v>1.3364938859824918E-2</v>
      </c>
      <c r="AC395" s="25">
        <f t="shared" ref="AC395:AE395" si="196">AC397+AC405</f>
        <v>8</v>
      </c>
      <c r="AD395" s="25">
        <f t="shared" si="196"/>
        <v>1</v>
      </c>
      <c r="AE395" s="25">
        <f t="shared" si="196"/>
        <v>0</v>
      </c>
      <c r="AF395" s="25">
        <f>AF397+AF405</f>
        <v>0</v>
      </c>
      <c r="AG395" s="25">
        <f>AG397+AG405</f>
        <v>0</v>
      </c>
      <c r="AH395"/>
    </row>
    <row r="396" spans="1:34">
      <c r="A396" s="34"/>
      <c r="B396" s="13" t="s">
        <v>207</v>
      </c>
      <c r="C396" s="3"/>
      <c r="D396" s="2"/>
      <c r="E396" s="26"/>
      <c r="F396" s="14"/>
      <c r="G396" s="14"/>
      <c r="H396" s="14"/>
      <c r="I396" s="14"/>
      <c r="J396" s="15"/>
      <c r="K396" s="14"/>
      <c r="L396" s="14"/>
      <c r="M396" s="14"/>
      <c r="N396" s="14"/>
      <c r="O396" s="14"/>
      <c r="P396" s="14"/>
      <c r="Q396" s="14"/>
      <c r="R396" s="14"/>
      <c r="S396" s="14"/>
      <c r="T396" s="14"/>
      <c r="U396" s="14"/>
      <c r="V396" s="14"/>
      <c r="W396" s="58">
        <f t="shared" si="185"/>
        <v>0</v>
      </c>
      <c r="X396" s="60"/>
      <c r="Y396" s="58">
        <f t="shared" si="186"/>
        <v>0</v>
      </c>
      <c r="Z396" s="132"/>
      <c r="AA396" s="58"/>
      <c r="AB396" s="141"/>
      <c r="AC396" s="119"/>
      <c r="AD396" s="119"/>
      <c r="AE396" s="119"/>
      <c r="AF396" s="65"/>
      <c r="AG396" s="74"/>
      <c r="AH396"/>
    </row>
    <row r="397" spans="1:34" ht="26.25" customHeight="1">
      <c r="A397" s="33" t="s">
        <v>772</v>
      </c>
      <c r="B397" s="23" t="s">
        <v>41</v>
      </c>
      <c r="C397" s="19"/>
      <c r="D397" s="21"/>
      <c r="E397" s="22">
        <f>SUM(E398:E404)</f>
        <v>46956835</v>
      </c>
      <c r="F397" s="22">
        <f>SUM(F398:F404)</f>
        <v>47991077.037639998</v>
      </c>
      <c r="G397" s="22">
        <f>SUM(G398:G399)</f>
        <v>0</v>
      </c>
      <c r="H397" s="22">
        <f>SUM(H398:H404)</f>
        <v>4126709.6447899998</v>
      </c>
      <c r="I397" s="22">
        <f t="shared" ref="I397:N397" si="197">SUM(I398:I399)</f>
        <v>0</v>
      </c>
      <c r="J397" s="22">
        <f t="shared" si="197"/>
        <v>0</v>
      </c>
      <c r="K397" s="22">
        <f t="shared" si="197"/>
        <v>0</v>
      </c>
      <c r="L397" s="22">
        <f t="shared" si="197"/>
        <v>0</v>
      </c>
      <c r="M397" s="22">
        <f t="shared" si="197"/>
        <v>0</v>
      </c>
      <c r="N397" s="22">
        <f t="shared" si="197"/>
        <v>0</v>
      </c>
      <c r="O397" s="22">
        <f>SUM(O398:O404)</f>
        <v>7101807.4556299997</v>
      </c>
      <c r="P397" s="22">
        <f>SUM(P398:P404)</f>
        <v>7101807.4556299997</v>
      </c>
      <c r="Q397" s="22">
        <f>SUM(Q398:Q399)</f>
        <v>0</v>
      </c>
      <c r="R397" s="22">
        <f>SUM(R398:R399)</f>
        <v>0</v>
      </c>
      <c r="S397" s="22">
        <f>SUM(S398:S404)</f>
        <v>7010808.8136299998</v>
      </c>
      <c r="T397" s="22">
        <f>SUM(T398:T404)</f>
        <v>7010808.8136299998</v>
      </c>
      <c r="U397" s="22">
        <f>SUM(U398:U399)</f>
        <v>0</v>
      </c>
      <c r="V397" s="22">
        <f>SUM(V398:V399)</f>
        <v>0</v>
      </c>
      <c r="W397" s="22">
        <f t="shared" si="185"/>
        <v>0</v>
      </c>
      <c r="X397" s="22"/>
      <c r="Y397" s="22">
        <f t="shared" si="186"/>
        <v>90998.641999999993</v>
      </c>
      <c r="Z397" s="129">
        <f t="shared" si="187"/>
        <v>1.2813448205760674E-2</v>
      </c>
      <c r="AA397" s="22">
        <f t="shared" si="188"/>
        <v>90998.641999999993</v>
      </c>
      <c r="AB397" s="138">
        <f t="shared" si="189"/>
        <v>1.2813448205760674E-2</v>
      </c>
      <c r="AC397" s="116">
        <f>SUM(AC398:AC404)</f>
        <v>6</v>
      </c>
      <c r="AD397" s="22">
        <f>SUM(AD398:AD404)</f>
        <v>1</v>
      </c>
      <c r="AE397" s="22">
        <f>SUM(AE398:AE404)</f>
        <v>0</v>
      </c>
      <c r="AF397" s="22">
        <f>SUM(AF398:AF404)</f>
        <v>0</v>
      </c>
      <c r="AG397" s="22">
        <f>SUM(AG398:AG399)</f>
        <v>0</v>
      </c>
      <c r="AH397"/>
    </row>
    <row r="398" spans="1:34" s="27" customFormat="1" ht="108" customHeight="1">
      <c r="A398" s="45">
        <v>335</v>
      </c>
      <c r="B398" s="94" t="s">
        <v>773</v>
      </c>
      <c r="C398" s="159" t="s">
        <v>774</v>
      </c>
      <c r="D398" s="50" t="s">
        <v>247</v>
      </c>
      <c r="E398" s="35">
        <v>3829170</v>
      </c>
      <c r="F398" s="35">
        <v>6661278.0760000004</v>
      </c>
      <c r="G398" s="35"/>
      <c r="H398" s="35" t="s">
        <v>404</v>
      </c>
      <c r="I398" s="35"/>
      <c r="J398" s="36" t="s">
        <v>775</v>
      </c>
      <c r="K398" s="86"/>
      <c r="L398" s="35"/>
      <c r="M398" s="35"/>
      <c r="N398" s="35"/>
      <c r="O398" s="49">
        <f t="shared" ref="O398:O404" si="198">SUM(P398:R398)</f>
        <v>2370000</v>
      </c>
      <c r="P398" s="35">
        <v>2370000</v>
      </c>
      <c r="Q398" s="35"/>
      <c r="R398" s="35"/>
      <c r="S398" s="49">
        <f t="shared" ref="S398:S404" si="199">SUM(T398:V398)</f>
        <v>2370000</v>
      </c>
      <c r="T398" s="35">
        <v>2370000</v>
      </c>
      <c r="U398" s="35"/>
      <c r="V398" s="35"/>
      <c r="W398" s="59">
        <f t="shared" si="185"/>
        <v>0</v>
      </c>
      <c r="X398" s="59"/>
      <c r="Y398" s="59">
        <f t="shared" si="186"/>
        <v>0</v>
      </c>
      <c r="Z398" s="131">
        <f t="shared" si="187"/>
        <v>0</v>
      </c>
      <c r="AA398" s="59">
        <f t="shared" si="188"/>
        <v>0</v>
      </c>
      <c r="AB398" s="140">
        <f t="shared" si="189"/>
        <v>0</v>
      </c>
      <c r="AC398" s="124">
        <v>1</v>
      </c>
      <c r="AD398" s="124"/>
      <c r="AE398" s="124"/>
      <c r="AF398" s="66"/>
      <c r="AG398" s="56"/>
      <c r="AH398"/>
    </row>
    <row r="399" spans="1:34" s="18" customFormat="1" ht="110.25" customHeight="1">
      <c r="A399" s="45">
        <v>336</v>
      </c>
      <c r="B399" s="160" t="s">
        <v>776</v>
      </c>
      <c r="C399" s="159" t="s">
        <v>774</v>
      </c>
      <c r="D399" s="50" t="s">
        <v>105</v>
      </c>
      <c r="E399" s="49">
        <v>15598080</v>
      </c>
      <c r="F399" s="35">
        <v>15699248.290099999</v>
      </c>
      <c r="G399" s="49"/>
      <c r="H399" s="49">
        <v>1510000</v>
      </c>
      <c r="I399" s="49"/>
      <c r="J399" s="36" t="s">
        <v>777</v>
      </c>
      <c r="K399" s="112"/>
      <c r="L399" s="49"/>
      <c r="M399" s="49"/>
      <c r="N399" s="49"/>
      <c r="O399" s="49">
        <f t="shared" si="198"/>
        <v>2370000</v>
      </c>
      <c r="P399" s="49">
        <v>2370000</v>
      </c>
      <c r="Q399" s="49"/>
      <c r="R399" s="49"/>
      <c r="S399" s="49">
        <f t="shared" si="199"/>
        <v>2370000</v>
      </c>
      <c r="T399" s="49">
        <v>2370000</v>
      </c>
      <c r="U399" s="49"/>
      <c r="V399" s="49"/>
      <c r="W399" s="59">
        <f t="shared" si="185"/>
        <v>0</v>
      </c>
      <c r="X399" s="59"/>
      <c r="Y399" s="59">
        <f t="shared" si="186"/>
        <v>0</v>
      </c>
      <c r="Z399" s="131">
        <f t="shared" si="187"/>
        <v>0</v>
      </c>
      <c r="AA399" s="59">
        <f t="shared" si="188"/>
        <v>0</v>
      </c>
      <c r="AB399" s="140">
        <f t="shared" si="189"/>
        <v>0</v>
      </c>
      <c r="AC399" s="149">
        <v>1</v>
      </c>
      <c r="AD399" s="149"/>
      <c r="AE399" s="149"/>
      <c r="AF399" s="64"/>
      <c r="AG399" s="81"/>
      <c r="AH399"/>
    </row>
    <row r="400" spans="1:34" s="18" customFormat="1" ht="110.25" customHeight="1">
      <c r="A400" s="45">
        <v>337</v>
      </c>
      <c r="B400" s="160" t="s">
        <v>778</v>
      </c>
      <c r="C400" s="159" t="s">
        <v>774</v>
      </c>
      <c r="D400" s="50" t="s">
        <v>105</v>
      </c>
      <c r="E400" s="49">
        <v>4583843</v>
      </c>
      <c r="F400" s="35">
        <v>4174299.6186800003</v>
      </c>
      <c r="G400" s="49"/>
      <c r="H400" s="49"/>
      <c r="I400" s="49"/>
      <c r="J400" s="36" t="s">
        <v>779</v>
      </c>
      <c r="K400" s="112"/>
      <c r="L400" s="49"/>
      <c r="M400" s="49"/>
      <c r="N400" s="49"/>
      <c r="O400" s="49">
        <f t="shared" si="198"/>
        <v>1223491.45563</v>
      </c>
      <c r="P400" s="49">
        <v>1223491.45563</v>
      </c>
      <c r="Q400" s="49"/>
      <c r="R400" s="49"/>
      <c r="S400" s="49">
        <f t="shared" si="199"/>
        <v>1223491.45563</v>
      </c>
      <c r="T400" s="49">
        <v>1223491.45563</v>
      </c>
      <c r="U400" s="49"/>
      <c r="V400" s="49"/>
      <c r="W400" s="59">
        <f t="shared" si="185"/>
        <v>0</v>
      </c>
      <c r="X400" s="59"/>
      <c r="Y400" s="59">
        <f t="shared" si="186"/>
        <v>0</v>
      </c>
      <c r="Z400" s="131">
        <f t="shared" si="187"/>
        <v>0</v>
      </c>
      <c r="AA400" s="59">
        <f t="shared" si="188"/>
        <v>0</v>
      </c>
      <c r="AB400" s="140">
        <f t="shared" si="189"/>
        <v>0</v>
      </c>
      <c r="AC400" s="149">
        <v>1</v>
      </c>
      <c r="AD400" s="149"/>
      <c r="AE400" s="149"/>
      <c r="AF400" s="64"/>
      <c r="AG400" s="184"/>
      <c r="AH400"/>
    </row>
    <row r="401" spans="1:34" s="18" customFormat="1" ht="110.25" customHeight="1">
      <c r="A401" s="45">
        <v>338</v>
      </c>
      <c r="B401" s="160" t="s">
        <v>780</v>
      </c>
      <c r="C401" s="159" t="s">
        <v>774</v>
      </c>
      <c r="D401" s="50" t="s">
        <v>105</v>
      </c>
      <c r="E401" s="49">
        <v>5923655</v>
      </c>
      <c r="F401" s="35">
        <v>5644097.0989999995</v>
      </c>
      <c r="G401" s="49"/>
      <c r="H401" s="49">
        <v>0</v>
      </c>
      <c r="I401" s="49"/>
      <c r="J401" s="36" t="s">
        <v>781</v>
      </c>
      <c r="K401" s="112"/>
      <c r="L401" s="49"/>
      <c r="M401" s="49"/>
      <c r="N401" s="49"/>
      <c r="O401" s="49">
        <f t="shared" si="198"/>
        <v>1085000</v>
      </c>
      <c r="P401" s="49">
        <v>1085000</v>
      </c>
      <c r="Q401" s="49"/>
      <c r="R401" s="49"/>
      <c r="S401" s="49">
        <f t="shared" si="199"/>
        <v>1006001.358</v>
      </c>
      <c r="T401" s="49">
        <v>1006001.358</v>
      </c>
      <c r="U401" s="49"/>
      <c r="V401" s="49"/>
      <c r="W401" s="59">
        <f t="shared" si="185"/>
        <v>0</v>
      </c>
      <c r="X401" s="59"/>
      <c r="Y401" s="59">
        <f t="shared" si="186"/>
        <v>78998.641999999993</v>
      </c>
      <c r="Z401" s="131">
        <f t="shared" si="187"/>
        <v>7.2809808294930875E-2</v>
      </c>
      <c r="AA401" s="59">
        <f t="shared" si="188"/>
        <v>78998.641999999993</v>
      </c>
      <c r="AB401" s="140">
        <f t="shared" si="189"/>
        <v>7.2809808294930875E-2</v>
      </c>
      <c r="AC401" s="149">
        <v>1</v>
      </c>
      <c r="AD401" s="149"/>
      <c r="AE401" s="149"/>
      <c r="AF401" s="64"/>
      <c r="AG401" s="184"/>
      <c r="AH401"/>
    </row>
    <row r="402" spans="1:34" s="18" customFormat="1" ht="110.25" customHeight="1">
      <c r="A402" s="45">
        <v>339</v>
      </c>
      <c r="B402" s="160" t="s">
        <v>782</v>
      </c>
      <c r="C402" s="159" t="s">
        <v>774</v>
      </c>
      <c r="D402" s="50" t="s">
        <v>105</v>
      </c>
      <c r="E402" s="49">
        <v>15598080</v>
      </c>
      <c r="F402" s="35">
        <v>15699248.290099999</v>
      </c>
      <c r="G402" s="49"/>
      <c r="H402" s="49">
        <v>2616709.6447899998</v>
      </c>
      <c r="I402" s="49"/>
      <c r="J402" s="183"/>
      <c r="K402" s="112"/>
      <c r="L402" s="49"/>
      <c r="M402" s="49"/>
      <c r="N402" s="49"/>
      <c r="O402" s="49">
        <f t="shared" si="198"/>
        <v>41316</v>
      </c>
      <c r="P402" s="49">
        <v>41316</v>
      </c>
      <c r="Q402" s="49"/>
      <c r="R402" s="49"/>
      <c r="S402" s="49">
        <f t="shared" si="199"/>
        <v>41316</v>
      </c>
      <c r="T402" s="49">
        <v>41316</v>
      </c>
      <c r="U402" s="49"/>
      <c r="V402" s="49"/>
      <c r="W402" s="59">
        <f t="shared" si="185"/>
        <v>0</v>
      </c>
      <c r="X402" s="59"/>
      <c r="Y402" s="59">
        <f t="shared" si="186"/>
        <v>0</v>
      </c>
      <c r="Z402" s="131">
        <f t="shared" si="187"/>
        <v>0</v>
      </c>
      <c r="AA402" s="59">
        <f t="shared" si="188"/>
        <v>0</v>
      </c>
      <c r="AB402" s="140">
        <f t="shared" si="189"/>
        <v>0</v>
      </c>
      <c r="AC402" s="149">
        <v>1</v>
      </c>
      <c r="AD402" s="149"/>
      <c r="AE402" s="149"/>
      <c r="AF402" s="64"/>
      <c r="AG402" s="184"/>
      <c r="AH402"/>
    </row>
    <row r="403" spans="1:34" s="18" customFormat="1" ht="110.25" customHeight="1">
      <c r="A403" s="45">
        <v>340</v>
      </c>
      <c r="B403" s="160" t="s">
        <v>783</v>
      </c>
      <c r="C403" s="159" t="s">
        <v>774</v>
      </c>
      <c r="D403" s="50" t="s">
        <v>113</v>
      </c>
      <c r="E403" s="49">
        <v>1307552</v>
      </c>
      <c r="F403" s="35"/>
      <c r="G403" s="49"/>
      <c r="H403" s="49"/>
      <c r="I403" s="49"/>
      <c r="J403" s="183"/>
      <c r="K403" s="112"/>
      <c r="L403" s="49"/>
      <c r="M403" s="49"/>
      <c r="N403" s="49"/>
      <c r="O403" s="49">
        <f t="shared" si="198"/>
        <v>0</v>
      </c>
      <c r="P403" s="49"/>
      <c r="Q403" s="49"/>
      <c r="R403" s="49"/>
      <c r="S403" s="49">
        <f t="shared" si="199"/>
        <v>0</v>
      </c>
      <c r="T403" s="49"/>
      <c r="U403" s="49"/>
      <c r="V403" s="49"/>
      <c r="W403" s="59">
        <f t="shared" si="185"/>
        <v>0</v>
      </c>
      <c r="X403" s="59"/>
      <c r="Y403" s="59">
        <f t="shared" si="186"/>
        <v>0</v>
      </c>
      <c r="Z403" s="131"/>
      <c r="AA403" s="59"/>
      <c r="AB403" s="140"/>
      <c r="AC403" s="149"/>
      <c r="AD403" s="149">
        <v>1</v>
      </c>
      <c r="AE403" s="149"/>
      <c r="AF403" s="64"/>
      <c r="AG403" s="177" t="s">
        <v>240</v>
      </c>
      <c r="AH403"/>
    </row>
    <row r="404" spans="1:34" s="18" customFormat="1" ht="109.9" customHeight="1">
      <c r="A404" s="45">
        <v>341</v>
      </c>
      <c r="B404" s="160" t="s">
        <v>784</v>
      </c>
      <c r="C404" s="159" t="s">
        <v>774</v>
      </c>
      <c r="D404" s="48" t="s">
        <v>113</v>
      </c>
      <c r="E404" s="49">
        <v>116455</v>
      </c>
      <c r="F404" s="49">
        <v>112905.66376</v>
      </c>
      <c r="G404" s="49"/>
      <c r="H404" s="49"/>
      <c r="I404" s="49"/>
      <c r="J404" s="183"/>
      <c r="K404" s="112"/>
      <c r="L404" s="49"/>
      <c r="M404" s="49"/>
      <c r="N404" s="49"/>
      <c r="O404" s="49">
        <f t="shared" si="198"/>
        <v>12000</v>
      </c>
      <c r="P404" s="49">
        <v>12000</v>
      </c>
      <c r="Q404" s="49"/>
      <c r="R404" s="49"/>
      <c r="S404" s="49">
        <f t="shared" si="199"/>
        <v>0</v>
      </c>
      <c r="T404" s="49"/>
      <c r="U404" s="49"/>
      <c r="V404" s="49"/>
      <c r="W404" s="59">
        <f t="shared" si="185"/>
        <v>0</v>
      </c>
      <c r="X404" s="59"/>
      <c r="Y404" s="59">
        <f t="shared" si="186"/>
        <v>12000</v>
      </c>
      <c r="Z404" s="131">
        <f t="shared" si="187"/>
        <v>1</v>
      </c>
      <c r="AA404" s="59">
        <f t="shared" si="188"/>
        <v>12000</v>
      </c>
      <c r="AB404" s="140">
        <f t="shared" si="189"/>
        <v>1</v>
      </c>
      <c r="AC404" s="149">
        <v>1</v>
      </c>
      <c r="AD404" s="149"/>
      <c r="AE404" s="149"/>
      <c r="AF404" s="64"/>
      <c r="AG404" s="184"/>
      <c r="AH404"/>
    </row>
    <row r="405" spans="1:34" s="6" customFormat="1" ht="27.6" customHeight="1">
      <c r="A405" s="33" t="s">
        <v>785</v>
      </c>
      <c r="B405" s="23" t="s">
        <v>139</v>
      </c>
      <c r="C405" s="19"/>
      <c r="D405" s="21"/>
      <c r="E405" s="22">
        <f>SUM(E406:E406)</f>
        <v>0</v>
      </c>
      <c r="F405" s="22">
        <f>SUM(F406:F407)</f>
        <v>181575.98292000001</v>
      </c>
      <c r="G405" s="22">
        <f t="shared" ref="G405:N405" si="200">SUM(G406:G406)</f>
        <v>0</v>
      </c>
      <c r="H405" s="22">
        <f t="shared" si="200"/>
        <v>0</v>
      </c>
      <c r="I405" s="22">
        <f t="shared" si="200"/>
        <v>0</v>
      </c>
      <c r="J405" s="22">
        <f t="shared" si="200"/>
        <v>0</v>
      </c>
      <c r="K405" s="22">
        <f t="shared" si="200"/>
        <v>0</v>
      </c>
      <c r="L405" s="22">
        <f t="shared" si="200"/>
        <v>0</v>
      </c>
      <c r="M405" s="22">
        <f t="shared" si="200"/>
        <v>0</v>
      </c>
      <c r="N405" s="22">
        <f t="shared" si="200"/>
        <v>0</v>
      </c>
      <c r="O405" s="22">
        <f>SUM(O406:O407)</f>
        <v>5704</v>
      </c>
      <c r="P405" s="22">
        <f>SUM(P406:P407)</f>
        <v>5704</v>
      </c>
      <c r="Q405" s="22">
        <f>SUM(Q406:Q406)</f>
        <v>0</v>
      </c>
      <c r="R405" s="22">
        <f>SUM(R406:R406)</f>
        <v>0</v>
      </c>
      <c r="S405" s="22">
        <f>SUM(S406:S407)</f>
        <v>1711.18595</v>
      </c>
      <c r="T405" s="22">
        <f>SUM(T406:T407)</f>
        <v>1711.18595</v>
      </c>
      <c r="U405" s="22">
        <f>SUM(U406:U406)</f>
        <v>0</v>
      </c>
      <c r="V405" s="22">
        <f>SUM(V406:V406)</f>
        <v>0</v>
      </c>
      <c r="W405" s="22">
        <f t="shared" si="185"/>
        <v>0</v>
      </c>
      <c r="X405" s="22"/>
      <c r="Y405" s="22">
        <f t="shared" si="186"/>
        <v>3992.81405</v>
      </c>
      <c r="Z405" s="129">
        <f t="shared" si="187"/>
        <v>0.70000246318373072</v>
      </c>
      <c r="AA405" s="22">
        <f t="shared" si="188"/>
        <v>3992.81405</v>
      </c>
      <c r="AB405" s="138">
        <f t="shared" si="189"/>
        <v>0.70000246318373072</v>
      </c>
      <c r="AC405" s="22">
        <f>SUM(AC406:AC407)</f>
        <v>2</v>
      </c>
      <c r="AD405" s="116">
        <f>SUM(AD406:AD407)</f>
        <v>0</v>
      </c>
      <c r="AE405" s="116">
        <f>SUM(AE406:AE407)</f>
        <v>0</v>
      </c>
      <c r="AF405" s="22">
        <f>SUM(AF406:AF406)</f>
        <v>0</v>
      </c>
      <c r="AG405" s="22">
        <f>SUM(AG406:AG406)</f>
        <v>0</v>
      </c>
      <c r="AH405"/>
    </row>
    <row r="406" spans="1:34" s="27" customFormat="1" ht="71.25" customHeight="1">
      <c r="A406" s="85">
        <v>342</v>
      </c>
      <c r="B406" s="94" t="s">
        <v>786</v>
      </c>
      <c r="C406" s="159" t="s">
        <v>774</v>
      </c>
      <c r="D406" s="50" t="s">
        <v>75</v>
      </c>
      <c r="E406" s="35"/>
      <c r="F406" s="35">
        <v>175872.02976</v>
      </c>
      <c r="G406" s="35"/>
      <c r="H406" s="35"/>
      <c r="I406" s="35"/>
      <c r="J406" s="36" t="s">
        <v>141</v>
      </c>
      <c r="K406" s="86"/>
      <c r="L406" s="35"/>
      <c r="M406" s="35"/>
      <c r="N406" s="35"/>
      <c r="O406" s="49">
        <f t="shared" ref="O406:O407" si="201">SUM(P406:R406)</f>
        <v>0</v>
      </c>
      <c r="P406" s="35">
        <v>0</v>
      </c>
      <c r="Q406" s="35"/>
      <c r="R406" s="35"/>
      <c r="S406" s="49">
        <f t="shared" ref="S406:S407" si="202">SUM(T406:V406)</f>
        <v>0</v>
      </c>
      <c r="T406" s="35">
        <v>0</v>
      </c>
      <c r="U406" s="35"/>
      <c r="V406" s="35"/>
      <c r="W406" s="59">
        <f t="shared" si="185"/>
        <v>0</v>
      </c>
      <c r="X406" s="59"/>
      <c r="Y406" s="59">
        <f t="shared" si="186"/>
        <v>0</v>
      </c>
      <c r="Z406" s="131"/>
      <c r="AA406" s="59"/>
      <c r="AB406" s="140"/>
      <c r="AC406" s="124">
        <v>1</v>
      </c>
      <c r="AD406" s="124"/>
      <c r="AE406" s="124"/>
      <c r="AF406" s="66"/>
      <c r="AG406" s="56" t="s">
        <v>787</v>
      </c>
      <c r="AH406"/>
    </row>
    <row r="407" spans="1:34" s="27" customFormat="1" ht="126.75" customHeight="1">
      <c r="A407" s="85">
        <v>343</v>
      </c>
      <c r="B407" s="94" t="s">
        <v>788</v>
      </c>
      <c r="C407" s="159" t="s">
        <v>774</v>
      </c>
      <c r="D407" s="48" t="s">
        <v>113</v>
      </c>
      <c r="E407" s="35"/>
      <c r="F407" s="35">
        <v>5703.95316</v>
      </c>
      <c r="G407" s="35"/>
      <c r="H407" s="35"/>
      <c r="I407" s="35"/>
      <c r="J407" s="36"/>
      <c r="K407" s="86"/>
      <c r="L407" s="35"/>
      <c r="M407" s="35"/>
      <c r="N407" s="35"/>
      <c r="O407" s="49">
        <f t="shared" si="201"/>
        <v>5704</v>
      </c>
      <c r="P407" s="35">
        <v>5704</v>
      </c>
      <c r="Q407" s="35"/>
      <c r="R407" s="35"/>
      <c r="S407" s="49">
        <f t="shared" si="202"/>
        <v>1711.18595</v>
      </c>
      <c r="T407" s="35">
        <v>1711.18595</v>
      </c>
      <c r="U407" s="35"/>
      <c r="V407" s="35"/>
      <c r="W407" s="59">
        <f t="shared" si="185"/>
        <v>0</v>
      </c>
      <c r="X407" s="59"/>
      <c r="Y407" s="59">
        <f t="shared" si="186"/>
        <v>3992.81405</v>
      </c>
      <c r="Z407" s="131">
        <f t="shared" si="187"/>
        <v>0.70000246318373072</v>
      </c>
      <c r="AA407" s="59">
        <f t="shared" si="188"/>
        <v>3992.81405</v>
      </c>
      <c r="AB407" s="140">
        <f t="shared" si="189"/>
        <v>0.70000246318373072</v>
      </c>
      <c r="AC407" s="124">
        <v>1</v>
      </c>
      <c r="AD407" s="124"/>
      <c r="AE407" s="124"/>
      <c r="AF407" s="66"/>
      <c r="AG407" s="177"/>
      <c r="AH407"/>
    </row>
    <row r="408" spans="1:34" s="6" customFormat="1" ht="30.75" customHeight="1">
      <c r="A408" s="168" t="s">
        <v>789</v>
      </c>
      <c r="B408" s="169"/>
      <c r="C408" s="28"/>
      <c r="D408" s="16"/>
      <c r="E408" s="25">
        <f>E410+E426</f>
        <v>497005287.50739998</v>
      </c>
      <c r="F408" s="25">
        <f>F410+F426</f>
        <v>494503154.13834</v>
      </c>
      <c r="G408" s="25">
        <f t="shared" ref="G408:V408" si="203">G410+G426</f>
        <v>58366543</v>
      </c>
      <c r="H408" s="25">
        <f t="shared" si="203"/>
        <v>266064679.44</v>
      </c>
      <c r="I408" s="25">
        <f t="shared" si="203"/>
        <v>167700000</v>
      </c>
      <c r="J408" s="25">
        <f t="shared" si="203"/>
        <v>0</v>
      </c>
      <c r="K408" s="25">
        <f t="shared" si="203"/>
        <v>0</v>
      </c>
      <c r="L408" s="25">
        <f t="shared" si="203"/>
        <v>15</v>
      </c>
      <c r="M408" s="25">
        <f t="shared" si="203"/>
        <v>40724404</v>
      </c>
      <c r="N408" s="25">
        <f t="shared" si="203"/>
        <v>6190818.6320000002</v>
      </c>
      <c r="O408" s="25">
        <f t="shared" si="203"/>
        <v>16644129.955</v>
      </c>
      <c r="P408" s="25">
        <f t="shared" si="203"/>
        <v>8062180.9550000001</v>
      </c>
      <c r="Q408" s="25">
        <f t="shared" si="203"/>
        <v>175284</v>
      </c>
      <c r="R408" s="25">
        <f t="shared" si="203"/>
        <v>8406665</v>
      </c>
      <c r="S408" s="25">
        <f t="shared" si="203"/>
        <v>13777084.546329999</v>
      </c>
      <c r="T408" s="25">
        <f t="shared" si="203"/>
        <v>5195135.5463299993</v>
      </c>
      <c r="U408" s="25">
        <f t="shared" si="203"/>
        <v>175284</v>
      </c>
      <c r="V408" s="25">
        <f t="shared" si="203"/>
        <v>8406665</v>
      </c>
      <c r="W408" s="25">
        <f t="shared" si="185"/>
        <v>0</v>
      </c>
      <c r="X408" s="25"/>
      <c r="Y408" s="25">
        <f t="shared" si="186"/>
        <v>2867045.4086700007</v>
      </c>
      <c r="Z408" s="125">
        <f t="shared" si="187"/>
        <v>0.34804948176802297</v>
      </c>
      <c r="AA408" s="25">
        <f t="shared" si="188"/>
        <v>2867045.4086700007</v>
      </c>
      <c r="AB408" s="126">
        <f t="shared" si="189"/>
        <v>0.17225564907396812</v>
      </c>
      <c r="AC408" s="25">
        <f>AC410+AC426</f>
        <v>6</v>
      </c>
      <c r="AD408" s="25">
        <f>AD410+AD426</f>
        <v>1</v>
      </c>
      <c r="AE408" s="25">
        <f>AE410+AE426</f>
        <v>2</v>
      </c>
      <c r="AF408" s="25">
        <f>AF410+AF426</f>
        <v>0</v>
      </c>
      <c r="AG408" s="25"/>
      <c r="AH408"/>
    </row>
    <row r="409" spans="1:34" ht="25.5" customHeight="1">
      <c r="A409" s="34"/>
      <c r="B409" s="13" t="s">
        <v>207</v>
      </c>
      <c r="C409" s="2"/>
      <c r="D409" s="2"/>
      <c r="E409" s="26"/>
      <c r="F409" s="14"/>
      <c r="G409" s="14"/>
      <c r="H409" s="14"/>
      <c r="I409" s="14"/>
      <c r="J409" s="15"/>
      <c r="K409" s="14"/>
      <c r="L409" s="14"/>
      <c r="M409" s="14"/>
      <c r="N409" s="14"/>
      <c r="O409" s="14"/>
      <c r="P409" s="14"/>
      <c r="Q409" s="14"/>
      <c r="R409" s="14"/>
      <c r="S409" s="14"/>
      <c r="T409" s="14"/>
      <c r="U409" s="14"/>
      <c r="V409" s="14"/>
      <c r="W409" s="58">
        <f t="shared" si="185"/>
        <v>0</v>
      </c>
      <c r="X409" s="60"/>
      <c r="Y409" s="58">
        <f t="shared" si="186"/>
        <v>0</v>
      </c>
      <c r="Z409" s="132"/>
      <c r="AA409" s="58"/>
      <c r="AB409" s="141"/>
      <c r="AC409" s="119"/>
      <c r="AD409" s="119"/>
      <c r="AE409" s="119"/>
      <c r="AF409" s="65"/>
      <c r="AG409" s="74"/>
      <c r="AH409"/>
    </row>
    <row r="410" spans="1:34" s="6" customFormat="1" ht="47.25" customHeight="1">
      <c r="A410" s="113" t="s">
        <v>790</v>
      </c>
      <c r="B410" s="23" t="s">
        <v>791</v>
      </c>
      <c r="C410" s="21"/>
      <c r="D410" s="21"/>
      <c r="E410" s="22">
        <f>E411+E413+E415+E417+E420+E422+F424</f>
        <v>493685555.50739998</v>
      </c>
      <c r="F410" s="22">
        <f>F411+F413+F415+F417+F420+F422+F424</f>
        <v>491250118.68168002</v>
      </c>
      <c r="G410" s="22">
        <f>G411+G413+G415+G417+G420+G422+G424</f>
        <v>58366543</v>
      </c>
      <c r="H410" s="22">
        <f>H411+H413+H415+H417+H420+H422+H424</f>
        <v>265064679.44</v>
      </c>
      <c r="I410" s="22">
        <f>I411+I413+I415+I417+I420+I422+I424</f>
        <v>167700000</v>
      </c>
      <c r="J410" s="22">
        <f t="shared" ref="J410:V410" si="204">J411+J413+J415+J417+J420+J422+J424</f>
        <v>0</v>
      </c>
      <c r="K410" s="22">
        <f t="shared" si="204"/>
        <v>0</v>
      </c>
      <c r="L410" s="22">
        <f t="shared" si="204"/>
        <v>15</v>
      </c>
      <c r="M410" s="22">
        <f>M411+M413+M415+M417+M420+M422+M424</f>
        <v>40724404</v>
      </c>
      <c r="N410" s="22">
        <f>N411+N413+N415+N417+N420+N422+N424</f>
        <v>6190818.6320000002</v>
      </c>
      <c r="O410" s="22">
        <f>O411+O413+O415+O417+O420+O422+O424</f>
        <v>16013129.955</v>
      </c>
      <c r="P410" s="22">
        <f>P411+P413+P415+P417+P420+P422+P424</f>
        <v>7431180.9550000001</v>
      </c>
      <c r="Q410" s="22">
        <f t="shared" si="204"/>
        <v>175284</v>
      </c>
      <c r="R410" s="22">
        <f t="shared" si="204"/>
        <v>8406665</v>
      </c>
      <c r="S410" s="22">
        <f t="shared" si="204"/>
        <v>13146084.546329999</v>
      </c>
      <c r="T410" s="22">
        <f t="shared" si="204"/>
        <v>4564135.5463299993</v>
      </c>
      <c r="U410" s="22">
        <f t="shared" si="204"/>
        <v>175284</v>
      </c>
      <c r="V410" s="22">
        <f t="shared" si="204"/>
        <v>8406665</v>
      </c>
      <c r="W410" s="22">
        <f t="shared" si="185"/>
        <v>0</v>
      </c>
      <c r="X410" s="22"/>
      <c r="Y410" s="22">
        <f t="shared" si="186"/>
        <v>2867045.4086700007</v>
      </c>
      <c r="Z410" s="129">
        <f t="shared" si="187"/>
        <v>0.37692218732768756</v>
      </c>
      <c r="AA410" s="22">
        <f t="shared" si="188"/>
        <v>2867045.4086700007</v>
      </c>
      <c r="AB410" s="147">
        <f t="shared" si="189"/>
        <v>0.17904341104624483</v>
      </c>
      <c r="AC410" s="22">
        <f t="shared" ref="AC410:AE410" si="205">AC411+AC413+AC415+AC417+AC420+AC422+AC424</f>
        <v>5</v>
      </c>
      <c r="AD410" s="22">
        <f t="shared" si="205"/>
        <v>1</v>
      </c>
      <c r="AE410" s="22">
        <f t="shared" si="205"/>
        <v>2</v>
      </c>
      <c r="AF410" s="22">
        <f>AF411+AF413+AF415+AF417+AF420+AF422+AF424</f>
        <v>0</v>
      </c>
      <c r="AG410" s="73"/>
      <c r="AH410"/>
    </row>
    <row r="411" spans="1:34" s="6" customFormat="1" ht="27" customHeight="1">
      <c r="A411" s="83"/>
      <c r="B411" s="175" t="s">
        <v>792</v>
      </c>
      <c r="C411" s="84"/>
      <c r="D411" s="84"/>
      <c r="E411" s="44">
        <f>E412</f>
        <v>738766</v>
      </c>
      <c r="F411" s="44">
        <f>F412</f>
        <v>738766</v>
      </c>
      <c r="G411" s="44">
        <f t="shared" ref="G411:AE411" si="206">G412</f>
        <v>0</v>
      </c>
      <c r="H411" s="44">
        <f>H412</f>
        <v>738766</v>
      </c>
      <c r="I411" s="44">
        <f t="shared" si="206"/>
        <v>0</v>
      </c>
      <c r="J411" s="44"/>
      <c r="K411" s="44">
        <f t="shared" si="206"/>
        <v>0</v>
      </c>
      <c r="L411" s="44"/>
      <c r="M411" s="44">
        <f t="shared" si="206"/>
        <v>0</v>
      </c>
      <c r="N411" s="44">
        <f t="shared" si="206"/>
        <v>0</v>
      </c>
      <c r="O411" s="44">
        <f>O412</f>
        <v>221630</v>
      </c>
      <c r="P411" s="44">
        <f t="shared" si="206"/>
        <v>221630</v>
      </c>
      <c r="Q411" s="44">
        <f t="shared" si="206"/>
        <v>0</v>
      </c>
      <c r="R411" s="44">
        <f t="shared" si="206"/>
        <v>0</v>
      </c>
      <c r="S411" s="44">
        <f t="shared" si="206"/>
        <v>221630</v>
      </c>
      <c r="T411" s="44">
        <f t="shared" si="206"/>
        <v>221630</v>
      </c>
      <c r="U411" s="44">
        <f t="shared" si="206"/>
        <v>0</v>
      </c>
      <c r="V411" s="44">
        <f t="shared" si="206"/>
        <v>0</v>
      </c>
      <c r="W411" s="44">
        <f t="shared" si="185"/>
        <v>0</v>
      </c>
      <c r="X411" s="44"/>
      <c r="Y411" s="44">
        <f t="shared" si="186"/>
        <v>0</v>
      </c>
      <c r="Z411" s="137">
        <f t="shared" si="187"/>
        <v>0</v>
      </c>
      <c r="AA411" s="44">
        <f t="shared" si="188"/>
        <v>0</v>
      </c>
      <c r="AB411" s="146">
        <f t="shared" si="189"/>
        <v>0</v>
      </c>
      <c r="AC411" s="120">
        <f t="shared" si="206"/>
        <v>0</v>
      </c>
      <c r="AD411" s="120">
        <f t="shared" si="206"/>
        <v>0</v>
      </c>
      <c r="AE411" s="120">
        <f t="shared" si="206"/>
        <v>1</v>
      </c>
      <c r="AF411" s="44"/>
      <c r="AG411" s="44"/>
      <c r="AH411"/>
    </row>
    <row r="412" spans="1:34" s="27" customFormat="1" ht="247.5" customHeight="1">
      <c r="A412" s="85">
        <v>344</v>
      </c>
      <c r="B412" s="94" t="s">
        <v>793</v>
      </c>
      <c r="C412" s="159" t="s">
        <v>794</v>
      </c>
      <c r="D412" s="50" t="s">
        <v>44</v>
      </c>
      <c r="E412" s="35">
        <v>738766</v>
      </c>
      <c r="F412" s="35">
        <v>738766</v>
      </c>
      <c r="G412" s="35">
        <v>0</v>
      </c>
      <c r="H412" s="35">
        <v>738766</v>
      </c>
      <c r="I412" s="35">
        <v>0</v>
      </c>
      <c r="J412" s="36" t="s">
        <v>795</v>
      </c>
      <c r="K412" s="86">
        <v>0</v>
      </c>
      <c r="L412" s="35" t="s">
        <v>795</v>
      </c>
      <c r="M412" s="35">
        <v>0</v>
      </c>
      <c r="N412" s="35">
        <v>0</v>
      </c>
      <c r="O412" s="49">
        <f t="shared" ref="O412" si="207">SUM(P412:R412)</f>
        <v>221630</v>
      </c>
      <c r="P412" s="35">
        <v>221630</v>
      </c>
      <c r="Q412" s="35"/>
      <c r="R412" s="35"/>
      <c r="S412" s="49">
        <f t="shared" ref="S412" si="208">SUM(T412:V412)</f>
        <v>221630</v>
      </c>
      <c r="T412" s="35">
        <v>221630</v>
      </c>
      <c r="U412" s="161"/>
      <c r="V412" s="35">
        <v>0</v>
      </c>
      <c r="W412" s="59">
        <f t="shared" ref="W412" si="209">R412-V412</f>
        <v>0</v>
      </c>
      <c r="X412" s="59"/>
      <c r="Y412" s="59">
        <f t="shared" ref="Y412" si="210">P412+Q412-T412-U412</f>
        <v>0</v>
      </c>
      <c r="Z412" s="131">
        <f t="shared" ref="Z412" si="211">Y412/(P412+Q412)</f>
        <v>0</v>
      </c>
      <c r="AA412" s="59">
        <f t="shared" ref="AA412" si="212">Y412+W412</f>
        <v>0</v>
      </c>
      <c r="AB412" s="140">
        <f t="shared" ref="AB412" si="213">AA412/O412</f>
        <v>0</v>
      </c>
      <c r="AC412" s="124"/>
      <c r="AD412" s="124"/>
      <c r="AE412" s="124">
        <v>1</v>
      </c>
      <c r="AF412" s="66"/>
      <c r="AG412" s="56" t="s">
        <v>796</v>
      </c>
      <c r="AH412"/>
    </row>
    <row r="413" spans="1:34" s="6" customFormat="1" ht="27" customHeight="1">
      <c r="A413" s="83"/>
      <c r="B413" s="175" t="s">
        <v>797</v>
      </c>
      <c r="C413" s="84"/>
      <c r="D413" s="84"/>
      <c r="E413" s="44">
        <f>SUM(E414)</f>
        <v>67814524</v>
      </c>
      <c r="F413" s="44">
        <f t="shared" ref="F413:V413" si="214">SUM(F414)</f>
        <v>63776109.899999999</v>
      </c>
      <c r="G413" s="44">
        <f t="shared" si="214"/>
        <v>58366543</v>
      </c>
      <c r="H413" s="44">
        <f t="shared" si="214"/>
        <v>9447980.9600000009</v>
      </c>
      <c r="I413" s="44">
        <f t="shared" si="214"/>
        <v>0</v>
      </c>
      <c r="J413" s="44">
        <f t="shared" si="214"/>
        <v>0</v>
      </c>
      <c r="K413" s="44">
        <f t="shared" si="214"/>
        <v>0</v>
      </c>
      <c r="L413" s="44">
        <f t="shared" si="214"/>
        <v>0</v>
      </c>
      <c r="M413" s="44">
        <f t="shared" si="214"/>
        <v>40724404</v>
      </c>
      <c r="N413" s="44">
        <f t="shared" si="214"/>
        <v>4240789.41</v>
      </c>
      <c r="O413" s="44">
        <f t="shared" si="214"/>
        <v>8581949</v>
      </c>
      <c r="P413" s="44">
        <f t="shared" si="214"/>
        <v>0</v>
      </c>
      <c r="Q413" s="44">
        <f t="shared" si="214"/>
        <v>175284</v>
      </c>
      <c r="R413" s="44">
        <f t="shared" si="214"/>
        <v>8406665</v>
      </c>
      <c r="S413" s="44">
        <f t="shared" si="214"/>
        <v>8581949</v>
      </c>
      <c r="T413" s="44">
        <f t="shared" si="214"/>
        <v>0</v>
      </c>
      <c r="U413" s="44">
        <f t="shared" si="214"/>
        <v>175284</v>
      </c>
      <c r="V413" s="44">
        <f t="shared" si="214"/>
        <v>8406665</v>
      </c>
      <c r="W413" s="44">
        <f t="shared" si="185"/>
        <v>0</v>
      </c>
      <c r="X413" s="44"/>
      <c r="Y413" s="44">
        <f t="shared" si="186"/>
        <v>0</v>
      </c>
      <c r="Z413" s="137">
        <f t="shared" si="187"/>
        <v>0</v>
      </c>
      <c r="AA413" s="44">
        <f t="shared" si="188"/>
        <v>0</v>
      </c>
      <c r="AB413" s="146">
        <f t="shared" si="189"/>
        <v>0</v>
      </c>
      <c r="AC413" s="44">
        <f t="shared" ref="AC413:AF413" si="215">SUM(AC414)</f>
        <v>1</v>
      </c>
      <c r="AD413" s="44">
        <f t="shared" si="215"/>
        <v>0</v>
      </c>
      <c r="AE413" s="44">
        <f t="shared" si="215"/>
        <v>0</v>
      </c>
      <c r="AF413" s="44">
        <f t="shared" si="215"/>
        <v>0</v>
      </c>
      <c r="AG413" s="44"/>
      <c r="AH413"/>
    </row>
    <row r="414" spans="1:34" s="153" customFormat="1" ht="181.5" customHeight="1">
      <c r="A414" s="226">
        <v>345</v>
      </c>
      <c r="B414" s="206" t="s">
        <v>798</v>
      </c>
      <c r="C414" s="221" t="s">
        <v>799</v>
      </c>
      <c r="D414" s="192" t="s">
        <v>800</v>
      </c>
      <c r="E414" s="194">
        <v>67814524</v>
      </c>
      <c r="F414" s="194">
        <v>63776109.899999999</v>
      </c>
      <c r="G414" s="194">
        <v>58366543</v>
      </c>
      <c r="H414" s="194">
        <v>9447980.9600000009</v>
      </c>
      <c r="I414" s="194"/>
      <c r="J414" s="217" t="s">
        <v>801</v>
      </c>
      <c r="K414" s="227"/>
      <c r="L414" s="194"/>
      <c r="M414" s="194">
        <v>40724404</v>
      </c>
      <c r="N414" s="194">
        <v>4240789.41</v>
      </c>
      <c r="O414" s="193">
        <f t="shared" ref="O414" si="216">SUM(P414:R414)</f>
        <v>8581949</v>
      </c>
      <c r="P414" s="194"/>
      <c r="Q414" s="194">
        <v>175284</v>
      </c>
      <c r="R414" s="194">
        <v>8406665</v>
      </c>
      <c r="S414" s="193">
        <f t="shared" ref="S414" si="217">SUM(T414:V414)</f>
        <v>8581949</v>
      </c>
      <c r="T414" s="194"/>
      <c r="U414" s="194">
        <v>175284</v>
      </c>
      <c r="V414" s="194">
        <v>8406665</v>
      </c>
      <c r="W414" s="197">
        <f>R414-V414</f>
        <v>0</v>
      </c>
      <c r="X414" s="197"/>
      <c r="Y414" s="197">
        <f>P414+Q414-T414-U414</f>
        <v>0</v>
      </c>
      <c r="Z414" s="198">
        <f>Y414/(P414+Q414)</f>
        <v>0</v>
      </c>
      <c r="AA414" s="197">
        <f>Y414+W414</f>
        <v>0</v>
      </c>
      <c r="AB414" s="199">
        <f>AA414/O414</f>
        <v>0</v>
      </c>
      <c r="AC414" s="212">
        <v>1</v>
      </c>
      <c r="AD414" s="212"/>
      <c r="AE414" s="212"/>
      <c r="AF414" s="228"/>
      <c r="AG414" s="202" t="s">
        <v>802</v>
      </c>
      <c r="AH414"/>
    </row>
    <row r="415" spans="1:34" s="6" customFormat="1">
      <c r="A415" s="83"/>
      <c r="B415" s="175" t="s">
        <v>803</v>
      </c>
      <c r="C415" s="84"/>
      <c r="D415" s="84"/>
      <c r="E415" s="44">
        <f t="shared" ref="E415:AF415" si="218">E416</f>
        <v>3493104</v>
      </c>
      <c r="F415" s="44">
        <f t="shared" si="218"/>
        <v>3493104</v>
      </c>
      <c r="G415" s="44">
        <f t="shared" si="218"/>
        <v>0</v>
      </c>
      <c r="H415" s="44">
        <f t="shared" si="218"/>
        <v>3493104</v>
      </c>
      <c r="I415" s="44">
        <f t="shared" si="218"/>
        <v>0</v>
      </c>
      <c r="J415" s="44"/>
      <c r="K415" s="44"/>
      <c r="L415" s="44"/>
      <c r="M415" s="44">
        <f t="shared" si="218"/>
        <v>0</v>
      </c>
      <c r="N415" s="44">
        <f t="shared" si="218"/>
        <v>0</v>
      </c>
      <c r="O415" s="44">
        <f t="shared" si="218"/>
        <v>3493104</v>
      </c>
      <c r="P415" s="44">
        <f t="shared" si="218"/>
        <v>3493104</v>
      </c>
      <c r="Q415" s="44">
        <f t="shared" si="218"/>
        <v>0</v>
      </c>
      <c r="R415" s="44">
        <f t="shared" si="218"/>
        <v>0</v>
      </c>
      <c r="S415" s="44">
        <f t="shared" si="218"/>
        <v>3342505.5463299998</v>
      </c>
      <c r="T415" s="44">
        <f t="shared" si="218"/>
        <v>3342505.5463299998</v>
      </c>
      <c r="U415" s="44">
        <f t="shared" si="218"/>
        <v>0</v>
      </c>
      <c r="V415" s="44">
        <f t="shared" si="218"/>
        <v>0</v>
      </c>
      <c r="W415" s="44">
        <f t="shared" si="185"/>
        <v>0</v>
      </c>
      <c r="X415" s="44"/>
      <c r="Y415" s="44">
        <f t="shared" si="186"/>
        <v>150598.45367000019</v>
      </c>
      <c r="Z415" s="137">
        <f t="shared" si="187"/>
        <v>4.311307469517088E-2</v>
      </c>
      <c r="AA415" s="44">
        <f t="shared" si="188"/>
        <v>150598.45367000019</v>
      </c>
      <c r="AB415" s="146">
        <f t="shared" si="189"/>
        <v>4.311307469517088E-2</v>
      </c>
      <c r="AC415" s="120">
        <f t="shared" si="218"/>
        <v>0</v>
      </c>
      <c r="AD415" s="120">
        <f t="shared" si="218"/>
        <v>0</v>
      </c>
      <c r="AE415" s="120">
        <f t="shared" si="218"/>
        <v>1</v>
      </c>
      <c r="AF415" s="44">
        <f t="shared" si="218"/>
        <v>0</v>
      </c>
      <c r="AG415" s="44"/>
      <c r="AH415"/>
    </row>
    <row r="416" spans="1:34" s="27" customFormat="1" ht="409.5" customHeight="1">
      <c r="A416" s="85">
        <v>346</v>
      </c>
      <c r="B416" s="94" t="s">
        <v>804</v>
      </c>
      <c r="C416" s="159" t="s">
        <v>805</v>
      </c>
      <c r="D416" s="50" t="s">
        <v>44</v>
      </c>
      <c r="E416" s="35">
        <v>3493104</v>
      </c>
      <c r="F416" s="35">
        <v>3493104</v>
      </c>
      <c r="G416" s="35"/>
      <c r="H416" s="35">
        <v>3493104</v>
      </c>
      <c r="I416" s="35"/>
      <c r="J416" s="36" t="s">
        <v>806</v>
      </c>
      <c r="K416" s="86" t="s">
        <v>807</v>
      </c>
      <c r="L416" s="35" t="s">
        <v>808</v>
      </c>
      <c r="M416" s="35"/>
      <c r="N416" s="35"/>
      <c r="O416" s="49">
        <f t="shared" ref="O416" si="219">SUM(P416:R416)</f>
        <v>3493104</v>
      </c>
      <c r="P416" s="35">
        <v>3493104</v>
      </c>
      <c r="Q416" s="35"/>
      <c r="R416" s="35"/>
      <c r="S416" s="49">
        <f t="shared" ref="S416" si="220">SUM(T416:V416)</f>
        <v>3342505.5463299998</v>
      </c>
      <c r="T416" s="35">
        <v>3342505.5463299998</v>
      </c>
      <c r="U416" s="35"/>
      <c r="V416" s="35"/>
      <c r="W416" s="59">
        <f t="shared" ref="W416" si="221">R416-V416</f>
        <v>0</v>
      </c>
      <c r="X416" s="59"/>
      <c r="Y416" s="59">
        <f t="shared" ref="Y416" si="222">P416+Q416-T416-U416</f>
        <v>150598.45367000019</v>
      </c>
      <c r="Z416" s="131">
        <f t="shared" ref="Z416" si="223">Y416/(P416+Q416)</f>
        <v>4.311307469517088E-2</v>
      </c>
      <c r="AA416" s="59">
        <f t="shared" ref="AA416" si="224">Y416+W416</f>
        <v>150598.45367000019</v>
      </c>
      <c r="AB416" s="140">
        <f t="shared" ref="AB416" si="225">AA416/O416</f>
        <v>4.311307469517088E-2</v>
      </c>
      <c r="AC416" s="124"/>
      <c r="AD416" s="124"/>
      <c r="AE416" s="124">
        <v>1</v>
      </c>
      <c r="AF416" s="66"/>
      <c r="AG416" s="56" t="s">
        <v>809</v>
      </c>
      <c r="AH416"/>
    </row>
    <row r="417" spans="1:34" s="6" customFormat="1" ht="46.5" customHeight="1">
      <c r="A417" s="83"/>
      <c r="B417" s="175" t="s">
        <v>810</v>
      </c>
      <c r="C417" s="84"/>
      <c r="D417" s="84"/>
      <c r="E417" s="44">
        <f>SUM(E418:E419)</f>
        <v>418448959</v>
      </c>
      <c r="F417" s="44">
        <f t="shared" ref="F417:V417" si="226">SUM(F418:F419)</f>
        <v>420147754.17699999</v>
      </c>
      <c r="G417" s="44">
        <f t="shared" si="226"/>
        <v>0</v>
      </c>
      <c r="H417" s="44">
        <f t="shared" si="226"/>
        <v>250748959</v>
      </c>
      <c r="I417" s="44">
        <f t="shared" si="226"/>
        <v>167700000</v>
      </c>
      <c r="J417" s="44">
        <f t="shared" si="226"/>
        <v>0</v>
      </c>
      <c r="K417" s="44">
        <f t="shared" si="226"/>
        <v>0</v>
      </c>
      <c r="L417" s="44">
        <f t="shared" si="226"/>
        <v>15</v>
      </c>
      <c r="M417" s="44">
        <f t="shared" si="226"/>
        <v>0</v>
      </c>
      <c r="N417" s="44">
        <f t="shared" si="226"/>
        <v>528231.22199999995</v>
      </c>
      <c r="O417" s="44">
        <f t="shared" si="226"/>
        <v>1170563.9550000001</v>
      </c>
      <c r="P417" s="44">
        <f t="shared" si="226"/>
        <v>1170563.9550000001</v>
      </c>
      <c r="Q417" s="44">
        <f t="shared" si="226"/>
        <v>0</v>
      </c>
      <c r="R417" s="44">
        <f t="shared" si="226"/>
        <v>0</v>
      </c>
      <c r="S417" s="44">
        <f t="shared" si="226"/>
        <v>0</v>
      </c>
      <c r="T417" s="44">
        <f t="shared" si="226"/>
        <v>0</v>
      </c>
      <c r="U417" s="44">
        <f t="shared" si="226"/>
        <v>0</v>
      </c>
      <c r="V417" s="44">
        <f t="shared" si="226"/>
        <v>0</v>
      </c>
      <c r="W417" s="44">
        <f t="shared" si="185"/>
        <v>0</v>
      </c>
      <c r="X417" s="44"/>
      <c r="Y417" s="44">
        <f t="shared" si="186"/>
        <v>1170563.9550000001</v>
      </c>
      <c r="Z417" s="137">
        <f t="shared" si="187"/>
        <v>1</v>
      </c>
      <c r="AA417" s="44">
        <f t="shared" si="188"/>
        <v>1170563.9550000001</v>
      </c>
      <c r="AB417" s="146">
        <f t="shared" si="189"/>
        <v>1</v>
      </c>
      <c r="AC417" s="44">
        <f t="shared" ref="AC417:AE417" si="227">SUM(AC418:AC419)</f>
        <v>1</v>
      </c>
      <c r="AD417" s="44">
        <f t="shared" si="227"/>
        <v>1</v>
      </c>
      <c r="AE417" s="44">
        <f t="shared" si="227"/>
        <v>0</v>
      </c>
      <c r="AF417" s="44"/>
      <c r="AG417" s="44"/>
      <c r="AH417"/>
    </row>
    <row r="418" spans="1:34" s="153" customFormat="1" ht="192" customHeight="1">
      <c r="A418" s="226">
        <v>347</v>
      </c>
      <c r="B418" s="206" t="s">
        <v>811</v>
      </c>
      <c r="C418" s="221" t="s">
        <v>812</v>
      </c>
      <c r="D418" s="192" t="s">
        <v>44</v>
      </c>
      <c r="E418" s="194"/>
      <c r="F418" s="194">
        <v>1698795.1769999999</v>
      </c>
      <c r="G418" s="194"/>
      <c r="H418" s="194"/>
      <c r="I418" s="194"/>
      <c r="J418" s="217" t="s">
        <v>813</v>
      </c>
      <c r="K418" s="227"/>
      <c r="L418" s="194">
        <v>15</v>
      </c>
      <c r="M418" s="194"/>
      <c r="N418" s="194">
        <v>528231.22199999995</v>
      </c>
      <c r="O418" s="193">
        <f t="shared" ref="O418" si="228">SUM(P418:R418)</f>
        <v>1170563.9550000001</v>
      </c>
      <c r="P418" s="194">
        <v>1170563.9550000001</v>
      </c>
      <c r="Q418" s="194"/>
      <c r="R418" s="194"/>
      <c r="S418" s="193">
        <f t="shared" ref="S418" si="229">SUM(T418:V418)</f>
        <v>0</v>
      </c>
      <c r="T418" s="194"/>
      <c r="U418" s="194"/>
      <c r="V418" s="194"/>
      <c r="W418" s="197">
        <f t="shared" ref="W418:W419" si="230">R418-V418</f>
        <v>0</v>
      </c>
      <c r="X418" s="197"/>
      <c r="Y418" s="197">
        <f t="shared" ref="Y418:Y419" si="231">P418+Q418-T418-U418</f>
        <v>1170563.9550000001</v>
      </c>
      <c r="Z418" s="198">
        <f t="shared" ref="Z418:Z419" si="232">Y418/(P418+Q418)</f>
        <v>1</v>
      </c>
      <c r="AA418" s="197">
        <f t="shared" ref="AA418:AA419" si="233">Y418+W418</f>
        <v>1170563.9550000001</v>
      </c>
      <c r="AB418" s="199">
        <f t="shared" ref="AB418:AB419" si="234">AA418/O418</f>
        <v>1</v>
      </c>
      <c r="AC418" s="212"/>
      <c r="AD418" s="212">
        <v>1</v>
      </c>
      <c r="AE418" s="212"/>
      <c r="AF418" s="215" t="s">
        <v>814</v>
      </c>
      <c r="AG418" s="202" t="s">
        <v>815</v>
      </c>
      <c r="AH418"/>
    </row>
    <row r="419" spans="1:34" s="153" customFormat="1" ht="193.5" customHeight="1">
      <c r="A419" s="226">
        <v>348</v>
      </c>
      <c r="B419" s="206" t="s">
        <v>816</v>
      </c>
      <c r="C419" s="221" t="s">
        <v>812</v>
      </c>
      <c r="D419" s="229" t="s">
        <v>113</v>
      </c>
      <c r="E419" s="194">
        <v>418448959</v>
      </c>
      <c r="F419" s="194">
        <v>418448959</v>
      </c>
      <c r="G419" s="194"/>
      <c r="H419" s="194">
        <v>250748959</v>
      </c>
      <c r="I419" s="194">
        <v>167700000</v>
      </c>
      <c r="J419" s="217"/>
      <c r="K419" s="227" t="s">
        <v>817</v>
      </c>
      <c r="L419" s="194"/>
      <c r="M419" s="194"/>
      <c r="N419" s="194"/>
      <c r="O419" s="193" t="s">
        <v>818</v>
      </c>
      <c r="P419" s="193" t="s">
        <v>818</v>
      </c>
      <c r="Q419" s="194"/>
      <c r="R419" s="194"/>
      <c r="S419" s="193" t="s">
        <v>818</v>
      </c>
      <c r="T419" s="193" t="s">
        <v>818</v>
      </c>
      <c r="U419" s="194"/>
      <c r="V419" s="194"/>
      <c r="W419" s="197">
        <f t="shared" si="230"/>
        <v>0</v>
      </c>
      <c r="X419" s="197"/>
      <c r="Y419" s="197" t="e">
        <f t="shared" si="231"/>
        <v>#VALUE!</v>
      </c>
      <c r="Z419" s="198" t="e">
        <f t="shared" si="232"/>
        <v>#VALUE!</v>
      </c>
      <c r="AA419" s="197" t="e">
        <f t="shared" si="233"/>
        <v>#VALUE!</v>
      </c>
      <c r="AB419" s="199" t="e">
        <f t="shared" si="234"/>
        <v>#VALUE!</v>
      </c>
      <c r="AC419" s="212">
        <v>1</v>
      </c>
      <c r="AD419" s="212"/>
      <c r="AE419" s="212"/>
      <c r="AF419" s="215"/>
      <c r="AG419" s="230" t="s">
        <v>819</v>
      </c>
      <c r="AH419"/>
    </row>
    <row r="420" spans="1:34" s="6" customFormat="1" ht="30" customHeight="1">
      <c r="A420" s="83"/>
      <c r="B420" s="175" t="s">
        <v>820</v>
      </c>
      <c r="C420" s="84"/>
      <c r="D420" s="84"/>
      <c r="E420" s="44">
        <f t="shared" ref="E420:V420" si="235">SUM(E421:E421)</f>
        <v>2526847.7000000002</v>
      </c>
      <c r="F420" s="44">
        <f t="shared" si="235"/>
        <v>2435706.56</v>
      </c>
      <c r="G420" s="44">
        <f t="shared" si="235"/>
        <v>0</v>
      </c>
      <c r="H420" s="44">
        <f t="shared" si="235"/>
        <v>421798</v>
      </c>
      <c r="I420" s="44">
        <f t="shared" si="235"/>
        <v>0</v>
      </c>
      <c r="J420" s="44">
        <f t="shared" si="235"/>
        <v>0</v>
      </c>
      <c r="K420" s="44">
        <f t="shared" si="235"/>
        <v>0</v>
      </c>
      <c r="L420" s="44">
        <f t="shared" si="235"/>
        <v>0</v>
      </c>
      <c r="M420" s="44">
        <f t="shared" si="235"/>
        <v>0</v>
      </c>
      <c r="N420" s="44">
        <f t="shared" si="235"/>
        <v>1421798</v>
      </c>
      <c r="O420" s="44">
        <f t="shared" si="235"/>
        <v>2105050</v>
      </c>
      <c r="P420" s="44">
        <f t="shared" si="235"/>
        <v>2105050</v>
      </c>
      <c r="Q420" s="44">
        <f t="shared" si="235"/>
        <v>0</v>
      </c>
      <c r="R420" s="44">
        <f t="shared" si="235"/>
        <v>0</v>
      </c>
      <c r="S420" s="44">
        <f t="shared" si="235"/>
        <v>1000000</v>
      </c>
      <c r="T420" s="44">
        <f t="shared" si="235"/>
        <v>1000000</v>
      </c>
      <c r="U420" s="44">
        <f t="shared" si="235"/>
        <v>0</v>
      </c>
      <c r="V420" s="44">
        <f t="shared" si="235"/>
        <v>0</v>
      </c>
      <c r="W420" s="44">
        <f t="shared" si="185"/>
        <v>0</v>
      </c>
      <c r="X420" s="44"/>
      <c r="Y420" s="44">
        <f t="shared" si="186"/>
        <v>1105050</v>
      </c>
      <c r="Z420" s="137">
        <f t="shared" si="187"/>
        <v>0.52495190138001468</v>
      </c>
      <c r="AA420" s="44">
        <f t="shared" si="188"/>
        <v>1105050</v>
      </c>
      <c r="AB420" s="146">
        <f t="shared" si="189"/>
        <v>0.52495190138001468</v>
      </c>
      <c r="AC420" s="120">
        <f>SUM(AC421:AC421)</f>
        <v>1</v>
      </c>
      <c r="AD420" s="120">
        <f>SUM(AD421:AD421)</f>
        <v>0</v>
      </c>
      <c r="AE420" s="120">
        <f>SUM(AE421:AE421)</f>
        <v>0</v>
      </c>
      <c r="AF420" s="44">
        <f>SUM(AF421:AF421)</f>
        <v>0</v>
      </c>
      <c r="AG420" s="44">
        <f>SUM(AG421:AG421)</f>
        <v>0</v>
      </c>
      <c r="AH420"/>
    </row>
    <row r="421" spans="1:34" s="153" customFormat="1" ht="93" customHeight="1">
      <c r="A421" s="190">
        <v>349</v>
      </c>
      <c r="B421" s="206" t="s">
        <v>821</v>
      </c>
      <c r="C421" s="221" t="s">
        <v>822</v>
      </c>
      <c r="D421" s="192" t="s">
        <v>44</v>
      </c>
      <c r="E421" s="194">
        <v>2526847.7000000002</v>
      </c>
      <c r="F421" s="194">
        <v>2435706.56</v>
      </c>
      <c r="G421" s="194"/>
      <c r="H421" s="194">
        <v>421798</v>
      </c>
      <c r="I421" s="194"/>
      <c r="J421" s="217" t="s">
        <v>823</v>
      </c>
      <c r="K421" s="227" t="s">
        <v>824</v>
      </c>
      <c r="L421" s="194" t="s">
        <v>825</v>
      </c>
      <c r="M421" s="194"/>
      <c r="N421" s="194">
        <v>1421798</v>
      </c>
      <c r="O421" s="193">
        <f t="shared" ref="O421" si="236">SUM(P421:R421)</f>
        <v>2105050</v>
      </c>
      <c r="P421" s="193">
        <v>2105050</v>
      </c>
      <c r="Q421" s="194"/>
      <c r="R421" s="194"/>
      <c r="S421" s="193">
        <f t="shared" ref="S421" si="237">SUM(T421:V421)</f>
        <v>1000000</v>
      </c>
      <c r="T421" s="193">
        <v>1000000</v>
      </c>
      <c r="U421" s="194"/>
      <c r="V421" s="194"/>
      <c r="W421" s="197">
        <f t="shared" ref="W421" si="238">R421-V421</f>
        <v>0</v>
      </c>
      <c r="X421" s="197"/>
      <c r="Y421" s="197">
        <f t="shared" ref="Y421" si="239">P421+Q421-T421-U421</f>
        <v>1105050</v>
      </c>
      <c r="Z421" s="198">
        <f t="shared" ref="Z421" si="240">Y421/(P421+Q421)</f>
        <v>0.52495190138001468</v>
      </c>
      <c r="AA421" s="197">
        <f t="shared" ref="AA421" si="241">Y421+W421</f>
        <v>1105050</v>
      </c>
      <c r="AB421" s="199">
        <f t="shared" ref="AB421" si="242">AA421/O421</f>
        <v>0.52495190138001468</v>
      </c>
      <c r="AC421" s="212">
        <v>1</v>
      </c>
      <c r="AD421" s="212"/>
      <c r="AE421" s="212"/>
      <c r="AF421" s="215"/>
      <c r="AG421" s="202" t="s">
        <v>825</v>
      </c>
      <c r="AH421"/>
    </row>
    <row r="422" spans="1:34" s="6" customFormat="1" ht="51" customHeight="1">
      <c r="A422" s="83"/>
      <c r="B422" s="175" t="s">
        <v>826</v>
      </c>
      <c r="C422" s="84"/>
      <c r="D422" s="84"/>
      <c r="E422" s="44">
        <f t="shared" ref="E422:V422" si="243">SUM(E423:E423)</f>
        <v>218748.24272000004</v>
      </c>
      <c r="F422" s="44">
        <f t="shared" si="243"/>
        <v>214071.48</v>
      </c>
      <c r="G422" s="44">
        <f t="shared" si="243"/>
        <v>0</v>
      </c>
      <c r="H422" s="44">
        <f t="shared" si="243"/>
        <v>214071.48</v>
      </c>
      <c r="I422" s="44">
        <f t="shared" si="243"/>
        <v>0</v>
      </c>
      <c r="J422" s="44">
        <f t="shared" si="243"/>
        <v>0</v>
      </c>
      <c r="K422" s="44">
        <f t="shared" si="243"/>
        <v>0</v>
      </c>
      <c r="L422" s="44">
        <f t="shared" si="243"/>
        <v>0</v>
      </c>
      <c r="M422" s="44">
        <f t="shared" si="243"/>
        <v>0</v>
      </c>
      <c r="N422" s="44">
        <f t="shared" si="243"/>
        <v>0</v>
      </c>
      <c r="O422" s="44">
        <f t="shared" si="243"/>
        <v>0</v>
      </c>
      <c r="P422" s="44">
        <f t="shared" si="243"/>
        <v>0</v>
      </c>
      <c r="Q422" s="44">
        <f t="shared" si="243"/>
        <v>0</v>
      </c>
      <c r="R422" s="44">
        <f t="shared" si="243"/>
        <v>0</v>
      </c>
      <c r="S422" s="44">
        <f t="shared" si="243"/>
        <v>0</v>
      </c>
      <c r="T422" s="44">
        <f t="shared" si="243"/>
        <v>0</v>
      </c>
      <c r="U422" s="44">
        <f t="shared" si="243"/>
        <v>0</v>
      </c>
      <c r="V422" s="44">
        <f t="shared" si="243"/>
        <v>0</v>
      </c>
      <c r="W422" s="44">
        <f t="shared" ref="W422:W426" si="244">R422-V422</f>
        <v>0</v>
      </c>
      <c r="X422" s="44"/>
      <c r="Y422" s="44">
        <f t="shared" ref="Y422:Y426" si="245">P422+Q422-T422-U422</f>
        <v>0</v>
      </c>
      <c r="Z422" s="137" t="e">
        <f t="shared" ref="Z422:Z426" si="246">Y422/(P422+Q422)</f>
        <v>#DIV/0!</v>
      </c>
      <c r="AA422" s="44">
        <f t="shared" ref="AA422:AA426" si="247">Y422+W422</f>
        <v>0</v>
      </c>
      <c r="AB422" s="146" t="e">
        <f t="shared" ref="AB422:AB426" si="248">AA422/O422</f>
        <v>#DIV/0!</v>
      </c>
      <c r="AC422" s="120">
        <f>SUM(AC423:AC423)</f>
        <v>1</v>
      </c>
      <c r="AD422" s="120">
        <f>SUM(AD423:AD423)</f>
        <v>0</v>
      </c>
      <c r="AE422" s="120">
        <f>SUM(AE423:AE423)</f>
        <v>0</v>
      </c>
      <c r="AF422" s="44">
        <f>SUM(AF423:AF423)</f>
        <v>0</v>
      </c>
      <c r="AG422" s="44">
        <f>SUM(AG423:AG423)</f>
        <v>0</v>
      </c>
      <c r="AH422"/>
    </row>
    <row r="423" spans="1:34" s="27" customFormat="1" ht="93.75">
      <c r="A423" s="45">
        <v>350</v>
      </c>
      <c r="B423" s="94" t="s">
        <v>827</v>
      </c>
      <c r="C423" s="159" t="s">
        <v>822</v>
      </c>
      <c r="D423" s="50" t="s">
        <v>44</v>
      </c>
      <c r="E423" s="35">
        <v>218748.24272000004</v>
      </c>
      <c r="F423" s="35">
        <v>214071.48</v>
      </c>
      <c r="G423" s="35"/>
      <c r="H423" s="35">
        <v>214071.48</v>
      </c>
      <c r="I423" s="35"/>
      <c r="J423" s="36" t="s">
        <v>828</v>
      </c>
      <c r="K423" s="86" t="s">
        <v>829</v>
      </c>
      <c r="L423" s="35" t="s">
        <v>827</v>
      </c>
      <c r="M423" s="35"/>
      <c r="N423" s="35"/>
      <c r="O423" s="49"/>
      <c r="P423" s="49"/>
      <c r="Q423" s="35"/>
      <c r="R423" s="35"/>
      <c r="S423" s="49"/>
      <c r="T423" s="35"/>
      <c r="U423" s="35"/>
      <c r="V423" s="35"/>
      <c r="W423" s="59">
        <f t="shared" ref="W423" si="249">R423-V423</f>
        <v>0</v>
      </c>
      <c r="X423" s="59"/>
      <c r="Y423" s="59">
        <f t="shared" ref="Y423" si="250">P423+Q423-T423-U423</f>
        <v>0</v>
      </c>
      <c r="Z423" s="131"/>
      <c r="AA423" s="59"/>
      <c r="AB423" s="140"/>
      <c r="AC423" s="186">
        <v>1</v>
      </c>
      <c r="AD423" s="162"/>
      <c r="AE423" s="163"/>
      <c r="AF423" s="66"/>
      <c r="AG423" s="56" t="s">
        <v>830</v>
      </c>
      <c r="AH423"/>
    </row>
    <row r="424" spans="1:34" s="6" customFormat="1" ht="30" customHeight="1">
      <c r="A424" s="83"/>
      <c r="B424" s="175" t="s">
        <v>831</v>
      </c>
      <c r="C424" s="84"/>
      <c r="D424" s="84"/>
      <c r="E424" s="44">
        <f>E425</f>
        <v>0</v>
      </c>
      <c r="F424" s="44">
        <f t="shared" ref="F424:AF424" si="251">F425</f>
        <v>444606.56468000001</v>
      </c>
      <c r="G424" s="44">
        <f t="shared" si="251"/>
        <v>0</v>
      </c>
      <c r="H424" s="44">
        <f t="shared" si="251"/>
        <v>0</v>
      </c>
      <c r="I424" s="44">
        <f t="shared" si="251"/>
        <v>0</v>
      </c>
      <c r="J424" s="44"/>
      <c r="K424" s="44">
        <f t="shared" si="251"/>
        <v>0</v>
      </c>
      <c r="L424" s="44">
        <f t="shared" si="251"/>
        <v>0</v>
      </c>
      <c r="M424" s="44">
        <f t="shared" si="251"/>
        <v>0</v>
      </c>
      <c r="N424" s="44">
        <f t="shared" si="251"/>
        <v>0</v>
      </c>
      <c r="O424" s="44">
        <f t="shared" si="251"/>
        <v>440833</v>
      </c>
      <c r="P424" s="44">
        <f t="shared" si="251"/>
        <v>440833</v>
      </c>
      <c r="Q424" s="44">
        <f t="shared" si="251"/>
        <v>0</v>
      </c>
      <c r="R424" s="44">
        <f t="shared" si="251"/>
        <v>0</v>
      </c>
      <c r="S424" s="44">
        <f t="shared" si="251"/>
        <v>0</v>
      </c>
      <c r="T424" s="44">
        <f t="shared" si="251"/>
        <v>0</v>
      </c>
      <c r="U424" s="44">
        <f t="shared" si="251"/>
        <v>0</v>
      </c>
      <c r="V424" s="44">
        <f t="shared" si="251"/>
        <v>0</v>
      </c>
      <c r="W424" s="44">
        <f t="shared" si="244"/>
        <v>0</v>
      </c>
      <c r="X424" s="44"/>
      <c r="Y424" s="44">
        <f t="shared" si="245"/>
        <v>440833</v>
      </c>
      <c r="Z424" s="137">
        <f t="shared" si="246"/>
        <v>1</v>
      </c>
      <c r="AA424" s="44">
        <f t="shared" si="247"/>
        <v>440833</v>
      </c>
      <c r="AB424" s="146">
        <f t="shared" si="248"/>
        <v>1</v>
      </c>
      <c r="AC424" s="120">
        <f>AC425</f>
        <v>1</v>
      </c>
      <c r="AD424" s="120">
        <f t="shared" si="251"/>
        <v>0</v>
      </c>
      <c r="AE424" s="120">
        <f t="shared" si="251"/>
        <v>0</v>
      </c>
      <c r="AF424" s="44">
        <f t="shared" si="251"/>
        <v>0</v>
      </c>
      <c r="AG424" s="44"/>
      <c r="AH424"/>
    </row>
    <row r="425" spans="1:34" s="27" customFormat="1" ht="284.25" customHeight="1">
      <c r="A425" s="164">
        <v>351</v>
      </c>
      <c r="B425" s="94" t="s">
        <v>832</v>
      </c>
      <c r="C425" s="159" t="s">
        <v>833</v>
      </c>
      <c r="D425" s="50">
        <v>2025</v>
      </c>
      <c r="E425" s="35"/>
      <c r="F425" s="35">
        <v>444606.56468000001</v>
      </c>
      <c r="G425" s="35"/>
      <c r="H425" s="35"/>
      <c r="I425" s="35"/>
      <c r="J425" s="36"/>
      <c r="K425" s="176"/>
      <c r="L425" s="35"/>
      <c r="M425" s="35"/>
      <c r="N425" s="35"/>
      <c r="O425" s="49">
        <f t="shared" ref="O425" si="252">SUM(P425:R425)</f>
        <v>440833</v>
      </c>
      <c r="P425" s="49">
        <v>440833</v>
      </c>
      <c r="Q425" s="35"/>
      <c r="R425" s="35"/>
      <c r="S425" s="49">
        <f t="shared" ref="S425" si="253">SUM(T425:V425)</f>
        <v>0</v>
      </c>
      <c r="T425" s="35">
        <v>0</v>
      </c>
      <c r="U425" s="35"/>
      <c r="V425" s="35"/>
      <c r="W425" s="59">
        <f t="shared" ref="W425" si="254">R425-V425</f>
        <v>0</v>
      </c>
      <c r="X425" s="59"/>
      <c r="Y425" s="59">
        <f t="shared" ref="Y425" si="255">P425+Q425-T425-U425</f>
        <v>440833</v>
      </c>
      <c r="Z425" s="131">
        <f t="shared" ref="Z425" si="256">Y425/(P425+Q425)</f>
        <v>1</v>
      </c>
      <c r="AA425" s="59">
        <f t="shared" ref="AA425" si="257">Y425+W425</f>
        <v>440833</v>
      </c>
      <c r="AB425" s="140">
        <f t="shared" ref="AB425" si="258">AA425/O425</f>
        <v>1</v>
      </c>
      <c r="AC425" s="124">
        <v>1</v>
      </c>
      <c r="AD425" s="124"/>
      <c r="AE425" s="124"/>
      <c r="AF425" s="66"/>
      <c r="AG425" s="56" t="s">
        <v>47</v>
      </c>
      <c r="AH425"/>
    </row>
    <row r="426" spans="1:34" s="6" customFormat="1" ht="54" customHeight="1">
      <c r="A426" s="113" t="s">
        <v>834</v>
      </c>
      <c r="B426" s="23" t="s">
        <v>41</v>
      </c>
      <c r="C426" s="21"/>
      <c r="D426" s="21"/>
      <c r="E426" s="22">
        <f>E427</f>
        <v>3319732</v>
      </c>
      <c r="F426" s="22">
        <f t="shared" ref="F426:AG426" si="259">F427</f>
        <v>3253035.4566600001</v>
      </c>
      <c r="G426" s="22">
        <f t="shared" si="259"/>
        <v>0</v>
      </c>
      <c r="H426" s="22">
        <f t="shared" si="259"/>
        <v>1000000</v>
      </c>
      <c r="I426" s="22">
        <f t="shared" si="259"/>
        <v>0</v>
      </c>
      <c r="J426" s="22"/>
      <c r="K426" s="22">
        <f t="shared" si="259"/>
        <v>0</v>
      </c>
      <c r="L426" s="22">
        <f t="shared" si="259"/>
        <v>0</v>
      </c>
      <c r="M426" s="22">
        <f t="shared" si="259"/>
        <v>0</v>
      </c>
      <c r="N426" s="22">
        <f t="shared" si="259"/>
        <v>0</v>
      </c>
      <c r="O426" s="22">
        <f>O427</f>
        <v>631000</v>
      </c>
      <c r="P426" s="22">
        <f t="shared" si="259"/>
        <v>631000</v>
      </c>
      <c r="Q426" s="22">
        <f t="shared" si="259"/>
        <v>0</v>
      </c>
      <c r="R426" s="22">
        <f t="shared" si="259"/>
        <v>0</v>
      </c>
      <c r="S426" s="22">
        <f t="shared" si="259"/>
        <v>631000</v>
      </c>
      <c r="T426" s="22">
        <f t="shared" si="259"/>
        <v>631000</v>
      </c>
      <c r="U426" s="22">
        <f t="shared" si="259"/>
        <v>0</v>
      </c>
      <c r="V426" s="22">
        <f t="shared" si="259"/>
        <v>0</v>
      </c>
      <c r="W426" s="22">
        <f t="shared" si="244"/>
        <v>0</v>
      </c>
      <c r="X426" s="22"/>
      <c r="Y426" s="22">
        <f t="shared" si="245"/>
        <v>0</v>
      </c>
      <c r="Z426" s="129">
        <f t="shared" si="246"/>
        <v>0</v>
      </c>
      <c r="AA426" s="22">
        <f t="shared" si="247"/>
        <v>0</v>
      </c>
      <c r="AB426" s="138">
        <f t="shared" si="248"/>
        <v>0</v>
      </c>
      <c r="AC426" s="116">
        <f>AC427</f>
        <v>1</v>
      </c>
      <c r="AD426" s="116">
        <f t="shared" si="259"/>
        <v>0</v>
      </c>
      <c r="AE426" s="116">
        <f t="shared" si="259"/>
        <v>0</v>
      </c>
      <c r="AF426" s="22">
        <f t="shared" si="259"/>
        <v>0</v>
      </c>
      <c r="AG426" s="22">
        <f t="shared" si="259"/>
        <v>0</v>
      </c>
      <c r="AH426"/>
    </row>
    <row r="427" spans="1:34" s="27" customFormat="1" ht="57" customHeight="1">
      <c r="A427" s="85">
        <v>352</v>
      </c>
      <c r="B427" s="94" t="s">
        <v>835</v>
      </c>
      <c r="C427" s="159" t="s">
        <v>836</v>
      </c>
      <c r="D427" s="50" t="s">
        <v>44</v>
      </c>
      <c r="E427" s="35">
        <v>3319732</v>
      </c>
      <c r="F427" s="35">
        <v>3253035.4566600001</v>
      </c>
      <c r="G427" s="35"/>
      <c r="H427" s="35">
        <v>1000000</v>
      </c>
      <c r="I427" s="35"/>
      <c r="J427" s="36" t="s">
        <v>837</v>
      </c>
      <c r="K427" s="86"/>
      <c r="L427" s="35"/>
      <c r="M427" s="35"/>
      <c r="N427" s="35"/>
      <c r="O427" s="49">
        <f t="shared" ref="O427" si="260">SUM(P427:R427)</f>
        <v>631000</v>
      </c>
      <c r="P427" s="35">
        <v>631000</v>
      </c>
      <c r="Q427" s="35"/>
      <c r="R427" s="35"/>
      <c r="S427" s="49">
        <f t="shared" ref="S427" si="261">SUM(T427:V427)</f>
        <v>631000</v>
      </c>
      <c r="T427" s="35">
        <v>631000</v>
      </c>
      <c r="U427" s="35"/>
      <c r="V427" s="35"/>
      <c r="W427" s="59">
        <f t="shared" ref="W427" si="262">R427-V427</f>
        <v>0</v>
      </c>
      <c r="X427" s="59"/>
      <c r="Y427" s="59">
        <f t="shared" ref="Y427" si="263">P427+Q427-T427-U427</f>
        <v>0</v>
      </c>
      <c r="Z427" s="131">
        <f t="shared" ref="Z427" si="264">Y427/(P427+Q427)</f>
        <v>0</v>
      </c>
      <c r="AA427" s="59">
        <f t="shared" ref="AA427" si="265">Y427+W427</f>
        <v>0</v>
      </c>
      <c r="AB427" s="140">
        <f t="shared" ref="AB427" si="266">AA427/O427</f>
        <v>0</v>
      </c>
      <c r="AC427" s="124">
        <v>1</v>
      </c>
      <c r="AD427" s="124"/>
      <c r="AE427" s="124"/>
      <c r="AF427" s="66"/>
      <c r="AG427" s="81"/>
      <c r="AH427"/>
    </row>
    <row r="428" spans="1:34">
      <c r="A428"/>
      <c r="B428"/>
      <c r="C428"/>
      <c r="D428"/>
      <c r="E428"/>
      <c r="F428"/>
      <c r="G428"/>
      <c r="H428"/>
      <c r="I428"/>
      <c r="J428"/>
      <c r="K428"/>
      <c r="L428"/>
      <c r="M428"/>
      <c r="N428"/>
      <c r="O428" s="114"/>
      <c r="P428"/>
      <c r="Q428"/>
      <c r="R428"/>
      <c r="S428"/>
      <c r="T428"/>
      <c r="U428"/>
      <c r="V428"/>
      <c r="W428"/>
      <c r="X428"/>
      <c r="Y428"/>
      <c r="Z428"/>
      <c r="AA428"/>
      <c r="AB428"/>
      <c r="AC428"/>
      <c r="AD428"/>
      <c r="AE428"/>
      <c r="AF428"/>
      <c r="AG428"/>
      <c r="AH428"/>
    </row>
  </sheetData>
  <mergeCells count="48">
    <mergeCell ref="A12:B12"/>
    <mergeCell ref="A87:B87"/>
    <mergeCell ref="A184:B184"/>
    <mergeCell ref="A11:B11"/>
    <mergeCell ref="A134:B134"/>
    <mergeCell ref="T7:V7"/>
    <mergeCell ref="AC7:AF7"/>
    <mergeCell ref="W7:Z7"/>
    <mergeCell ref="AA7:AB7"/>
    <mergeCell ref="V8:V9"/>
    <mergeCell ref="AF8:AF9"/>
    <mergeCell ref="AB8:AB9"/>
    <mergeCell ref="AC8:AC9"/>
    <mergeCell ref="AD8:AD9"/>
    <mergeCell ref="AE8:AE9"/>
    <mergeCell ref="W8:W9"/>
    <mergeCell ref="X8:X9"/>
    <mergeCell ref="Y8:Y9"/>
    <mergeCell ref="Z8:Z9"/>
    <mergeCell ref="AA8:AA9"/>
    <mergeCell ref="G8:G9"/>
    <mergeCell ref="H8:H9"/>
    <mergeCell ref="O7:R7"/>
    <mergeCell ref="S7:S9"/>
    <mergeCell ref="M8:N8"/>
    <mergeCell ref="O8:O9"/>
    <mergeCell ref="P8:P9"/>
    <mergeCell ref="Q8:Q9"/>
    <mergeCell ref="R8:R9"/>
    <mergeCell ref="L7:L9"/>
    <mergeCell ref="J7:J9"/>
    <mergeCell ref="K7:K9"/>
    <mergeCell ref="A4:AG4"/>
    <mergeCell ref="A6:A9"/>
    <mergeCell ref="B6:B9"/>
    <mergeCell ref="D6:D9"/>
    <mergeCell ref="E6:E9"/>
    <mergeCell ref="F6:F9"/>
    <mergeCell ref="G6:H6"/>
    <mergeCell ref="I6:L6"/>
    <mergeCell ref="M6:AF6"/>
    <mergeCell ref="AG6:AG9"/>
    <mergeCell ref="C7:C9"/>
    <mergeCell ref="G7:H7"/>
    <mergeCell ref="I7:I9"/>
    <mergeCell ref="T8:T9"/>
    <mergeCell ref="U8:U9"/>
    <mergeCell ref="M7:N7"/>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FF"/>
  </sheetPr>
  <dimension ref="A1:AH395"/>
  <sheetViews>
    <sheetView zoomScale="70" zoomScaleNormal="70" workbookViewId="0"/>
  </sheetViews>
  <sheetFormatPr defaultColWidth="9.140625" defaultRowHeight="18.75"/>
  <cols>
    <col min="1" max="1" width="16.140625" style="1" customWidth="1"/>
    <col min="2" max="2" width="66.140625" style="32" customWidth="1"/>
    <col min="3" max="3" width="28.28515625" style="1" customWidth="1"/>
    <col min="4" max="4" width="15.5703125" style="10" customWidth="1"/>
    <col min="5" max="5" width="21.28515625" style="55" customWidth="1"/>
    <col min="6" max="6" width="23" style="24" customWidth="1"/>
    <col min="7" max="7" width="26.5703125" style="1" customWidth="1"/>
    <col min="8" max="8" width="26" style="1" customWidth="1"/>
    <col min="9" max="9" width="20.140625" style="1" customWidth="1"/>
    <col min="10" max="10" width="41.85546875" style="24" customWidth="1"/>
    <col min="11" max="11" width="37.5703125" style="24" customWidth="1"/>
    <col min="12" max="12" width="45" style="24" customWidth="1"/>
    <col min="13" max="13" width="18.140625" style="24" customWidth="1"/>
    <col min="14" max="14" width="17" style="24" customWidth="1"/>
    <col min="15" max="15" width="21.7109375" style="1" customWidth="1"/>
    <col min="16" max="16" width="19.7109375" style="1" customWidth="1"/>
    <col min="17" max="17" width="25.42578125" style="1" customWidth="1"/>
    <col min="18" max="18" width="18.42578125" style="1" customWidth="1"/>
    <col min="19" max="19" width="25.7109375" style="24" customWidth="1"/>
    <col min="20" max="20" width="26.42578125" style="24" customWidth="1"/>
    <col min="21" max="21" width="25.7109375" style="24" customWidth="1"/>
    <col min="22" max="22" width="28.28515625" style="24" customWidth="1"/>
    <col min="23" max="23" width="16.5703125" style="24" customWidth="1"/>
    <col min="24" max="24" width="18" style="24" customWidth="1"/>
    <col min="25" max="25" width="21.42578125" style="24" customWidth="1"/>
    <col min="26" max="26" width="20.7109375" style="24" customWidth="1"/>
    <col min="27" max="27" width="17" style="24" customWidth="1"/>
    <col min="28" max="28" width="15.5703125" style="24" customWidth="1"/>
    <col min="29" max="29" width="18.140625" style="67" customWidth="1"/>
    <col min="30" max="30" width="19.85546875" style="67" customWidth="1"/>
    <col min="31" max="31" width="17.140625" style="67" customWidth="1"/>
    <col min="32" max="32" width="26.42578125" style="67" customWidth="1"/>
    <col min="33" max="33" width="99" style="9" customWidth="1"/>
    <col min="34" max="34" width="18.42578125" style="4" customWidth="1"/>
    <col min="35" max="16384" width="9.140625" style="4"/>
  </cols>
  <sheetData>
    <row r="1" spans="1:34">
      <c r="A1"/>
      <c r="B1"/>
      <c r="C1"/>
      <c r="D1"/>
      <c r="E1" s="170"/>
      <c r="F1"/>
      <c r="G1" s="24"/>
      <c r="H1"/>
      <c r="I1"/>
      <c r="J1"/>
      <c r="K1"/>
      <c r="L1"/>
      <c r="M1"/>
      <c r="N1"/>
      <c r="O1" s="24"/>
      <c r="P1"/>
      <c r="Q1"/>
      <c r="R1"/>
      <c r="S1"/>
      <c r="T1"/>
      <c r="U1"/>
      <c r="V1"/>
      <c r="W1"/>
      <c r="X1"/>
      <c r="Y1"/>
      <c r="Z1"/>
      <c r="AA1"/>
      <c r="AB1"/>
      <c r="AC1"/>
      <c r="AD1"/>
      <c r="AE1"/>
      <c r="AF1"/>
      <c r="AG1"/>
      <c r="AH1"/>
    </row>
    <row r="2" spans="1:34">
      <c r="A2"/>
      <c r="B2"/>
      <c r="C2"/>
      <c r="D2"/>
      <c r="E2"/>
      <c r="F2"/>
      <c r="G2" s="24"/>
      <c r="H2"/>
      <c r="I2"/>
      <c r="J2"/>
      <c r="K2"/>
      <c r="L2"/>
      <c r="M2"/>
      <c r="N2"/>
      <c r="O2"/>
      <c r="P2"/>
      <c r="Q2"/>
      <c r="R2"/>
      <c r="S2"/>
      <c r="T2"/>
      <c r="U2"/>
      <c r="V2"/>
      <c r="W2"/>
      <c r="X2"/>
      <c r="Y2"/>
      <c r="Z2"/>
      <c r="AA2"/>
      <c r="AB2"/>
      <c r="AC2"/>
      <c r="AD2"/>
      <c r="AE2"/>
      <c r="AF2"/>
      <c r="AG2"/>
      <c r="AH2"/>
    </row>
    <row r="3" spans="1:34" ht="25.5" customHeight="1">
      <c r="A3" s="7"/>
      <c r="B3" s="29"/>
      <c r="C3" s="7"/>
      <c r="D3" s="11"/>
      <c r="E3" s="54"/>
      <c r="F3" s="12"/>
      <c r="G3" s="12"/>
      <c r="H3" s="7"/>
      <c r="I3" s="7"/>
      <c r="J3" s="12"/>
      <c r="K3" s="12"/>
      <c r="L3" s="12"/>
      <c r="M3" s="12"/>
      <c r="N3" s="12"/>
      <c r="O3" s="7"/>
      <c r="P3" s="7"/>
      <c r="Q3" s="7"/>
      <c r="R3" s="7"/>
      <c r="S3" s="12"/>
      <c r="T3" s="12"/>
      <c r="U3" s="12"/>
      <c r="V3" s="12"/>
      <c r="W3" s="12"/>
      <c r="X3" s="12"/>
      <c r="Y3" s="148"/>
      <c r="Z3" s="12"/>
      <c r="AA3" s="12"/>
      <c r="AB3" s="12"/>
      <c r="AC3" s="62"/>
      <c r="AD3" s="62"/>
      <c r="AE3" s="62"/>
      <c r="AF3" s="62"/>
      <c r="AG3" s="69" t="s">
        <v>0</v>
      </c>
      <c r="AH3"/>
    </row>
    <row r="4" spans="1:34" ht="37.5" customHeight="1">
      <c r="A4" s="237" t="s">
        <v>1</v>
      </c>
      <c r="B4" s="237"/>
      <c r="C4" s="237"/>
      <c r="D4" s="237"/>
      <c r="E4" s="237"/>
      <c r="F4" s="237"/>
      <c r="G4" s="237"/>
      <c r="H4" s="237"/>
      <c r="I4" s="237"/>
      <c r="J4" s="237"/>
      <c r="K4" s="237"/>
      <c r="L4" s="237"/>
      <c r="M4" s="237"/>
      <c r="N4" s="237"/>
      <c r="O4" s="237"/>
      <c r="P4" s="237"/>
      <c r="Q4" s="237"/>
      <c r="R4" s="237"/>
      <c r="S4" s="238"/>
      <c r="T4" s="237"/>
      <c r="U4" s="237"/>
      <c r="V4" s="237"/>
      <c r="W4" s="237"/>
      <c r="X4" s="237"/>
      <c r="Y4" s="237"/>
      <c r="Z4" s="237"/>
      <c r="AA4" s="237"/>
      <c r="AB4" s="237"/>
      <c r="AC4" s="237"/>
      <c r="AD4" s="237"/>
      <c r="AE4" s="237"/>
      <c r="AF4" s="237"/>
      <c r="AG4" s="237"/>
      <c r="AH4"/>
    </row>
    <row r="5" spans="1:34" ht="23.25">
      <c r="A5" s="7"/>
      <c r="B5" s="29"/>
      <c r="C5" s="7"/>
      <c r="D5" s="11"/>
      <c r="E5" s="54"/>
      <c r="F5" s="17"/>
      <c r="G5" s="8"/>
      <c r="H5" s="8"/>
      <c r="I5" s="8"/>
      <c r="J5" s="12"/>
      <c r="K5" s="12"/>
      <c r="L5" s="12"/>
      <c r="M5" s="12"/>
      <c r="N5" s="12"/>
      <c r="O5" s="12"/>
      <c r="P5" s="12"/>
      <c r="Q5" s="12"/>
      <c r="R5" s="12"/>
      <c r="S5" s="12"/>
      <c r="T5" s="57"/>
      <c r="U5" s="12"/>
      <c r="V5" s="12"/>
      <c r="W5" s="12"/>
      <c r="X5" s="12"/>
      <c r="Y5" s="12"/>
      <c r="Z5" s="12"/>
      <c r="AA5" s="12"/>
      <c r="AB5" s="12"/>
      <c r="AC5" s="62"/>
      <c r="AD5" s="62"/>
      <c r="AE5" s="62"/>
      <c r="AF5" s="62"/>
      <c r="AG5" s="70" t="s">
        <v>2</v>
      </c>
      <c r="AH5"/>
    </row>
    <row r="6" spans="1:34" s="6" customFormat="1" ht="47.25" customHeight="1">
      <c r="A6" s="239" t="s">
        <v>3</v>
      </c>
      <c r="B6" s="241" t="s">
        <v>4</v>
      </c>
      <c r="C6" s="166" t="s">
        <v>5</v>
      </c>
      <c r="D6" s="241" t="s">
        <v>6</v>
      </c>
      <c r="E6" s="243" t="s">
        <v>7</v>
      </c>
      <c r="F6" s="243" t="s">
        <v>8</v>
      </c>
      <c r="G6" s="245" t="s">
        <v>9</v>
      </c>
      <c r="H6" s="246"/>
      <c r="I6" s="247" t="s">
        <v>10</v>
      </c>
      <c r="J6" s="248"/>
      <c r="K6" s="248"/>
      <c r="L6" s="249"/>
      <c r="M6" s="247" t="s">
        <v>11</v>
      </c>
      <c r="N6" s="248"/>
      <c r="O6" s="248"/>
      <c r="P6" s="248"/>
      <c r="Q6" s="248"/>
      <c r="R6" s="248"/>
      <c r="S6" s="248"/>
      <c r="T6" s="248"/>
      <c r="U6" s="248"/>
      <c r="V6" s="248"/>
      <c r="W6" s="248"/>
      <c r="X6" s="248"/>
      <c r="Y6" s="248"/>
      <c r="Z6" s="248"/>
      <c r="AA6" s="248"/>
      <c r="AB6" s="248"/>
      <c r="AC6" s="248"/>
      <c r="AD6" s="248"/>
      <c r="AE6" s="248"/>
      <c r="AF6" s="249"/>
      <c r="AG6" s="250" t="s">
        <v>12</v>
      </c>
      <c r="AH6"/>
    </row>
    <row r="7" spans="1:34" s="6" customFormat="1" ht="75.75" customHeight="1">
      <c r="A7" s="240"/>
      <c r="B7" s="242"/>
      <c r="C7" s="242" t="s">
        <v>13</v>
      </c>
      <c r="D7" s="242"/>
      <c r="E7" s="244"/>
      <c r="F7" s="244"/>
      <c r="G7" s="252" t="s">
        <v>14</v>
      </c>
      <c r="H7" s="253"/>
      <c r="I7" s="254" t="s">
        <v>15</v>
      </c>
      <c r="J7" s="254" t="s">
        <v>16</v>
      </c>
      <c r="K7" s="254" t="s">
        <v>17</v>
      </c>
      <c r="L7" s="254" t="s">
        <v>18</v>
      </c>
      <c r="M7" s="244" t="s">
        <v>19</v>
      </c>
      <c r="N7" s="244"/>
      <c r="O7" s="259" t="s">
        <v>16</v>
      </c>
      <c r="P7" s="260"/>
      <c r="Q7" s="260"/>
      <c r="R7" s="260"/>
      <c r="S7" s="257" t="s">
        <v>17</v>
      </c>
      <c r="T7" s="257" t="s">
        <v>20</v>
      </c>
      <c r="U7" s="257"/>
      <c r="V7" s="257"/>
      <c r="W7" s="263" t="s">
        <v>21</v>
      </c>
      <c r="X7" s="263"/>
      <c r="Y7" s="263"/>
      <c r="Z7" s="263"/>
      <c r="AA7" s="263" t="s">
        <v>22</v>
      </c>
      <c r="AB7" s="263"/>
      <c r="AC7" s="264" t="s">
        <v>23</v>
      </c>
      <c r="AD7" s="265"/>
      <c r="AE7" s="265"/>
      <c r="AF7" s="266"/>
      <c r="AG7" s="251"/>
      <c r="AH7"/>
    </row>
    <row r="8" spans="1:34" s="6" customFormat="1" ht="28.15" customHeight="1">
      <c r="A8" s="240"/>
      <c r="B8" s="242"/>
      <c r="C8" s="242"/>
      <c r="D8" s="242"/>
      <c r="E8" s="244"/>
      <c r="F8" s="244"/>
      <c r="G8" s="258" t="s">
        <v>24</v>
      </c>
      <c r="H8" s="258" t="s">
        <v>25</v>
      </c>
      <c r="I8" s="255"/>
      <c r="J8" s="255"/>
      <c r="K8" s="255"/>
      <c r="L8" s="255"/>
      <c r="M8" s="244" t="s">
        <v>26</v>
      </c>
      <c r="N8" s="244"/>
      <c r="O8" s="261" t="s">
        <v>27</v>
      </c>
      <c r="P8" s="263" t="s">
        <v>28</v>
      </c>
      <c r="Q8" s="263" t="s">
        <v>29</v>
      </c>
      <c r="R8" s="261" t="s">
        <v>24</v>
      </c>
      <c r="S8" s="257"/>
      <c r="T8" s="257" t="s">
        <v>28</v>
      </c>
      <c r="U8" s="257" t="s">
        <v>29</v>
      </c>
      <c r="V8" s="267" t="s">
        <v>24</v>
      </c>
      <c r="W8" s="257" t="s">
        <v>30</v>
      </c>
      <c r="X8" s="257" t="s">
        <v>31</v>
      </c>
      <c r="Y8" s="257" t="s">
        <v>32</v>
      </c>
      <c r="Z8" s="257" t="s">
        <v>31</v>
      </c>
      <c r="AA8" s="257" t="s">
        <v>33</v>
      </c>
      <c r="AB8" s="257" t="s">
        <v>31</v>
      </c>
      <c r="AC8" s="269" t="s">
        <v>34</v>
      </c>
      <c r="AD8" s="269" t="s">
        <v>35</v>
      </c>
      <c r="AE8" s="269" t="s">
        <v>36</v>
      </c>
      <c r="AF8" s="269" t="s">
        <v>37</v>
      </c>
      <c r="AG8" s="251"/>
      <c r="AH8"/>
    </row>
    <row r="9" spans="1:34" s="6" customFormat="1" ht="36.4" customHeight="1">
      <c r="A9" s="240"/>
      <c r="B9" s="242"/>
      <c r="C9" s="242"/>
      <c r="D9" s="242"/>
      <c r="E9" s="244"/>
      <c r="F9" s="244"/>
      <c r="G9" s="258"/>
      <c r="H9" s="258"/>
      <c r="I9" s="256"/>
      <c r="J9" s="256"/>
      <c r="K9" s="256"/>
      <c r="L9" s="256"/>
      <c r="M9" s="167" t="s">
        <v>24</v>
      </c>
      <c r="N9" s="167" t="s">
        <v>25</v>
      </c>
      <c r="O9" s="262"/>
      <c r="P9" s="263"/>
      <c r="Q9" s="263"/>
      <c r="R9" s="262"/>
      <c r="S9" s="257"/>
      <c r="T9" s="257"/>
      <c r="U9" s="257"/>
      <c r="V9" s="268"/>
      <c r="W9" s="257"/>
      <c r="X9" s="257"/>
      <c r="Y9" s="257"/>
      <c r="Z9" s="257"/>
      <c r="AA9" s="257"/>
      <c r="AB9" s="257"/>
      <c r="AC9" s="269"/>
      <c r="AD9" s="269"/>
      <c r="AE9" s="269"/>
      <c r="AF9" s="269"/>
      <c r="AG9" s="251"/>
      <c r="AH9"/>
    </row>
    <row r="10" spans="1:34" s="37" customFormat="1" ht="25.5" customHeight="1">
      <c r="A10" s="42">
        <v>1</v>
      </c>
      <c r="B10" s="43">
        <f t="shared" ref="B10:AG10" si="0">A10+1</f>
        <v>2</v>
      </c>
      <c r="C10" s="43">
        <f t="shared" si="0"/>
        <v>3</v>
      </c>
      <c r="D10" s="43">
        <v>4</v>
      </c>
      <c r="E10" s="43">
        <v>5</v>
      </c>
      <c r="F10" s="43">
        <f t="shared" si="0"/>
        <v>6</v>
      </c>
      <c r="G10" s="43">
        <v>7</v>
      </c>
      <c r="H10" s="43">
        <f t="shared" si="0"/>
        <v>8</v>
      </c>
      <c r="I10" s="43">
        <f t="shared" si="0"/>
        <v>9</v>
      </c>
      <c r="J10" s="43">
        <f>I10+1</f>
        <v>10</v>
      </c>
      <c r="K10" s="43">
        <f t="shared" si="0"/>
        <v>11</v>
      </c>
      <c r="L10" s="43">
        <f>K10+1</f>
        <v>12</v>
      </c>
      <c r="M10" s="43">
        <f t="shared" ref="M10:T10" si="1">L10+1</f>
        <v>13</v>
      </c>
      <c r="N10" s="43">
        <f t="shared" si="1"/>
        <v>14</v>
      </c>
      <c r="O10" s="43">
        <f t="shared" si="1"/>
        <v>15</v>
      </c>
      <c r="P10" s="43">
        <f t="shared" si="1"/>
        <v>16</v>
      </c>
      <c r="Q10" s="43">
        <f t="shared" si="1"/>
        <v>17</v>
      </c>
      <c r="R10" s="43">
        <f t="shared" si="1"/>
        <v>18</v>
      </c>
      <c r="S10" s="43">
        <f t="shared" si="1"/>
        <v>19</v>
      </c>
      <c r="T10" s="43">
        <f t="shared" si="1"/>
        <v>20</v>
      </c>
      <c r="U10" s="43">
        <f t="shared" si="0"/>
        <v>21</v>
      </c>
      <c r="V10" s="43">
        <f t="shared" si="0"/>
        <v>22</v>
      </c>
      <c r="W10" s="43">
        <f t="shared" si="0"/>
        <v>23</v>
      </c>
      <c r="X10" s="43">
        <f t="shared" si="0"/>
        <v>24</v>
      </c>
      <c r="Y10" s="43">
        <f t="shared" si="0"/>
        <v>25</v>
      </c>
      <c r="Z10" s="43">
        <f t="shared" si="0"/>
        <v>26</v>
      </c>
      <c r="AA10" s="43">
        <f t="shared" si="0"/>
        <v>27</v>
      </c>
      <c r="AB10" s="43">
        <f t="shared" si="0"/>
        <v>28</v>
      </c>
      <c r="AC10" s="63">
        <f t="shared" si="0"/>
        <v>29</v>
      </c>
      <c r="AD10" s="63">
        <f t="shared" si="0"/>
        <v>30</v>
      </c>
      <c r="AE10" s="63">
        <f t="shared" si="0"/>
        <v>31</v>
      </c>
      <c r="AF10" s="63">
        <f t="shared" si="0"/>
        <v>32</v>
      </c>
      <c r="AG10" s="71">
        <f t="shared" si="0"/>
        <v>33</v>
      </c>
      <c r="AH10"/>
    </row>
    <row r="11" spans="1:34" s="6" customFormat="1" ht="42" customHeight="1">
      <c r="A11" s="272" t="s">
        <v>38</v>
      </c>
      <c r="B11" s="273"/>
      <c r="C11" s="39"/>
      <c r="D11" s="40"/>
      <c r="E11" s="41">
        <f>E12+E83+E125+E171+E181+E248+E268+E278+E285+E310+E328+E368+E380</f>
        <v>1814428352.8881099</v>
      </c>
      <c r="F11" s="41">
        <f>F12+F83+F125+F171+F181+F248+F268+F278+F285+F310+F328+F368+F380</f>
        <v>1677980896.66641</v>
      </c>
      <c r="G11" s="41">
        <f>G12+G83+G125+G171+G181+G248+G268+G278+G285+G310+G328+G368+G380</f>
        <v>60879908.899999999</v>
      </c>
      <c r="H11" s="41">
        <f>H12+H83+H125+H171+H181+H248+H268+H278+H285+H310+H328+H368+H380</f>
        <v>439786401.54522002</v>
      </c>
      <c r="I11" s="41">
        <f>I12+I83+I125+I171+I181+I248+I268+I278+I285+I310+I328+I368+I380</f>
        <v>180276153.90000001</v>
      </c>
      <c r="J11" s="41"/>
      <c r="K11" s="41">
        <f t="shared" ref="K11:V11" si="2">K12+K83+K125+K171+K181+K248+K268+K278+K285+K310+K328+K368+K380</f>
        <v>0</v>
      </c>
      <c r="L11" s="41">
        <f t="shared" si="2"/>
        <v>2645987.2418699991</v>
      </c>
      <c r="M11" s="41">
        <f t="shared" si="2"/>
        <v>42503726.490769997</v>
      </c>
      <c r="N11" s="41">
        <f t="shared" si="2"/>
        <v>40082694.772400007</v>
      </c>
      <c r="O11" s="41">
        <f t="shared" si="2"/>
        <v>199966023.41554999</v>
      </c>
      <c r="P11" s="41">
        <f t="shared" si="2"/>
        <v>188931884.41554999</v>
      </c>
      <c r="Q11" s="41">
        <f t="shared" si="2"/>
        <v>227474</v>
      </c>
      <c r="R11" s="41">
        <f t="shared" si="2"/>
        <v>10806665</v>
      </c>
      <c r="S11" s="41">
        <f t="shared" si="2"/>
        <v>97115037.5167</v>
      </c>
      <c r="T11" s="41">
        <f t="shared" si="2"/>
        <v>88477954.116710007</v>
      </c>
      <c r="U11" s="41">
        <f t="shared" si="2"/>
        <v>230418.39999000001</v>
      </c>
      <c r="V11" s="41">
        <f t="shared" si="2"/>
        <v>8406665</v>
      </c>
      <c r="W11" s="41">
        <f>R11-V11</f>
        <v>2400000</v>
      </c>
      <c r="X11" s="127">
        <f>W11/R11</f>
        <v>0.22208516688543598</v>
      </c>
      <c r="Y11" s="41">
        <f>P11+Q11-T11-U11</f>
        <v>100450985.89884998</v>
      </c>
      <c r="Z11" s="127">
        <f>Y11/(P11+Q11)</f>
        <v>0.53103894377869876</v>
      </c>
      <c r="AA11" s="41">
        <f>Y11+W11</f>
        <v>102850985.89884998</v>
      </c>
      <c r="AB11" s="128">
        <f>AA11/O11</f>
        <v>0.51434230746847942</v>
      </c>
      <c r="AC11" s="121">
        <f>AC12+AC83+AC125+AC171+AC181+AC248+AC268+AC278+AC285+AC310+AC328+AC368+AC380</f>
        <v>321</v>
      </c>
      <c r="AD11" s="121">
        <f>AD12+AD83+AD125+AD171+AD181+AD248+AD268+AD278+AD285+AD310+AD328+AD368+AD380</f>
        <v>0</v>
      </c>
      <c r="AE11" s="121">
        <f>AE12+AE83+AE125+AE171+AE181+AE248+AE268+AE278+AE285+AE310+AE328+AE368+AE380</f>
        <v>0</v>
      </c>
      <c r="AF11" s="41">
        <f>AF12+AF83+AF125+AF171+AF181+AF248+AF268+AF278+AF285+AF310+AF328+AF368+AF380</f>
        <v>0</v>
      </c>
      <c r="AG11" s="41"/>
      <c r="AH11"/>
    </row>
    <row r="12" spans="1:34" s="6" customFormat="1">
      <c r="A12" s="270" t="s">
        <v>39</v>
      </c>
      <c r="B12" s="271"/>
      <c r="C12" s="28"/>
      <c r="D12" s="16"/>
      <c r="E12" s="25">
        <f>E13+F43+E76</f>
        <v>156265757.06503001</v>
      </c>
      <c r="F12" s="25">
        <f>F13+F43+F76</f>
        <v>151629169.71294999</v>
      </c>
      <c r="G12" s="25">
        <f>G13+G43+G76</f>
        <v>0</v>
      </c>
      <c r="H12" s="25">
        <f>H13+H43+H76</f>
        <v>55011585.871440008</v>
      </c>
      <c r="I12" s="25">
        <f>I13+I43+I76</f>
        <v>0</v>
      </c>
      <c r="J12" s="25">
        <f>J13+J43+J76</f>
        <v>0</v>
      </c>
      <c r="K12" s="25"/>
      <c r="L12" s="25">
        <f t="shared" ref="L12:V12" si="3">L13+L43+L76</f>
        <v>0</v>
      </c>
      <c r="M12" s="25">
        <f t="shared" si="3"/>
        <v>0</v>
      </c>
      <c r="N12" s="25">
        <f t="shared" si="3"/>
        <v>0</v>
      </c>
      <c r="O12" s="25">
        <f t="shared" si="3"/>
        <v>19531995.51608</v>
      </c>
      <c r="P12" s="25">
        <f t="shared" si="3"/>
        <v>19531995.51608</v>
      </c>
      <c r="Q12" s="25">
        <f t="shared" si="3"/>
        <v>0</v>
      </c>
      <c r="R12" s="25">
        <f t="shared" si="3"/>
        <v>0</v>
      </c>
      <c r="S12" s="25">
        <f t="shared" si="3"/>
        <v>15587912.32237</v>
      </c>
      <c r="T12" s="25">
        <f t="shared" si="3"/>
        <v>15587912.32237</v>
      </c>
      <c r="U12" s="25">
        <f t="shared" si="3"/>
        <v>0</v>
      </c>
      <c r="V12" s="25">
        <f t="shared" si="3"/>
        <v>0</v>
      </c>
      <c r="W12" s="25">
        <v>0</v>
      </c>
      <c r="X12" s="25"/>
      <c r="Y12" s="25">
        <f>P12+Q12-T12-U12</f>
        <v>3944083.1937099993</v>
      </c>
      <c r="Z12" s="125">
        <f>Y12/(P12+Q12)</f>
        <v>0.20192935178911831</v>
      </c>
      <c r="AA12" s="25">
        <f>Y12+W12</f>
        <v>3944083.1937099993</v>
      </c>
      <c r="AB12" s="126">
        <f t="shared" ref="AB12:AB43" si="4">AA12/O12</f>
        <v>0.20192935178911831</v>
      </c>
      <c r="AC12" s="118">
        <f>AC13+AC43+AC76</f>
        <v>67</v>
      </c>
      <c r="AD12" s="118">
        <f>AD13+AD43+AD76</f>
        <v>0</v>
      </c>
      <c r="AE12" s="118">
        <f>AE13+AE43+AE76</f>
        <v>0</v>
      </c>
      <c r="AF12" s="25">
        <f>AF13+AF43+AF76</f>
        <v>0</v>
      </c>
      <c r="AG12" s="72"/>
      <c r="AH12"/>
    </row>
    <row r="13" spans="1:34" s="6" customFormat="1" ht="27.75" customHeight="1">
      <c r="A13" s="33" t="s">
        <v>40</v>
      </c>
      <c r="B13" s="23" t="s">
        <v>41</v>
      </c>
      <c r="C13" s="19"/>
      <c r="D13" s="21"/>
      <c r="E13" s="22">
        <f>SUM(E14:E42)</f>
        <v>134032886.08</v>
      </c>
      <c r="F13" s="22">
        <f>SUM(F14:F42)</f>
        <v>125137832.01165998</v>
      </c>
      <c r="G13" s="22">
        <f>SUM(G14:G32)</f>
        <v>0</v>
      </c>
      <c r="H13" s="22">
        <f>SUM(H14:H42)</f>
        <v>42047225.650680006</v>
      </c>
      <c r="I13" s="22">
        <f>SUM(I14:I32)</f>
        <v>0</v>
      </c>
      <c r="J13" s="22">
        <f>SUM(J14:J32)</f>
        <v>0</v>
      </c>
      <c r="K13" s="22"/>
      <c r="L13" s="22">
        <f>SUM(L14:L32)</f>
        <v>0</v>
      </c>
      <c r="M13" s="22">
        <f>SUM(M14:M32)</f>
        <v>0</v>
      </c>
      <c r="N13" s="22">
        <f>SUM(N14:N32)</f>
        <v>0</v>
      </c>
      <c r="O13" s="22">
        <f t="shared" ref="O13:V13" si="5">SUM(O14:O42)</f>
        <v>15223894.516889999</v>
      </c>
      <c r="P13" s="22">
        <f t="shared" si="5"/>
        <v>15223894.516889999</v>
      </c>
      <c r="Q13" s="22">
        <f t="shared" si="5"/>
        <v>0</v>
      </c>
      <c r="R13" s="22">
        <f t="shared" si="5"/>
        <v>0</v>
      </c>
      <c r="S13" s="22">
        <f t="shared" si="5"/>
        <v>11329811.323179999</v>
      </c>
      <c r="T13" s="22">
        <f t="shared" si="5"/>
        <v>11329811.323179999</v>
      </c>
      <c r="U13" s="22">
        <f t="shared" si="5"/>
        <v>0</v>
      </c>
      <c r="V13" s="22">
        <f t="shared" si="5"/>
        <v>0</v>
      </c>
      <c r="W13" s="22">
        <f>R13-V13</f>
        <v>0</v>
      </c>
      <c r="X13" s="22"/>
      <c r="Y13" s="22">
        <f>P13+Q13-T13-U13</f>
        <v>3894083.1937099993</v>
      </c>
      <c r="Z13" s="129">
        <f>Y13/(P13+Q13)</f>
        <v>0.25578758374801847</v>
      </c>
      <c r="AA13" s="22">
        <f>Y13+W13</f>
        <v>3894083.1937099993</v>
      </c>
      <c r="AB13" s="138">
        <f>AA13/O13</f>
        <v>0.25578758374801847</v>
      </c>
      <c r="AC13" s="22">
        <f>SUM(AC14:AC42)</f>
        <v>29</v>
      </c>
      <c r="AD13" s="22">
        <f>SUM(AD14:AD42)</f>
        <v>0</v>
      </c>
      <c r="AE13" s="22">
        <f>SUM(AE14:AE42)</f>
        <v>0</v>
      </c>
      <c r="AF13" s="22">
        <f>SUM(AF14:AF32)</f>
        <v>0</v>
      </c>
      <c r="AG13" s="73"/>
      <c r="AH13" s="68"/>
    </row>
    <row r="14" spans="1:34" s="91" customFormat="1" ht="55.5" customHeight="1">
      <c r="A14" s="45">
        <v>1</v>
      </c>
      <c r="B14" s="208" t="s">
        <v>42</v>
      </c>
      <c r="C14" s="47" t="s">
        <v>43</v>
      </c>
      <c r="D14" s="48" t="s">
        <v>44</v>
      </c>
      <c r="E14" s="35">
        <v>2383710</v>
      </c>
      <c r="F14" s="35">
        <v>2143822.23508</v>
      </c>
      <c r="G14" s="49"/>
      <c r="H14" s="49">
        <v>2015000</v>
      </c>
      <c r="I14" s="49"/>
      <c r="J14" s="165" t="s">
        <v>45</v>
      </c>
      <c r="K14" s="165" t="s">
        <v>46</v>
      </c>
      <c r="L14" s="49"/>
      <c r="M14" s="49"/>
      <c r="N14" s="49"/>
      <c r="O14" s="49">
        <f t="shared" ref="O14:O42" si="6">SUM(P14:R14)</f>
        <v>110975.69899999999</v>
      </c>
      <c r="P14" s="49">
        <v>110975.69899999999</v>
      </c>
      <c r="Q14" s="49"/>
      <c r="R14" s="49"/>
      <c r="S14" s="49">
        <f t="shared" ref="S14:S42" si="7">SUM(T14:V14)</f>
        <v>0</v>
      </c>
      <c r="T14" s="49">
        <v>0</v>
      </c>
      <c r="U14" s="49"/>
      <c r="V14" s="49"/>
      <c r="W14" s="59">
        <f t="shared" ref="W14:W73" si="8">R14-V14</f>
        <v>0</v>
      </c>
      <c r="X14" s="59"/>
      <c r="Y14" s="59">
        <f t="shared" ref="Y14:Y73" si="9">P14+Q14-T14-U14</f>
        <v>110975.69899999999</v>
      </c>
      <c r="Z14" s="131">
        <f t="shared" ref="Z14:Z41" si="10">Y14/(P14+Q14)</f>
        <v>1</v>
      </c>
      <c r="AA14" s="59">
        <f t="shared" ref="AA14:AA43" si="11">Y14+W14</f>
        <v>110975.69899999999</v>
      </c>
      <c r="AB14" s="140">
        <f t="shared" ref="AB14:AB41" si="12">AA14/O14</f>
        <v>1</v>
      </c>
      <c r="AC14" s="149">
        <v>1</v>
      </c>
      <c r="AD14" s="149">
        <v>0</v>
      </c>
      <c r="AE14" s="149">
        <v>0</v>
      </c>
      <c r="AF14" s="150">
        <v>0</v>
      </c>
      <c r="AG14" s="56" t="s">
        <v>47</v>
      </c>
      <c r="AH14"/>
    </row>
    <row r="15" spans="1:34" s="91" customFormat="1" ht="84" customHeight="1">
      <c r="A15" s="45">
        <v>2</v>
      </c>
      <c r="B15" s="208" t="s">
        <v>48</v>
      </c>
      <c r="C15" s="47" t="s">
        <v>43</v>
      </c>
      <c r="D15" s="48" t="s">
        <v>44</v>
      </c>
      <c r="E15" s="35">
        <v>2109388</v>
      </c>
      <c r="F15" s="35">
        <v>2022686.0644</v>
      </c>
      <c r="G15" s="49"/>
      <c r="H15" s="49">
        <v>650000</v>
      </c>
      <c r="I15" s="49"/>
      <c r="J15" s="51" t="s">
        <v>49</v>
      </c>
      <c r="K15" s="51" t="s">
        <v>50</v>
      </c>
      <c r="L15" s="49"/>
      <c r="M15" s="49"/>
      <c r="N15" s="49"/>
      <c r="O15" s="49">
        <f t="shared" si="6"/>
        <v>927020.24100000004</v>
      </c>
      <c r="P15" s="49">
        <v>927020.24100000004</v>
      </c>
      <c r="Q15" s="49"/>
      <c r="R15" s="49"/>
      <c r="S15" s="49">
        <f t="shared" si="7"/>
        <v>840468.49921000004</v>
      </c>
      <c r="T15" s="49">
        <v>840468.49921000004</v>
      </c>
      <c r="U15" s="49"/>
      <c r="V15" s="49"/>
      <c r="W15" s="59">
        <f t="shared" si="8"/>
        <v>0</v>
      </c>
      <c r="X15" s="59"/>
      <c r="Y15" s="59">
        <f t="shared" si="9"/>
        <v>86551.74179</v>
      </c>
      <c r="Z15" s="131">
        <f t="shared" si="10"/>
        <v>9.3365536114545303E-2</v>
      </c>
      <c r="AA15" s="59">
        <f t="shared" si="11"/>
        <v>86551.74179</v>
      </c>
      <c r="AB15" s="140">
        <f t="shared" si="12"/>
        <v>9.3365536114545303E-2</v>
      </c>
      <c r="AC15" s="149">
        <v>1</v>
      </c>
      <c r="AD15" s="149">
        <v>0</v>
      </c>
      <c r="AE15" s="149">
        <v>0</v>
      </c>
      <c r="AF15" s="150">
        <v>0</v>
      </c>
      <c r="AG15" s="81"/>
      <c r="AH15"/>
    </row>
    <row r="16" spans="1:34" s="91" customFormat="1" ht="84" customHeight="1">
      <c r="A16" s="45">
        <v>3</v>
      </c>
      <c r="B16" s="208" t="s">
        <v>51</v>
      </c>
      <c r="C16" s="47" t="s">
        <v>43</v>
      </c>
      <c r="D16" s="48" t="s">
        <v>44</v>
      </c>
      <c r="E16" s="35">
        <v>3100763</v>
      </c>
      <c r="F16" s="35">
        <v>2942352.3111400004</v>
      </c>
      <c r="G16" s="49"/>
      <c r="H16" s="49">
        <v>100000</v>
      </c>
      <c r="I16" s="49"/>
      <c r="J16" s="51" t="s">
        <v>52</v>
      </c>
      <c r="K16" s="51" t="s">
        <v>53</v>
      </c>
      <c r="L16" s="49"/>
      <c r="M16" s="49"/>
      <c r="N16" s="49"/>
      <c r="O16" s="49">
        <f t="shared" si="6"/>
        <v>735000</v>
      </c>
      <c r="P16" s="49">
        <v>735000</v>
      </c>
      <c r="Q16" s="49"/>
      <c r="R16" s="49"/>
      <c r="S16" s="49">
        <f t="shared" si="7"/>
        <v>591000</v>
      </c>
      <c r="T16" s="49">
        <v>591000</v>
      </c>
      <c r="U16" s="49"/>
      <c r="V16" s="49"/>
      <c r="W16" s="59">
        <f t="shared" si="8"/>
        <v>0</v>
      </c>
      <c r="X16" s="59"/>
      <c r="Y16" s="59">
        <f t="shared" si="9"/>
        <v>144000</v>
      </c>
      <c r="Z16" s="131">
        <f t="shared" si="10"/>
        <v>0.19591836734693877</v>
      </c>
      <c r="AA16" s="59">
        <f t="shared" si="11"/>
        <v>144000</v>
      </c>
      <c r="AB16" s="140">
        <f t="shared" si="12"/>
        <v>0.19591836734693877</v>
      </c>
      <c r="AC16" s="149">
        <v>1</v>
      </c>
      <c r="AD16" s="149">
        <v>0</v>
      </c>
      <c r="AE16" s="149">
        <v>0</v>
      </c>
      <c r="AF16" s="150">
        <v>0</v>
      </c>
      <c r="AG16" s="56"/>
      <c r="AH16"/>
    </row>
    <row r="17" spans="1:34" s="91" customFormat="1" ht="81" customHeight="1">
      <c r="A17" s="45">
        <v>4</v>
      </c>
      <c r="B17" s="208" t="s">
        <v>54</v>
      </c>
      <c r="C17" s="47" t="s">
        <v>43</v>
      </c>
      <c r="D17" s="48" t="s">
        <v>44</v>
      </c>
      <c r="E17" s="49">
        <v>2756897</v>
      </c>
      <c r="F17" s="35">
        <v>2645341.06641</v>
      </c>
      <c r="G17" s="49"/>
      <c r="H17" s="49">
        <v>1327000</v>
      </c>
      <c r="I17" s="49"/>
      <c r="J17" s="51" t="s">
        <v>55</v>
      </c>
      <c r="K17" s="51" t="s">
        <v>56</v>
      </c>
      <c r="L17" s="49"/>
      <c r="M17" s="49"/>
      <c r="N17" s="49"/>
      <c r="O17" s="49">
        <f t="shared" si="6"/>
        <v>867000</v>
      </c>
      <c r="P17" s="49">
        <v>867000</v>
      </c>
      <c r="Q17" s="49"/>
      <c r="R17" s="49"/>
      <c r="S17" s="49">
        <f t="shared" si="7"/>
        <v>804125.49979999999</v>
      </c>
      <c r="T17" s="49">
        <v>804125.49979999999</v>
      </c>
      <c r="U17" s="49"/>
      <c r="V17" s="49"/>
      <c r="W17" s="59">
        <f t="shared" si="8"/>
        <v>0</v>
      </c>
      <c r="X17" s="59"/>
      <c r="Y17" s="59">
        <f t="shared" si="9"/>
        <v>62874.500200000009</v>
      </c>
      <c r="Z17" s="131">
        <f t="shared" si="10"/>
        <v>7.2519608073817771E-2</v>
      </c>
      <c r="AA17" s="59">
        <f t="shared" si="11"/>
        <v>62874.500200000009</v>
      </c>
      <c r="AB17" s="140">
        <f t="shared" si="12"/>
        <v>7.2519608073817771E-2</v>
      </c>
      <c r="AC17" s="149">
        <v>1</v>
      </c>
      <c r="AD17" s="149">
        <v>0</v>
      </c>
      <c r="AE17" s="149">
        <v>0</v>
      </c>
      <c r="AF17" s="150">
        <v>0</v>
      </c>
      <c r="AG17" s="81"/>
      <c r="AH17"/>
    </row>
    <row r="18" spans="1:34" s="91" customFormat="1" ht="71.25" customHeight="1">
      <c r="A18" s="45">
        <v>5</v>
      </c>
      <c r="B18" s="208" t="s">
        <v>57</v>
      </c>
      <c r="C18" s="47" t="s">
        <v>43</v>
      </c>
      <c r="D18" s="48" t="s">
        <v>58</v>
      </c>
      <c r="E18" s="49">
        <v>2737433</v>
      </c>
      <c r="F18" s="49">
        <v>2461861.0047200001</v>
      </c>
      <c r="G18" s="49"/>
      <c r="H18" s="49">
        <v>1133361</v>
      </c>
      <c r="I18" s="49"/>
      <c r="J18" s="51" t="s">
        <v>59</v>
      </c>
      <c r="K18" s="51" t="s">
        <v>60</v>
      </c>
      <c r="L18" s="49"/>
      <c r="M18" s="49"/>
      <c r="N18" s="49"/>
      <c r="O18" s="49">
        <f t="shared" si="6"/>
        <v>1133361</v>
      </c>
      <c r="P18" s="49">
        <v>1133361</v>
      </c>
      <c r="Q18" s="49"/>
      <c r="R18" s="49"/>
      <c r="S18" s="49">
        <f t="shared" si="7"/>
        <v>985733.01511000004</v>
      </c>
      <c r="T18" s="49">
        <v>985733.01511000004</v>
      </c>
      <c r="U18" s="49"/>
      <c r="V18" s="49"/>
      <c r="W18" s="59">
        <f t="shared" si="8"/>
        <v>0</v>
      </c>
      <c r="X18" s="59"/>
      <c r="Y18" s="59">
        <f t="shared" si="9"/>
        <v>147627.98488999996</v>
      </c>
      <c r="Z18" s="131">
        <f t="shared" si="10"/>
        <v>0.13025680686912638</v>
      </c>
      <c r="AA18" s="59">
        <f t="shared" si="11"/>
        <v>147627.98488999996</v>
      </c>
      <c r="AB18" s="140">
        <f t="shared" si="12"/>
        <v>0.13025680686912638</v>
      </c>
      <c r="AC18" s="149">
        <v>1</v>
      </c>
      <c r="AD18" s="149">
        <v>0</v>
      </c>
      <c r="AE18" s="149">
        <v>0</v>
      </c>
      <c r="AF18" s="150">
        <v>0</v>
      </c>
      <c r="AG18" s="81"/>
      <c r="AH18"/>
    </row>
    <row r="19" spans="1:34" s="91" customFormat="1" ht="52.5" customHeight="1">
      <c r="A19" s="45">
        <v>7</v>
      </c>
      <c r="B19" s="208" t="s">
        <v>64</v>
      </c>
      <c r="C19" s="47" t="s">
        <v>65</v>
      </c>
      <c r="D19" s="48" t="s">
        <v>44</v>
      </c>
      <c r="E19" s="49">
        <v>3820325</v>
      </c>
      <c r="F19" s="49">
        <v>2398922.1830000002</v>
      </c>
      <c r="G19" s="49"/>
      <c r="H19" s="49">
        <v>2398922.1830000002</v>
      </c>
      <c r="I19" s="49"/>
      <c r="J19" s="51" t="s">
        <v>66</v>
      </c>
      <c r="K19" s="51" t="s">
        <v>66</v>
      </c>
      <c r="L19" s="49"/>
      <c r="M19" s="49"/>
      <c r="N19" s="49"/>
      <c r="O19" s="49">
        <f t="shared" si="6"/>
        <v>124057.857</v>
      </c>
      <c r="P19" s="49">
        <v>124057.857</v>
      </c>
      <c r="Q19" s="49"/>
      <c r="R19" s="49"/>
      <c r="S19" s="49">
        <f t="shared" si="7"/>
        <v>124057.857</v>
      </c>
      <c r="T19" s="49">
        <v>124057.857</v>
      </c>
      <c r="U19" s="49"/>
      <c r="V19" s="49"/>
      <c r="W19" s="59">
        <f t="shared" si="8"/>
        <v>0</v>
      </c>
      <c r="X19" s="59"/>
      <c r="Y19" s="59">
        <f t="shared" si="9"/>
        <v>0</v>
      </c>
      <c r="Z19" s="131">
        <f t="shared" si="10"/>
        <v>0</v>
      </c>
      <c r="AA19" s="59">
        <f t="shared" si="11"/>
        <v>0</v>
      </c>
      <c r="AB19" s="140">
        <f t="shared" si="12"/>
        <v>0</v>
      </c>
      <c r="AC19" s="149">
        <v>1</v>
      </c>
      <c r="AD19" s="149">
        <v>0</v>
      </c>
      <c r="AE19" s="149">
        <v>0</v>
      </c>
      <c r="AF19" s="150">
        <v>0</v>
      </c>
      <c r="AG19" s="56" t="s">
        <v>67</v>
      </c>
      <c r="AH19"/>
    </row>
    <row r="20" spans="1:34" s="91" customFormat="1" ht="69" customHeight="1">
      <c r="A20" s="45">
        <v>8</v>
      </c>
      <c r="B20" s="208" t="s">
        <v>68</v>
      </c>
      <c r="C20" s="47" t="s">
        <v>65</v>
      </c>
      <c r="D20" s="48" t="s">
        <v>44</v>
      </c>
      <c r="E20" s="49">
        <v>6715009</v>
      </c>
      <c r="F20" s="35">
        <v>6535067.4638699992</v>
      </c>
      <c r="G20" s="49"/>
      <c r="H20" s="49">
        <v>4015000</v>
      </c>
      <c r="I20" s="49"/>
      <c r="J20" s="51" t="s">
        <v>69</v>
      </c>
      <c r="K20" s="51" t="s">
        <v>70</v>
      </c>
      <c r="L20" s="49"/>
      <c r="M20" s="49"/>
      <c r="N20" s="49"/>
      <c r="O20" s="49">
        <f t="shared" si="6"/>
        <v>2445052.4029999999</v>
      </c>
      <c r="P20" s="49">
        <v>2445052.4029999999</v>
      </c>
      <c r="Q20" s="49"/>
      <c r="R20" s="49"/>
      <c r="S20" s="49">
        <f t="shared" si="7"/>
        <v>733515.72117000003</v>
      </c>
      <c r="T20" s="49">
        <v>733515.72117000003</v>
      </c>
      <c r="U20" s="49"/>
      <c r="V20" s="49"/>
      <c r="W20" s="59">
        <f t="shared" si="8"/>
        <v>0</v>
      </c>
      <c r="X20" s="59"/>
      <c r="Y20" s="59">
        <f t="shared" si="9"/>
        <v>1711536.6818299999</v>
      </c>
      <c r="Z20" s="131">
        <f t="shared" si="10"/>
        <v>0.69999999988957284</v>
      </c>
      <c r="AA20" s="59">
        <f t="shared" si="11"/>
        <v>1711536.6818299999</v>
      </c>
      <c r="AB20" s="140">
        <f t="shared" si="12"/>
        <v>0.69999999988957284</v>
      </c>
      <c r="AC20" s="149">
        <v>1</v>
      </c>
      <c r="AD20" s="149">
        <v>0</v>
      </c>
      <c r="AE20" s="149">
        <v>0</v>
      </c>
      <c r="AF20" s="150">
        <v>0</v>
      </c>
      <c r="AG20" s="81"/>
      <c r="AH20"/>
    </row>
    <row r="21" spans="1:34" s="91" customFormat="1" ht="69" customHeight="1">
      <c r="A21" s="45">
        <v>9</v>
      </c>
      <c r="B21" s="208" t="s">
        <v>71</v>
      </c>
      <c r="C21" s="47" t="s">
        <v>65</v>
      </c>
      <c r="D21" s="48" t="s">
        <v>44</v>
      </c>
      <c r="E21" s="49">
        <v>2356129.338</v>
      </c>
      <c r="F21" s="35">
        <v>2291862.4642099999</v>
      </c>
      <c r="G21" s="49"/>
      <c r="H21" s="49">
        <v>1100000</v>
      </c>
      <c r="I21" s="49"/>
      <c r="J21" s="51" t="s">
        <v>72</v>
      </c>
      <c r="K21" s="51" t="s">
        <v>73</v>
      </c>
      <c r="L21" s="49"/>
      <c r="M21" s="49"/>
      <c r="N21" s="49"/>
      <c r="O21" s="49">
        <f t="shared" si="6"/>
        <v>341934.01646000001</v>
      </c>
      <c r="P21" s="49">
        <v>341934.01646000001</v>
      </c>
      <c r="Q21" s="49"/>
      <c r="R21" s="49"/>
      <c r="S21" s="49">
        <f t="shared" si="7"/>
        <v>341934.01646000001</v>
      </c>
      <c r="T21" s="49">
        <v>341934.01646000001</v>
      </c>
      <c r="U21" s="49"/>
      <c r="V21" s="49"/>
      <c r="W21" s="59">
        <f t="shared" si="8"/>
        <v>0</v>
      </c>
      <c r="X21" s="59"/>
      <c r="Y21" s="59">
        <f t="shared" si="9"/>
        <v>0</v>
      </c>
      <c r="Z21" s="131">
        <f t="shared" si="10"/>
        <v>0</v>
      </c>
      <c r="AA21" s="59">
        <f t="shared" si="11"/>
        <v>0</v>
      </c>
      <c r="AB21" s="140">
        <f t="shared" si="12"/>
        <v>0</v>
      </c>
      <c r="AC21" s="149">
        <v>1</v>
      </c>
      <c r="AD21" s="149">
        <v>0</v>
      </c>
      <c r="AE21" s="149">
        <v>0</v>
      </c>
      <c r="AF21" s="150">
        <v>0</v>
      </c>
      <c r="AG21" s="81"/>
      <c r="AH21"/>
    </row>
    <row r="22" spans="1:34" s="91" customFormat="1" ht="75" customHeight="1">
      <c r="A22" s="45">
        <v>10</v>
      </c>
      <c r="B22" s="208" t="s">
        <v>74</v>
      </c>
      <c r="C22" s="47" t="s">
        <v>65</v>
      </c>
      <c r="D22" s="48" t="s">
        <v>75</v>
      </c>
      <c r="E22" s="49">
        <v>4960691</v>
      </c>
      <c r="F22" s="49">
        <v>4729032.6511100009</v>
      </c>
      <c r="G22" s="49"/>
      <c r="H22" s="49">
        <v>2529399.6940899999</v>
      </c>
      <c r="I22" s="49"/>
      <c r="J22" s="51" t="s">
        <v>76</v>
      </c>
      <c r="K22" s="51" t="s">
        <v>77</v>
      </c>
      <c r="L22" s="49"/>
      <c r="M22" s="49"/>
      <c r="N22" s="49"/>
      <c r="O22" s="49">
        <f t="shared" si="6"/>
        <v>0</v>
      </c>
      <c r="P22" s="49">
        <v>0</v>
      </c>
      <c r="Q22" s="49"/>
      <c r="R22" s="49"/>
      <c r="S22" s="49">
        <f t="shared" si="7"/>
        <v>0</v>
      </c>
      <c r="T22" s="49">
        <v>0</v>
      </c>
      <c r="U22" s="49"/>
      <c r="V22" s="49"/>
      <c r="W22" s="59">
        <f t="shared" si="8"/>
        <v>0</v>
      </c>
      <c r="X22" s="59"/>
      <c r="Y22" s="59">
        <f t="shared" si="9"/>
        <v>0</v>
      </c>
      <c r="Z22" s="131"/>
      <c r="AA22" s="59">
        <f t="shared" si="11"/>
        <v>0</v>
      </c>
      <c r="AB22" s="140"/>
      <c r="AC22" s="149">
        <v>1</v>
      </c>
      <c r="AD22" s="149">
        <v>0</v>
      </c>
      <c r="AE22" s="149">
        <v>0</v>
      </c>
      <c r="AF22" s="150">
        <v>0</v>
      </c>
      <c r="AG22" s="56" t="s">
        <v>78</v>
      </c>
      <c r="AH22"/>
    </row>
    <row r="23" spans="1:34" s="91" customFormat="1" ht="117.75" customHeight="1">
      <c r="A23" s="45">
        <v>11</v>
      </c>
      <c r="B23" s="208" t="s">
        <v>79</v>
      </c>
      <c r="C23" s="47" t="s">
        <v>65</v>
      </c>
      <c r="D23" s="48" t="s">
        <v>44</v>
      </c>
      <c r="E23" s="49">
        <v>2811257</v>
      </c>
      <c r="F23" s="35">
        <v>2732467.6695900001</v>
      </c>
      <c r="G23" s="49"/>
      <c r="H23" s="49">
        <v>493500</v>
      </c>
      <c r="I23" s="49"/>
      <c r="J23" s="51" t="s">
        <v>80</v>
      </c>
      <c r="K23" s="51" t="s">
        <v>81</v>
      </c>
      <c r="L23" s="49"/>
      <c r="M23" s="49"/>
      <c r="N23" s="49"/>
      <c r="O23" s="49">
        <f t="shared" si="6"/>
        <v>650000</v>
      </c>
      <c r="P23" s="49">
        <v>650000</v>
      </c>
      <c r="Q23" s="49"/>
      <c r="R23" s="49"/>
      <c r="S23" s="49">
        <f t="shared" si="7"/>
        <v>396630.41399999999</v>
      </c>
      <c r="T23" s="49">
        <v>396630.41399999999</v>
      </c>
      <c r="U23" s="49"/>
      <c r="V23" s="49"/>
      <c r="W23" s="59">
        <f t="shared" si="8"/>
        <v>0</v>
      </c>
      <c r="X23" s="59"/>
      <c r="Y23" s="59">
        <f t="shared" si="9"/>
        <v>253369.58600000001</v>
      </c>
      <c r="Z23" s="131">
        <f t="shared" si="10"/>
        <v>0.38979936307692309</v>
      </c>
      <c r="AA23" s="59">
        <f t="shared" si="11"/>
        <v>253369.58600000001</v>
      </c>
      <c r="AB23" s="140">
        <f t="shared" si="12"/>
        <v>0.38979936307692309</v>
      </c>
      <c r="AC23" s="149">
        <v>1</v>
      </c>
      <c r="AD23" s="149">
        <v>0</v>
      </c>
      <c r="AE23" s="149">
        <v>0</v>
      </c>
      <c r="AF23" s="150">
        <v>0</v>
      </c>
      <c r="AG23" s="81"/>
      <c r="AH23"/>
    </row>
    <row r="24" spans="1:34" s="91" customFormat="1" ht="61.5" customHeight="1">
      <c r="A24" s="45">
        <v>12</v>
      </c>
      <c r="B24" s="208" t="s">
        <v>82</v>
      </c>
      <c r="C24" s="47" t="s">
        <v>65</v>
      </c>
      <c r="D24" s="48" t="s">
        <v>44</v>
      </c>
      <c r="E24" s="49">
        <v>6237578</v>
      </c>
      <c r="F24" s="35">
        <v>6046646.0927500008</v>
      </c>
      <c r="G24" s="49"/>
      <c r="H24" s="49">
        <v>3872000</v>
      </c>
      <c r="I24" s="49"/>
      <c r="J24" s="51" t="s">
        <v>83</v>
      </c>
      <c r="K24" s="51" t="s">
        <v>70</v>
      </c>
      <c r="L24" s="49"/>
      <c r="M24" s="49"/>
      <c r="N24" s="49"/>
      <c r="O24" s="49">
        <f t="shared" si="6"/>
        <v>633041.39323000005</v>
      </c>
      <c r="P24" s="49">
        <v>633041.39323000005</v>
      </c>
      <c r="Q24" s="49"/>
      <c r="R24" s="49"/>
      <c r="S24" s="49">
        <f t="shared" si="7"/>
        <v>633041.39323000005</v>
      </c>
      <c r="T24" s="49">
        <v>633041.39323000005</v>
      </c>
      <c r="U24" s="49"/>
      <c r="V24" s="49"/>
      <c r="W24" s="59">
        <f t="shared" si="8"/>
        <v>0</v>
      </c>
      <c r="X24" s="59"/>
      <c r="Y24" s="59">
        <f t="shared" si="9"/>
        <v>0</v>
      </c>
      <c r="Z24" s="131">
        <f t="shared" si="10"/>
        <v>0</v>
      </c>
      <c r="AA24" s="59">
        <f t="shared" si="11"/>
        <v>0</v>
      </c>
      <c r="AB24" s="140">
        <f t="shared" si="12"/>
        <v>0</v>
      </c>
      <c r="AC24" s="149">
        <v>1</v>
      </c>
      <c r="AD24" s="149">
        <v>0</v>
      </c>
      <c r="AE24" s="149">
        <v>0</v>
      </c>
      <c r="AF24" s="150">
        <v>0</v>
      </c>
      <c r="AG24" s="81"/>
      <c r="AH24"/>
    </row>
    <row r="25" spans="1:34" s="91" customFormat="1" ht="54.75" customHeight="1">
      <c r="A25" s="45">
        <v>13</v>
      </c>
      <c r="B25" s="208" t="s">
        <v>84</v>
      </c>
      <c r="C25" s="47" t="s">
        <v>65</v>
      </c>
      <c r="D25" s="48" t="s">
        <v>44</v>
      </c>
      <c r="E25" s="49">
        <v>2521526</v>
      </c>
      <c r="F25" s="49">
        <v>2431261.2969599999</v>
      </c>
      <c r="G25" s="49"/>
      <c r="H25" s="49">
        <v>250000</v>
      </c>
      <c r="I25" s="49"/>
      <c r="J25" s="51" t="s">
        <v>85</v>
      </c>
      <c r="K25" s="51" t="s">
        <v>86</v>
      </c>
      <c r="L25" s="49"/>
      <c r="M25" s="49"/>
      <c r="N25" s="49"/>
      <c r="O25" s="49">
        <f t="shared" si="6"/>
        <v>638447.05500000005</v>
      </c>
      <c r="P25" s="49">
        <v>638447.05500000005</v>
      </c>
      <c r="Q25" s="49"/>
      <c r="R25" s="49"/>
      <c r="S25" s="49">
        <f t="shared" si="7"/>
        <v>638447.05500000005</v>
      </c>
      <c r="T25" s="49">
        <v>638447.05500000005</v>
      </c>
      <c r="U25" s="49"/>
      <c r="V25" s="49"/>
      <c r="W25" s="59">
        <f t="shared" si="8"/>
        <v>0</v>
      </c>
      <c r="X25" s="59"/>
      <c r="Y25" s="59">
        <f t="shared" si="9"/>
        <v>0</v>
      </c>
      <c r="Z25" s="131">
        <f t="shared" si="10"/>
        <v>0</v>
      </c>
      <c r="AA25" s="59">
        <f t="shared" si="11"/>
        <v>0</v>
      </c>
      <c r="AB25" s="140">
        <f t="shared" si="12"/>
        <v>0</v>
      </c>
      <c r="AC25" s="149">
        <v>1</v>
      </c>
      <c r="AD25" s="149">
        <v>0</v>
      </c>
      <c r="AE25" s="149">
        <v>0</v>
      </c>
      <c r="AF25" s="150">
        <v>0</v>
      </c>
      <c r="AG25" s="81"/>
      <c r="AH25"/>
    </row>
    <row r="26" spans="1:34" s="91" customFormat="1" ht="67.5" customHeight="1">
      <c r="A26" s="45">
        <v>14</v>
      </c>
      <c r="B26" s="208" t="s">
        <v>87</v>
      </c>
      <c r="C26" s="47" t="s">
        <v>65</v>
      </c>
      <c r="D26" s="48" t="s">
        <v>44</v>
      </c>
      <c r="E26" s="49">
        <v>2334400</v>
      </c>
      <c r="F26" s="49">
        <v>1902604.0532700005</v>
      </c>
      <c r="G26" s="49"/>
      <c r="H26" s="49">
        <v>1589882.7522999998</v>
      </c>
      <c r="I26" s="49"/>
      <c r="J26" s="51" t="s">
        <v>88</v>
      </c>
      <c r="K26" s="51" t="s">
        <v>89</v>
      </c>
      <c r="L26" s="49"/>
      <c r="M26" s="49"/>
      <c r="N26" s="49"/>
      <c r="O26" s="49">
        <f t="shared" si="6"/>
        <v>308437.00400000002</v>
      </c>
      <c r="P26" s="49">
        <v>308437.00400000002</v>
      </c>
      <c r="Q26" s="49"/>
      <c r="R26" s="49"/>
      <c r="S26" s="49">
        <f t="shared" si="7"/>
        <v>308437.00400000002</v>
      </c>
      <c r="T26" s="49">
        <v>308437.00400000002</v>
      </c>
      <c r="U26" s="49"/>
      <c r="V26" s="49"/>
      <c r="W26" s="59">
        <f t="shared" si="8"/>
        <v>0</v>
      </c>
      <c r="X26" s="59"/>
      <c r="Y26" s="59">
        <f t="shared" si="9"/>
        <v>0</v>
      </c>
      <c r="Z26" s="131">
        <f t="shared" si="10"/>
        <v>0</v>
      </c>
      <c r="AA26" s="59">
        <f t="shared" si="11"/>
        <v>0</v>
      </c>
      <c r="AB26" s="140">
        <f t="shared" si="12"/>
        <v>0</v>
      </c>
      <c r="AC26" s="149">
        <v>1</v>
      </c>
      <c r="AD26" s="149">
        <v>0</v>
      </c>
      <c r="AE26" s="149">
        <v>0</v>
      </c>
      <c r="AF26" s="150">
        <v>0</v>
      </c>
      <c r="AG26" s="81"/>
      <c r="AH26"/>
    </row>
    <row r="27" spans="1:34" s="91" customFormat="1" ht="66.75" customHeight="1">
      <c r="A27" s="45">
        <v>15</v>
      </c>
      <c r="B27" s="208" t="s">
        <v>90</v>
      </c>
      <c r="C27" s="47" t="s">
        <v>65</v>
      </c>
      <c r="D27" s="48" t="s">
        <v>44</v>
      </c>
      <c r="E27" s="49">
        <v>6220881</v>
      </c>
      <c r="F27" s="35">
        <v>6115197.0614900002</v>
      </c>
      <c r="G27" s="49"/>
      <c r="H27" s="49">
        <v>1424500</v>
      </c>
      <c r="I27" s="49"/>
      <c r="J27" s="51" t="s">
        <v>91</v>
      </c>
      <c r="K27" s="51" t="s">
        <v>70</v>
      </c>
      <c r="L27" s="49"/>
      <c r="M27" s="49"/>
      <c r="N27" s="49"/>
      <c r="O27" s="49">
        <f t="shared" si="6"/>
        <v>638905.12100000004</v>
      </c>
      <c r="P27" s="49">
        <v>638905.12100000004</v>
      </c>
      <c r="Q27" s="49"/>
      <c r="R27" s="49"/>
      <c r="S27" s="49">
        <f t="shared" si="7"/>
        <v>638905.12100000004</v>
      </c>
      <c r="T27" s="49">
        <v>638905.12100000004</v>
      </c>
      <c r="U27" s="49"/>
      <c r="V27" s="49"/>
      <c r="W27" s="59">
        <f t="shared" si="8"/>
        <v>0</v>
      </c>
      <c r="X27" s="59"/>
      <c r="Y27" s="59">
        <f t="shared" si="9"/>
        <v>0</v>
      </c>
      <c r="Z27" s="131">
        <f t="shared" si="10"/>
        <v>0</v>
      </c>
      <c r="AA27" s="59">
        <f t="shared" si="11"/>
        <v>0</v>
      </c>
      <c r="AB27" s="140">
        <f t="shared" si="12"/>
        <v>0</v>
      </c>
      <c r="AC27" s="149">
        <v>1</v>
      </c>
      <c r="AD27" s="149">
        <v>0</v>
      </c>
      <c r="AE27" s="149">
        <v>0</v>
      </c>
      <c r="AF27" s="150">
        <v>0</v>
      </c>
      <c r="AG27" s="81"/>
      <c r="AH27"/>
    </row>
    <row r="28" spans="1:34" s="91" customFormat="1" ht="114" customHeight="1">
      <c r="A28" s="45">
        <v>16</v>
      </c>
      <c r="B28" s="208" t="s">
        <v>92</v>
      </c>
      <c r="C28" s="47" t="s">
        <v>65</v>
      </c>
      <c r="D28" s="48" t="s">
        <v>44</v>
      </c>
      <c r="E28" s="49">
        <v>2652521</v>
      </c>
      <c r="F28" s="35">
        <v>2563316.3537300001</v>
      </c>
      <c r="G28" s="49"/>
      <c r="H28" s="49">
        <v>1050000</v>
      </c>
      <c r="I28" s="49"/>
      <c r="J28" s="51" t="s">
        <v>93</v>
      </c>
      <c r="K28" s="51" t="s">
        <v>94</v>
      </c>
      <c r="L28" s="49"/>
      <c r="M28" s="49"/>
      <c r="N28" s="49"/>
      <c r="O28" s="49">
        <f t="shared" si="6"/>
        <v>437509.84207999997</v>
      </c>
      <c r="P28" s="49">
        <v>437509.84207999997</v>
      </c>
      <c r="Q28" s="49"/>
      <c r="R28" s="49"/>
      <c r="S28" s="49">
        <f t="shared" si="7"/>
        <v>437509.84207999997</v>
      </c>
      <c r="T28" s="49">
        <v>437509.84207999997</v>
      </c>
      <c r="U28" s="49"/>
      <c r="V28" s="49"/>
      <c r="W28" s="59">
        <f t="shared" si="8"/>
        <v>0</v>
      </c>
      <c r="X28" s="59"/>
      <c r="Y28" s="59">
        <f t="shared" si="9"/>
        <v>0</v>
      </c>
      <c r="Z28" s="131">
        <f t="shared" si="10"/>
        <v>0</v>
      </c>
      <c r="AA28" s="59">
        <f t="shared" si="11"/>
        <v>0</v>
      </c>
      <c r="AB28" s="140">
        <f t="shared" si="12"/>
        <v>0</v>
      </c>
      <c r="AC28" s="149">
        <v>1</v>
      </c>
      <c r="AD28" s="149">
        <v>0</v>
      </c>
      <c r="AE28" s="149">
        <v>0</v>
      </c>
      <c r="AF28" s="150">
        <v>0</v>
      </c>
      <c r="AG28" s="81"/>
      <c r="AH28"/>
    </row>
    <row r="29" spans="1:34" s="91" customFormat="1" ht="143.25" customHeight="1">
      <c r="A29" s="45">
        <v>17</v>
      </c>
      <c r="B29" s="208" t="s">
        <v>95</v>
      </c>
      <c r="C29" s="47" t="s">
        <v>65</v>
      </c>
      <c r="D29" s="48" t="s">
        <v>44</v>
      </c>
      <c r="E29" s="49">
        <v>2976050</v>
      </c>
      <c r="F29" s="35">
        <v>2832629.2927999999</v>
      </c>
      <c r="G29" s="49"/>
      <c r="H29" s="49">
        <v>585000</v>
      </c>
      <c r="I29" s="49"/>
      <c r="J29" s="51" t="s">
        <v>96</v>
      </c>
      <c r="K29" s="51" t="s">
        <v>89</v>
      </c>
      <c r="L29" s="49"/>
      <c r="M29" s="49"/>
      <c r="N29" s="49"/>
      <c r="O29" s="49">
        <f t="shared" si="6"/>
        <v>1320000</v>
      </c>
      <c r="P29" s="49">
        <v>1320000</v>
      </c>
      <c r="Q29" s="49"/>
      <c r="R29" s="49"/>
      <c r="S29" s="49">
        <f t="shared" si="7"/>
        <v>0</v>
      </c>
      <c r="T29" s="49">
        <v>0</v>
      </c>
      <c r="U29" s="49"/>
      <c r="V29" s="49"/>
      <c r="W29" s="59">
        <f t="shared" si="8"/>
        <v>0</v>
      </c>
      <c r="X29" s="59"/>
      <c r="Y29" s="59">
        <f t="shared" si="9"/>
        <v>1320000</v>
      </c>
      <c r="Z29" s="131">
        <f t="shared" si="10"/>
        <v>1</v>
      </c>
      <c r="AA29" s="59">
        <f t="shared" si="11"/>
        <v>1320000</v>
      </c>
      <c r="AB29" s="140">
        <f t="shared" si="12"/>
        <v>1</v>
      </c>
      <c r="AC29" s="149">
        <v>1</v>
      </c>
      <c r="AD29" s="149">
        <v>0</v>
      </c>
      <c r="AE29" s="149">
        <v>0</v>
      </c>
      <c r="AF29" s="150">
        <v>0</v>
      </c>
      <c r="AG29" s="56" t="s">
        <v>47</v>
      </c>
      <c r="AH29"/>
    </row>
    <row r="30" spans="1:34" s="91" customFormat="1" ht="64.5" customHeight="1">
      <c r="A30" s="45">
        <v>19</v>
      </c>
      <c r="B30" s="208" t="s">
        <v>100</v>
      </c>
      <c r="C30" s="47" t="s">
        <v>101</v>
      </c>
      <c r="D30" s="48" t="s">
        <v>58</v>
      </c>
      <c r="E30" s="35">
        <v>9177975</v>
      </c>
      <c r="F30" s="35">
        <v>8538185.9151999988</v>
      </c>
      <c r="G30" s="49"/>
      <c r="H30" s="49">
        <v>6811185.7230000002</v>
      </c>
      <c r="I30" s="49"/>
      <c r="J30" s="103" t="s">
        <v>102</v>
      </c>
      <c r="K30" s="103" t="s">
        <v>103</v>
      </c>
      <c r="L30" s="49"/>
      <c r="M30" s="49"/>
      <c r="N30" s="49"/>
      <c r="O30" s="49">
        <v>0</v>
      </c>
      <c r="P30" s="49">
        <v>0</v>
      </c>
      <c r="Q30" s="49">
        <v>0</v>
      </c>
      <c r="R30" s="49">
        <v>0</v>
      </c>
      <c r="S30" s="49">
        <v>0</v>
      </c>
      <c r="T30" s="49">
        <v>0</v>
      </c>
      <c r="U30" s="49">
        <v>0</v>
      </c>
      <c r="V30" s="49">
        <v>0</v>
      </c>
      <c r="W30" s="59">
        <f t="shared" si="8"/>
        <v>0</v>
      </c>
      <c r="X30" s="59"/>
      <c r="Y30" s="59">
        <f t="shared" si="9"/>
        <v>0</v>
      </c>
      <c r="Z30" s="131"/>
      <c r="AA30" s="59">
        <f t="shared" si="11"/>
        <v>0</v>
      </c>
      <c r="AB30" s="140"/>
      <c r="AC30" s="149">
        <v>1</v>
      </c>
      <c r="AD30" s="149">
        <v>0</v>
      </c>
      <c r="AE30" s="149">
        <v>0</v>
      </c>
      <c r="AF30" s="150">
        <v>0</v>
      </c>
      <c r="AG30" s="81"/>
      <c r="AH30"/>
    </row>
    <row r="31" spans="1:34" s="18" customFormat="1" ht="48.75" customHeight="1">
      <c r="A31" s="45">
        <v>20</v>
      </c>
      <c r="B31" s="208" t="s">
        <v>104</v>
      </c>
      <c r="C31" s="47" t="s">
        <v>101</v>
      </c>
      <c r="D31" s="48" t="s">
        <v>105</v>
      </c>
      <c r="E31" s="35">
        <v>12224030</v>
      </c>
      <c r="F31" s="35">
        <v>11869364.60201</v>
      </c>
      <c r="G31" s="49"/>
      <c r="H31" s="49">
        <v>9203474.2982899994</v>
      </c>
      <c r="I31" s="49"/>
      <c r="J31" s="103" t="s">
        <v>106</v>
      </c>
      <c r="K31" s="103" t="s">
        <v>107</v>
      </c>
      <c r="L31" s="49"/>
      <c r="M31" s="49"/>
      <c r="N31" s="49"/>
      <c r="O31" s="49">
        <f t="shared" si="6"/>
        <v>507146.45209999999</v>
      </c>
      <c r="P31" s="49">
        <v>507146.45209999999</v>
      </c>
      <c r="Q31" s="49"/>
      <c r="R31" s="49"/>
      <c r="S31" s="49">
        <f t="shared" si="7"/>
        <v>507146.45209999999</v>
      </c>
      <c r="T31" s="49">
        <v>507146.45209999999</v>
      </c>
      <c r="U31" s="49"/>
      <c r="V31" s="49"/>
      <c r="W31" s="59">
        <f t="shared" si="8"/>
        <v>0</v>
      </c>
      <c r="X31" s="59"/>
      <c r="Y31" s="59">
        <f t="shared" si="9"/>
        <v>0</v>
      </c>
      <c r="Z31" s="131">
        <f t="shared" si="10"/>
        <v>0</v>
      </c>
      <c r="AA31" s="59">
        <f t="shared" si="11"/>
        <v>0</v>
      </c>
      <c r="AB31" s="140">
        <f t="shared" si="12"/>
        <v>0</v>
      </c>
      <c r="AC31" s="149">
        <v>1</v>
      </c>
      <c r="AD31" s="149">
        <v>0</v>
      </c>
      <c r="AE31" s="149">
        <v>0</v>
      </c>
      <c r="AF31" s="150">
        <v>0</v>
      </c>
      <c r="AG31" s="81"/>
      <c r="AH31"/>
    </row>
    <row r="32" spans="1:34" s="18" customFormat="1" ht="92.25" customHeight="1">
      <c r="A32" s="45">
        <v>21</v>
      </c>
      <c r="B32" s="208" t="s">
        <v>108</v>
      </c>
      <c r="C32" s="47" t="s">
        <v>101</v>
      </c>
      <c r="D32" s="48" t="s">
        <v>105</v>
      </c>
      <c r="E32" s="35">
        <v>13940176</v>
      </c>
      <c r="F32" s="35">
        <v>14036930.275300002</v>
      </c>
      <c r="G32" s="49"/>
      <c r="H32" s="49">
        <v>1499000</v>
      </c>
      <c r="I32" s="49"/>
      <c r="J32" s="103" t="s">
        <v>109</v>
      </c>
      <c r="K32" s="103" t="s">
        <v>110</v>
      </c>
      <c r="L32" s="49"/>
      <c r="M32" s="49"/>
      <c r="N32" s="49"/>
      <c r="O32" s="49">
        <f t="shared" si="6"/>
        <v>1227147</v>
      </c>
      <c r="P32" s="49">
        <v>1227147</v>
      </c>
      <c r="Q32" s="49"/>
      <c r="R32" s="49"/>
      <c r="S32" s="49">
        <f t="shared" si="7"/>
        <v>1170000</v>
      </c>
      <c r="T32" s="49">
        <v>1170000</v>
      </c>
      <c r="U32" s="49"/>
      <c r="V32" s="49"/>
      <c r="W32" s="59">
        <f t="shared" si="8"/>
        <v>0</v>
      </c>
      <c r="X32" s="59"/>
      <c r="Y32" s="59">
        <f t="shared" si="9"/>
        <v>57147</v>
      </c>
      <c r="Z32" s="131">
        <f t="shared" si="10"/>
        <v>4.6568992956834025E-2</v>
      </c>
      <c r="AA32" s="59">
        <f t="shared" si="11"/>
        <v>57147</v>
      </c>
      <c r="AB32" s="140">
        <f t="shared" si="12"/>
        <v>4.6568992956834025E-2</v>
      </c>
      <c r="AC32" s="149">
        <v>1</v>
      </c>
      <c r="AD32" s="149">
        <v>0</v>
      </c>
      <c r="AE32" s="149">
        <v>0</v>
      </c>
      <c r="AF32" s="150">
        <v>0</v>
      </c>
      <c r="AG32" s="81"/>
      <c r="AH32"/>
    </row>
    <row r="33" spans="1:34" s="91" customFormat="1" ht="104.25" customHeight="1">
      <c r="A33" s="45">
        <v>22</v>
      </c>
      <c r="B33" s="208" t="s">
        <v>111</v>
      </c>
      <c r="C33" s="47" t="s">
        <v>112</v>
      </c>
      <c r="D33" s="48" t="s">
        <v>113</v>
      </c>
      <c r="E33" s="49">
        <v>1420553.2690000001</v>
      </c>
      <c r="F33" s="49">
        <v>1375968.0249399999</v>
      </c>
      <c r="G33" s="49"/>
      <c r="H33" s="49"/>
      <c r="I33" s="49"/>
      <c r="J33" s="92" t="s">
        <v>114</v>
      </c>
      <c r="K33" s="92"/>
      <c r="L33" s="49"/>
      <c r="M33" s="49"/>
      <c r="N33" s="49"/>
      <c r="O33" s="49">
        <f t="shared" si="6"/>
        <v>0</v>
      </c>
      <c r="P33" s="49">
        <v>0</v>
      </c>
      <c r="Q33" s="49"/>
      <c r="R33" s="49"/>
      <c r="S33" s="49">
        <f t="shared" si="7"/>
        <v>0</v>
      </c>
      <c r="T33" s="49">
        <v>0</v>
      </c>
      <c r="U33" s="49"/>
      <c r="V33" s="49"/>
      <c r="W33" s="59">
        <f t="shared" si="8"/>
        <v>0</v>
      </c>
      <c r="X33" s="59"/>
      <c r="Y33" s="59">
        <f t="shared" si="9"/>
        <v>0</v>
      </c>
      <c r="Z33" s="131"/>
      <c r="AA33" s="59">
        <f t="shared" si="11"/>
        <v>0</v>
      </c>
      <c r="AB33" s="140"/>
      <c r="AC33" s="149">
        <v>1</v>
      </c>
      <c r="AD33" s="149"/>
      <c r="AE33" s="149"/>
      <c r="AF33" s="150"/>
      <c r="AG33" s="56" t="s">
        <v>115</v>
      </c>
      <c r="AH33"/>
    </row>
    <row r="34" spans="1:34" s="91" customFormat="1" ht="104.25" customHeight="1">
      <c r="A34" s="45">
        <v>23</v>
      </c>
      <c r="B34" s="208" t="s">
        <v>116</v>
      </c>
      <c r="C34" s="47" t="s">
        <v>112</v>
      </c>
      <c r="D34" s="48">
        <v>2026</v>
      </c>
      <c r="E34" s="49">
        <v>2590393</v>
      </c>
      <c r="F34" s="49">
        <v>2369852.5683900001</v>
      </c>
      <c r="G34" s="49"/>
      <c r="H34" s="49"/>
      <c r="I34" s="49"/>
      <c r="J34" s="92" t="s">
        <v>117</v>
      </c>
      <c r="K34" s="92"/>
      <c r="L34" s="49"/>
      <c r="M34" s="49"/>
      <c r="N34" s="49"/>
      <c r="O34" s="49">
        <f t="shared" si="6"/>
        <v>0</v>
      </c>
      <c r="P34" s="49">
        <v>0</v>
      </c>
      <c r="Q34" s="49"/>
      <c r="R34" s="49"/>
      <c r="S34" s="49">
        <f t="shared" si="7"/>
        <v>0</v>
      </c>
      <c r="T34" s="49">
        <v>0</v>
      </c>
      <c r="U34" s="49"/>
      <c r="V34" s="49"/>
      <c r="W34" s="59">
        <f t="shared" si="8"/>
        <v>0</v>
      </c>
      <c r="X34" s="59"/>
      <c r="Y34" s="59">
        <f t="shared" si="9"/>
        <v>0</v>
      </c>
      <c r="Z34" s="131"/>
      <c r="AA34" s="59">
        <f t="shared" si="11"/>
        <v>0</v>
      </c>
      <c r="AB34" s="140"/>
      <c r="AC34" s="149">
        <v>1</v>
      </c>
      <c r="AD34" s="149"/>
      <c r="AE34" s="149"/>
      <c r="AF34" s="150"/>
      <c r="AG34" s="56" t="s">
        <v>118</v>
      </c>
      <c r="AH34"/>
    </row>
    <row r="35" spans="1:34" s="91" customFormat="1" ht="104.25" customHeight="1">
      <c r="A35" s="45">
        <v>24</v>
      </c>
      <c r="B35" s="208" t="s">
        <v>119</v>
      </c>
      <c r="C35" s="47" t="s">
        <v>112</v>
      </c>
      <c r="D35" s="48" t="s">
        <v>44</v>
      </c>
      <c r="E35" s="49">
        <v>2332591.7280000001</v>
      </c>
      <c r="F35" s="49">
        <v>2219260.5519900001</v>
      </c>
      <c r="G35" s="49"/>
      <c r="H35" s="49"/>
      <c r="I35" s="49"/>
      <c r="J35" s="92" t="s">
        <v>120</v>
      </c>
      <c r="K35" s="92" t="s">
        <v>120</v>
      </c>
      <c r="L35" s="49"/>
      <c r="M35" s="49"/>
      <c r="N35" s="49"/>
      <c r="O35" s="49">
        <f t="shared" si="6"/>
        <v>603000</v>
      </c>
      <c r="P35" s="49">
        <v>603000</v>
      </c>
      <c r="Q35" s="49"/>
      <c r="R35" s="49"/>
      <c r="S35" s="49">
        <f t="shared" si="7"/>
        <v>603000</v>
      </c>
      <c r="T35" s="49">
        <v>603000</v>
      </c>
      <c r="U35" s="49"/>
      <c r="V35" s="49"/>
      <c r="W35" s="59">
        <f t="shared" si="8"/>
        <v>0</v>
      </c>
      <c r="X35" s="59"/>
      <c r="Y35" s="59">
        <f t="shared" si="9"/>
        <v>0</v>
      </c>
      <c r="Z35" s="131">
        <f t="shared" si="10"/>
        <v>0</v>
      </c>
      <c r="AA35" s="59">
        <f t="shared" si="11"/>
        <v>0</v>
      </c>
      <c r="AB35" s="140">
        <f t="shared" si="12"/>
        <v>0</v>
      </c>
      <c r="AC35" s="149">
        <v>1</v>
      </c>
      <c r="AD35" s="149"/>
      <c r="AE35" s="149"/>
      <c r="AF35" s="150"/>
      <c r="AG35" s="56"/>
      <c r="AH35"/>
    </row>
    <row r="36" spans="1:34" s="91" customFormat="1" ht="104.25" customHeight="1">
      <c r="A36" s="45">
        <v>25</v>
      </c>
      <c r="B36" s="208" t="s">
        <v>121</v>
      </c>
      <c r="C36" s="47" t="s">
        <v>112</v>
      </c>
      <c r="D36" s="48" t="s">
        <v>113</v>
      </c>
      <c r="E36" s="49">
        <v>9582931</v>
      </c>
      <c r="F36" s="49">
        <v>9267229.6919</v>
      </c>
      <c r="G36" s="49"/>
      <c r="H36" s="49"/>
      <c r="I36" s="49"/>
      <c r="J36" s="92" t="s">
        <v>122</v>
      </c>
      <c r="K36" s="92" t="s">
        <v>122</v>
      </c>
      <c r="L36" s="49"/>
      <c r="M36" s="49"/>
      <c r="N36" s="49"/>
      <c r="O36" s="49">
        <f t="shared" si="6"/>
        <v>0</v>
      </c>
      <c r="P36" s="49"/>
      <c r="Q36" s="49"/>
      <c r="R36" s="49"/>
      <c r="S36" s="49">
        <f t="shared" si="7"/>
        <v>0</v>
      </c>
      <c r="T36" s="49"/>
      <c r="U36" s="49">
        <v>0</v>
      </c>
      <c r="V36" s="49"/>
      <c r="W36" s="59">
        <f t="shared" si="8"/>
        <v>0</v>
      </c>
      <c r="X36" s="59"/>
      <c r="Y36" s="59">
        <f t="shared" si="9"/>
        <v>0</v>
      </c>
      <c r="Z36" s="131"/>
      <c r="AA36" s="59">
        <f t="shared" si="11"/>
        <v>0</v>
      </c>
      <c r="AB36" s="140"/>
      <c r="AC36" s="149">
        <v>1</v>
      </c>
      <c r="AD36" s="149"/>
      <c r="AE36" s="149"/>
      <c r="AF36" s="150"/>
      <c r="AG36" s="56" t="s">
        <v>123</v>
      </c>
      <c r="AH36"/>
    </row>
    <row r="37" spans="1:34" s="91" customFormat="1" ht="104.25" customHeight="1">
      <c r="A37" s="45">
        <v>26</v>
      </c>
      <c r="B37" s="208" t="s">
        <v>124</v>
      </c>
      <c r="C37" s="47" t="s">
        <v>112</v>
      </c>
      <c r="D37" s="48" t="s">
        <v>113</v>
      </c>
      <c r="E37" s="49">
        <v>3663151</v>
      </c>
      <c r="F37" s="49">
        <v>3112845.2893699999</v>
      </c>
      <c r="G37" s="49"/>
      <c r="H37" s="49"/>
      <c r="I37" s="49"/>
      <c r="J37" s="92" t="s">
        <v>125</v>
      </c>
      <c r="K37" s="92" t="s">
        <v>125</v>
      </c>
      <c r="L37" s="49"/>
      <c r="M37" s="49"/>
      <c r="N37" s="49"/>
      <c r="O37" s="49">
        <f t="shared" si="6"/>
        <v>442500</v>
      </c>
      <c r="P37" s="49">
        <v>442500</v>
      </c>
      <c r="Q37" s="49"/>
      <c r="R37" s="49"/>
      <c r="S37" s="49">
        <f t="shared" si="7"/>
        <v>442500</v>
      </c>
      <c r="T37" s="49">
        <v>442500</v>
      </c>
      <c r="U37" s="49"/>
      <c r="V37" s="49"/>
      <c r="W37" s="59">
        <f t="shared" si="8"/>
        <v>0</v>
      </c>
      <c r="X37" s="59"/>
      <c r="Y37" s="59">
        <f t="shared" si="9"/>
        <v>0</v>
      </c>
      <c r="Z37" s="131">
        <f t="shared" si="10"/>
        <v>0</v>
      </c>
      <c r="AA37" s="59">
        <f t="shared" si="11"/>
        <v>0</v>
      </c>
      <c r="AB37" s="140">
        <f t="shared" si="12"/>
        <v>0</v>
      </c>
      <c r="AC37" s="149">
        <v>1</v>
      </c>
      <c r="AD37" s="149"/>
      <c r="AE37" s="149"/>
      <c r="AF37" s="150"/>
      <c r="AG37" s="56"/>
      <c r="AH37"/>
    </row>
    <row r="38" spans="1:34" s="91" customFormat="1" ht="104.25" customHeight="1">
      <c r="A38" s="45">
        <v>27</v>
      </c>
      <c r="B38" s="208" t="s">
        <v>126</v>
      </c>
      <c r="C38" s="47" t="s">
        <v>112</v>
      </c>
      <c r="D38" s="48" t="s">
        <v>113</v>
      </c>
      <c r="E38" s="49">
        <v>3181731</v>
      </c>
      <c r="F38" s="49">
        <v>3019434.2197500002</v>
      </c>
      <c r="G38" s="49"/>
      <c r="H38" s="49"/>
      <c r="I38" s="49"/>
      <c r="J38" s="92" t="s">
        <v>127</v>
      </c>
      <c r="K38" s="92" t="s">
        <v>127</v>
      </c>
      <c r="L38" s="49"/>
      <c r="M38" s="49"/>
      <c r="N38" s="49"/>
      <c r="O38" s="49">
        <f t="shared" si="6"/>
        <v>383848.49800999998</v>
      </c>
      <c r="P38" s="49">
        <v>383848.49800999998</v>
      </c>
      <c r="Q38" s="49"/>
      <c r="R38" s="49"/>
      <c r="S38" s="49">
        <f t="shared" si="7"/>
        <v>383848.49800999998</v>
      </c>
      <c r="T38" s="49">
        <v>383848.49800999998</v>
      </c>
      <c r="U38" s="49"/>
      <c r="V38" s="49"/>
      <c r="W38" s="59">
        <f t="shared" si="8"/>
        <v>0</v>
      </c>
      <c r="X38" s="59"/>
      <c r="Y38" s="59">
        <f t="shared" si="9"/>
        <v>0</v>
      </c>
      <c r="Z38" s="131">
        <f t="shared" si="10"/>
        <v>0</v>
      </c>
      <c r="AA38" s="59">
        <f t="shared" si="11"/>
        <v>0</v>
      </c>
      <c r="AB38" s="140">
        <f t="shared" si="12"/>
        <v>0</v>
      </c>
      <c r="AC38" s="149">
        <v>1</v>
      </c>
      <c r="AD38" s="149"/>
      <c r="AE38" s="149"/>
      <c r="AF38" s="150"/>
      <c r="AG38" s="56"/>
      <c r="AH38"/>
    </row>
    <row r="39" spans="1:34" s="91" customFormat="1" ht="104.25" customHeight="1">
      <c r="A39" s="45">
        <v>28</v>
      </c>
      <c r="B39" s="208" t="s">
        <v>128</v>
      </c>
      <c r="C39" s="47" t="s">
        <v>112</v>
      </c>
      <c r="D39" s="48" t="s">
        <v>113</v>
      </c>
      <c r="E39" s="49">
        <v>4083905</v>
      </c>
      <c r="F39" s="49">
        <v>2093113.5033800001</v>
      </c>
      <c r="G39" s="49"/>
      <c r="H39" s="49"/>
      <c r="I39" s="49"/>
      <c r="J39" s="92" t="s">
        <v>129</v>
      </c>
      <c r="K39" s="92" t="s">
        <v>129</v>
      </c>
      <c r="L39" s="49"/>
      <c r="M39" s="49"/>
      <c r="N39" s="49"/>
      <c r="O39" s="49">
        <f t="shared" si="6"/>
        <v>601754.59401</v>
      </c>
      <c r="P39" s="49">
        <v>601754.59401</v>
      </c>
      <c r="Q39" s="49"/>
      <c r="R39" s="49"/>
      <c r="S39" s="49">
        <f t="shared" si="7"/>
        <v>601754.59401</v>
      </c>
      <c r="T39" s="49">
        <v>601754.59401</v>
      </c>
      <c r="U39" s="49"/>
      <c r="V39" s="49"/>
      <c r="W39" s="59">
        <f t="shared" si="8"/>
        <v>0</v>
      </c>
      <c r="X39" s="59"/>
      <c r="Y39" s="59">
        <f t="shared" si="9"/>
        <v>0</v>
      </c>
      <c r="Z39" s="131">
        <f t="shared" si="10"/>
        <v>0</v>
      </c>
      <c r="AA39" s="59">
        <f t="shared" si="11"/>
        <v>0</v>
      </c>
      <c r="AB39" s="140">
        <f t="shared" si="12"/>
        <v>0</v>
      </c>
      <c r="AC39" s="149">
        <v>1</v>
      </c>
      <c r="AD39" s="149"/>
      <c r="AE39" s="149"/>
      <c r="AF39" s="150"/>
      <c r="AG39" s="56"/>
      <c r="AH39"/>
    </row>
    <row r="40" spans="1:34" s="91" customFormat="1" ht="104.25" customHeight="1">
      <c r="A40" s="45">
        <v>29</v>
      </c>
      <c r="B40" s="208" t="s">
        <v>130</v>
      </c>
      <c r="C40" s="47" t="s">
        <v>112</v>
      </c>
      <c r="D40" s="48" t="s">
        <v>113</v>
      </c>
      <c r="E40" s="49">
        <v>9651907</v>
      </c>
      <c r="F40" s="49">
        <v>9183054.7634500004</v>
      </c>
      <c r="G40" s="49"/>
      <c r="H40" s="49"/>
      <c r="I40" s="49"/>
      <c r="J40" s="92" t="s">
        <v>131</v>
      </c>
      <c r="K40" s="92"/>
      <c r="L40" s="49"/>
      <c r="M40" s="49"/>
      <c r="N40" s="49"/>
      <c r="O40" s="49">
        <f t="shared" si="6"/>
        <v>0</v>
      </c>
      <c r="P40" s="49">
        <v>0</v>
      </c>
      <c r="Q40" s="49"/>
      <c r="R40" s="49"/>
      <c r="S40" s="49">
        <f t="shared" si="7"/>
        <v>0</v>
      </c>
      <c r="T40" s="49">
        <v>0</v>
      </c>
      <c r="U40" s="49"/>
      <c r="V40" s="49"/>
      <c r="W40" s="59">
        <f t="shared" si="8"/>
        <v>0</v>
      </c>
      <c r="X40" s="59"/>
      <c r="Y40" s="59">
        <f t="shared" si="9"/>
        <v>0</v>
      </c>
      <c r="Z40" s="131"/>
      <c r="AA40" s="59">
        <f t="shared" si="11"/>
        <v>0</v>
      </c>
      <c r="AB40" s="140"/>
      <c r="AC40" s="149">
        <v>1</v>
      </c>
      <c r="AD40" s="149"/>
      <c r="AE40" s="149"/>
      <c r="AF40" s="150"/>
      <c r="AG40" s="56" t="s">
        <v>132</v>
      </c>
      <c r="AH40"/>
    </row>
    <row r="41" spans="1:34" s="91" customFormat="1" ht="104.25" customHeight="1">
      <c r="A41" s="45">
        <v>30</v>
      </c>
      <c r="B41" s="208" t="s">
        <v>133</v>
      </c>
      <c r="C41" s="47" t="s">
        <v>112</v>
      </c>
      <c r="D41" s="48" t="s">
        <v>113</v>
      </c>
      <c r="E41" s="49">
        <v>1063001.7450000001</v>
      </c>
      <c r="F41" s="49">
        <v>1020561.8112699999</v>
      </c>
      <c r="G41" s="49"/>
      <c r="H41" s="49"/>
      <c r="I41" s="49"/>
      <c r="J41" s="92" t="s">
        <v>134</v>
      </c>
      <c r="K41" s="92" t="s">
        <v>134</v>
      </c>
      <c r="L41" s="49"/>
      <c r="M41" s="49"/>
      <c r="N41" s="49"/>
      <c r="O41" s="49">
        <f t="shared" si="6"/>
        <v>147756.34100000001</v>
      </c>
      <c r="P41" s="49">
        <v>147756.34100000001</v>
      </c>
      <c r="Q41" s="49"/>
      <c r="R41" s="49"/>
      <c r="S41" s="49">
        <f t="shared" si="7"/>
        <v>147756.34100000001</v>
      </c>
      <c r="T41" s="49">
        <v>147756.34100000001</v>
      </c>
      <c r="U41" s="49"/>
      <c r="V41" s="49"/>
      <c r="W41" s="59">
        <f t="shared" si="8"/>
        <v>0</v>
      </c>
      <c r="X41" s="59"/>
      <c r="Y41" s="59">
        <f t="shared" si="9"/>
        <v>0</v>
      </c>
      <c r="Z41" s="131">
        <f t="shared" si="10"/>
        <v>0</v>
      </c>
      <c r="AA41" s="59">
        <f t="shared" si="11"/>
        <v>0</v>
      </c>
      <c r="AB41" s="140">
        <f t="shared" si="12"/>
        <v>0</v>
      </c>
      <c r="AC41" s="149">
        <v>1</v>
      </c>
      <c r="AD41" s="149"/>
      <c r="AE41" s="149"/>
      <c r="AF41" s="150"/>
      <c r="AG41" s="56"/>
      <c r="AH41"/>
    </row>
    <row r="42" spans="1:34" s="91" customFormat="1" ht="104.25" customHeight="1">
      <c r="A42" s="45">
        <v>31</v>
      </c>
      <c r="B42" s="208" t="s">
        <v>135</v>
      </c>
      <c r="C42" s="47" t="s">
        <v>112</v>
      </c>
      <c r="D42" s="48" t="s">
        <v>113</v>
      </c>
      <c r="E42" s="49">
        <v>4425982</v>
      </c>
      <c r="F42" s="49">
        <v>4236961.5301799998</v>
      </c>
      <c r="G42" s="49"/>
      <c r="H42" s="49"/>
      <c r="I42" s="49"/>
      <c r="J42" s="92" t="s">
        <v>136</v>
      </c>
      <c r="K42" s="92"/>
      <c r="L42" s="49"/>
      <c r="M42" s="49"/>
      <c r="N42" s="49"/>
      <c r="O42" s="49">
        <f t="shared" si="6"/>
        <v>0</v>
      </c>
      <c r="P42" s="49"/>
      <c r="Q42" s="49"/>
      <c r="R42" s="49"/>
      <c r="S42" s="49">
        <f t="shared" si="7"/>
        <v>0</v>
      </c>
      <c r="T42" s="49"/>
      <c r="U42" s="49"/>
      <c r="V42" s="49"/>
      <c r="W42" s="59">
        <f t="shared" si="8"/>
        <v>0</v>
      </c>
      <c r="X42" s="59"/>
      <c r="Y42" s="59">
        <f t="shared" si="9"/>
        <v>0</v>
      </c>
      <c r="Z42" s="131"/>
      <c r="AA42" s="59">
        <f t="shared" si="11"/>
        <v>0</v>
      </c>
      <c r="AB42" s="140"/>
      <c r="AC42" s="149">
        <v>1</v>
      </c>
      <c r="AD42" s="149"/>
      <c r="AE42" s="149"/>
      <c r="AF42" s="150"/>
      <c r="AG42" s="56" t="s">
        <v>137</v>
      </c>
      <c r="AH42"/>
    </row>
    <row r="43" spans="1:34" s="6" customFormat="1" ht="26.25" customHeight="1">
      <c r="A43" s="33" t="s">
        <v>138</v>
      </c>
      <c r="B43" s="23" t="s">
        <v>139</v>
      </c>
      <c r="C43" s="19"/>
      <c r="D43" s="21"/>
      <c r="E43" s="22">
        <f>SUM(E44:E70)</f>
        <v>0</v>
      </c>
      <c r="F43" s="22">
        <f>SUM(F44:F75)</f>
        <v>3637572.9850300006</v>
      </c>
      <c r="G43" s="22">
        <f>SUM(G44:G70)</f>
        <v>0</v>
      </c>
      <c r="H43" s="22">
        <f>SUM(H44:H75)</f>
        <v>1042311.66096</v>
      </c>
      <c r="I43" s="22">
        <f t="shared" ref="I43:N43" si="13">SUM(I44:I70)</f>
        <v>0</v>
      </c>
      <c r="J43" s="22">
        <f t="shared" si="13"/>
        <v>0</v>
      </c>
      <c r="K43" s="22">
        <f t="shared" si="13"/>
        <v>0</v>
      </c>
      <c r="L43" s="22">
        <f t="shared" si="13"/>
        <v>0</v>
      </c>
      <c r="M43" s="22">
        <f t="shared" si="13"/>
        <v>0</v>
      </c>
      <c r="N43" s="22">
        <f t="shared" si="13"/>
        <v>0</v>
      </c>
      <c r="O43" s="22">
        <f>SUM(O44:O75)</f>
        <v>78000</v>
      </c>
      <c r="P43" s="22">
        <f>SUM(P44:P75)</f>
        <v>78000</v>
      </c>
      <c r="Q43" s="22">
        <f>SUM(Q44:Q70)</f>
        <v>0</v>
      </c>
      <c r="R43" s="22">
        <f>SUM(R44:R70)</f>
        <v>0</v>
      </c>
      <c r="S43" s="22">
        <f>SUM(S44:S75)</f>
        <v>28000</v>
      </c>
      <c r="T43" s="22">
        <f>SUM(T44:T75)</f>
        <v>28000</v>
      </c>
      <c r="U43" s="22">
        <f>SUM(U44:U70)</f>
        <v>0</v>
      </c>
      <c r="V43" s="22">
        <f>SUM(V44:V70)</f>
        <v>0</v>
      </c>
      <c r="W43" s="22">
        <f t="shared" si="8"/>
        <v>0</v>
      </c>
      <c r="X43" s="22"/>
      <c r="Y43" s="22">
        <f t="shared" si="9"/>
        <v>50000</v>
      </c>
      <c r="Z43" s="129">
        <f t="shared" ref="Z43" si="14">Y43/(P43+Q43)</f>
        <v>0.64102564102564108</v>
      </c>
      <c r="AA43" s="22">
        <f t="shared" si="11"/>
        <v>50000</v>
      </c>
      <c r="AB43" s="138">
        <f t="shared" si="4"/>
        <v>0.64102564102564108</v>
      </c>
      <c r="AC43" s="22">
        <f>SUM(AC44:AC75)</f>
        <v>32</v>
      </c>
      <c r="AD43" s="22">
        <f>SUM(AD44:AD75)</f>
        <v>0</v>
      </c>
      <c r="AE43" s="22">
        <f>SUM(AE44:AE75)</f>
        <v>0</v>
      </c>
      <c r="AF43" s="22">
        <f>SUM(AF44:AF70)</f>
        <v>0</v>
      </c>
      <c r="AG43" s="73"/>
      <c r="AH43" s="68"/>
    </row>
    <row r="44" spans="1:34" s="91" customFormat="1" ht="56.25" customHeight="1">
      <c r="A44" s="45">
        <v>32</v>
      </c>
      <c r="B44" s="196" t="s">
        <v>140</v>
      </c>
      <c r="C44" s="47" t="s">
        <v>43</v>
      </c>
      <c r="D44" s="48" t="s">
        <v>75</v>
      </c>
      <c r="E44" s="49"/>
      <c r="F44" s="49">
        <v>79682.271200000003</v>
      </c>
      <c r="G44" s="49"/>
      <c r="H44" s="49">
        <v>30000</v>
      </c>
      <c r="I44" s="49"/>
      <c r="J44" s="36" t="s">
        <v>141</v>
      </c>
      <c r="K44" s="49"/>
      <c r="L44" s="49"/>
      <c r="M44" s="49"/>
      <c r="N44" s="49"/>
      <c r="O44" s="49">
        <v>0</v>
      </c>
      <c r="P44" s="49">
        <v>0</v>
      </c>
      <c r="Q44" s="49">
        <v>0</v>
      </c>
      <c r="R44" s="49">
        <v>0</v>
      </c>
      <c r="S44" s="49">
        <v>0</v>
      </c>
      <c r="T44" s="49">
        <v>0</v>
      </c>
      <c r="U44" s="49">
        <v>0</v>
      </c>
      <c r="V44" s="49">
        <v>0</v>
      </c>
      <c r="W44" s="188">
        <f t="shared" si="8"/>
        <v>0</v>
      </c>
      <c r="X44" s="188"/>
      <c r="Y44" s="188">
        <f t="shared" si="9"/>
        <v>0</v>
      </c>
      <c r="Z44" s="189"/>
      <c r="AA44" s="188"/>
      <c r="AB44" s="189"/>
      <c r="AC44" s="149">
        <v>1</v>
      </c>
      <c r="AD44" s="149">
        <v>0</v>
      </c>
      <c r="AE44" s="149">
        <v>0</v>
      </c>
      <c r="AF44" s="150">
        <v>0</v>
      </c>
      <c r="AG44" s="56" t="s">
        <v>142</v>
      </c>
      <c r="AH44"/>
    </row>
    <row r="45" spans="1:34" s="91" customFormat="1" ht="66.75" customHeight="1">
      <c r="A45" s="45">
        <v>33</v>
      </c>
      <c r="B45" s="196" t="s">
        <v>143</v>
      </c>
      <c r="C45" s="47" t="s">
        <v>43</v>
      </c>
      <c r="D45" s="48" t="s">
        <v>75</v>
      </c>
      <c r="E45" s="49"/>
      <c r="F45" s="49">
        <v>65995.433990000005</v>
      </c>
      <c r="G45" s="49"/>
      <c r="H45" s="49">
        <v>19097</v>
      </c>
      <c r="I45" s="49"/>
      <c r="J45" s="36" t="s">
        <v>141</v>
      </c>
      <c r="K45" s="49"/>
      <c r="L45" s="49"/>
      <c r="M45" s="49"/>
      <c r="N45" s="49"/>
      <c r="O45" s="49">
        <v>0</v>
      </c>
      <c r="P45" s="49">
        <v>0</v>
      </c>
      <c r="Q45" s="49">
        <v>0</v>
      </c>
      <c r="R45" s="49">
        <v>0</v>
      </c>
      <c r="S45" s="49">
        <v>0</v>
      </c>
      <c r="T45" s="49">
        <v>0</v>
      </c>
      <c r="U45" s="49">
        <v>0</v>
      </c>
      <c r="V45" s="49">
        <v>0</v>
      </c>
      <c r="W45" s="188">
        <f t="shared" si="8"/>
        <v>0</v>
      </c>
      <c r="X45" s="188"/>
      <c r="Y45" s="188">
        <f t="shared" si="9"/>
        <v>0</v>
      </c>
      <c r="Z45" s="189"/>
      <c r="AA45" s="188"/>
      <c r="AB45" s="189"/>
      <c r="AC45" s="149">
        <v>1</v>
      </c>
      <c r="AD45" s="149">
        <v>0</v>
      </c>
      <c r="AE45" s="149">
        <v>0</v>
      </c>
      <c r="AF45" s="150">
        <v>0</v>
      </c>
      <c r="AG45" s="56" t="s">
        <v>144</v>
      </c>
      <c r="AH45"/>
    </row>
    <row r="46" spans="1:34" s="91" customFormat="1" ht="72" customHeight="1">
      <c r="A46" s="45">
        <v>35</v>
      </c>
      <c r="B46" s="196" t="s">
        <v>147</v>
      </c>
      <c r="C46" s="47" t="s">
        <v>43</v>
      </c>
      <c r="D46" s="48" t="s">
        <v>75</v>
      </c>
      <c r="E46" s="49"/>
      <c r="F46" s="49">
        <v>62704.803389999899</v>
      </c>
      <c r="G46" s="49"/>
      <c r="H46" s="49">
        <v>3917</v>
      </c>
      <c r="I46" s="49"/>
      <c r="J46" s="36" t="s">
        <v>141</v>
      </c>
      <c r="K46" s="49"/>
      <c r="L46" s="49"/>
      <c r="M46" s="49"/>
      <c r="N46" s="49"/>
      <c r="O46" s="49">
        <v>0</v>
      </c>
      <c r="P46" s="49">
        <v>0</v>
      </c>
      <c r="Q46" s="49">
        <v>0</v>
      </c>
      <c r="R46" s="49">
        <v>0</v>
      </c>
      <c r="S46" s="49">
        <v>0</v>
      </c>
      <c r="T46" s="49">
        <v>0</v>
      </c>
      <c r="U46" s="49">
        <v>0</v>
      </c>
      <c r="V46" s="49">
        <v>0</v>
      </c>
      <c r="W46" s="188">
        <f t="shared" si="8"/>
        <v>0</v>
      </c>
      <c r="X46" s="188"/>
      <c r="Y46" s="188">
        <f t="shared" si="9"/>
        <v>0</v>
      </c>
      <c r="Z46" s="189"/>
      <c r="AA46" s="188"/>
      <c r="AB46" s="189"/>
      <c r="AC46" s="149">
        <v>1</v>
      </c>
      <c r="AD46" s="149">
        <v>0</v>
      </c>
      <c r="AE46" s="149">
        <v>0</v>
      </c>
      <c r="AF46" s="150">
        <v>0</v>
      </c>
      <c r="AG46" s="56" t="s">
        <v>144</v>
      </c>
      <c r="AH46"/>
    </row>
    <row r="47" spans="1:34" s="91" customFormat="1" ht="67.5" customHeight="1">
      <c r="A47" s="45">
        <v>37</v>
      </c>
      <c r="B47" s="196" t="s">
        <v>150</v>
      </c>
      <c r="C47" s="47" t="s">
        <v>43</v>
      </c>
      <c r="D47" s="48" t="s">
        <v>75</v>
      </c>
      <c r="E47" s="49"/>
      <c r="F47" s="49">
        <v>65066.280159999995</v>
      </c>
      <c r="G47" s="49"/>
      <c r="H47" s="49">
        <v>18558</v>
      </c>
      <c r="I47" s="49"/>
      <c r="J47" s="36" t="s">
        <v>141</v>
      </c>
      <c r="K47" s="49"/>
      <c r="L47" s="49"/>
      <c r="M47" s="49"/>
      <c r="N47" s="49"/>
      <c r="O47" s="49">
        <v>0</v>
      </c>
      <c r="P47" s="49">
        <v>0</v>
      </c>
      <c r="Q47" s="49">
        <v>0</v>
      </c>
      <c r="R47" s="49">
        <v>0</v>
      </c>
      <c r="S47" s="49">
        <v>0</v>
      </c>
      <c r="T47" s="49">
        <v>0</v>
      </c>
      <c r="U47" s="49">
        <v>0</v>
      </c>
      <c r="V47" s="49">
        <v>0</v>
      </c>
      <c r="W47" s="188">
        <f t="shared" si="8"/>
        <v>0</v>
      </c>
      <c r="X47" s="188"/>
      <c r="Y47" s="188">
        <f t="shared" si="9"/>
        <v>0</v>
      </c>
      <c r="Z47" s="189"/>
      <c r="AA47" s="188"/>
      <c r="AB47" s="189"/>
      <c r="AC47" s="149">
        <v>1</v>
      </c>
      <c r="AD47" s="149">
        <v>0</v>
      </c>
      <c r="AE47" s="149">
        <v>0</v>
      </c>
      <c r="AF47" s="150">
        <v>0</v>
      </c>
      <c r="AG47" s="56" t="s">
        <v>151</v>
      </c>
      <c r="AH47"/>
    </row>
    <row r="48" spans="1:34" s="91" customFormat="1" ht="67.5" customHeight="1">
      <c r="A48" s="45">
        <v>38</v>
      </c>
      <c r="B48" s="196" t="s">
        <v>152</v>
      </c>
      <c r="C48" s="47" t="s">
        <v>43</v>
      </c>
      <c r="D48" s="48" t="s">
        <v>75</v>
      </c>
      <c r="E48" s="49"/>
      <c r="F48" s="49">
        <v>71356.047839999999</v>
      </c>
      <c r="G48" s="49"/>
      <c r="H48" s="49">
        <v>15000</v>
      </c>
      <c r="I48" s="49"/>
      <c r="J48" s="36" t="s">
        <v>141</v>
      </c>
      <c r="K48" s="49"/>
      <c r="L48" s="49"/>
      <c r="M48" s="49"/>
      <c r="N48" s="49"/>
      <c r="O48" s="49">
        <v>0</v>
      </c>
      <c r="P48" s="49">
        <v>0</v>
      </c>
      <c r="Q48" s="49">
        <v>0</v>
      </c>
      <c r="R48" s="49">
        <v>0</v>
      </c>
      <c r="S48" s="49">
        <v>0</v>
      </c>
      <c r="T48" s="49">
        <v>0</v>
      </c>
      <c r="U48" s="49">
        <v>0</v>
      </c>
      <c r="V48" s="49">
        <v>0</v>
      </c>
      <c r="W48" s="188">
        <f t="shared" si="8"/>
        <v>0</v>
      </c>
      <c r="X48" s="188"/>
      <c r="Y48" s="188">
        <f t="shared" si="9"/>
        <v>0</v>
      </c>
      <c r="Z48" s="189"/>
      <c r="AA48" s="188"/>
      <c r="AB48" s="189"/>
      <c r="AC48" s="149">
        <v>1</v>
      </c>
      <c r="AD48" s="149">
        <v>0</v>
      </c>
      <c r="AE48" s="149">
        <v>0</v>
      </c>
      <c r="AF48" s="150">
        <v>0</v>
      </c>
      <c r="AG48" s="56" t="s">
        <v>153</v>
      </c>
      <c r="AH48"/>
    </row>
    <row r="49" spans="1:34" s="91" customFormat="1" ht="58.5" customHeight="1">
      <c r="A49" s="45">
        <v>39</v>
      </c>
      <c r="B49" s="196" t="s">
        <v>154</v>
      </c>
      <c r="C49" s="47" t="s">
        <v>43</v>
      </c>
      <c r="D49" s="48" t="s">
        <v>75</v>
      </c>
      <c r="E49" s="49"/>
      <c r="F49" s="49">
        <v>122936.88355</v>
      </c>
      <c r="G49" s="49"/>
      <c r="H49" s="49">
        <v>15882</v>
      </c>
      <c r="I49" s="49"/>
      <c r="J49" s="36" t="s">
        <v>141</v>
      </c>
      <c r="K49" s="49"/>
      <c r="L49" s="49"/>
      <c r="M49" s="49"/>
      <c r="N49" s="49"/>
      <c r="O49" s="49">
        <v>0</v>
      </c>
      <c r="P49" s="49">
        <v>0</v>
      </c>
      <c r="Q49" s="49">
        <v>0</v>
      </c>
      <c r="R49" s="49">
        <v>0</v>
      </c>
      <c r="S49" s="49">
        <v>0</v>
      </c>
      <c r="T49" s="49">
        <v>0</v>
      </c>
      <c r="U49" s="49">
        <v>0</v>
      </c>
      <c r="V49" s="49">
        <v>0</v>
      </c>
      <c r="W49" s="188">
        <f t="shared" si="8"/>
        <v>0</v>
      </c>
      <c r="X49" s="188"/>
      <c r="Y49" s="188">
        <f t="shared" si="9"/>
        <v>0</v>
      </c>
      <c r="Z49" s="189"/>
      <c r="AA49" s="188"/>
      <c r="AB49" s="189"/>
      <c r="AC49" s="149">
        <v>1</v>
      </c>
      <c r="AD49" s="149">
        <v>0</v>
      </c>
      <c r="AE49" s="149">
        <v>0</v>
      </c>
      <c r="AF49" s="150">
        <v>0</v>
      </c>
      <c r="AG49" s="56" t="s">
        <v>155</v>
      </c>
      <c r="AH49"/>
    </row>
    <row r="50" spans="1:34" s="91" customFormat="1" ht="86.25" customHeight="1">
      <c r="A50" s="45">
        <v>40</v>
      </c>
      <c r="B50" s="196" t="s">
        <v>156</v>
      </c>
      <c r="C50" s="47" t="s">
        <v>65</v>
      </c>
      <c r="D50" s="48" t="s">
        <v>44</v>
      </c>
      <c r="E50" s="49"/>
      <c r="F50" s="49">
        <v>128088.58607999999</v>
      </c>
      <c r="G50" s="49"/>
      <c r="H50" s="49">
        <v>10000</v>
      </c>
      <c r="I50" s="49"/>
      <c r="J50" s="36" t="s">
        <v>141</v>
      </c>
      <c r="K50" s="49"/>
      <c r="L50" s="49"/>
      <c r="M50" s="49"/>
      <c r="N50" s="49"/>
      <c r="O50" s="49">
        <v>0</v>
      </c>
      <c r="P50" s="49">
        <v>0</v>
      </c>
      <c r="Q50" s="49">
        <v>0</v>
      </c>
      <c r="R50" s="49">
        <v>0</v>
      </c>
      <c r="S50" s="49">
        <v>0</v>
      </c>
      <c r="T50" s="49">
        <v>0</v>
      </c>
      <c r="U50" s="49">
        <v>0</v>
      </c>
      <c r="V50" s="49">
        <v>0</v>
      </c>
      <c r="W50" s="188">
        <f t="shared" si="8"/>
        <v>0</v>
      </c>
      <c r="X50" s="188"/>
      <c r="Y50" s="188">
        <f t="shared" si="9"/>
        <v>0</v>
      </c>
      <c r="Z50" s="189"/>
      <c r="AA50" s="188"/>
      <c r="AB50" s="189"/>
      <c r="AC50" s="149">
        <v>1</v>
      </c>
      <c r="AD50" s="149">
        <v>0</v>
      </c>
      <c r="AE50" s="149">
        <v>0</v>
      </c>
      <c r="AF50" s="150">
        <v>0</v>
      </c>
      <c r="AG50" s="56" t="s">
        <v>157</v>
      </c>
      <c r="AH50"/>
    </row>
    <row r="51" spans="1:34" s="91" customFormat="1" ht="89.25" customHeight="1">
      <c r="A51" s="45">
        <v>41</v>
      </c>
      <c r="B51" s="208" t="s">
        <v>158</v>
      </c>
      <c r="C51" s="47" t="s">
        <v>65</v>
      </c>
      <c r="D51" s="48" t="s">
        <v>75</v>
      </c>
      <c r="E51" s="49"/>
      <c r="F51" s="35">
        <v>60075.912960000001</v>
      </c>
      <c r="G51" s="49"/>
      <c r="H51" s="49">
        <v>20000</v>
      </c>
      <c r="I51" s="49"/>
      <c r="J51" s="36" t="s">
        <v>141</v>
      </c>
      <c r="K51" s="49"/>
      <c r="L51" s="49"/>
      <c r="M51" s="49"/>
      <c r="N51" s="49"/>
      <c r="O51" s="49">
        <v>0</v>
      </c>
      <c r="P51" s="49">
        <v>0</v>
      </c>
      <c r="Q51" s="49">
        <v>0</v>
      </c>
      <c r="R51" s="49">
        <v>0</v>
      </c>
      <c r="S51" s="49">
        <v>0</v>
      </c>
      <c r="T51" s="49">
        <v>0</v>
      </c>
      <c r="U51" s="49">
        <v>0</v>
      </c>
      <c r="V51" s="49">
        <v>0</v>
      </c>
      <c r="W51" s="188">
        <f t="shared" si="8"/>
        <v>0</v>
      </c>
      <c r="X51" s="188"/>
      <c r="Y51" s="188">
        <f t="shared" si="9"/>
        <v>0</v>
      </c>
      <c r="Z51" s="189"/>
      <c r="AA51" s="188"/>
      <c r="AB51" s="189"/>
      <c r="AC51" s="149">
        <v>1</v>
      </c>
      <c r="AD51" s="149">
        <v>0</v>
      </c>
      <c r="AE51" s="149">
        <v>0</v>
      </c>
      <c r="AF51" s="150">
        <v>0</v>
      </c>
      <c r="AG51" s="56" t="s">
        <v>159</v>
      </c>
      <c r="AH51"/>
    </row>
    <row r="52" spans="1:34" s="91" customFormat="1" ht="65.25" customHeight="1">
      <c r="A52" s="45">
        <v>42</v>
      </c>
      <c r="B52" s="208" t="s">
        <v>160</v>
      </c>
      <c r="C52" s="47" t="s">
        <v>65</v>
      </c>
      <c r="D52" s="48" t="s">
        <v>44</v>
      </c>
      <c r="E52" s="49"/>
      <c r="F52" s="35">
        <v>97087.813200000004</v>
      </c>
      <c r="G52" s="49"/>
      <c r="H52" s="49">
        <v>30000</v>
      </c>
      <c r="I52" s="49"/>
      <c r="J52" s="36" t="s">
        <v>141</v>
      </c>
      <c r="K52" s="49"/>
      <c r="L52" s="49"/>
      <c r="M52" s="49"/>
      <c r="N52" s="49"/>
      <c r="O52" s="49">
        <f t="shared" ref="O52:O75" si="15">SUM(P52:R52)</f>
        <v>0</v>
      </c>
      <c r="P52" s="49">
        <v>0</v>
      </c>
      <c r="Q52" s="49"/>
      <c r="R52" s="49"/>
      <c r="S52" s="49">
        <f t="shared" ref="S52:S75" si="16">SUM(T52:V52)</f>
        <v>0</v>
      </c>
      <c r="T52" s="49">
        <v>0</v>
      </c>
      <c r="U52" s="49"/>
      <c r="V52" s="49"/>
      <c r="W52" s="59">
        <f t="shared" si="8"/>
        <v>0</v>
      </c>
      <c r="X52" s="59"/>
      <c r="Y52" s="59">
        <f t="shared" si="9"/>
        <v>0</v>
      </c>
      <c r="Z52" s="131"/>
      <c r="AA52" s="59"/>
      <c r="AB52" s="140"/>
      <c r="AC52" s="149">
        <v>1</v>
      </c>
      <c r="AD52" s="149">
        <v>0</v>
      </c>
      <c r="AE52" s="149">
        <v>0</v>
      </c>
      <c r="AF52" s="150">
        <v>0</v>
      </c>
      <c r="AG52" s="56" t="s">
        <v>47</v>
      </c>
      <c r="AH52"/>
    </row>
    <row r="53" spans="1:34" s="91" customFormat="1" ht="63.75" customHeight="1">
      <c r="A53" s="45">
        <v>43</v>
      </c>
      <c r="B53" s="208" t="s">
        <v>161</v>
      </c>
      <c r="C53" s="47" t="s">
        <v>65</v>
      </c>
      <c r="D53" s="48" t="s">
        <v>75</v>
      </c>
      <c r="E53" s="49"/>
      <c r="F53" s="49">
        <v>111166.76592000001</v>
      </c>
      <c r="G53" s="49"/>
      <c r="H53" s="49">
        <v>35350</v>
      </c>
      <c r="I53" s="49"/>
      <c r="J53" s="36" t="s">
        <v>141</v>
      </c>
      <c r="K53" s="49"/>
      <c r="L53" s="49"/>
      <c r="M53" s="49"/>
      <c r="N53" s="49"/>
      <c r="O53" s="49">
        <f t="shared" si="15"/>
        <v>0</v>
      </c>
      <c r="P53" s="49"/>
      <c r="Q53" s="49"/>
      <c r="R53" s="49"/>
      <c r="S53" s="49">
        <f t="shared" si="16"/>
        <v>0</v>
      </c>
      <c r="T53" s="49"/>
      <c r="U53" s="49"/>
      <c r="V53" s="49"/>
      <c r="W53" s="59">
        <f t="shared" si="8"/>
        <v>0</v>
      </c>
      <c r="X53" s="59"/>
      <c r="Y53" s="59">
        <f t="shared" si="9"/>
        <v>0</v>
      </c>
      <c r="Z53" s="131"/>
      <c r="AA53" s="59"/>
      <c r="AB53" s="140"/>
      <c r="AC53" s="149">
        <v>1</v>
      </c>
      <c r="AD53" s="149">
        <v>0</v>
      </c>
      <c r="AE53" s="149">
        <v>0</v>
      </c>
      <c r="AF53" s="150">
        <v>0</v>
      </c>
      <c r="AG53" s="56" t="s">
        <v>162</v>
      </c>
      <c r="AH53"/>
    </row>
    <row r="54" spans="1:34" s="91" customFormat="1" ht="72.75" customHeight="1">
      <c r="A54" s="45">
        <v>44</v>
      </c>
      <c r="B54" s="208" t="s">
        <v>163</v>
      </c>
      <c r="C54" s="47" t="s">
        <v>65</v>
      </c>
      <c r="D54" s="48" t="s">
        <v>44</v>
      </c>
      <c r="E54" s="49"/>
      <c r="F54" s="35">
        <v>84847.860719999997</v>
      </c>
      <c r="G54" s="49"/>
      <c r="H54" s="49">
        <v>40000</v>
      </c>
      <c r="I54" s="49"/>
      <c r="J54" s="36" t="s">
        <v>141</v>
      </c>
      <c r="K54" s="49"/>
      <c r="L54" s="49"/>
      <c r="M54" s="49"/>
      <c r="N54" s="49"/>
      <c r="O54" s="49">
        <f t="shared" si="15"/>
        <v>0</v>
      </c>
      <c r="P54" s="49">
        <v>0</v>
      </c>
      <c r="Q54" s="49"/>
      <c r="R54" s="49"/>
      <c r="S54" s="49">
        <f t="shared" si="16"/>
        <v>0</v>
      </c>
      <c r="T54" s="49">
        <v>0</v>
      </c>
      <c r="U54" s="49"/>
      <c r="V54" s="49"/>
      <c r="W54" s="59">
        <f t="shared" si="8"/>
        <v>0</v>
      </c>
      <c r="X54" s="59"/>
      <c r="Y54" s="59">
        <f t="shared" si="9"/>
        <v>0</v>
      </c>
      <c r="Z54" s="131"/>
      <c r="AA54" s="59"/>
      <c r="AB54" s="140"/>
      <c r="AC54" s="149">
        <v>1</v>
      </c>
      <c r="AD54" s="149">
        <v>0</v>
      </c>
      <c r="AE54" s="149">
        <v>0</v>
      </c>
      <c r="AF54" s="150">
        <v>0</v>
      </c>
      <c r="AG54" s="56" t="s">
        <v>47</v>
      </c>
      <c r="AH54"/>
    </row>
    <row r="55" spans="1:34" s="91" customFormat="1" ht="63.75" customHeight="1">
      <c r="A55" s="45">
        <v>45</v>
      </c>
      <c r="B55" s="208" t="s">
        <v>164</v>
      </c>
      <c r="C55" s="47" t="s">
        <v>65</v>
      </c>
      <c r="D55" s="48" t="s">
        <v>44</v>
      </c>
      <c r="E55" s="49"/>
      <c r="F55" s="35">
        <v>166289.17801</v>
      </c>
      <c r="G55" s="49"/>
      <c r="H55" s="49">
        <v>60000</v>
      </c>
      <c r="I55" s="49"/>
      <c r="J55" s="36" t="s">
        <v>141</v>
      </c>
      <c r="K55" s="49"/>
      <c r="L55" s="49"/>
      <c r="M55" s="49"/>
      <c r="N55" s="49"/>
      <c r="O55" s="49">
        <f t="shared" si="15"/>
        <v>0</v>
      </c>
      <c r="P55" s="49">
        <v>0</v>
      </c>
      <c r="Q55" s="49"/>
      <c r="R55" s="49"/>
      <c r="S55" s="49">
        <f t="shared" si="16"/>
        <v>0</v>
      </c>
      <c r="T55" s="49">
        <v>0</v>
      </c>
      <c r="U55" s="49"/>
      <c r="V55" s="49"/>
      <c r="W55" s="59">
        <f t="shared" si="8"/>
        <v>0</v>
      </c>
      <c r="X55" s="59"/>
      <c r="Y55" s="59">
        <f t="shared" si="9"/>
        <v>0</v>
      </c>
      <c r="Z55" s="131"/>
      <c r="AA55" s="59"/>
      <c r="AB55" s="140"/>
      <c r="AC55" s="149">
        <v>1</v>
      </c>
      <c r="AD55" s="149">
        <v>0</v>
      </c>
      <c r="AE55" s="149">
        <v>0</v>
      </c>
      <c r="AF55" s="150">
        <v>0</v>
      </c>
      <c r="AG55" s="56" t="s">
        <v>47</v>
      </c>
      <c r="AH55"/>
    </row>
    <row r="56" spans="1:34" s="91" customFormat="1" ht="72.75" customHeight="1">
      <c r="A56" s="45">
        <v>46</v>
      </c>
      <c r="B56" s="208" t="s">
        <v>165</v>
      </c>
      <c r="C56" s="47" t="s">
        <v>65</v>
      </c>
      <c r="D56" s="48" t="s">
        <v>44</v>
      </c>
      <c r="E56" s="49"/>
      <c r="F56" s="35">
        <v>148162.05634000001</v>
      </c>
      <c r="G56" s="49"/>
      <c r="H56" s="49">
        <v>30000</v>
      </c>
      <c r="I56" s="49"/>
      <c r="J56" s="36" t="s">
        <v>141</v>
      </c>
      <c r="K56" s="49"/>
      <c r="L56" s="49"/>
      <c r="M56" s="49"/>
      <c r="N56" s="49"/>
      <c r="O56" s="49">
        <f t="shared" si="15"/>
        <v>0</v>
      </c>
      <c r="P56" s="49">
        <v>0</v>
      </c>
      <c r="Q56" s="49"/>
      <c r="R56" s="49"/>
      <c r="S56" s="49">
        <f t="shared" si="16"/>
        <v>0</v>
      </c>
      <c r="T56" s="49">
        <v>0</v>
      </c>
      <c r="U56" s="49"/>
      <c r="V56" s="49"/>
      <c r="W56" s="59">
        <f t="shared" si="8"/>
        <v>0</v>
      </c>
      <c r="X56" s="59"/>
      <c r="Y56" s="59">
        <f t="shared" si="9"/>
        <v>0</v>
      </c>
      <c r="Z56" s="131"/>
      <c r="AA56" s="59"/>
      <c r="AB56" s="140"/>
      <c r="AC56" s="149">
        <v>1</v>
      </c>
      <c r="AD56" s="149">
        <v>0</v>
      </c>
      <c r="AE56" s="149">
        <v>0</v>
      </c>
      <c r="AF56" s="150">
        <v>0</v>
      </c>
      <c r="AG56" s="56" t="s">
        <v>47</v>
      </c>
      <c r="AH56"/>
    </row>
    <row r="57" spans="1:34" s="91" customFormat="1" ht="72.75" customHeight="1">
      <c r="A57" s="45">
        <v>47</v>
      </c>
      <c r="B57" s="208" t="s">
        <v>166</v>
      </c>
      <c r="C57" s="47" t="s">
        <v>65</v>
      </c>
      <c r="D57" s="48" t="s">
        <v>44</v>
      </c>
      <c r="E57" s="49"/>
      <c r="F57" s="35">
        <v>166237.90135999999</v>
      </c>
      <c r="G57" s="49"/>
      <c r="H57" s="49">
        <v>60000</v>
      </c>
      <c r="I57" s="49"/>
      <c r="J57" s="36" t="s">
        <v>141</v>
      </c>
      <c r="K57" s="49"/>
      <c r="L57" s="49"/>
      <c r="M57" s="49"/>
      <c r="N57" s="49"/>
      <c r="O57" s="49">
        <f t="shared" si="15"/>
        <v>0</v>
      </c>
      <c r="P57" s="49">
        <v>0</v>
      </c>
      <c r="Q57" s="49"/>
      <c r="R57" s="49"/>
      <c r="S57" s="49">
        <f t="shared" si="16"/>
        <v>0</v>
      </c>
      <c r="T57" s="49">
        <v>0</v>
      </c>
      <c r="U57" s="49"/>
      <c r="V57" s="49"/>
      <c r="W57" s="59">
        <f t="shared" si="8"/>
        <v>0</v>
      </c>
      <c r="X57" s="59"/>
      <c r="Y57" s="59">
        <f t="shared" si="9"/>
        <v>0</v>
      </c>
      <c r="Z57" s="131"/>
      <c r="AA57" s="59"/>
      <c r="AB57" s="140"/>
      <c r="AC57" s="149">
        <v>1</v>
      </c>
      <c r="AD57" s="149">
        <v>0</v>
      </c>
      <c r="AE57" s="149">
        <v>0</v>
      </c>
      <c r="AF57" s="150">
        <v>0</v>
      </c>
      <c r="AG57" s="56" t="s">
        <v>47</v>
      </c>
      <c r="AH57"/>
    </row>
    <row r="58" spans="1:34" s="91" customFormat="1" ht="72.75" customHeight="1">
      <c r="A58" s="45">
        <v>48</v>
      </c>
      <c r="B58" s="208" t="s">
        <v>167</v>
      </c>
      <c r="C58" s="47" t="s">
        <v>65</v>
      </c>
      <c r="D58" s="48" t="s">
        <v>44</v>
      </c>
      <c r="E58" s="49"/>
      <c r="F58" s="35">
        <v>166289.17801</v>
      </c>
      <c r="G58" s="49"/>
      <c r="H58" s="49">
        <v>60000</v>
      </c>
      <c r="I58" s="49"/>
      <c r="J58" s="36" t="s">
        <v>141</v>
      </c>
      <c r="K58" s="49"/>
      <c r="L58" s="49"/>
      <c r="M58" s="49"/>
      <c r="N58" s="49"/>
      <c r="O58" s="49">
        <f t="shared" si="15"/>
        <v>50000</v>
      </c>
      <c r="P58" s="49">
        <v>50000</v>
      </c>
      <c r="Q58" s="49"/>
      <c r="R58" s="49"/>
      <c r="S58" s="49">
        <f t="shared" si="16"/>
        <v>0</v>
      </c>
      <c r="T58" s="49">
        <v>0</v>
      </c>
      <c r="U58" s="49"/>
      <c r="V58" s="49"/>
      <c r="W58" s="59">
        <f t="shared" si="8"/>
        <v>0</v>
      </c>
      <c r="X58" s="59"/>
      <c r="Y58" s="59">
        <f t="shared" si="9"/>
        <v>50000</v>
      </c>
      <c r="Z58" s="131">
        <f t="shared" ref="Z58" si="17">Y58/(P58+Q58)</f>
        <v>1</v>
      </c>
      <c r="AA58" s="59">
        <f t="shared" ref="AA58" si="18">Y58+W58</f>
        <v>50000</v>
      </c>
      <c r="AB58" s="140">
        <f t="shared" ref="AB58" si="19">AA58/O58</f>
        <v>1</v>
      </c>
      <c r="AC58" s="149">
        <v>1</v>
      </c>
      <c r="AD58" s="149">
        <v>0</v>
      </c>
      <c r="AE58" s="149">
        <v>0</v>
      </c>
      <c r="AF58" s="150">
        <v>0</v>
      </c>
      <c r="AG58" s="56" t="s">
        <v>47</v>
      </c>
      <c r="AH58"/>
    </row>
    <row r="59" spans="1:34" s="91" customFormat="1" ht="61.5" customHeight="1">
      <c r="A59" s="45">
        <v>49</v>
      </c>
      <c r="B59" s="208" t="s">
        <v>168</v>
      </c>
      <c r="C59" s="47" t="s">
        <v>65</v>
      </c>
      <c r="D59" s="48" t="s">
        <v>75</v>
      </c>
      <c r="E59" s="49"/>
      <c r="F59" s="49">
        <v>101636.61536</v>
      </c>
      <c r="G59" s="49"/>
      <c r="H59" s="49">
        <v>96186</v>
      </c>
      <c r="I59" s="49"/>
      <c r="J59" s="36" t="s">
        <v>141</v>
      </c>
      <c r="K59" s="49"/>
      <c r="L59" s="49"/>
      <c r="M59" s="49"/>
      <c r="N59" s="49"/>
      <c r="O59" s="49">
        <f t="shared" si="15"/>
        <v>0</v>
      </c>
      <c r="P59" s="49">
        <v>0</v>
      </c>
      <c r="Q59" s="49"/>
      <c r="R59" s="49"/>
      <c r="S59" s="49">
        <f t="shared" si="16"/>
        <v>0</v>
      </c>
      <c r="T59" s="49">
        <v>0</v>
      </c>
      <c r="U59" s="49"/>
      <c r="V59" s="49"/>
      <c r="W59" s="59">
        <f t="shared" si="8"/>
        <v>0</v>
      </c>
      <c r="X59" s="59"/>
      <c r="Y59" s="59">
        <f t="shared" si="9"/>
        <v>0</v>
      </c>
      <c r="Z59" s="131"/>
      <c r="AA59" s="59"/>
      <c r="AB59" s="140"/>
      <c r="AC59" s="149">
        <v>1</v>
      </c>
      <c r="AD59" s="149">
        <v>0</v>
      </c>
      <c r="AE59" s="149">
        <v>0</v>
      </c>
      <c r="AF59" s="150">
        <v>0</v>
      </c>
      <c r="AG59" s="56" t="s">
        <v>47</v>
      </c>
      <c r="AH59"/>
    </row>
    <row r="60" spans="1:34" s="91" customFormat="1" ht="92.25" customHeight="1">
      <c r="A60" s="45">
        <v>50</v>
      </c>
      <c r="B60" s="208" t="s">
        <v>169</v>
      </c>
      <c r="C60" s="47" t="s">
        <v>65</v>
      </c>
      <c r="D60" s="48" t="s">
        <v>44</v>
      </c>
      <c r="E60" s="49"/>
      <c r="F60" s="49">
        <v>128088.58607999999</v>
      </c>
      <c r="G60" s="49"/>
      <c r="H60" s="49">
        <v>10000</v>
      </c>
      <c r="I60" s="49"/>
      <c r="J60" s="36" t="s">
        <v>141</v>
      </c>
      <c r="K60" s="49"/>
      <c r="L60" s="49"/>
      <c r="M60" s="49"/>
      <c r="N60" s="49"/>
      <c r="O60" s="49">
        <f t="shared" si="15"/>
        <v>0</v>
      </c>
      <c r="P60" s="49">
        <v>0</v>
      </c>
      <c r="Q60" s="49"/>
      <c r="R60" s="49"/>
      <c r="S60" s="49">
        <f t="shared" si="16"/>
        <v>0</v>
      </c>
      <c r="T60" s="49">
        <v>0</v>
      </c>
      <c r="U60" s="49"/>
      <c r="V60" s="49"/>
      <c r="W60" s="59">
        <f t="shared" si="8"/>
        <v>0</v>
      </c>
      <c r="X60" s="59"/>
      <c r="Y60" s="59">
        <f t="shared" si="9"/>
        <v>0</v>
      </c>
      <c r="Z60" s="131"/>
      <c r="AA60" s="59"/>
      <c r="AB60" s="140"/>
      <c r="AC60" s="149">
        <v>1</v>
      </c>
      <c r="AD60" s="149">
        <v>0</v>
      </c>
      <c r="AE60" s="149">
        <v>0</v>
      </c>
      <c r="AF60" s="150">
        <v>0</v>
      </c>
      <c r="AG60" s="56" t="s">
        <v>47</v>
      </c>
      <c r="AH60"/>
    </row>
    <row r="61" spans="1:34" s="91" customFormat="1" ht="90.75" customHeight="1">
      <c r="A61" s="45">
        <v>51</v>
      </c>
      <c r="B61" s="208" t="s">
        <v>170</v>
      </c>
      <c r="C61" s="47" t="s">
        <v>65</v>
      </c>
      <c r="D61" s="48" t="s">
        <v>44</v>
      </c>
      <c r="E61" s="49"/>
      <c r="F61" s="49">
        <v>128088.58607999999</v>
      </c>
      <c r="G61" s="49"/>
      <c r="H61" s="49">
        <v>10000</v>
      </c>
      <c r="I61" s="49"/>
      <c r="J61" s="36" t="s">
        <v>141</v>
      </c>
      <c r="K61" s="49"/>
      <c r="L61" s="49"/>
      <c r="M61" s="49"/>
      <c r="N61" s="49"/>
      <c r="O61" s="49">
        <f t="shared" si="15"/>
        <v>0</v>
      </c>
      <c r="P61" s="49"/>
      <c r="Q61" s="49"/>
      <c r="R61" s="49"/>
      <c r="S61" s="49">
        <f t="shared" si="16"/>
        <v>0</v>
      </c>
      <c r="T61" s="49"/>
      <c r="U61" s="49"/>
      <c r="V61" s="49"/>
      <c r="W61" s="59">
        <f t="shared" si="8"/>
        <v>0</v>
      </c>
      <c r="X61" s="59"/>
      <c r="Y61" s="59">
        <f t="shared" si="9"/>
        <v>0</v>
      </c>
      <c r="Z61" s="131"/>
      <c r="AA61" s="59"/>
      <c r="AB61" s="140"/>
      <c r="AC61" s="149">
        <v>1</v>
      </c>
      <c r="AD61" s="149">
        <v>0</v>
      </c>
      <c r="AE61" s="149">
        <v>0</v>
      </c>
      <c r="AF61" s="150">
        <v>0</v>
      </c>
      <c r="AG61" s="56" t="s">
        <v>47</v>
      </c>
      <c r="AH61"/>
    </row>
    <row r="62" spans="1:34" s="91" customFormat="1" ht="73.5" customHeight="1">
      <c r="A62" s="45">
        <v>52</v>
      </c>
      <c r="B62" s="208" t="s">
        <v>171</v>
      </c>
      <c r="C62" s="47" t="s">
        <v>65</v>
      </c>
      <c r="D62" s="48" t="s">
        <v>44</v>
      </c>
      <c r="E62" s="49"/>
      <c r="F62" s="35">
        <v>109062.98927999999</v>
      </c>
      <c r="G62" s="49"/>
      <c r="H62" s="49">
        <v>32719</v>
      </c>
      <c r="I62" s="49"/>
      <c r="J62" s="36" t="s">
        <v>141</v>
      </c>
      <c r="K62" s="49"/>
      <c r="L62" s="49"/>
      <c r="M62" s="49"/>
      <c r="N62" s="49"/>
      <c r="O62" s="49">
        <f t="shared" si="15"/>
        <v>0</v>
      </c>
      <c r="P62" s="49"/>
      <c r="Q62" s="49"/>
      <c r="R62" s="49"/>
      <c r="S62" s="49">
        <f t="shared" si="16"/>
        <v>0</v>
      </c>
      <c r="T62" s="49"/>
      <c r="U62" s="49"/>
      <c r="V62" s="49"/>
      <c r="W62" s="59">
        <f t="shared" si="8"/>
        <v>0</v>
      </c>
      <c r="X62" s="59"/>
      <c r="Y62" s="59">
        <f t="shared" si="9"/>
        <v>0</v>
      </c>
      <c r="Z62" s="131"/>
      <c r="AA62" s="59"/>
      <c r="AB62" s="140"/>
      <c r="AC62" s="149">
        <v>1</v>
      </c>
      <c r="AD62" s="149">
        <v>0</v>
      </c>
      <c r="AE62" s="149">
        <v>0</v>
      </c>
      <c r="AF62" s="150">
        <v>0</v>
      </c>
      <c r="AG62" s="56" t="s">
        <v>172</v>
      </c>
      <c r="AH62"/>
    </row>
    <row r="63" spans="1:34" s="91" customFormat="1" ht="72.75" customHeight="1">
      <c r="A63" s="45">
        <v>53</v>
      </c>
      <c r="B63" s="208" t="s">
        <v>173</v>
      </c>
      <c r="C63" s="47" t="s">
        <v>65</v>
      </c>
      <c r="D63" s="48" t="s">
        <v>44</v>
      </c>
      <c r="E63" s="49"/>
      <c r="F63" s="35">
        <v>69100.99807999999</v>
      </c>
      <c r="G63" s="49"/>
      <c r="H63" s="49">
        <v>6000</v>
      </c>
      <c r="I63" s="49"/>
      <c r="J63" s="36" t="s">
        <v>141</v>
      </c>
      <c r="K63" s="49"/>
      <c r="L63" s="49"/>
      <c r="M63" s="49"/>
      <c r="N63" s="49"/>
      <c r="O63" s="49">
        <f t="shared" si="15"/>
        <v>28000</v>
      </c>
      <c r="P63" s="49">
        <v>28000</v>
      </c>
      <c r="Q63" s="49"/>
      <c r="R63" s="49"/>
      <c r="S63" s="49">
        <f t="shared" si="16"/>
        <v>28000</v>
      </c>
      <c r="T63" s="49">
        <v>28000</v>
      </c>
      <c r="U63" s="49"/>
      <c r="V63" s="49"/>
      <c r="W63" s="59">
        <f t="shared" si="8"/>
        <v>0</v>
      </c>
      <c r="X63" s="59"/>
      <c r="Y63" s="59">
        <f t="shared" si="9"/>
        <v>0</v>
      </c>
      <c r="Z63" s="131"/>
      <c r="AA63" s="59"/>
      <c r="AB63" s="140"/>
      <c r="AC63" s="149">
        <v>1</v>
      </c>
      <c r="AD63" s="149">
        <v>0</v>
      </c>
      <c r="AE63" s="149">
        <v>0</v>
      </c>
      <c r="AF63" s="150">
        <v>0</v>
      </c>
      <c r="AG63" s="81"/>
      <c r="AH63"/>
    </row>
    <row r="64" spans="1:34" s="91" customFormat="1" ht="87.75" customHeight="1">
      <c r="A64" s="45">
        <v>54</v>
      </c>
      <c r="B64" s="208" t="s">
        <v>174</v>
      </c>
      <c r="C64" s="47" t="s">
        <v>65</v>
      </c>
      <c r="D64" s="48" t="s">
        <v>44</v>
      </c>
      <c r="E64" s="49"/>
      <c r="F64" s="35">
        <v>180833.18400000001</v>
      </c>
      <c r="G64" s="49"/>
      <c r="H64" s="49">
        <v>10000</v>
      </c>
      <c r="I64" s="49"/>
      <c r="J64" s="36" t="s">
        <v>141</v>
      </c>
      <c r="K64" s="49"/>
      <c r="L64" s="49"/>
      <c r="M64" s="49"/>
      <c r="N64" s="49"/>
      <c r="O64" s="49">
        <f t="shared" si="15"/>
        <v>0</v>
      </c>
      <c r="P64" s="49">
        <v>0</v>
      </c>
      <c r="Q64" s="49"/>
      <c r="R64" s="49"/>
      <c r="S64" s="49">
        <f t="shared" si="16"/>
        <v>0</v>
      </c>
      <c r="T64" s="49">
        <v>0</v>
      </c>
      <c r="U64" s="49"/>
      <c r="V64" s="49"/>
      <c r="W64" s="59">
        <f t="shared" si="8"/>
        <v>0</v>
      </c>
      <c r="X64" s="59"/>
      <c r="Y64" s="59">
        <f t="shared" si="9"/>
        <v>0</v>
      </c>
      <c r="Z64" s="131"/>
      <c r="AA64" s="59"/>
      <c r="AB64" s="140"/>
      <c r="AC64" s="149">
        <v>1</v>
      </c>
      <c r="AD64" s="149">
        <v>0</v>
      </c>
      <c r="AE64" s="149">
        <v>0</v>
      </c>
      <c r="AF64" s="150">
        <v>0</v>
      </c>
      <c r="AG64" s="56" t="s">
        <v>47</v>
      </c>
      <c r="AH64"/>
    </row>
    <row r="65" spans="1:34" s="91" customFormat="1" ht="92.25" customHeight="1">
      <c r="A65" s="45">
        <v>55</v>
      </c>
      <c r="B65" s="208" t="s">
        <v>175</v>
      </c>
      <c r="C65" s="47" t="s">
        <v>65</v>
      </c>
      <c r="D65" s="48" t="s">
        <v>44</v>
      </c>
      <c r="E65" s="49"/>
      <c r="F65" s="49">
        <v>180833.18400000001</v>
      </c>
      <c r="G65" s="49"/>
      <c r="H65" s="49">
        <v>10000</v>
      </c>
      <c r="I65" s="49"/>
      <c r="J65" s="36" t="s">
        <v>141</v>
      </c>
      <c r="K65" s="49"/>
      <c r="L65" s="49"/>
      <c r="M65" s="49"/>
      <c r="N65" s="49"/>
      <c r="O65" s="49">
        <f t="shared" si="15"/>
        <v>0</v>
      </c>
      <c r="P65" s="49">
        <v>0</v>
      </c>
      <c r="Q65" s="49"/>
      <c r="R65" s="49"/>
      <c r="S65" s="49">
        <f t="shared" si="16"/>
        <v>0</v>
      </c>
      <c r="T65" s="49">
        <v>0</v>
      </c>
      <c r="U65" s="49"/>
      <c r="V65" s="49"/>
      <c r="W65" s="59">
        <f t="shared" si="8"/>
        <v>0</v>
      </c>
      <c r="X65" s="59"/>
      <c r="Y65" s="59">
        <f t="shared" si="9"/>
        <v>0</v>
      </c>
      <c r="Z65" s="131"/>
      <c r="AA65" s="59"/>
      <c r="AB65" s="140"/>
      <c r="AC65" s="149">
        <v>1</v>
      </c>
      <c r="AD65" s="149">
        <v>0</v>
      </c>
      <c r="AE65" s="149">
        <v>0</v>
      </c>
      <c r="AF65" s="150">
        <v>0</v>
      </c>
      <c r="AG65" s="56" t="s">
        <v>47</v>
      </c>
      <c r="AH65"/>
    </row>
    <row r="66" spans="1:34" s="91" customFormat="1" ht="72.75" customHeight="1">
      <c r="A66" s="45">
        <v>56</v>
      </c>
      <c r="B66" s="208" t="s">
        <v>176</v>
      </c>
      <c r="C66" s="47" t="s">
        <v>65</v>
      </c>
      <c r="D66" s="48" t="s">
        <v>44</v>
      </c>
      <c r="E66" s="49"/>
      <c r="F66" s="35">
        <v>166237.90135999999</v>
      </c>
      <c r="G66" s="49"/>
      <c r="H66" s="49">
        <v>60000</v>
      </c>
      <c r="I66" s="49"/>
      <c r="J66" s="36" t="s">
        <v>141</v>
      </c>
      <c r="K66" s="49"/>
      <c r="L66" s="49"/>
      <c r="M66" s="49"/>
      <c r="N66" s="49"/>
      <c r="O66" s="49">
        <f t="shared" si="15"/>
        <v>0</v>
      </c>
      <c r="P66" s="49">
        <v>0</v>
      </c>
      <c r="Q66" s="49"/>
      <c r="R66" s="49"/>
      <c r="S66" s="49">
        <f t="shared" si="16"/>
        <v>0</v>
      </c>
      <c r="T66" s="49">
        <v>0</v>
      </c>
      <c r="U66" s="49"/>
      <c r="V66" s="49"/>
      <c r="W66" s="59">
        <f t="shared" si="8"/>
        <v>0</v>
      </c>
      <c r="X66" s="59"/>
      <c r="Y66" s="59">
        <f t="shared" si="9"/>
        <v>0</v>
      </c>
      <c r="Z66" s="131"/>
      <c r="AA66" s="59"/>
      <c r="AB66" s="140"/>
      <c r="AC66" s="149">
        <v>1</v>
      </c>
      <c r="AD66" s="149">
        <v>0</v>
      </c>
      <c r="AE66" s="149">
        <v>0</v>
      </c>
      <c r="AF66" s="150">
        <v>0</v>
      </c>
      <c r="AG66" s="56" t="s">
        <v>47</v>
      </c>
      <c r="AH66"/>
    </row>
    <row r="67" spans="1:34" s="91" customFormat="1" ht="72.75" customHeight="1">
      <c r="A67" s="45">
        <v>57</v>
      </c>
      <c r="B67" s="208" t="s">
        <v>177</v>
      </c>
      <c r="C67" s="47" t="s">
        <v>65</v>
      </c>
      <c r="D67" s="48" t="s">
        <v>44</v>
      </c>
      <c r="E67" s="49"/>
      <c r="F67" s="35">
        <v>85364.902220000004</v>
      </c>
      <c r="G67" s="49"/>
      <c r="H67" s="49">
        <v>60000</v>
      </c>
      <c r="I67" s="49"/>
      <c r="J67" s="36" t="s">
        <v>141</v>
      </c>
      <c r="K67" s="49"/>
      <c r="L67" s="49"/>
      <c r="M67" s="49"/>
      <c r="N67" s="49"/>
      <c r="O67" s="49">
        <f t="shared" si="15"/>
        <v>0</v>
      </c>
      <c r="P67" s="49"/>
      <c r="Q67" s="49"/>
      <c r="R67" s="49"/>
      <c r="S67" s="49">
        <f t="shared" si="16"/>
        <v>0</v>
      </c>
      <c r="T67" s="49"/>
      <c r="U67" s="49"/>
      <c r="V67" s="49"/>
      <c r="W67" s="59">
        <f t="shared" si="8"/>
        <v>0</v>
      </c>
      <c r="X67" s="59"/>
      <c r="Y67" s="59">
        <f t="shared" si="9"/>
        <v>0</v>
      </c>
      <c r="Z67" s="131"/>
      <c r="AA67" s="59"/>
      <c r="AB67" s="140"/>
      <c r="AC67" s="149">
        <v>1</v>
      </c>
      <c r="AD67" s="149">
        <v>0</v>
      </c>
      <c r="AE67" s="149">
        <v>0</v>
      </c>
      <c r="AF67" s="150">
        <v>0</v>
      </c>
      <c r="AG67" s="56" t="s">
        <v>178</v>
      </c>
      <c r="AH67"/>
    </row>
    <row r="68" spans="1:34" s="91" customFormat="1" ht="87.75" customHeight="1">
      <c r="A68" s="45">
        <v>58</v>
      </c>
      <c r="B68" s="208" t="s">
        <v>179</v>
      </c>
      <c r="C68" s="47" t="s">
        <v>65</v>
      </c>
      <c r="D68" s="48" t="s">
        <v>44</v>
      </c>
      <c r="E68" s="49"/>
      <c r="F68" s="35">
        <v>148162.05634000001</v>
      </c>
      <c r="G68" s="49"/>
      <c r="H68" s="49">
        <v>40000</v>
      </c>
      <c r="I68" s="49"/>
      <c r="J68" s="36" t="s">
        <v>141</v>
      </c>
      <c r="K68" s="49"/>
      <c r="L68" s="49"/>
      <c r="M68" s="49"/>
      <c r="N68" s="49"/>
      <c r="O68" s="49">
        <f t="shared" si="15"/>
        <v>0</v>
      </c>
      <c r="P68" s="49">
        <v>0</v>
      </c>
      <c r="Q68" s="49"/>
      <c r="R68" s="49"/>
      <c r="S68" s="49">
        <f t="shared" si="16"/>
        <v>0</v>
      </c>
      <c r="T68" s="49">
        <v>0</v>
      </c>
      <c r="U68" s="49"/>
      <c r="V68" s="49"/>
      <c r="W68" s="59">
        <f t="shared" si="8"/>
        <v>0</v>
      </c>
      <c r="X68" s="59"/>
      <c r="Y68" s="59">
        <f t="shared" si="9"/>
        <v>0</v>
      </c>
      <c r="Z68" s="131"/>
      <c r="AA68" s="59"/>
      <c r="AB68" s="140"/>
      <c r="AC68" s="149">
        <v>1</v>
      </c>
      <c r="AD68" s="149">
        <v>0</v>
      </c>
      <c r="AE68" s="149">
        <v>0</v>
      </c>
      <c r="AF68" s="150">
        <v>0</v>
      </c>
      <c r="AG68" s="56" t="s">
        <v>47</v>
      </c>
      <c r="AH68"/>
    </row>
    <row r="69" spans="1:34" s="91" customFormat="1" ht="66.75" customHeight="1">
      <c r="A69" s="45">
        <v>59</v>
      </c>
      <c r="B69" s="208" t="s">
        <v>180</v>
      </c>
      <c r="C69" s="47" t="s">
        <v>65</v>
      </c>
      <c r="D69" s="48" t="s">
        <v>75</v>
      </c>
      <c r="E69" s="49"/>
      <c r="F69" s="49">
        <v>151251.408</v>
      </c>
      <c r="G69" s="49"/>
      <c r="H69" s="49">
        <v>20000</v>
      </c>
      <c r="I69" s="49"/>
      <c r="J69" s="36" t="s">
        <v>141</v>
      </c>
      <c r="K69" s="49"/>
      <c r="L69" s="49"/>
      <c r="M69" s="49"/>
      <c r="N69" s="49"/>
      <c r="O69" s="49">
        <f t="shared" si="15"/>
        <v>0</v>
      </c>
      <c r="P69" s="49"/>
      <c r="Q69" s="49"/>
      <c r="R69" s="49"/>
      <c r="S69" s="49">
        <f t="shared" si="16"/>
        <v>0</v>
      </c>
      <c r="T69" s="49"/>
      <c r="U69" s="49"/>
      <c r="V69" s="49"/>
      <c r="W69" s="59">
        <f t="shared" si="8"/>
        <v>0</v>
      </c>
      <c r="X69" s="59"/>
      <c r="Y69" s="59">
        <f t="shared" si="9"/>
        <v>0</v>
      </c>
      <c r="Z69" s="131"/>
      <c r="AA69" s="59"/>
      <c r="AB69" s="140"/>
      <c r="AC69" s="149">
        <v>1</v>
      </c>
      <c r="AD69" s="149">
        <v>0</v>
      </c>
      <c r="AE69" s="149">
        <v>0</v>
      </c>
      <c r="AF69" s="150">
        <v>0</v>
      </c>
      <c r="AG69" s="56" t="s">
        <v>181</v>
      </c>
      <c r="AH69"/>
    </row>
    <row r="70" spans="1:34" s="91" customFormat="1" ht="69" customHeight="1">
      <c r="A70" s="45">
        <v>60</v>
      </c>
      <c r="B70" s="208" t="s">
        <v>182</v>
      </c>
      <c r="C70" s="47" t="s">
        <v>101</v>
      </c>
      <c r="D70" s="48" t="s">
        <v>75</v>
      </c>
      <c r="E70" s="49"/>
      <c r="F70" s="35">
        <v>208005.43478000001</v>
      </c>
      <c r="G70" s="49"/>
      <c r="H70" s="49">
        <v>121052</v>
      </c>
      <c r="I70" s="49"/>
      <c r="J70" s="36" t="s">
        <v>141</v>
      </c>
      <c r="K70" s="49"/>
      <c r="L70" s="49"/>
      <c r="M70" s="49"/>
      <c r="N70" s="49"/>
      <c r="O70" s="49">
        <f t="shared" si="15"/>
        <v>0</v>
      </c>
      <c r="P70" s="49"/>
      <c r="Q70" s="49"/>
      <c r="R70" s="49"/>
      <c r="S70" s="49">
        <f t="shared" si="16"/>
        <v>0</v>
      </c>
      <c r="T70" s="49"/>
      <c r="U70" s="49"/>
      <c r="V70" s="49"/>
      <c r="W70" s="59">
        <f t="shared" si="8"/>
        <v>0</v>
      </c>
      <c r="X70" s="59"/>
      <c r="Y70" s="59">
        <f t="shared" si="9"/>
        <v>0</v>
      </c>
      <c r="Z70" s="131"/>
      <c r="AA70" s="59"/>
      <c r="AB70" s="140"/>
      <c r="AC70" s="149">
        <v>1</v>
      </c>
      <c r="AD70" s="149">
        <v>0</v>
      </c>
      <c r="AE70" s="149">
        <v>0</v>
      </c>
      <c r="AF70" s="150">
        <v>0</v>
      </c>
      <c r="AG70" s="56" t="s">
        <v>47</v>
      </c>
      <c r="AH70"/>
    </row>
    <row r="71" spans="1:34" s="91" customFormat="1" ht="84.75" customHeight="1">
      <c r="A71" s="45">
        <v>61</v>
      </c>
      <c r="B71" s="208" t="s">
        <v>183</v>
      </c>
      <c r="C71" s="47" t="s">
        <v>184</v>
      </c>
      <c r="D71" s="48" t="s">
        <v>113</v>
      </c>
      <c r="E71" s="49"/>
      <c r="F71" s="35">
        <v>81489.139200000005</v>
      </c>
      <c r="G71" s="49"/>
      <c r="H71" s="49"/>
      <c r="I71" s="49"/>
      <c r="J71" s="36"/>
      <c r="K71" s="36"/>
      <c r="L71" s="49"/>
      <c r="M71" s="49"/>
      <c r="N71" s="49"/>
      <c r="O71" s="49">
        <f t="shared" si="15"/>
        <v>0</v>
      </c>
      <c r="P71" s="49"/>
      <c r="Q71" s="49"/>
      <c r="R71" s="49"/>
      <c r="S71" s="49">
        <f t="shared" si="16"/>
        <v>0</v>
      </c>
      <c r="T71" s="49"/>
      <c r="U71" s="49"/>
      <c r="V71" s="49"/>
      <c r="W71" s="59">
        <f t="shared" si="8"/>
        <v>0</v>
      </c>
      <c r="X71" s="59"/>
      <c r="Y71" s="59">
        <f t="shared" si="9"/>
        <v>0</v>
      </c>
      <c r="Z71" s="131"/>
      <c r="AA71" s="59"/>
      <c r="AB71" s="140"/>
      <c r="AC71" s="149">
        <v>1</v>
      </c>
      <c r="AD71" s="149"/>
      <c r="AE71" s="149"/>
      <c r="AF71" s="150"/>
      <c r="AG71" s="56" t="s">
        <v>47</v>
      </c>
      <c r="AH71"/>
    </row>
    <row r="72" spans="1:34" s="91" customFormat="1" ht="84.75" customHeight="1">
      <c r="A72" s="45">
        <v>62</v>
      </c>
      <c r="B72" s="208" t="s">
        <v>177</v>
      </c>
      <c r="C72" s="47" t="s">
        <v>184</v>
      </c>
      <c r="D72" s="48" t="s">
        <v>113</v>
      </c>
      <c r="E72" s="49"/>
      <c r="F72" s="35">
        <v>85364.902220000004</v>
      </c>
      <c r="G72" s="49"/>
      <c r="H72" s="49">
        <v>60000</v>
      </c>
      <c r="I72" s="49"/>
      <c r="J72" s="36"/>
      <c r="K72" s="36"/>
      <c r="L72" s="49"/>
      <c r="M72" s="49"/>
      <c r="N72" s="49"/>
      <c r="O72" s="49">
        <f t="shared" si="15"/>
        <v>0</v>
      </c>
      <c r="P72" s="49"/>
      <c r="Q72" s="49"/>
      <c r="R72" s="49"/>
      <c r="S72" s="49">
        <f t="shared" si="16"/>
        <v>0</v>
      </c>
      <c r="T72" s="49"/>
      <c r="U72" s="49"/>
      <c r="V72" s="49"/>
      <c r="W72" s="59">
        <f t="shared" si="8"/>
        <v>0</v>
      </c>
      <c r="X72" s="59"/>
      <c r="Y72" s="59">
        <f t="shared" si="9"/>
        <v>0</v>
      </c>
      <c r="Z72" s="131"/>
      <c r="AA72" s="59"/>
      <c r="AB72" s="140"/>
      <c r="AC72" s="149">
        <v>1</v>
      </c>
      <c r="AD72" s="149"/>
      <c r="AE72" s="149"/>
      <c r="AF72" s="150"/>
      <c r="AG72" s="56" t="s">
        <v>47</v>
      </c>
      <c r="AH72"/>
    </row>
    <row r="73" spans="1:34" s="91" customFormat="1" ht="84.75" customHeight="1">
      <c r="A73" s="45">
        <v>63</v>
      </c>
      <c r="B73" s="208" t="s">
        <v>179</v>
      </c>
      <c r="C73" s="47" t="s">
        <v>184</v>
      </c>
      <c r="D73" s="48" t="s">
        <v>113</v>
      </c>
      <c r="E73" s="49"/>
      <c r="F73" s="35">
        <v>148162.05634000001</v>
      </c>
      <c r="G73" s="49"/>
      <c r="H73" s="49">
        <v>40000</v>
      </c>
      <c r="I73" s="49"/>
      <c r="J73" s="36"/>
      <c r="K73" s="36"/>
      <c r="L73" s="49"/>
      <c r="M73" s="49"/>
      <c r="N73" s="49"/>
      <c r="O73" s="49">
        <f t="shared" si="15"/>
        <v>0</v>
      </c>
      <c r="P73" s="49"/>
      <c r="Q73" s="49"/>
      <c r="R73" s="49"/>
      <c r="S73" s="49">
        <f t="shared" si="16"/>
        <v>0</v>
      </c>
      <c r="T73" s="49"/>
      <c r="U73" s="49"/>
      <c r="V73" s="49"/>
      <c r="W73" s="59">
        <f t="shared" si="8"/>
        <v>0</v>
      </c>
      <c r="X73" s="59"/>
      <c r="Y73" s="59">
        <f t="shared" si="9"/>
        <v>0</v>
      </c>
      <c r="Z73" s="131"/>
      <c r="AA73" s="59"/>
      <c r="AB73" s="140"/>
      <c r="AC73" s="149">
        <v>1</v>
      </c>
      <c r="AD73" s="149"/>
      <c r="AE73" s="149"/>
      <c r="AF73" s="150"/>
      <c r="AG73" s="56" t="s">
        <v>47</v>
      </c>
      <c r="AH73"/>
    </row>
    <row r="74" spans="1:34" s="91" customFormat="1" ht="84.75" customHeight="1">
      <c r="A74" s="45">
        <v>64</v>
      </c>
      <c r="B74" s="208" t="s">
        <v>185</v>
      </c>
      <c r="C74" s="47" t="s">
        <v>184</v>
      </c>
      <c r="D74" s="48" t="s">
        <v>113</v>
      </c>
      <c r="E74" s="49"/>
      <c r="F74" s="35">
        <v>41049.996960000004</v>
      </c>
      <c r="G74" s="49"/>
      <c r="H74" s="49">
        <v>18550.660960000001</v>
      </c>
      <c r="I74" s="49"/>
      <c r="J74" s="36"/>
      <c r="K74" s="36"/>
      <c r="L74" s="49"/>
      <c r="M74" s="49"/>
      <c r="N74" s="49"/>
      <c r="O74" s="49">
        <f t="shared" si="15"/>
        <v>0</v>
      </c>
      <c r="P74" s="49"/>
      <c r="Q74" s="49"/>
      <c r="R74" s="49"/>
      <c r="S74" s="49">
        <f t="shared" si="16"/>
        <v>0</v>
      </c>
      <c r="T74" s="49"/>
      <c r="U74" s="49"/>
      <c r="V74" s="49"/>
      <c r="W74" s="59">
        <f t="shared" ref="W74:W117" si="20">R74-V74</f>
        <v>0</v>
      </c>
      <c r="X74" s="59"/>
      <c r="Y74" s="59">
        <f t="shared" ref="Y74:Y132" si="21">P74+Q74-T74-U74</f>
        <v>0</v>
      </c>
      <c r="Z74" s="131"/>
      <c r="AA74" s="59"/>
      <c r="AB74" s="140"/>
      <c r="AC74" s="149">
        <v>1</v>
      </c>
      <c r="AD74" s="149"/>
      <c r="AE74" s="149"/>
      <c r="AF74" s="150"/>
      <c r="AG74" s="56" t="s">
        <v>47</v>
      </c>
      <c r="AH74"/>
    </row>
    <row r="75" spans="1:34" s="91" customFormat="1" ht="84.75" customHeight="1">
      <c r="A75" s="45">
        <v>65</v>
      </c>
      <c r="B75" s="208" t="s">
        <v>186</v>
      </c>
      <c r="C75" s="47" t="s">
        <v>184</v>
      </c>
      <c r="D75" s="48" t="s">
        <v>113</v>
      </c>
      <c r="E75" s="49"/>
      <c r="F75" s="35">
        <v>28854.072</v>
      </c>
      <c r="G75" s="49"/>
      <c r="H75" s="49"/>
      <c r="I75" s="49"/>
      <c r="J75" s="36"/>
      <c r="K75" s="36"/>
      <c r="L75" s="49"/>
      <c r="M75" s="49"/>
      <c r="N75" s="49"/>
      <c r="O75" s="49">
        <f t="shared" si="15"/>
        <v>0</v>
      </c>
      <c r="P75" s="49"/>
      <c r="Q75" s="49"/>
      <c r="R75" s="49"/>
      <c r="S75" s="49">
        <f t="shared" si="16"/>
        <v>0</v>
      </c>
      <c r="T75" s="49"/>
      <c r="U75" s="49"/>
      <c r="V75" s="49"/>
      <c r="W75" s="59">
        <f t="shared" si="20"/>
        <v>0</v>
      </c>
      <c r="X75" s="59"/>
      <c r="Y75" s="59">
        <f t="shared" si="21"/>
        <v>0</v>
      </c>
      <c r="Z75" s="131"/>
      <c r="AA75" s="59"/>
      <c r="AB75" s="140"/>
      <c r="AC75" s="149">
        <v>1</v>
      </c>
      <c r="AD75" s="149"/>
      <c r="AE75" s="149"/>
      <c r="AF75" s="150"/>
      <c r="AG75" s="56" t="s">
        <v>47</v>
      </c>
      <c r="AH75"/>
    </row>
    <row r="76" spans="1:34" s="6" customFormat="1" ht="27.75" customHeight="1">
      <c r="A76" s="21" t="s">
        <v>187</v>
      </c>
      <c r="B76" s="23" t="s">
        <v>188</v>
      </c>
      <c r="C76" s="19"/>
      <c r="D76" s="21"/>
      <c r="E76" s="22">
        <f>SUM(E77:E82)</f>
        <v>18595298</v>
      </c>
      <c r="F76" s="22">
        <f>SUM(F77:F82)</f>
        <v>22853764.716260001</v>
      </c>
      <c r="G76" s="22">
        <f>SUM(G77:G81)</f>
        <v>0</v>
      </c>
      <c r="H76" s="22">
        <f>SUM(H77:H82)</f>
        <v>11922048.559799999</v>
      </c>
      <c r="I76" s="22">
        <f>SUM(I77:I81)</f>
        <v>0</v>
      </c>
      <c r="J76" s="31"/>
      <c r="K76" s="22"/>
      <c r="L76" s="22"/>
      <c r="M76" s="22">
        <f>SUM(M77:M81)</f>
        <v>0</v>
      </c>
      <c r="N76" s="22">
        <f>SUM(N77:N81)</f>
        <v>0</v>
      </c>
      <c r="O76" s="22">
        <f>SUM(O77:O82)</f>
        <v>4230100.9991899999</v>
      </c>
      <c r="P76" s="22">
        <f>SUM(P77:P82)</f>
        <v>4230100.9991899999</v>
      </c>
      <c r="Q76" s="22">
        <f>SUM(Q77:Q81)</f>
        <v>0</v>
      </c>
      <c r="R76" s="22">
        <f>SUM(R77:R81)</f>
        <v>0</v>
      </c>
      <c r="S76" s="22">
        <f>SUM(S77:S82)</f>
        <v>4230100.9991899999</v>
      </c>
      <c r="T76" s="22">
        <f>SUM(T77:T82)</f>
        <v>4230100.9991899999</v>
      </c>
      <c r="U76" s="22">
        <f>SUM(U77:U81)</f>
        <v>0</v>
      </c>
      <c r="V76" s="22">
        <f>SUM(V77:V81)</f>
        <v>0</v>
      </c>
      <c r="W76" s="22">
        <f t="shared" si="20"/>
        <v>0</v>
      </c>
      <c r="X76" s="22"/>
      <c r="Y76" s="22">
        <f t="shared" si="21"/>
        <v>0</v>
      </c>
      <c r="Z76" s="129">
        <f t="shared" ref="Z76:Z133" si="22">Y76/(P76+Q76)</f>
        <v>0</v>
      </c>
      <c r="AA76" s="22">
        <f t="shared" ref="AA76:AA133" si="23">Y76+W76</f>
        <v>0</v>
      </c>
      <c r="AB76" s="138">
        <f t="shared" ref="AB76:AB133" si="24">AA76/O76</f>
        <v>0</v>
      </c>
      <c r="AC76" s="22">
        <f>SUM(AC77:AC82)</f>
        <v>6</v>
      </c>
      <c r="AD76" s="22">
        <f>SUM(AD77:AD82)</f>
        <v>0</v>
      </c>
      <c r="AE76" s="22">
        <f>SUM(AE77:AE82)</f>
        <v>0</v>
      </c>
      <c r="AF76" s="22">
        <f>SUM(AF77:AF81)</f>
        <v>0</v>
      </c>
      <c r="AG76" s="89"/>
      <c r="AH76"/>
    </row>
    <row r="77" spans="1:34" s="91" customFormat="1" ht="70.5" customHeight="1">
      <c r="A77" s="45">
        <v>66</v>
      </c>
      <c r="B77" s="196" t="s">
        <v>189</v>
      </c>
      <c r="C77" s="47" t="s">
        <v>190</v>
      </c>
      <c r="D77" s="48" t="s">
        <v>44</v>
      </c>
      <c r="E77" s="35">
        <v>929033</v>
      </c>
      <c r="F77" s="35">
        <v>895923.47181999998</v>
      </c>
      <c r="G77" s="49"/>
      <c r="H77" s="49">
        <v>119271.5598</v>
      </c>
      <c r="I77" s="49"/>
      <c r="J77" s="92" t="s">
        <v>191</v>
      </c>
      <c r="K77" s="92" t="s">
        <v>89</v>
      </c>
      <c r="L77" s="49"/>
      <c r="M77" s="49"/>
      <c r="N77" s="49"/>
      <c r="O77" s="49">
        <f t="shared" ref="O77:O82" si="25">SUM(P77:R77)</f>
        <v>0</v>
      </c>
      <c r="P77" s="181"/>
      <c r="Q77" s="181"/>
      <c r="R77" s="181"/>
      <c r="S77" s="49">
        <f t="shared" ref="S77:S82" si="26">SUM(T77:V77)</f>
        <v>0</v>
      </c>
      <c r="T77" s="181"/>
      <c r="U77" s="49"/>
      <c r="V77" s="49"/>
      <c r="W77" s="59">
        <f t="shared" si="20"/>
        <v>0</v>
      </c>
      <c r="X77" s="59"/>
      <c r="Y77" s="59">
        <f t="shared" si="21"/>
        <v>0</v>
      </c>
      <c r="Z77" s="131"/>
      <c r="AA77" s="59"/>
      <c r="AB77" s="140"/>
      <c r="AC77" s="149">
        <v>1</v>
      </c>
      <c r="AD77" s="149">
        <v>0</v>
      </c>
      <c r="AE77" s="149">
        <v>0</v>
      </c>
      <c r="AF77" s="150">
        <v>0</v>
      </c>
      <c r="AG77" s="56" t="s">
        <v>192</v>
      </c>
      <c r="AH77"/>
    </row>
    <row r="78" spans="1:34" s="91" customFormat="1" ht="89.25" customHeight="1">
      <c r="A78" s="45">
        <v>67</v>
      </c>
      <c r="B78" s="196" t="s">
        <v>193</v>
      </c>
      <c r="C78" s="47" t="s">
        <v>190</v>
      </c>
      <c r="D78" s="48" t="s">
        <v>75</v>
      </c>
      <c r="E78" s="35">
        <v>1267294</v>
      </c>
      <c r="F78" s="35">
        <v>1208804.5</v>
      </c>
      <c r="G78" s="49"/>
      <c r="H78" s="49">
        <v>1136194</v>
      </c>
      <c r="I78" s="49"/>
      <c r="J78" s="92" t="s">
        <v>194</v>
      </c>
      <c r="K78" s="92" t="s">
        <v>195</v>
      </c>
      <c r="L78" s="49"/>
      <c r="M78" s="49"/>
      <c r="N78" s="49"/>
      <c r="O78" s="49">
        <f t="shared" si="25"/>
        <v>1106494</v>
      </c>
      <c r="P78" s="49">
        <v>1106494</v>
      </c>
      <c r="Q78" s="49"/>
      <c r="R78" s="49"/>
      <c r="S78" s="49">
        <f t="shared" si="26"/>
        <v>1106494</v>
      </c>
      <c r="T78" s="49">
        <v>1106494</v>
      </c>
      <c r="U78" s="49"/>
      <c r="V78" s="49"/>
      <c r="W78" s="59">
        <f t="shared" si="20"/>
        <v>0</v>
      </c>
      <c r="X78" s="59"/>
      <c r="Y78" s="59">
        <f t="shared" si="21"/>
        <v>0</v>
      </c>
      <c r="Z78" s="131">
        <f t="shared" si="22"/>
        <v>0</v>
      </c>
      <c r="AA78" s="59">
        <f t="shared" si="23"/>
        <v>0</v>
      </c>
      <c r="AB78" s="140">
        <f t="shared" si="24"/>
        <v>0</v>
      </c>
      <c r="AC78" s="149">
        <v>1</v>
      </c>
      <c r="AD78" s="149">
        <v>0</v>
      </c>
      <c r="AE78" s="149">
        <v>0</v>
      </c>
      <c r="AF78" s="150">
        <v>0</v>
      </c>
      <c r="AG78" s="56"/>
      <c r="AH78"/>
    </row>
    <row r="79" spans="1:34" s="91" customFormat="1" ht="42.75" customHeight="1">
      <c r="A79" s="45">
        <v>68</v>
      </c>
      <c r="B79" s="196" t="s">
        <v>196</v>
      </c>
      <c r="C79" s="47" t="s">
        <v>190</v>
      </c>
      <c r="D79" s="48" t="s">
        <v>44</v>
      </c>
      <c r="E79" s="35">
        <v>1043205</v>
      </c>
      <c r="F79" s="35">
        <v>980754.41038000002</v>
      </c>
      <c r="G79" s="49"/>
      <c r="H79" s="49">
        <v>152883</v>
      </c>
      <c r="I79" s="49"/>
      <c r="J79" s="92" t="s">
        <v>197</v>
      </c>
      <c r="K79" s="92" t="s">
        <v>195</v>
      </c>
      <c r="L79" s="49"/>
      <c r="M79" s="49"/>
      <c r="N79" s="49"/>
      <c r="O79" s="49">
        <f t="shared" si="25"/>
        <v>0</v>
      </c>
      <c r="P79" s="49"/>
      <c r="Q79" s="49"/>
      <c r="R79" s="49"/>
      <c r="S79" s="49">
        <f t="shared" si="26"/>
        <v>0</v>
      </c>
      <c r="T79" s="49"/>
      <c r="U79" s="49"/>
      <c r="V79" s="49"/>
      <c r="W79" s="59">
        <f t="shared" si="20"/>
        <v>0</v>
      </c>
      <c r="X79" s="59"/>
      <c r="Y79" s="59">
        <f t="shared" si="21"/>
        <v>0</v>
      </c>
      <c r="Z79" s="131"/>
      <c r="AA79" s="59"/>
      <c r="AB79" s="140"/>
      <c r="AC79" s="149">
        <v>1</v>
      </c>
      <c r="AD79" s="149">
        <v>0</v>
      </c>
      <c r="AE79" s="149">
        <v>0</v>
      </c>
      <c r="AF79" s="150">
        <v>0</v>
      </c>
      <c r="AG79" s="56" t="s">
        <v>192</v>
      </c>
      <c r="AH79"/>
    </row>
    <row r="80" spans="1:34" s="91" customFormat="1" ht="87.75" customHeight="1">
      <c r="A80" s="45">
        <v>69</v>
      </c>
      <c r="B80" s="231" t="s">
        <v>198</v>
      </c>
      <c r="C80" s="47" t="s">
        <v>199</v>
      </c>
      <c r="D80" s="48" t="s">
        <v>44</v>
      </c>
      <c r="E80" s="35">
        <v>558791</v>
      </c>
      <c r="F80" s="35">
        <v>538411.1</v>
      </c>
      <c r="G80" s="49"/>
      <c r="H80" s="49">
        <v>109700</v>
      </c>
      <c r="I80" s="49"/>
      <c r="J80" s="92" t="s">
        <v>200</v>
      </c>
      <c r="K80" s="92" t="s">
        <v>201</v>
      </c>
      <c r="L80" s="49"/>
      <c r="M80" s="49"/>
      <c r="N80" s="49"/>
      <c r="O80" s="49">
        <f t="shared" si="25"/>
        <v>216749.17819000001</v>
      </c>
      <c r="P80" s="49">
        <v>216749.17819000001</v>
      </c>
      <c r="Q80" s="49"/>
      <c r="R80" s="49"/>
      <c r="S80" s="49">
        <f t="shared" si="26"/>
        <v>216749.17819000001</v>
      </c>
      <c r="T80" s="49">
        <v>216749.17819000001</v>
      </c>
      <c r="U80" s="49"/>
      <c r="V80" s="49"/>
      <c r="W80" s="59">
        <f t="shared" si="20"/>
        <v>0</v>
      </c>
      <c r="X80" s="59"/>
      <c r="Y80" s="59">
        <f t="shared" si="21"/>
        <v>0</v>
      </c>
      <c r="Z80" s="131">
        <f t="shared" si="22"/>
        <v>0</v>
      </c>
      <c r="AA80" s="59">
        <f t="shared" si="23"/>
        <v>0</v>
      </c>
      <c r="AB80" s="140">
        <f t="shared" si="24"/>
        <v>0</v>
      </c>
      <c r="AC80" s="149">
        <v>1</v>
      </c>
      <c r="AD80" s="149">
        <v>0</v>
      </c>
      <c r="AE80" s="149">
        <v>0</v>
      </c>
      <c r="AF80" s="150">
        <v>0</v>
      </c>
      <c r="AG80" s="81"/>
      <c r="AH80"/>
    </row>
    <row r="81" spans="1:34" s="91" customFormat="1" ht="85.5" customHeight="1">
      <c r="A81" s="45">
        <v>70</v>
      </c>
      <c r="B81" s="196" t="s">
        <v>202</v>
      </c>
      <c r="C81" s="47" t="s">
        <v>199</v>
      </c>
      <c r="D81" s="48" t="s">
        <v>44</v>
      </c>
      <c r="E81" s="35">
        <v>2380117</v>
      </c>
      <c r="F81" s="35">
        <v>2355675.7490599998</v>
      </c>
      <c r="G81" s="49"/>
      <c r="H81" s="49">
        <v>500000</v>
      </c>
      <c r="I81" s="49"/>
      <c r="J81" s="92" t="s">
        <v>203</v>
      </c>
      <c r="K81" s="92" t="s">
        <v>204</v>
      </c>
      <c r="L81" s="49"/>
      <c r="M81" s="49"/>
      <c r="N81" s="49"/>
      <c r="O81" s="49">
        <f t="shared" si="25"/>
        <v>393999.821</v>
      </c>
      <c r="P81" s="49">
        <v>393999.821</v>
      </c>
      <c r="Q81" s="49"/>
      <c r="R81" s="49"/>
      <c r="S81" s="49">
        <f t="shared" si="26"/>
        <v>393999.821</v>
      </c>
      <c r="T81" s="49">
        <v>393999.821</v>
      </c>
      <c r="U81" s="49"/>
      <c r="V81" s="49"/>
      <c r="W81" s="59">
        <f t="shared" si="20"/>
        <v>0</v>
      </c>
      <c r="X81" s="59"/>
      <c r="Y81" s="59">
        <f t="shared" si="21"/>
        <v>0</v>
      </c>
      <c r="Z81" s="131">
        <f t="shared" si="22"/>
        <v>0</v>
      </c>
      <c r="AA81" s="59">
        <f t="shared" si="23"/>
        <v>0</v>
      </c>
      <c r="AB81" s="140">
        <f t="shared" si="24"/>
        <v>0</v>
      </c>
      <c r="AC81" s="149">
        <v>1</v>
      </c>
      <c r="AD81" s="149">
        <v>0</v>
      </c>
      <c r="AE81" s="149">
        <v>0</v>
      </c>
      <c r="AF81" s="150">
        <v>0</v>
      </c>
      <c r="AG81" s="81"/>
      <c r="AH81"/>
    </row>
    <row r="82" spans="1:34" s="91" customFormat="1" ht="72.599999999999994" customHeight="1">
      <c r="A82" s="45">
        <v>71</v>
      </c>
      <c r="B82" s="196" t="s">
        <v>205</v>
      </c>
      <c r="C82" s="47" t="s">
        <v>65</v>
      </c>
      <c r="D82" s="48" t="s">
        <v>105</v>
      </c>
      <c r="E82" s="49">
        <v>12416858</v>
      </c>
      <c r="F82" s="35">
        <v>16874195.484999999</v>
      </c>
      <c r="G82" s="49"/>
      <c r="H82" s="49">
        <v>9904000</v>
      </c>
      <c r="I82" s="49"/>
      <c r="J82" s="180"/>
      <c r="K82" s="180"/>
      <c r="L82" s="49"/>
      <c r="M82" s="49"/>
      <c r="N82" s="49"/>
      <c r="O82" s="49">
        <f t="shared" si="25"/>
        <v>2512858</v>
      </c>
      <c r="P82" s="49">
        <v>2512858</v>
      </c>
      <c r="Q82" s="49"/>
      <c r="R82" s="49"/>
      <c r="S82" s="49">
        <f t="shared" si="26"/>
        <v>2512858</v>
      </c>
      <c r="T82" s="49">
        <v>2512858</v>
      </c>
      <c r="U82" s="49"/>
      <c r="V82" s="49"/>
      <c r="W82" s="59">
        <f t="shared" si="20"/>
        <v>0</v>
      </c>
      <c r="X82" s="59"/>
      <c r="Y82" s="59">
        <f t="shared" si="21"/>
        <v>0</v>
      </c>
      <c r="Z82" s="131">
        <f t="shared" si="22"/>
        <v>0</v>
      </c>
      <c r="AA82" s="59">
        <f t="shared" si="23"/>
        <v>0</v>
      </c>
      <c r="AB82" s="140">
        <f t="shared" si="24"/>
        <v>0</v>
      </c>
      <c r="AC82" s="149">
        <v>1</v>
      </c>
      <c r="AD82" s="149"/>
      <c r="AE82" s="149"/>
      <c r="AF82" s="150"/>
      <c r="AG82" s="56"/>
      <c r="AH82"/>
    </row>
    <row r="83" spans="1:34" ht="29.25" customHeight="1">
      <c r="A83" s="270" t="s">
        <v>206</v>
      </c>
      <c r="B83" s="271"/>
      <c r="C83" s="28"/>
      <c r="D83" s="16"/>
      <c r="E83" s="25">
        <f>E85+F96+E123</f>
        <v>110667500.16335</v>
      </c>
      <c r="F83" s="25">
        <f t="shared" ref="F83:V83" si="27">F85+F96+F123</f>
        <v>110690401.07098</v>
      </c>
      <c r="G83" s="25">
        <f t="shared" si="27"/>
        <v>0</v>
      </c>
      <c r="H83" s="25">
        <f t="shared" si="27"/>
        <v>16257960.343289999</v>
      </c>
      <c r="I83" s="25">
        <f t="shared" si="27"/>
        <v>0</v>
      </c>
      <c r="J83" s="25">
        <f t="shared" si="27"/>
        <v>0</v>
      </c>
      <c r="K83" s="25">
        <f t="shared" si="27"/>
        <v>0</v>
      </c>
      <c r="L83" s="25">
        <f t="shared" si="27"/>
        <v>0</v>
      </c>
      <c r="M83" s="25">
        <f t="shared" si="27"/>
        <v>0</v>
      </c>
      <c r="N83" s="25">
        <f t="shared" si="27"/>
        <v>0</v>
      </c>
      <c r="O83" s="25">
        <f t="shared" si="27"/>
        <v>7626760.06171</v>
      </c>
      <c r="P83" s="25">
        <f t="shared" si="27"/>
        <v>7626760.06171</v>
      </c>
      <c r="Q83" s="25">
        <f t="shared" si="27"/>
        <v>0</v>
      </c>
      <c r="R83" s="25">
        <f t="shared" si="27"/>
        <v>0</v>
      </c>
      <c r="S83" s="25">
        <f t="shared" si="27"/>
        <v>7586216.9107099995</v>
      </c>
      <c r="T83" s="25">
        <f t="shared" si="27"/>
        <v>7586216.9107099995</v>
      </c>
      <c r="U83" s="25">
        <f t="shared" si="27"/>
        <v>0</v>
      </c>
      <c r="V83" s="25">
        <f t="shared" si="27"/>
        <v>0</v>
      </c>
      <c r="W83" s="25"/>
      <c r="X83" s="25"/>
      <c r="Y83" s="25">
        <f>P83+Q83-T83-U83</f>
        <v>40543.151000000536</v>
      </c>
      <c r="Z83" s="125">
        <f t="shared" si="22"/>
        <v>5.3159074983290264E-3</v>
      </c>
      <c r="AA83" s="25">
        <f>Y83+W83</f>
        <v>40543.151000000536</v>
      </c>
      <c r="AB83" s="126">
        <f>AA83/O83</f>
        <v>5.3159074983290264E-3</v>
      </c>
      <c r="AC83" s="25">
        <f>AC85+AC96+AC123</f>
        <v>37</v>
      </c>
      <c r="AD83" s="25">
        <f>AD85+AD96+AD123</f>
        <v>0</v>
      </c>
      <c r="AE83" s="25">
        <f>AE85+AE96+AE123</f>
        <v>0</v>
      </c>
      <c r="AF83" s="25">
        <f>AF85+AF96+AF123</f>
        <v>0</v>
      </c>
      <c r="AG83" s="72"/>
      <c r="AH83"/>
    </row>
    <row r="84" spans="1:34" s="106" customFormat="1">
      <c r="A84" s="104"/>
      <c r="B84" s="105" t="s">
        <v>207</v>
      </c>
      <c r="C84" s="5"/>
      <c r="D84" s="2"/>
      <c r="E84" s="26"/>
      <c r="F84" s="14"/>
      <c r="G84" s="14"/>
      <c r="H84" s="14"/>
      <c r="I84" s="14"/>
      <c r="J84" s="30"/>
      <c r="K84" s="14"/>
      <c r="L84" s="14"/>
      <c r="M84" s="14"/>
      <c r="N84" s="14"/>
      <c r="O84" s="38">
        <f>SUM(P84:R84)</f>
        <v>0</v>
      </c>
      <c r="P84" s="14"/>
      <c r="Q84" s="14"/>
      <c r="R84" s="14"/>
      <c r="S84" s="38">
        <f>SUM(T84:V84)</f>
        <v>0</v>
      </c>
      <c r="T84" s="14"/>
      <c r="U84" s="14"/>
      <c r="V84" s="14"/>
      <c r="W84" s="58">
        <f t="shared" si="20"/>
        <v>0</v>
      </c>
      <c r="X84" s="60"/>
      <c r="Y84" s="58">
        <f t="shared" si="21"/>
        <v>0</v>
      </c>
      <c r="Z84" s="132"/>
      <c r="AA84" s="58"/>
      <c r="AB84" s="141"/>
      <c r="AC84" s="119"/>
      <c r="AD84" s="119"/>
      <c r="AE84" s="119"/>
      <c r="AF84" s="65"/>
      <c r="AG84" s="74"/>
      <c r="AH84"/>
    </row>
    <row r="85" spans="1:34" s="6" customFormat="1" ht="26.25" customHeight="1">
      <c r="A85" s="33" t="s">
        <v>208</v>
      </c>
      <c r="B85" s="23" t="s">
        <v>41</v>
      </c>
      <c r="C85" s="19"/>
      <c r="D85" s="21"/>
      <c r="E85" s="22">
        <f>SUM(E86:E95)</f>
        <v>105836298</v>
      </c>
      <c r="F85" s="22">
        <f>SUM(F86:F95)</f>
        <v>105911074.65968999</v>
      </c>
      <c r="G85" s="22">
        <f>SUM(G86:G93)</f>
        <v>0</v>
      </c>
      <c r="H85" s="22">
        <f>SUM(H86:H95)</f>
        <v>13203105</v>
      </c>
      <c r="I85" s="22">
        <f>SUM(I86:I93)</f>
        <v>0</v>
      </c>
      <c r="J85" s="31"/>
      <c r="K85" s="22"/>
      <c r="L85" s="22">
        <f>SUM(L86:L93)</f>
        <v>0</v>
      </c>
      <c r="M85" s="22">
        <f>SUM(M86:M93)</f>
        <v>0</v>
      </c>
      <c r="N85" s="22">
        <f>SUM(N86:N93)</f>
        <v>0</v>
      </c>
      <c r="O85" s="22">
        <f>SUM(O86:O95)</f>
        <v>7531482.3412699997</v>
      </c>
      <c r="P85" s="22">
        <f>SUM(P86:P95)</f>
        <v>7531482.3412699997</v>
      </c>
      <c r="Q85" s="22">
        <f>SUM(Q86:Q93)</f>
        <v>0</v>
      </c>
      <c r="R85" s="22">
        <f>SUM(R86:R93)</f>
        <v>0</v>
      </c>
      <c r="S85" s="22">
        <f>SUM(S86:S95)</f>
        <v>7531482.3412699997</v>
      </c>
      <c r="T85" s="22">
        <f>SUM(T86:T95)</f>
        <v>7531482.3412699997</v>
      </c>
      <c r="U85" s="22">
        <f>SUM(U86:U93)</f>
        <v>0</v>
      </c>
      <c r="V85" s="22">
        <f>SUM(V86:V93)</f>
        <v>0</v>
      </c>
      <c r="W85" s="22">
        <f t="shared" si="20"/>
        <v>0</v>
      </c>
      <c r="X85" s="22"/>
      <c r="Y85" s="22">
        <f t="shared" si="21"/>
        <v>0</v>
      </c>
      <c r="Z85" s="129">
        <f t="shared" si="22"/>
        <v>0</v>
      </c>
      <c r="AA85" s="22">
        <f t="shared" si="23"/>
        <v>0</v>
      </c>
      <c r="AB85" s="138">
        <f t="shared" si="24"/>
        <v>0</v>
      </c>
      <c r="AC85" s="22">
        <f>SUM(AC86:AC95)</f>
        <v>10</v>
      </c>
      <c r="AD85" s="22">
        <f>SUM(AD86:AD95)</f>
        <v>0</v>
      </c>
      <c r="AE85" s="22">
        <f>SUM(AE86:AE95)</f>
        <v>0</v>
      </c>
      <c r="AF85" s="22">
        <f>SUM(AF86:AF93)</f>
        <v>0</v>
      </c>
      <c r="AG85" s="89"/>
      <c r="AH85"/>
    </row>
    <row r="86" spans="1:34" s="18" customFormat="1" ht="93.75">
      <c r="A86" s="45">
        <v>72</v>
      </c>
      <c r="B86" s="208" t="s">
        <v>209</v>
      </c>
      <c r="C86" s="47" t="s">
        <v>210</v>
      </c>
      <c r="D86" s="48" t="s">
        <v>44</v>
      </c>
      <c r="E86" s="49">
        <v>9301944</v>
      </c>
      <c r="F86" s="35">
        <v>9508160.38803</v>
      </c>
      <c r="G86" s="49"/>
      <c r="H86" s="49">
        <v>766701</v>
      </c>
      <c r="I86" s="49"/>
      <c r="J86" s="94" t="s">
        <v>211</v>
      </c>
      <c r="K86" s="94" t="s">
        <v>212</v>
      </c>
      <c r="L86" s="49"/>
      <c r="M86" s="49"/>
      <c r="N86" s="49"/>
      <c r="O86" s="49">
        <f t="shared" ref="O86:O95" si="28">SUM(P86:R86)</f>
        <v>1470000</v>
      </c>
      <c r="P86" s="49">
        <v>1470000</v>
      </c>
      <c r="Q86" s="49"/>
      <c r="R86" s="49"/>
      <c r="S86" s="49">
        <f t="shared" ref="S86:S95" si="29">SUM(T86:V86)</f>
        <v>1470000</v>
      </c>
      <c r="T86" s="49">
        <v>1470000</v>
      </c>
      <c r="U86" s="49"/>
      <c r="V86" s="49"/>
      <c r="W86" s="59">
        <f t="shared" si="20"/>
        <v>0</v>
      </c>
      <c r="X86" s="59"/>
      <c r="Y86" s="59">
        <f t="shared" si="21"/>
        <v>0</v>
      </c>
      <c r="Z86" s="131">
        <f t="shared" si="22"/>
        <v>0</v>
      </c>
      <c r="AA86" s="59">
        <f t="shared" si="23"/>
        <v>0</v>
      </c>
      <c r="AB86" s="140">
        <f t="shared" si="24"/>
        <v>0</v>
      </c>
      <c r="AC86" s="149">
        <v>1</v>
      </c>
      <c r="AD86" s="149">
        <v>0</v>
      </c>
      <c r="AE86" s="149">
        <v>0</v>
      </c>
      <c r="AF86" s="150">
        <v>0</v>
      </c>
      <c r="AG86" s="81"/>
      <c r="AH86"/>
    </row>
    <row r="87" spans="1:34" s="18" customFormat="1" ht="131.25">
      <c r="A87" s="45">
        <v>73</v>
      </c>
      <c r="B87" s="208" t="s">
        <v>213</v>
      </c>
      <c r="C87" s="47" t="s">
        <v>210</v>
      </c>
      <c r="D87" s="48" t="s">
        <v>44</v>
      </c>
      <c r="E87" s="49">
        <v>11479539</v>
      </c>
      <c r="F87" s="35">
        <v>11506319.219000001</v>
      </c>
      <c r="G87" s="49"/>
      <c r="H87" s="49">
        <v>490000</v>
      </c>
      <c r="I87" s="49"/>
      <c r="J87" s="94" t="s">
        <v>214</v>
      </c>
      <c r="K87" s="94" t="s">
        <v>215</v>
      </c>
      <c r="L87" s="49"/>
      <c r="M87" s="49"/>
      <c r="N87" s="49"/>
      <c r="O87" s="49">
        <f t="shared" si="28"/>
        <v>1470000</v>
      </c>
      <c r="P87" s="49">
        <v>1470000</v>
      </c>
      <c r="Q87" s="49"/>
      <c r="R87" s="49"/>
      <c r="S87" s="49">
        <f t="shared" si="29"/>
        <v>1470000</v>
      </c>
      <c r="T87" s="49">
        <v>1470000</v>
      </c>
      <c r="U87" s="49"/>
      <c r="V87" s="49"/>
      <c r="W87" s="59">
        <f t="shared" si="20"/>
        <v>0</v>
      </c>
      <c r="X87" s="59"/>
      <c r="Y87" s="59">
        <f t="shared" si="21"/>
        <v>0</v>
      </c>
      <c r="Z87" s="131">
        <f t="shared" si="22"/>
        <v>0</v>
      </c>
      <c r="AA87" s="59">
        <f t="shared" si="23"/>
        <v>0</v>
      </c>
      <c r="AB87" s="140">
        <f t="shared" si="24"/>
        <v>0</v>
      </c>
      <c r="AC87" s="149">
        <v>1</v>
      </c>
      <c r="AD87" s="149">
        <v>0</v>
      </c>
      <c r="AE87" s="149">
        <v>0</v>
      </c>
      <c r="AF87" s="150">
        <v>0</v>
      </c>
      <c r="AG87" s="81"/>
      <c r="AH87"/>
    </row>
    <row r="88" spans="1:34" s="18" customFormat="1" ht="93.75">
      <c r="A88" s="45">
        <v>74</v>
      </c>
      <c r="B88" s="208" t="s">
        <v>216</v>
      </c>
      <c r="C88" s="47" t="s">
        <v>210</v>
      </c>
      <c r="D88" s="48" t="s">
        <v>44</v>
      </c>
      <c r="E88" s="49">
        <v>8878555</v>
      </c>
      <c r="F88" s="49">
        <v>8552683.2895099986</v>
      </c>
      <c r="G88" s="49"/>
      <c r="H88" s="49">
        <v>2201600.0000000005</v>
      </c>
      <c r="I88" s="49"/>
      <c r="J88" s="94" t="s">
        <v>217</v>
      </c>
      <c r="K88" s="94" t="s">
        <v>218</v>
      </c>
      <c r="L88" s="49"/>
      <c r="M88" s="49"/>
      <c r="N88" s="49"/>
      <c r="O88" s="49">
        <f t="shared" si="28"/>
        <v>1255190.03627</v>
      </c>
      <c r="P88" s="49">
        <v>1255190.03627</v>
      </c>
      <c r="Q88" s="49"/>
      <c r="R88" s="49"/>
      <c r="S88" s="49">
        <f t="shared" si="29"/>
        <v>1255190.03627</v>
      </c>
      <c r="T88" s="49">
        <v>1255190.03627</v>
      </c>
      <c r="U88" s="49"/>
      <c r="V88" s="49"/>
      <c r="W88" s="59">
        <f t="shared" si="20"/>
        <v>0</v>
      </c>
      <c r="X88" s="59"/>
      <c r="Y88" s="59">
        <f t="shared" si="21"/>
        <v>0</v>
      </c>
      <c r="Z88" s="131">
        <f t="shared" si="22"/>
        <v>0</v>
      </c>
      <c r="AA88" s="59">
        <f t="shared" si="23"/>
        <v>0</v>
      </c>
      <c r="AB88" s="140">
        <f t="shared" si="24"/>
        <v>0</v>
      </c>
      <c r="AC88" s="149">
        <v>1</v>
      </c>
      <c r="AD88" s="149">
        <v>0</v>
      </c>
      <c r="AE88" s="149">
        <v>0</v>
      </c>
      <c r="AF88" s="150">
        <v>0</v>
      </c>
      <c r="AG88" s="81"/>
      <c r="AH88"/>
    </row>
    <row r="89" spans="1:34" s="18" customFormat="1" ht="93.75">
      <c r="A89" s="45">
        <v>75</v>
      </c>
      <c r="B89" s="208" t="s">
        <v>219</v>
      </c>
      <c r="C89" s="47" t="s">
        <v>210</v>
      </c>
      <c r="D89" s="48" t="s">
        <v>44</v>
      </c>
      <c r="E89" s="49">
        <v>11248565</v>
      </c>
      <c r="F89" s="35">
        <v>11418511.5308</v>
      </c>
      <c r="G89" s="49"/>
      <c r="H89" s="49">
        <v>499000</v>
      </c>
      <c r="I89" s="49"/>
      <c r="J89" s="94" t="s">
        <v>220</v>
      </c>
      <c r="K89" s="94" t="s">
        <v>221</v>
      </c>
      <c r="L89" s="49"/>
      <c r="M89" s="49"/>
      <c r="N89" s="49"/>
      <c r="O89" s="49">
        <f t="shared" si="28"/>
        <v>1676532.22</v>
      </c>
      <c r="P89" s="49">
        <v>1676532.22</v>
      </c>
      <c r="Q89" s="49"/>
      <c r="R89" s="49"/>
      <c r="S89" s="49">
        <f t="shared" si="29"/>
        <v>1676532.22</v>
      </c>
      <c r="T89" s="49">
        <v>1676532.22</v>
      </c>
      <c r="U89" s="49"/>
      <c r="V89" s="49"/>
      <c r="W89" s="59">
        <f t="shared" si="20"/>
        <v>0</v>
      </c>
      <c r="X89" s="59"/>
      <c r="Y89" s="59">
        <f t="shared" si="21"/>
        <v>0</v>
      </c>
      <c r="Z89" s="131">
        <f t="shared" si="22"/>
        <v>0</v>
      </c>
      <c r="AA89" s="59">
        <f t="shared" si="23"/>
        <v>0</v>
      </c>
      <c r="AB89" s="140">
        <f t="shared" si="24"/>
        <v>0</v>
      </c>
      <c r="AC89" s="149">
        <v>1</v>
      </c>
      <c r="AD89" s="149">
        <v>0</v>
      </c>
      <c r="AE89" s="149">
        <v>0</v>
      </c>
      <c r="AF89" s="150">
        <v>0</v>
      </c>
      <c r="AG89" s="81"/>
      <c r="AH89"/>
    </row>
    <row r="90" spans="1:34" s="18" customFormat="1" ht="93.75">
      <c r="A90" s="45">
        <v>76</v>
      </c>
      <c r="B90" s="208" t="s">
        <v>222</v>
      </c>
      <c r="C90" s="47" t="s">
        <v>210</v>
      </c>
      <c r="D90" s="48" t="s">
        <v>44</v>
      </c>
      <c r="E90" s="49">
        <v>11924029</v>
      </c>
      <c r="F90" s="35">
        <v>12193100.704599999</v>
      </c>
      <c r="G90" s="49"/>
      <c r="H90" s="49">
        <v>490000</v>
      </c>
      <c r="I90" s="49"/>
      <c r="J90" s="94" t="s">
        <v>223</v>
      </c>
      <c r="K90" s="94" t="s">
        <v>224</v>
      </c>
      <c r="L90" s="49"/>
      <c r="M90" s="49"/>
      <c r="N90" s="49"/>
      <c r="O90" s="49">
        <f t="shared" si="28"/>
        <v>1470000</v>
      </c>
      <c r="P90" s="49">
        <v>1470000</v>
      </c>
      <c r="Q90" s="49"/>
      <c r="R90" s="49"/>
      <c r="S90" s="49">
        <f t="shared" si="29"/>
        <v>1470000</v>
      </c>
      <c r="T90" s="49">
        <v>1470000</v>
      </c>
      <c r="U90" s="49"/>
      <c r="V90" s="49"/>
      <c r="W90" s="59">
        <f t="shared" si="20"/>
        <v>0</v>
      </c>
      <c r="X90" s="59"/>
      <c r="Y90" s="59">
        <f t="shared" si="21"/>
        <v>0</v>
      </c>
      <c r="Z90" s="131">
        <f t="shared" si="22"/>
        <v>0</v>
      </c>
      <c r="AA90" s="59">
        <f t="shared" si="23"/>
        <v>0</v>
      </c>
      <c r="AB90" s="140">
        <f t="shared" si="24"/>
        <v>0</v>
      </c>
      <c r="AC90" s="149">
        <v>1</v>
      </c>
      <c r="AD90" s="149">
        <v>0</v>
      </c>
      <c r="AE90" s="149">
        <v>0</v>
      </c>
      <c r="AF90" s="150">
        <v>0</v>
      </c>
      <c r="AG90" s="81"/>
      <c r="AH90"/>
    </row>
    <row r="91" spans="1:34" s="18" customFormat="1" ht="75">
      <c r="A91" s="45">
        <v>77</v>
      </c>
      <c r="B91" s="208" t="s">
        <v>225</v>
      </c>
      <c r="C91" s="47" t="s">
        <v>210</v>
      </c>
      <c r="D91" s="48" t="s">
        <v>75</v>
      </c>
      <c r="E91" s="35">
        <v>1324894</v>
      </c>
      <c r="F91" s="35">
        <v>1248031.1789999998</v>
      </c>
      <c r="G91" s="49"/>
      <c r="H91" s="49">
        <v>989103</v>
      </c>
      <c r="I91" s="49"/>
      <c r="J91" s="92" t="s">
        <v>226</v>
      </c>
      <c r="K91" s="92" t="s">
        <v>227</v>
      </c>
      <c r="L91" s="49"/>
      <c r="M91" s="49"/>
      <c r="N91" s="49"/>
      <c r="O91" s="49">
        <f t="shared" si="28"/>
        <v>189760.08499999999</v>
      </c>
      <c r="P91" s="49">
        <v>189760.08499999999</v>
      </c>
      <c r="Q91" s="49"/>
      <c r="R91" s="49"/>
      <c r="S91" s="49">
        <f t="shared" si="29"/>
        <v>189760.08499999999</v>
      </c>
      <c r="T91" s="49">
        <v>189760.08499999999</v>
      </c>
      <c r="U91" s="49"/>
      <c r="V91" s="49"/>
      <c r="W91" s="59">
        <f t="shared" si="20"/>
        <v>0</v>
      </c>
      <c r="X91" s="59"/>
      <c r="Y91" s="59">
        <f t="shared" si="21"/>
        <v>0</v>
      </c>
      <c r="Z91" s="131">
        <f t="shared" si="22"/>
        <v>0</v>
      </c>
      <c r="AA91" s="59">
        <f t="shared" si="23"/>
        <v>0</v>
      </c>
      <c r="AB91" s="140">
        <f t="shared" si="24"/>
        <v>0</v>
      </c>
      <c r="AC91" s="149">
        <v>1</v>
      </c>
      <c r="AD91" s="149">
        <v>0</v>
      </c>
      <c r="AE91" s="149">
        <v>0</v>
      </c>
      <c r="AF91" s="150">
        <v>0</v>
      </c>
      <c r="AG91" s="81"/>
      <c r="AH91"/>
    </row>
    <row r="92" spans="1:34" s="18" customFormat="1" ht="112.5">
      <c r="A92" s="45">
        <v>78</v>
      </c>
      <c r="B92" s="208" t="s">
        <v>228</v>
      </c>
      <c r="C92" s="47" t="s">
        <v>210</v>
      </c>
      <c r="D92" s="48" t="s">
        <v>44</v>
      </c>
      <c r="E92" s="35">
        <v>32477787</v>
      </c>
      <c r="F92" s="35">
        <v>32718041.798659999</v>
      </c>
      <c r="G92" s="49"/>
      <c r="H92" s="49">
        <v>7000000</v>
      </c>
      <c r="I92" s="49"/>
      <c r="J92" s="94" t="s">
        <v>229</v>
      </c>
      <c r="K92" s="94" t="s">
        <v>230</v>
      </c>
      <c r="L92" s="49"/>
      <c r="M92" s="49"/>
      <c r="N92" s="49"/>
      <c r="O92" s="49">
        <f t="shared" si="28"/>
        <v>0</v>
      </c>
      <c r="P92" s="49">
        <v>0</v>
      </c>
      <c r="Q92" s="49"/>
      <c r="R92" s="49"/>
      <c r="S92" s="49">
        <f t="shared" si="29"/>
        <v>0</v>
      </c>
      <c r="T92" s="49">
        <v>0</v>
      </c>
      <c r="U92" s="49"/>
      <c r="V92" s="49"/>
      <c r="W92" s="59">
        <f t="shared" si="20"/>
        <v>0</v>
      </c>
      <c r="X92" s="59"/>
      <c r="Y92" s="59">
        <f t="shared" si="21"/>
        <v>0</v>
      </c>
      <c r="Z92" s="131"/>
      <c r="AA92" s="59">
        <f t="shared" si="23"/>
        <v>0</v>
      </c>
      <c r="AB92" s="140"/>
      <c r="AC92" s="149">
        <v>1</v>
      </c>
      <c r="AD92" s="149">
        <v>0</v>
      </c>
      <c r="AE92" s="149">
        <v>0</v>
      </c>
      <c r="AF92" s="150">
        <v>0</v>
      </c>
      <c r="AG92" s="56" t="s">
        <v>47</v>
      </c>
      <c r="AH92"/>
    </row>
    <row r="93" spans="1:34" s="18" customFormat="1" ht="99.75" customHeight="1">
      <c r="A93" s="45">
        <v>79</v>
      </c>
      <c r="B93" s="208" t="s">
        <v>231</v>
      </c>
      <c r="C93" s="47" t="s">
        <v>232</v>
      </c>
      <c r="D93" s="48" t="s">
        <v>44</v>
      </c>
      <c r="E93" s="35">
        <v>1128639</v>
      </c>
      <c r="F93" s="35">
        <v>1068966.5192100001</v>
      </c>
      <c r="G93" s="181"/>
      <c r="H93" s="49">
        <v>766701</v>
      </c>
      <c r="I93" s="49"/>
      <c r="J93" s="94" t="s">
        <v>233</v>
      </c>
      <c r="K93" s="94" t="s">
        <v>234</v>
      </c>
      <c r="L93" s="49"/>
      <c r="M93" s="49"/>
      <c r="N93" s="49"/>
      <c r="O93" s="49">
        <f t="shared" si="28"/>
        <v>0</v>
      </c>
      <c r="P93" s="49"/>
      <c r="Q93" s="49"/>
      <c r="R93" s="49"/>
      <c r="S93" s="49">
        <f t="shared" si="29"/>
        <v>0</v>
      </c>
      <c r="T93" s="49"/>
      <c r="U93" s="49"/>
      <c r="V93" s="49"/>
      <c r="W93" s="59">
        <f t="shared" si="20"/>
        <v>0</v>
      </c>
      <c r="X93" s="59"/>
      <c r="Y93" s="59">
        <f t="shared" si="21"/>
        <v>0</v>
      </c>
      <c r="Z93" s="131"/>
      <c r="AA93" s="59">
        <f t="shared" si="23"/>
        <v>0</v>
      </c>
      <c r="AB93" s="140"/>
      <c r="AC93" s="149">
        <v>1</v>
      </c>
      <c r="AD93" s="149">
        <v>0</v>
      </c>
      <c r="AE93" s="149">
        <v>0</v>
      </c>
      <c r="AF93" s="150">
        <v>0</v>
      </c>
      <c r="AG93" s="56" t="s">
        <v>47</v>
      </c>
      <c r="AH93"/>
    </row>
    <row r="94" spans="1:34" s="18" customFormat="1" ht="99.75" customHeight="1">
      <c r="A94" s="45">
        <v>80</v>
      </c>
      <c r="B94" s="208" t="s">
        <v>235</v>
      </c>
      <c r="C94" s="47" t="s">
        <v>232</v>
      </c>
      <c r="D94" s="48" t="s">
        <v>113</v>
      </c>
      <c r="E94" s="35">
        <v>1987608</v>
      </c>
      <c r="F94" s="35">
        <v>1881083.72138</v>
      </c>
      <c r="G94" s="49"/>
      <c r="H94" s="49"/>
      <c r="I94" s="49"/>
      <c r="J94" s="94" t="s">
        <v>236</v>
      </c>
      <c r="K94" s="94" t="s">
        <v>236</v>
      </c>
      <c r="L94" s="49"/>
      <c r="M94" s="49"/>
      <c r="N94" s="49"/>
      <c r="O94" s="49">
        <f t="shared" si="28"/>
        <v>0</v>
      </c>
      <c r="P94" s="49"/>
      <c r="Q94" s="49"/>
      <c r="R94" s="49"/>
      <c r="S94" s="49">
        <f t="shared" si="29"/>
        <v>0</v>
      </c>
      <c r="T94" s="49"/>
      <c r="U94" s="49"/>
      <c r="V94" s="49"/>
      <c r="W94" s="59">
        <f t="shared" si="20"/>
        <v>0</v>
      </c>
      <c r="X94" s="59"/>
      <c r="Y94" s="59">
        <f t="shared" si="21"/>
        <v>0</v>
      </c>
      <c r="Z94" s="131"/>
      <c r="AA94" s="59">
        <f t="shared" si="23"/>
        <v>0</v>
      </c>
      <c r="AB94" s="140"/>
      <c r="AC94" s="149">
        <v>1</v>
      </c>
      <c r="AD94" s="149"/>
      <c r="AE94" s="149"/>
      <c r="AF94" s="150"/>
      <c r="AG94" s="56" t="s">
        <v>237</v>
      </c>
      <c r="AH94"/>
    </row>
    <row r="95" spans="1:34" s="18" customFormat="1" ht="99.75" customHeight="1">
      <c r="A95" s="45">
        <v>81</v>
      </c>
      <c r="B95" s="208" t="s">
        <v>238</v>
      </c>
      <c r="C95" s="47" t="s">
        <v>232</v>
      </c>
      <c r="D95" s="48" t="s">
        <v>113</v>
      </c>
      <c r="E95" s="35">
        <v>16084738</v>
      </c>
      <c r="F95" s="35">
        <v>15816176.309500001</v>
      </c>
      <c r="G95" s="49"/>
      <c r="H95" s="49"/>
      <c r="I95" s="49"/>
      <c r="J95" s="94" t="s">
        <v>239</v>
      </c>
      <c r="K95" s="94" t="s">
        <v>239</v>
      </c>
      <c r="L95" s="49"/>
      <c r="M95" s="49"/>
      <c r="N95" s="49"/>
      <c r="O95" s="49">
        <f t="shared" si="28"/>
        <v>0</v>
      </c>
      <c r="P95" s="49"/>
      <c r="Q95" s="49"/>
      <c r="R95" s="49"/>
      <c r="S95" s="49">
        <f t="shared" si="29"/>
        <v>0</v>
      </c>
      <c r="T95" s="49"/>
      <c r="U95" s="49"/>
      <c r="V95" s="49"/>
      <c r="W95" s="59">
        <f t="shared" si="20"/>
        <v>0</v>
      </c>
      <c r="X95" s="59"/>
      <c r="Y95" s="59">
        <f t="shared" si="21"/>
        <v>0</v>
      </c>
      <c r="Z95" s="131"/>
      <c r="AA95" s="59">
        <f t="shared" si="23"/>
        <v>0</v>
      </c>
      <c r="AB95" s="140"/>
      <c r="AC95" s="149">
        <v>1</v>
      </c>
      <c r="AD95" s="149"/>
      <c r="AE95" s="149"/>
      <c r="AF95" s="150"/>
      <c r="AG95" s="56" t="s">
        <v>240</v>
      </c>
      <c r="AH95"/>
    </row>
    <row r="96" spans="1:34" s="6" customFormat="1" ht="26.25" customHeight="1">
      <c r="A96" s="33" t="s">
        <v>241</v>
      </c>
      <c r="B96" s="23" t="s">
        <v>139</v>
      </c>
      <c r="C96" s="19"/>
      <c r="D96" s="21"/>
      <c r="E96" s="22">
        <f>SUM(E97:E116)</f>
        <v>0</v>
      </c>
      <c r="F96" s="22">
        <f>SUM(F97:F122)</f>
        <v>3064419.1633500005</v>
      </c>
      <c r="G96" s="22">
        <f>SUM(G97:G116)</f>
        <v>0</v>
      </c>
      <c r="H96" s="22">
        <f>SUM(H97:H122)</f>
        <v>1868926.9539900001</v>
      </c>
      <c r="I96" s="22">
        <f>SUM(I97:I116)</f>
        <v>0</v>
      </c>
      <c r="J96" s="31"/>
      <c r="K96" s="22"/>
      <c r="L96" s="22">
        <f>SUM(L97:L116)</f>
        <v>0</v>
      </c>
      <c r="M96" s="22">
        <f>SUM(M97:M116)</f>
        <v>0</v>
      </c>
      <c r="N96" s="22">
        <f>SUM(N97:N116)</f>
        <v>0</v>
      </c>
      <c r="O96" s="22">
        <f>SUM(O97:O122)</f>
        <v>35277.720440000005</v>
      </c>
      <c r="P96" s="22">
        <f>SUM(P97:P122)</f>
        <v>35277.720440000005</v>
      </c>
      <c r="Q96" s="22">
        <f>SUM(Q97:Q116)</f>
        <v>0</v>
      </c>
      <c r="R96" s="22">
        <f>SUM(R97:R116)</f>
        <v>0</v>
      </c>
      <c r="S96" s="22">
        <f>SUM(S97:S122)</f>
        <v>10714.104439999999</v>
      </c>
      <c r="T96" s="22">
        <f>SUM(T97:T122)</f>
        <v>10714.104439999999</v>
      </c>
      <c r="U96" s="22">
        <f>SUM(U97:U116)</f>
        <v>0</v>
      </c>
      <c r="V96" s="22"/>
      <c r="W96" s="22">
        <f t="shared" si="20"/>
        <v>0</v>
      </c>
      <c r="X96" s="22"/>
      <c r="Y96" s="22">
        <f t="shared" si="21"/>
        <v>24563.616000000005</v>
      </c>
      <c r="Z96" s="129">
        <f t="shared" si="22"/>
        <v>0.69629260886563116</v>
      </c>
      <c r="AA96" s="22">
        <f t="shared" si="23"/>
        <v>24563.616000000005</v>
      </c>
      <c r="AB96" s="138">
        <f t="shared" si="24"/>
        <v>0.69629260886563116</v>
      </c>
      <c r="AC96" s="22">
        <f>SUM(AC97:AC122)</f>
        <v>26</v>
      </c>
      <c r="AD96" s="22">
        <f>SUM(AD97:AD122)</f>
        <v>0</v>
      </c>
      <c r="AE96" s="22">
        <f>SUM(AE97:AE122)</f>
        <v>0</v>
      </c>
      <c r="AF96" s="22">
        <f>SUM(AF97:AF116)</f>
        <v>0</v>
      </c>
      <c r="AG96" s="89"/>
      <c r="AH96"/>
    </row>
    <row r="97" spans="1:34" s="18" customFormat="1" ht="54.75" customHeight="1">
      <c r="A97" s="45">
        <v>82</v>
      </c>
      <c r="B97" s="208" t="s">
        <v>242</v>
      </c>
      <c r="C97" s="47" t="s">
        <v>210</v>
      </c>
      <c r="D97" s="48" t="s">
        <v>75</v>
      </c>
      <c r="E97" s="49"/>
      <c r="F97" s="49">
        <v>364881.42835</v>
      </c>
      <c r="G97" s="49"/>
      <c r="H97" s="49">
        <v>263906.00099999999</v>
      </c>
      <c r="I97" s="49"/>
      <c r="J97" s="36" t="s">
        <v>141</v>
      </c>
      <c r="K97" s="49"/>
      <c r="L97" s="49"/>
      <c r="M97" s="49"/>
      <c r="N97" s="49"/>
      <c r="O97" s="49">
        <f t="shared" ref="O97:O122" si="30">SUM(P97:R97)</f>
        <v>0</v>
      </c>
      <c r="P97" s="49">
        <v>0</v>
      </c>
      <c r="Q97" s="49"/>
      <c r="R97" s="49"/>
      <c r="S97" s="49">
        <f t="shared" ref="S97:S124" si="31">SUM(T97:V97)</f>
        <v>0</v>
      </c>
      <c r="T97" s="49">
        <v>0</v>
      </c>
      <c r="U97" s="49"/>
      <c r="V97" s="49"/>
      <c r="W97" s="59">
        <f t="shared" si="20"/>
        <v>0</v>
      </c>
      <c r="X97" s="59"/>
      <c r="Y97" s="59">
        <f t="shared" si="21"/>
        <v>0</v>
      </c>
      <c r="Z97" s="131"/>
      <c r="AA97" s="59"/>
      <c r="AB97" s="140"/>
      <c r="AC97" s="149">
        <v>1</v>
      </c>
      <c r="AD97" s="149">
        <v>0</v>
      </c>
      <c r="AE97" s="149">
        <v>0</v>
      </c>
      <c r="AF97" s="150">
        <v>0</v>
      </c>
      <c r="AG97" s="56" t="s">
        <v>47</v>
      </c>
      <c r="AH97"/>
    </row>
    <row r="98" spans="1:34" s="18" customFormat="1" ht="70.5" customHeight="1">
      <c r="A98" s="45">
        <v>83</v>
      </c>
      <c r="B98" s="208" t="s">
        <v>243</v>
      </c>
      <c r="C98" s="47" t="s">
        <v>210</v>
      </c>
      <c r="D98" s="48" t="s">
        <v>75</v>
      </c>
      <c r="E98" s="49"/>
      <c r="F98" s="49">
        <v>261615.08822000001</v>
      </c>
      <c r="G98" s="49"/>
      <c r="H98" s="49">
        <v>206675.08822000001</v>
      </c>
      <c r="I98" s="49"/>
      <c r="J98" s="36" t="s">
        <v>141</v>
      </c>
      <c r="K98" s="49"/>
      <c r="L98" s="49"/>
      <c r="M98" s="49"/>
      <c r="N98" s="49"/>
      <c r="O98" s="49">
        <f t="shared" si="30"/>
        <v>0</v>
      </c>
      <c r="P98" s="49">
        <v>0</v>
      </c>
      <c r="Q98" s="49"/>
      <c r="R98" s="49"/>
      <c r="S98" s="49">
        <f t="shared" si="31"/>
        <v>0</v>
      </c>
      <c r="T98" s="49">
        <v>0</v>
      </c>
      <c r="U98" s="49"/>
      <c r="V98" s="49"/>
      <c r="W98" s="59">
        <f t="shared" si="20"/>
        <v>0</v>
      </c>
      <c r="X98" s="59"/>
      <c r="Y98" s="59">
        <f t="shared" si="21"/>
        <v>0</v>
      </c>
      <c r="Z98" s="131"/>
      <c r="AA98" s="59"/>
      <c r="AB98" s="140"/>
      <c r="AC98" s="149">
        <v>1</v>
      </c>
      <c r="AD98" s="149">
        <v>0</v>
      </c>
      <c r="AE98" s="149">
        <v>0</v>
      </c>
      <c r="AF98" s="150">
        <v>0</v>
      </c>
      <c r="AG98" s="56" t="s">
        <v>47</v>
      </c>
      <c r="AH98"/>
    </row>
    <row r="99" spans="1:34" s="18" customFormat="1" ht="82.5" customHeight="1">
      <c r="A99" s="45">
        <v>84</v>
      </c>
      <c r="B99" s="208" t="s">
        <v>244</v>
      </c>
      <c r="C99" s="47" t="s">
        <v>210</v>
      </c>
      <c r="D99" s="48" t="s">
        <v>58</v>
      </c>
      <c r="E99" s="49"/>
      <c r="F99" s="49">
        <v>378555.92106999998</v>
      </c>
      <c r="G99" s="49"/>
      <c r="H99" s="49">
        <v>372572.69971000002</v>
      </c>
      <c r="I99" s="49"/>
      <c r="J99" s="36" t="s">
        <v>141</v>
      </c>
      <c r="K99" s="49"/>
      <c r="L99" s="49"/>
      <c r="M99" s="49"/>
      <c r="N99" s="49"/>
      <c r="O99" s="49">
        <f t="shared" si="30"/>
        <v>4260.5824400000001</v>
      </c>
      <c r="P99" s="49">
        <v>4260.5824400000001</v>
      </c>
      <c r="Q99" s="49"/>
      <c r="R99" s="49"/>
      <c r="S99" s="49">
        <f t="shared" si="31"/>
        <v>4260.5824400000001</v>
      </c>
      <c r="T99" s="49">
        <v>4260.5824400000001</v>
      </c>
      <c r="U99" s="49"/>
      <c r="V99" s="49"/>
      <c r="W99" s="59">
        <f t="shared" si="20"/>
        <v>0</v>
      </c>
      <c r="X99" s="59"/>
      <c r="Y99" s="59">
        <f t="shared" si="21"/>
        <v>0</v>
      </c>
      <c r="Z99" s="131"/>
      <c r="AA99" s="59"/>
      <c r="AB99" s="140"/>
      <c r="AC99" s="149">
        <v>1</v>
      </c>
      <c r="AD99" s="149">
        <v>0</v>
      </c>
      <c r="AE99" s="149">
        <v>0</v>
      </c>
      <c r="AF99" s="150">
        <v>0</v>
      </c>
      <c r="AG99" s="56" t="s">
        <v>245</v>
      </c>
      <c r="AH99"/>
    </row>
    <row r="100" spans="1:34" s="18" customFormat="1" ht="96.75" customHeight="1">
      <c r="A100" s="45">
        <v>85</v>
      </c>
      <c r="B100" s="208" t="s">
        <v>246</v>
      </c>
      <c r="C100" s="47" t="s">
        <v>210</v>
      </c>
      <c r="D100" s="48" t="s">
        <v>247</v>
      </c>
      <c r="E100" s="49"/>
      <c r="F100" s="49">
        <v>47168.080959999999</v>
      </c>
      <c r="G100" s="49"/>
      <c r="H100" s="49">
        <v>1504</v>
      </c>
      <c r="I100" s="49"/>
      <c r="J100" s="36" t="s">
        <v>141</v>
      </c>
      <c r="K100" s="49"/>
      <c r="L100" s="49"/>
      <c r="M100" s="49"/>
      <c r="N100" s="49"/>
      <c r="O100" s="49">
        <f t="shared" si="30"/>
        <v>0</v>
      </c>
      <c r="P100" s="49"/>
      <c r="Q100" s="49"/>
      <c r="R100" s="49"/>
      <c r="S100" s="49">
        <f t="shared" si="31"/>
        <v>0</v>
      </c>
      <c r="T100" s="49"/>
      <c r="U100" s="49"/>
      <c r="V100" s="49"/>
      <c r="W100" s="59">
        <f t="shared" si="20"/>
        <v>0</v>
      </c>
      <c r="X100" s="59"/>
      <c r="Y100" s="59">
        <f t="shared" si="21"/>
        <v>0</v>
      </c>
      <c r="Z100" s="131"/>
      <c r="AA100" s="59"/>
      <c r="AB100" s="140"/>
      <c r="AC100" s="149">
        <v>1</v>
      </c>
      <c r="AD100" s="149">
        <v>0</v>
      </c>
      <c r="AE100" s="149">
        <v>0</v>
      </c>
      <c r="AF100" s="150">
        <v>0</v>
      </c>
      <c r="AG100" s="56" t="s">
        <v>47</v>
      </c>
      <c r="AH100"/>
    </row>
    <row r="101" spans="1:34" s="18" customFormat="1" ht="90" customHeight="1">
      <c r="A101" s="45">
        <v>86</v>
      </c>
      <c r="B101" s="208" t="s">
        <v>248</v>
      </c>
      <c r="C101" s="47" t="s">
        <v>210</v>
      </c>
      <c r="D101" s="48" t="s">
        <v>75</v>
      </c>
      <c r="E101" s="49"/>
      <c r="F101" s="49">
        <v>109086.80832</v>
      </c>
      <c r="G101" s="49"/>
      <c r="H101" s="49">
        <v>47226</v>
      </c>
      <c r="I101" s="49"/>
      <c r="J101" s="36" t="s">
        <v>141</v>
      </c>
      <c r="K101" s="49"/>
      <c r="L101" s="49"/>
      <c r="M101" s="49"/>
      <c r="N101" s="49"/>
      <c r="O101" s="49">
        <f t="shared" si="30"/>
        <v>0</v>
      </c>
      <c r="P101" s="49"/>
      <c r="Q101" s="49"/>
      <c r="R101" s="49"/>
      <c r="S101" s="49">
        <f t="shared" si="31"/>
        <v>0</v>
      </c>
      <c r="T101" s="49"/>
      <c r="U101" s="49"/>
      <c r="V101" s="49"/>
      <c r="W101" s="59">
        <f t="shared" si="20"/>
        <v>0</v>
      </c>
      <c r="X101" s="59"/>
      <c r="Y101" s="59">
        <f t="shared" si="21"/>
        <v>0</v>
      </c>
      <c r="Z101" s="131"/>
      <c r="AA101" s="59"/>
      <c r="AB101" s="140"/>
      <c r="AC101" s="149">
        <v>1</v>
      </c>
      <c r="AD101" s="149">
        <v>0</v>
      </c>
      <c r="AE101" s="149">
        <v>0</v>
      </c>
      <c r="AF101" s="150">
        <v>0</v>
      </c>
      <c r="AG101" s="56" t="s">
        <v>47</v>
      </c>
      <c r="AH101"/>
    </row>
    <row r="102" spans="1:34" s="18" customFormat="1" ht="64.5" customHeight="1">
      <c r="A102" s="45">
        <v>87</v>
      </c>
      <c r="B102" s="208" t="s">
        <v>249</v>
      </c>
      <c r="C102" s="47" t="s">
        <v>210</v>
      </c>
      <c r="D102" s="48" t="s">
        <v>58</v>
      </c>
      <c r="E102" s="49"/>
      <c r="F102" s="35">
        <v>71408.526339999997</v>
      </c>
      <c r="G102" s="49"/>
      <c r="H102" s="49">
        <v>66408.596959999995</v>
      </c>
      <c r="I102" s="49"/>
      <c r="J102" s="36" t="s">
        <v>141</v>
      </c>
      <c r="K102" s="49"/>
      <c r="L102" s="49"/>
      <c r="M102" s="49"/>
      <c r="N102" s="49"/>
      <c r="O102" s="49">
        <f t="shared" si="30"/>
        <v>0</v>
      </c>
      <c r="P102" s="49">
        <v>0</v>
      </c>
      <c r="Q102" s="49"/>
      <c r="R102" s="49"/>
      <c r="S102" s="49">
        <f t="shared" si="31"/>
        <v>0</v>
      </c>
      <c r="T102" s="49">
        <v>0</v>
      </c>
      <c r="U102" s="49"/>
      <c r="V102" s="49"/>
      <c r="W102" s="59">
        <f t="shared" si="20"/>
        <v>0</v>
      </c>
      <c r="X102" s="59"/>
      <c r="Y102" s="59">
        <f t="shared" si="21"/>
        <v>0</v>
      </c>
      <c r="Z102" s="131"/>
      <c r="AA102" s="59"/>
      <c r="AB102" s="140"/>
      <c r="AC102" s="149">
        <v>1</v>
      </c>
      <c r="AD102" s="149">
        <v>0</v>
      </c>
      <c r="AE102" s="149">
        <v>0</v>
      </c>
      <c r="AF102" s="150">
        <v>0</v>
      </c>
      <c r="AG102" s="56" t="s">
        <v>47</v>
      </c>
      <c r="AH102"/>
    </row>
    <row r="103" spans="1:34" s="18" customFormat="1" ht="62.25" customHeight="1">
      <c r="A103" s="45">
        <v>88</v>
      </c>
      <c r="B103" s="208" t="s">
        <v>250</v>
      </c>
      <c r="C103" s="47" t="s">
        <v>210</v>
      </c>
      <c r="D103" s="48" t="s">
        <v>58</v>
      </c>
      <c r="E103" s="49"/>
      <c r="F103" s="35">
        <v>42612.283839999895</v>
      </c>
      <c r="G103" s="49"/>
      <c r="H103" s="49">
        <v>34725.568099999997</v>
      </c>
      <c r="I103" s="49"/>
      <c r="J103" s="36" t="s">
        <v>141</v>
      </c>
      <c r="K103" s="49"/>
      <c r="L103" s="49"/>
      <c r="M103" s="49"/>
      <c r="N103" s="49"/>
      <c r="O103" s="49">
        <f t="shared" si="30"/>
        <v>0</v>
      </c>
      <c r="P103" s="49"/>
      <c r="Q103" s="49"/>
      <c r="R103" s="49"/>
      <c r="S103" s="49">
        <f t="shared" si="31"/>
        <v>0</v>
      </c>
      <c r="T103" s="49"/>
      <c r="U103" s="49"/>
      <c r="V103" s="49"/>
      <c r="W103" s="59">
        <f t="shared" si="20"/>
        <v>0</v>
      </c>
      <c r="X103" s="59"/>
      <c r="Y103" s="59">
        <f t="shared" si="21"/>
        <v>0</v>
      </c>
      <c r="Z103" s="131"/>
      <c r="AA103" s="59"/>
      <c r="AB103" s="140"/>
      <c r="AC103" s="149">
        <v>1</v>
      </c>
      <c r="AD103" s="149">
        <v>0</v>
      </c>
      <c r="AE103" s="149">
        <v>0</v>
      </c>
      <c r="AF103" s="150">
        <v>0</v>
      </c>
      <c r="AG103" s="56" t="s">
        <v>47</v>
      </c>
      <c r="AH103"/>
    </row>
    <row r="104" spans="1:34" s="18" customFormat="1" ht="69.75" customHeight="1">
      <c r="A104" s="45">
        <v>89</v>
      </c>
      <c r="B104" s="208" t="s">
        <v>251</v>
      </c>
      <c r="C104" s="47" t="s">
        <v>210</v>
      </c>
      <c r="D104" s="48" t="s">
        <v>44</v>
      </c>
      <c r="E104" s="49"/>
      <c r="F104" s="35">
        <v>74154.061300000001</v>
      </c>
      <c r="G104" s="49"/>
      <c r="H104" s="49">
        <v>10000</v>
      </c>
      <c r="I104" s="49"/>
      <c r="J104" s="36" t="s">
        <v>141</v>
      </c>
      <c r="K104" s="36"/>
      <c r="L104" s="49"/>
      <c r="M104" s="49"/>
      <c r="N104" s="49"/>
      <c r="O104" s="49">
        <f t="shared" si="30"/>
        <v>0</v>
      </c>
      <c r="P104" s="49"/>
      <c r="Q104" s="49"/>
      <c r="R104" s="49"/>
      <c r="S104" s="49">
        <f t="shared" si="31"/>
        <v>0</v>
      </c>
      <c r="T104" s="49"/>
      <c r="U104" s="49"/>
      <c r="V104" s="49"/>
      <c r="W104" s="59">
        <f t="shared" si="20"/>
        <v>0</v>
      </c>
      <c r="X104" s="59"/>
      <c r="Y104" s="59">
        <f t="shared" si="21"/>
        <v>0</v>
      </c>
      <c r="Z104" s="131"/>
      <c r="AA104" s="59"/>
      <c r="AB104" s="140"/>
      <c r="AC104" s="149">
        <v>1</v>
      </c>
      <c r="AD104" s="149">
        <v>0</v>
      </c>
      <c r="AE104" s="149">
        <v>0</v>
      </c>
      <c r="AF104" s="150">
        <v>0</v>
      </c>
      <c r="AG104" s="56" t="s">
        <v>47</v>
      </c>
      <c r="AH104"/>
    </row>
    <row r="105" spans="1:34" s="18" customFormat="1" ht="81.75" customHeight="1">
      <c r="A105" s="45">
        <v>90</v>
      </c>
      <c r="B105" s="208" t="s">
        <v>252</v>
      </c>
      <c r="C105" s="47" t="s">
        <v>210</v>
      </c>
      <c r="D105" s="48" t="s">
        <v>75</v>
      </c>
      <c r="E105" s="49"/>
      <c r="F105" s="35">
        <v>47443.35658</v>
      </c>
      <c r="G105" s="49"/>
      <c r="H105" s="49">
        <v>10000</v>
      </c>
      <c r="I105" s="49"/>
      <c r="J105" s="36" t="s">
        <v>141</v>
      </c>
      <c r="K105" s="49"/>
      <c r="L105" s="49"/>
      <c r="M105" s="49"/>
      <c r="N105" s="49"/>
      <c r="O105" s="49">
        <f t="shared" si="30"/>
        <v>0</v>
      </c>
      <c r="P105" s="49"/>
      <c r="Q105" s="49"/>
      <c r="R105" s="49"/>
      <c r="S105" s="49">
        <f t="shared" si="31"/>
        <v>0</v>
      </c>
      <c r="T105" s="49"/>
      <c r="U105" s="49"/>
      <c r="V105" s="49"/>
      <c r="W105" s="59">
        <f t="shared" si="20"/>
        <v>0</v>
      </c>
      <c r="X105" s="59"/>
      <c r="Y105" s="59">
        <f t="shared" si="21"/>
        <v>0</v>
      </c>
      <c r="Z105" s="131"/>
      <c r="AA105" s="59"/>
      <c r="AB105" s="140"/>
      <c r="AC105" s="149">
        <v>1</v>
      </c>
      <c r="AD105" s="149">
        <v>0</v>
      </c>
      <c r="AE105" s="149">
        <v>0</v>
      </c>
      <c r="AF105" s="150">
        <v>0</v>
      </c>
      <c r="AG105" s="56" t="s">
        <v>253</v>
      </c>
      <c r="AH105"/>
    </row>
    <row r="106" spans="1:34" s="18" customFormat="1" ht="107.25" customHeight="1">
      <c r="A106" s="45">
        <v>91</v>
      </c>
      <c r="B106" s="208" t="s">
        <v>254</v>
      </c>
      <c r="C106" s="47" t="s">
        <v>210</v>
      </c>
      <c r="D106" s="48" t="s">
        <v>75</v>
      </c>
      <c r="E106" s="49"/>
      <c r="F106" s="35">
        <v>1907.3096</v>
      </c>
      <c r="G106" s="49"/>
      <c r="H106" s="49">
        <v>1498</v>
      </c>
      <c r="I106" s="49"/>
      <c r="J106" s="36" t="s">
        <v>141</v>
      </c>
      <c r="K106" s="49"/>
      <c r="L106" s="49"/>
      <c r="M106" s="49"/>
      <c r="N106" s="49"/>
      <c r="O106" s="49">
        <f t="shared" si="30"/>
        <v>0</v>
      </c>
      <c r="P106" s="49"/>
      <c r="Q106" s="49"/>
      <c r="R106" s="49"/>
      <c r="S106" s="49">
        <f t="shared" si="31"/>
        <v>0</v>
      </c>
      <c r="T106" s="49"/>
      <c r="U106" s="49"/>
      <c r="V106" s="49"/>
      <c r="W106" s="59">
        <f t="shared" si="20"/>
        <v>0</v>
      </c>
      <c r="X106" s="59"/>
      <c r="Y106" s="59">
        <f t="shared" si="21"/>
        <v>0</v>
      </c>
      <c r="Z106" s="131"/>
      <c r="AA106" s="59"/>
      <c r="AB106" s="140"/>
      <c r="AC106" s="149">
        <v>1</v>
      </c>
      <c r="AD106" s="149">
        <v>0</v>
      </c>
      <c r="AE106" s="149">
        <v>0</v>
      </c>
      <c r="AF106" s="150">
        <v>0</v>
      </c>
      <c r="AG106" s="56" t="s">
        <v>255</v>
      </c>
      <c r="AH106"/>
    </row>
    <row r="107" spans="1:34" s="18" customFormat="1" ht="81.75" customHeight="1">
      <c r="A107" s="45">
        <v>92</v>
      </c>
      <c r="B107" s="208" t="s">
        <v>256</v>
      </c>
      <c r="C107" s="47" t="s">
        <v>210</v>
      </c>
      <c r="D107" s="48" t="s">
        <v>44</v>
      </c>
      <c r="E107" s="49"/>
      <c r="F107" s="35">
        <v>58022.495999999999</v>
      </c>
      <c r="G107" s="49"/>
      <c r="H107" s="49">
        <v>10000</v>
      </c>
      <c r="I107" s="49"/>
      <c r="J107" s="36" t="s">
        <v>141</v>
      </c>
      <c r="K107" s="49"/>
      <c r="L107" s="49"/>
      <c r="M107" s="49"/>
      <c r="N107" s="49"/>
      <c r="O107" s="49">
        <f t="shared" si="30"/>
        <v>0</v>
      </c>
      <c r="P107" s="49"/>
      <c r="Q107" s="49"/>
      <c r="R107" s="49"/>
      <c r="S107" s="49">
        <f t="shared" si="31"/>
        <v>0</v>
      </c>
      <c r="T107" s="49"/>
      <c r="U107" s="49"/>
      <c r="V107" s="49"/>
      <c r="W107" s="59">
        <f t="shared" si="20"/>
        <v>0</v>
      </c>
      <c r="X107" s="59"/>
      <c r="Y107" s="59">
        <f t="shared" si="21"/>
        <v>0</v>
      </c>
      <c r="Z107" s="131"/>
      <c r="AA107" s="59"/>
      <c r="AB107" s="140"/>
      <c r="AC107" s="149">
        <v>1</v>
      </c>
      <c r="AD107" s="149">
        <v>0</v>
      </c>
      <c r="AE107" s="149">
        <v>0</v>
      </c>
      <c r="AF107" s="150">
        <v>0</v>
      </c>
      <c r="AG107" s="56" t="s">
        <v>257</v>
      </c>
      <c r="AH107"/>
    </row>
    <row r="108" spans="1:34" s="18" customFormat="1" ht="81.75" customHeight="1">
      <c r="A108" s="45">
        <v>93</v>
      </c>
      <c r="B108" s="208" t="s">
        <v>258</v>
      </c>
      <c r="C108" s="47" t="s">
        <v>210</v>
      </c>
      <c r="D108" s="48" t="s">
        <v>44</v>
      </c>
      <c r="E108" s="49"/>
      <c r="F108" s="35">
        <v>58022.495999999999</v>
      </c>
      <c r="G108" s="49"/>
      <c r="H108" s="49">
        <v>10000</v>
      </c>
      <c r="I108" s="49"/>
      <c r="J108" s="36" t="s">
        <v>141</v>
      </c>
      <c r="K108" s="49"/>
      <c r="L108" s="49"/>
      <c r="M108" s="49"/>
      <c r="N108" s="49"/>
      <c r="O108" s="49">
        <f t="shared" si="30"/>
        <v>0</v>
      </c>
      <c r="P108" s="49"/>
      <c r="Q108" s="49"/>
      <c r="R108" s="49"/>
      <c r="S108" s="49">
        <f t="shared" si="31"/>
        <v>0</v>
      </c>
      <c r="T108" s="49"/>
      <c r="U108" s="49"/>
      <c r="V108" s="49"/>
      <c r="W108" s="59">
        <f t="shared" si="20"/>
        <v>0</v>
      </c>
      <c r="X108" s="59"/>
      <c r="Y108" s="59">
        <f t="shared" si="21"/>
        <v>0</v>
      </c>
      <c r="Z108" s="131"/>
      <c r="AA108" s="59"/>
      <c r="AB108" s="140"/>
      <c r="AC108" s="149">
        <v>1</v>
      </c>
      <c r="AD108" s="149">
        <v>0</v>
      </c>
      <c r="AE108" s="149">
        <v>0</v>
      </c>
      <c r="AF108" s="150">
        <v>0</v>
      </c>
      <c r="AG108" s="56" t="s">
        <v>259</v>
      </c>
      <c r="AH108"/>
    </row>
    <row r="109" spans="1:34" s="18" customFormat="1" ht="87" customHeight="1">
      <c r="A109" s="45">
        <v>94</v>
      </c>
      <c r="B109" s="208" t="s">
        <v>260</v>
      </c>
      <c r="C109" s="47" t="s">
        <v>210</v>
      </c>
      <c r="D109" s="48" t="s">
        <v>58</v>
      </c>
      <c r="E109" s="49"/>
      <c r="F109" s="49">
        <v>68202.358559999993</v>
      </c>
      <c r="G109" s="49"/>
      <c r="H109" s="49">
        <v>20000</v>
      </c>
      <c r="I109" s="49"/>
      <c r="J109" s="36" t="s">
        <v>141</v>
      </c>
      <c r="K109" s="49"/>
      <c r="L109" s="49"/>
      <c r="M109" s="49"/>
      <c r="N109" s="49"/>
      <c r="O109" s="49">
        <f t="shared" si="30"/>
        <v>0</v>
      </c>
      <c r="P109" s="49"/>
      <c r="Q109" s="49"/>
      <c r="R109" s="49"/>
      <c r="S109" s="49">
        <f t="shared" si="31"/>
        <v>0</v>
      </c>
      <c r="T109" s="49"/>
      <c r="U109" s="49"/>
      <c r="V109" s="49"/>
      <c r="W109" s="59">
        <f t="shared" si="20"/>
        <v>0</v>
      </c>
      <c r="X109" s="59"/>
      <c r="Y109" s="59">
        <f t="shared" si="21"/>
        <v>0</v>
      </c>
      <c r="Z109" s="131"/>
      <c r="AA109" s="59"/>
      <c r="AB109" s="140"/>
      <c r="AC109" s="149">
        <v>1</v>
      </c>
      <c r="AD109" s="149">
        <v>0</v>
      </c>
      <c r="AE109" s="149">
        <v>0</v>
      </c>
      <c r="AF109" s="150">
        <v>0</v>
      </c>
      <c r="AG109" s="56" t="s">
        <v>261</v>
      </c>
      <c r="AH109"/>
    </row>
    <row r="110" spans="1:34" s="18" customFormat="1" ht="87" customHeight="1">
      <c r="A110" s="45">
        <v>95</v>
      </c>
      <c r="B110" s="208" t="s">
        <v>262</v>
      </c>
      <c r="C110" s="47" t="s">
        <v>210</v>
      </c>
      <c r="D110" s="48" t="s">
        <v>44</v>
      </c>
      <c r="E110" s="49"/>
      <c r="F110" s="49">
        <v>44863.055999999997</v>
      </c>
      <c r="G110" s="49"/>
      <c r="H110" s="49">
        <v>10000</v>
      </c>
      <c r="I110" s="49"/>
      <c r="J110" s="36" t="s">
        <v>141</v>
      </c>
      <c r="K110" s="49"/>
      <c r="L110" s="49"/>
      <c r="M110" s="49"/>
      <c r="N110" s="49"/>
      <c r="O110" s="49">
        <f t="shared" si="30"/>
        <v>0</v>
      </c>
      <c r="P110" s="49"/>
      <c r="Q110" s="49"/>
      <c r="R110" s="49"/>
      <c r="S110" s="49">
        <f t="shared" si="31"/>
        <v>0</v>
      </c>
      <c r="T110" s="49"/>
      <c r="U110" s="49"/>
      <c r="V110" s="49"/>
      <c r="W110" s="59">
        <f t="shared" si="20"/>
        <v>0</v>
      </c>
      <c r="X110" s="59"/>
      <c r="Y110" s="59">
        <f t="shared" si="21"/>
        <v>0</v>
      </c>
      <c r="Z110" s="131"/>
      <c r="AA110" s="59"/>
      <c r="AB110" s="140"/>
      <c r="AC110" s="149">
        <v>1</v>
      </c>
      <c r="AD110" s="149">
        <v>0</v>
      </c>
      <c r="AE110" s="149">
        <v>0</v>
      </c>
      <c r="AF110" s="150">
        <v>0</v>
      </c>
      <c r="AG110" s="56" t="s">
        <v>263</v>
      </c>
      <c r="AH110"/>
    </row>
    <row r="111" spans="1:34" s="18" customFormat="1" ht="70.5" customHeight="1">
      <c r="A111" s="45">
        <v>96</v>
      </c>
      <c r="B111" s="208" t="s">
        <v>264</v>
      </c>
      <c r="C111" s="47" t="s">
        <v>210</v>
      </c>
      <c r="D111" s="48" t="s">
        <v>58</v>
      </c>
      <c r="E111" s="49"/>
      <c r="F111" s="35">
        <v>80024.809760000004</v>
      </c>
      <c r="G111" s="49"/>
      <c r="H111" s="49">
        <v>7912</v>
      </c>
      <c r="I111" s="49"/>
      <c r="J111" s="36" t="s">
        <v>141</v>
      </c>
      <c r="K111" s="49"/>
      <c r="L111" s="49"/>
      <c r="M111" s="49"/>
      <c r="N111" s="49"/>
      <c r="O111" s="49">
        <f t="shared" si="30"/>
        <v>0</v>
      </c>
      <c r="P111" s="49"/>
      <c r="Q111" s="49"/>
      <c r="R111" s="49"/>
      <c r="S111" s="49">
        <f t="shared" si="31"/>
        <v>0</v>
      </c>
      <c r="T111" s="49"/>
      <c r="U111" s="49"/>
      <c r="V111" s="49"/>
      <c r="W111" s="59">
        <f t="shared" si="20"/>
        <v>0</v>
      </c>
      <c r="X111" s="59"/>
      <c r="Y111" s="59">
        <f t="shared" si="21"/>
        <v>0</v>
      </c>
      <c r="Z111" s="131"/>
      <c r="AA111" s="59"/>
      <c r="AB111" s="140"/>
      <c r="AC111" s="149">
        <v>1</v>
      </c>
      <c r="AD111" s="149">
        <v>0</v>
      </c>
      <c r="AE111" s="149">
        <v>0</v>
      </c>
      <c r="AF111" s="150">
        <v>0</v>
      </c>
      <c r="AG111" s="56" t="s">
        <v>265</v>
      </c>
      <c r="AH111"/>
    </row>
    <row r="112" spans="1:34" s="18" customFormat="1" ht="99" customHeight="1">
      <c r="A112" s="45">
        <v>97</v>
      </c>
      <c r="B112" s="208" t="s">
        <v>266</v>
      </c>
      <c r="C112" s="47" t="s">
        <v>210</v>
      </c>
      <c r="D112" s="48" t="s">
        <v>247</v>
      </c>
      <c r="E112" s="49"/>
      <c r="F112" s="49">
        <v>47230.376479999999</v>
      </c>
      <c r="G112" s="49"/>
      <c r="H112" s="49">
        <v>4082</v>
      </c>
      <c r="I112" s="49"/>
      <c r="J112" s="36" t="s">
        <v>141</v>
      </c>
      <c r="K112" s="49"/>
      <c r="L112" s="49"/>
      <c r="M112" s="49"/>
      <c r="N112" s="49"/>
      <c r="O112" s="49">
        <f t="shared" si="30"/>
        <v>0</v>
      </c>
      <c r="P112" s="49"/>
      <c r="Q112" s="49"/>
      <c r="R112" s="49"/>
      <c r="S112" s="49">
        <f t="shared" si="31"/>
        <v>0</v>
      </c>
      <c r="T112" s="49"/>
      <c r="U112" s="49"/>
      <c r="V112" s="49"/>
      <c r="W112" s="59">
        <f t="shared" si="20"/>
        <v>0</v>
      </c>
      <c r="X112" s="59"/>
      <c r="Y112" s="59">
        <f t="shared" si="21"/>
        <v>0</v>
      </c>
      <c r="Z112" s="131"/>
      <c r="AA112" s="59"/>
      <c r="AB112" s="140"/>
      <c r="AC112" s="149">
        <v>1</v>
      </c>
      <c r="AD112" s="149">
        <v>0</v>
      </c>
      <c r="AE112" s="149">
        <v>0</v>
      </c>
      <c r="AF112" s="150">
        <v>0</v>
      </c>
      <c r="AG112" s="56" t="s">
        <v>267</v>
      </c>
      <c r="AH112"/>
    </row>
    <row r="113" spans="1:34" s="18" customFormat="1" ht="71.25" customHeight="1">
      <c r="A113" s="45">
        <v>98</v>
      </c>
      <c r="B113" s="208" t="s">
        <v>268</v>
      </c>
      <c r="C113" s="47" t="s">
        <v>210</v>
      </c>
      <c r="D113" s="48" t="s">
        <v>75</v>
      </c>
      <c r="E113" s="49"/>
      <c r="F113" s="35">
        <v>136940.31792</v>
      </c>
      <c r="G113" s="49"/>
      <c r="H113" s="49">
        <v>82960</v>
      </c>
      <c r="I113" s="49"/>
      <c r="J113" s="36" t="s">
        <v>141</v>
      </c>
      <c r="K113" s="49"/>
      <c r="L113" s="49"/>
      <c r="M113" s="49"/>
      <c r="N113" s="49"/>
      <c r="O113" s="49">
        <f t="shared" si="30"/>
        <v>0</v>
      </c>
      <c r="P113" s="49"/>
      <c r="Q113" s="49"/>
      <c r="R113" s="49"/>
      <c r="S113" s="49">
        <f t="shared" si="31"/>
        <v>0</v>
      </c>
      <c r="T113" s="49"/>
      <c r="U113" s="49"/>
      <c r="V113" s="49"/>
      <c r="W113" s="59">
        <f t="shared" si="20"/>
        <v>0</v>
      </c>
      <c r="X113" s="59"/>
      <c r="Y113" s="59">
        <f t="shared" si="21"/>
        <v>0</v>
      </c>
      <c r="Z113" s="131"/>
      <c r="AA113" s="59"/>
      <c r="AB113" s="140"/>
      <c r="AC113" s="149">
        <v>1</v>
      </c>
      <c r="AD113" s="149">
        <v>0</v>
      </c>
      <c r="AE113" s="149">
        <v>0</v>
      </c>
      <c r="AF113" s="150">
        <v>0</v>
      </c>
      <c r="AG113" s="56" t="s">
        <v>269</v>
      </c>
      <c r="AH113"/>
    </row>
    <row r="114" spans="1:34" s="18" customFormat="1" ht="71.25" customHeight="1">
      <c r="A114" s="45">
        <v>99</v>
      </c>
      <c r="B114" s="208" t="s">
        <v>270</v>
      </c>
      <c r="C114" s="47" t="s">
        <v>210</v>
      </c>
      <c r="D114" s="48" t="s">
        <v>75</v>
      </c>
      <c r="E114" s="49"/>
      <c r="F114" s="35">
        <v>191678.95757</v>
      </c>
      <c r="G114" s="49"/>
      <c r="H114" s="49">
        <v>163008</v>
      </c>
      <c r="I114" s="49"/>
      <c r="J114" s="36" t="s">
        <v>141</v>
      </c>
      <c r="K114" s="49"/>
      <c r="L114" s="49"/>
      <c r="M114" s="49"/>
      <c r="N114" s="49"/>
      <c r="O114" s="49">
        <f t="shared" si="30"/>
        <v>0</v>
      </c>
      <c r="P114" s="49"/>
      <c r="Q114" s="49"/>
      <c r="R114" s="49"/>
      <c r="S114" s="49">
        <f t="shared" si="31"/>
        <v>0</v>
      </c>
      <c r="T114" s="49"/>
      <c r="U114" s="49"/>
      <c r="V114" s="49"/>
      <c r="W114" s="59">
        <f t="shared" si="20"/>
        <v>0</v>
      </c>
      <c r="X114" s="59"/>
      <c r="Y114" s="59">
        <f t="shared" si="21"/>
        <v>0</v>
      </c>
      <c r="Z114" s="131"/>
      <c r="AA114" s="59"/>
      <c r="AB114" s="140"/>
      <c r="AC114" s="149">
        <v>1</v>
      </c>
      <c r="AD114" s="149">
        <v>0</v>
      </c>
      <c r="AE114" s="149">
        <v>0</v>
      </c>
      <c r="AF114" s="150">
        <v>0</v>
      </c>
      <c r="AG114" s="56" t="s">
        <v>271</v>
      </c>
      <c r="AH114"/>
    </row>
    <row r="115" spans="1:34" s="18" customFormat="1" ht="69.75" customHeight="1">
      <c r="A115" s="45">
        <v>100</v>
      </c>
      <c r="B115" s="208" t="s">
        <v>272</v>
      </c>
      <c r="C115" s="47" t="s">
        <v>210</v>
      </c>
      <c r="D115" s="48" t="s">
        <v>75</v>
      </c>
      <c r="E115" s="49"/>
      <c r="F115" s="35">
        <v>336508.38144000003</v>
      </c>
      <c r="G115" s="49"/>
      <c r="H115" s="49">
        <v>310568</v>
      </c>
      <c r="I115" s="49"/>
      <c r="J115" s="36" t="s">
        <v>141</v>
      </c>
      <c r="K115" s="49"/>
      <c r="L115" s="49"/>
      <c r="M115" s="49"/>
      <c r="N115" s="49"/>
      <c r="O115" s="49">
        <f t="shared" si="30"/>
        <v>0</v>
      </c>
      <c r="P115" s="49"/>
      <c r="Q115" s="49"/>
      <c r="R115" s="49"/>
      <c r="S115" s="49">
        <f t="shared" si="31"/>
        <v>0</v>
      </c>
      <c r="T115" s="49"/>
      <c r="U115" s="49"/>
      <c r="V115" s="49"/>
      <c r="W115" s="59">
        <f t="shared" si="20"/>
        <v>0</v>
      </c>
      <c r="X115" s="59"/>
      <c r="Y115" s="59">
        <f t="shared" si="21"/>
        <v>0</v>
      </c>
      <c r="Z115" s="131"/>
      <c r="AA115" s="59"/>
      <c r="AB115" s="140"/>
      <c r="AC115" s="149">
        <v>1</v>
      </c>
      <c r="AD115" s="149">
        <v>0</v>
      </c>
      <c r="AE115" s="149">
        <v>0</v>
      </c>
      <c r="AF115" s="150">
        <v>0</v>
      </c>
      <c r="AG115" s="56" t="s">
        <v>273</v>
      </c>
      <c r="AH115"/>
    </row>
    <row r="116" spans="1:34" s="18" customFormat="1" ht="90.75" customHeight="1">
      <c r="A116" s="45">
        <v>101</v>
      </c>
      <c r="B116" s="208" t="s">
        <v>274</v>
      </c>
      <c r="C116" s="47" t="s">
        <v>210</v>
      </c>
      <c r="D116" s="48" t="s">
        <v>75</v>
      </c>
      <c r="E116" s="49"/>
      <c r="F116" s="35">
        <v>198324.07055999999</v>
      </c>
      <c r="G116" s="49"/>
      <c r="H116" s="49">
        <v>174863</v>
      </c>
      <c r="I116" s="49"/>
      <c r="J116" s="36" t="s">
        <v>141</v>
      </c>
      <c r="K116" s="49"/>
      <c r="L116" s="49"/>
      <c r="M116" s="49"/>
      <c r="N116" s="49"/>
      <c r="O116" s="49">
        <f t="shared" si="30"/>
        <v>0</v>
      </c>
      <c r="P116" s="49"/>
      <c r="Q116" s="49"/>
      <c r="R116" s="49"/>
      <c r="S116" s="49">
        <f t="shared" si="31"/>
        <v>0</v>
      </c>
      <c r="T116" s="49"/>
      <c r="U116" s="49"/>
      <c r="V116" s="49"/>
      <c r="W116" s="59">
        <f t="shared" si="20"/>
        <v>0</v>
      </c>
      <c r="X116" s="59"/>
      <c r="Y116" s="59">
        <f t="shared" si="21"/>
        <v>0</v>
      </c>
      <c r="Z116" s="131"/>
      <c r="AA116" s="59"/>
      <c r="AB116" s="140"/>
      <c r="AC116" s="149">
        <v>1</v>
      </c>
      <c r="AD116" s="149">
        <v>0</v>
      </c>
      <c r="AE116" s="149">
        <v>0</v>
      </c>
      <c r="AF116" s="150">
        <v>0</v>
      </c>
      <c r="AG116" s="56" t="s">
        <v>275</v>
      </c>
      <c r="AH116"/>
    </row>
    <row r="117" spans="1:34" s="18" customFormat="1" ht="90.75" customHeight="1">
      <c r="A117" s="45">
        <v>103</v>
      </c>
      <c r="B117" s="208" t="s">
        <v>278</v>
      </c>
      <c r="C117" s="47" t="s">
        <v>210</v>
      </c>
      <c r="D117" s="48" t="s">
        <v>113</v>
      </c>
      <c r="E117" s="49"/>
      <c r="F117" s="35">
        <v>384750.97847999999</v>
      </c>
      <c r="G117" s="49"/>
      <c r="H117" s="49"/>
      <c r="I117" s="49"/>
      <c r="J117" s="36"/>
      <c r="K117" s="49"/>
      <c r="L117" s="49"/>
      <c r="M117" s="49"/>
      <c r="N117" s="49"/>
      <c r="O117" s="49">
        <f t="shared" si="30"/>
        <v>0</v>
      </c>
      <c r="P117" s="49"/>
      <c r="Q117" s="49"/>
      <c r="R117" s="49"/>
      <c r="S117" s="49">
        <f t="shared" si="31"/>
        <v>0</v>
      </c>
      <c r="T117" s="49"/>
      <c r="U117" s="49"/>
      <c r="V117" s="49"/>
      <c r="W117" s="59">
        <f t="shared" si="20"/>
        <v>0</v>
      </c>
      <c r="X117" s="59"/>
      <c r="Y117" s="59">
        <f t="shared" si="21"/>
        <v>0</v>
      </c>
      <c r="Z117" s="131"/>
      <c r="AA117" s="59"/>
      <c r="AB117" s="140"/>
      <c r="AC117" s="149">
        <v>1</v>
      </c>
      <c r="AD117" s="149"/>
      <c r="AE117" s="149"/>
      <c r="AF117" s="178"/>
      <c r="AG117" s="56" t="s">
        <v>279</v>
      </c>
      <c r="AH117"/>
    </row>
    <row r="118" spans="1:34" s="18" customFormat="1" ht="90.75" customHeight="1">
      <c r="A118" s="45">
        <v>104</v>
      </c>
      <c r="B118" s="208" t="s">
        <v>280</v>
      </c>
      <c r="C118" s="47"/>
      <c r="D118" s="48" t="s">
        <v>75</v>
      </c>
      <c r="E118" s="49"/>
      <c r="F118" s="35">
        <v>32147</v>
      </c>
      <c r="G118" s="49"/>
      <c r="H118" s="49">
        <v>32147</v>
      </c>
      <c r="I118" s="49"/>
      <c r="J118" s="36" t="s">
        <v>141</v>
      </c>
      <c r="K118" s="49"/>
      <c r="L118" s="49"/>
      <c r="M118" s="49"/>
      <c r="N118" s="49"/>
      <c r="O118" s="49">
        <f t="shared" si="30"/>
        <v>10359.753000000001</v>
      </c>
      <c r="P118" s="49">
        <v>10359.753000000001</v>
      </c>
      <c r="Q118" s="49"/>
      <c r="R118" s="49"/>
      <c r="S118" s="49">
        <f t="shared" si="31"/>
        <v>0</v>
      </c>
      <c r="T118" s="49"/>
      <c r="U118" s="49"/>
      <c r="V118" s="49"/>
      <c r="W118" s="59">
        <v>0</v>
      </c>
      <c r="X118" s="59"/>
      <c r="Y118" s="59">
        <f t="shared" si="21"/>
        <v>10359.753000000001</v>
      </c>
      <c r="Z118" s="131">
        <f t="shared" si="22"/>
        <v>1</v>
      </c>
      <c r="AA118" s="59">
        <f t="shared" si="23"/>
        <v>10359.753000000001</v>
      </c>
      <c r="AB118" s="140">
        <f t="shared" si="24"/>
        <v>1</v>
      </c>
      <c r="AC118" s="149">
        <v>1</v>
      </c>
      <c r="AD118" s="149">
        <v>0</v>
      </c>
      <c r="AE118" s="149">
        <v>0</v>
      </c>
      <c r="AF118" s="178">
        <v>0</v>
      </c>
      <c r="AG118" s="56" t="s">
        <v>281</v>
      </c>
      <c r="AH118"/>
    </row>
    <row r="119" spans="1:34" s="18" customFormat="1" ht="90.75" customHeight="1">
      <c r="A119" s="45">
        <v>106</v>
      </c>
      <c r="B119" s="208" t="s">
        <v>284</v>
      </c>
      <c r="C119" s="47"/>
      <c r="D119" s="48" t="s">
        <v>44</v>
      </c>
      <c r="E119" s="49"/>
      <c r="F119" s="35">
        <v>6453</v>
      </c>
      <c r="G119" s="49"/>
      <c r="H119" s="49">
        <v>6453</v>
      </c>
      <c r="I119" s="49"/>
      <c r="J119" s="36" t="s">
        <v>141</v>
      </c>
      <c r="K119" s="49"/>
      <c r="L119" s="49"/>
      <c r="M119" s="49"/>
      <c r="N119" s="49"/>
      <c r="O119" s="49">
        <f t="shared" si="30"/>
        <v>6453.5219999999999</v>
      </c>
      <c r="P119" s="49">
        <v>6453.5219999999999</v>
      </c>
      <c r="Q119" s="49"/>
      <c r="R119" s="49"/>
      <c r="S119" s="49">
        <f t="shared" si="31"/>
        <v>6453.5219999999999</v>
      </c>
      <c r="T119" s="49">
        <v>6453.5219999999999</v>
      </c>
      <c r="U119" s="49"/>
      <c r="V119" s="49"/>
      <c r="W119" s="59"/>
      <c r="X119" s="59"/>
      <c r="Y119" s="59">
        <f t="shared" si="21"/>
        <v>0</v>
      </c>
      <c r="Z119" s="131">
        <f t="shared" si="22"/>
        <v>0</v>
      </c>
      <c r="AA119" s="59">
        <f t="shared" si="23"/>
        <v>0</v>
      </c>
      <c r="AB119" s="140">
        <f t="shared" si="24"/>
        <v>0</v>
      </c>
      <c r="AC119" s="149">
        <v>1</v>
      </c>
      <c r="AD119" s="149"/>
      <c r="AE119" s="149"/>
      <c r="AF119" s="178"/>
      <c r="AG119" s="56" t="s">
        <v>285</v>
      </c>
      <c r="AH119"/>
    </row>
    <row r="120" spans="1:34" s="18" customFormat="1" ht="90.75" customHeight="1">
      <c r="A120" s="45">
        <v>107</v>
      </c>
      <c r="B120" s="208" t="s">
        <v>286</v>
      </c>
      <c r="C120" s="47"/>
      <c r="D120" s="48" t="s">
        <v>44</v>
      </c>
      <c r="E120" s="49"/>
      <c r="F120" s="35">
        <v>8981</v>
      </c>
      <c r="G120" s="49"/>
      <c r="H120" s="49">
        <v>8981</v>
      </c>
      <c r="I120" s="49"/>
      <c r="J120" s="36" t="s">
        <v>141</v>
      </c>
      <c r="K120" s="49"/>
      <c r="L120" s="49"/>
      <c r="M120" s="49"/>
      <c r="N120" s="49"/>
      <c r="O120" s="49">
        <f t="shared" si="30"/>
        <v>7622</v>
      </c>
      <c r="P120" s="49">
        <v>7622</v>
      </c>
      <c r="Q120" s="49"/>
      <c r="R120" s="49"/>
      <c r="S120" s="49">
        <f t="shared" si="31"/>
        <v>0</v>
      </c>
      <c r="T120" s="49"/>
      <c r="U120" s="49"/>
      <c r="V120" s="49"/>
      <c r="W120" s="59"/>
      <c r="X120" s="59"/>
      <c r="Y120" s="59">
        <f t="shared" si="21"/>
        <v>7622</v>
      </c>
      <c r="Z120" s="131">
        <f t="shared" si="22"/>
        <v>1</v>
      </c>
      <c r="AA120" s="59">
        <f t="shared" si="23"/>
        <v>7622</v>
      </c>
      <c r="AB120" s="140">
        <f t="shared" si="24"/>
        <v>1</v>
      </c>
      <c r="AC120" s="149">
        <v>1</v>
      </c>
      <c r="AD120" s="149"/>
      <c r="AE120" s="149"/>
      <c r="AF120" s="178"/>
      <c r="AG120" s="56" t="s">
        <v>287</v>
      </c>
      <c r="AH120"/>
    </row>
    <row r="121" spans="1:34" s="18" customFormat="1" ht="90.75" customHeight="1">
      <c r="A121" s="45">
        <v>110</v>
      </c>
      <c r="B121" s="208" t="s">
        <v>293</v>
      </c>
      <c r="C121" s="47"/>
      <c r="D121" s="48" t="s">
        <v>44</v>
      </c>
      <c r="E121" s="49"/>
      <c r="F121" s="35">
        <v>13437</v>
      </c>
      <c r="G121" s="49"/>
      <c r="H121" s="49">
        <v>13437</v>
      </c>
      <c r="I121" s="49"/>
      <c r="J121" s="36" t="s">
        <v>141</v>
      </c>
      <c r="K121" s="49"/>
      <c r="L121" s="49"/>
      <c r="M121" s="49"/>
      <c r="N121" s="49"/>
      <c r="O121" s="49">
        <f t="shared" si="30"/>
        <v>671.86300000000006</v>
      </c>
      <c r="P121" s="49">
        <v>671.86300000000006</v>
      </c>
      <c r="Q121" s="49"/>
      <c r="R121" s="49"/>
      <c r="S121" s="49">
        <f t="shared" si="31"/>
        <v>0</v>
      </c>
      <c r="T121" s="49"/>
      <c r="U121" s="49"/>
      <c r="V121" s="49"/>
      <c r="W121" s="59">
        <f t="shared" ref="W121:W126" si="32">R121-V121</f>
        <v>0</v>
      </c>
      <c r="X121" s="59"/>
      <c r="Y121" s="59">
        <f t="shared" si="21"/>
        <v>671.86300000000006</v>
      </c>
      <c r="Z121" s="131">
        <f t="shared" si="22"/>
        <v>1</v>
      </c>
      <c r="AA121" s="59">
        <f t="shared" si="23"/>
        <v>671.86300000000006</v>
      </c>
      <c r="AB121" s="140">
        <f t="shared" si="24"/>
        <v>1</v>
      </c>
      <c r="AC121" s="149">
        <v>1</v>
      </c>
      <c r="AD121" s="149"/>
      <c r="AE121" s="149"/>
      <c r="AF121" s="178"/>
      <c r="AG121" s="56" t="s">
        <v>294</v>
      </c>
      <c r="AH121"/>
    </row>
    <row r="122" spans="1:34" s="18" customFormat="1" ht="90.75" customHeight="1">
      <c r="A122" s="45">
        <v>111</v>
      </c>
      <c r="B122" s="208" t="s">
        <v>295</v>
      </c>
      <c r="C122" s="47"/>
      <c r="D122" s="48" t="s">
        <v>75</v>
      </c>
      <c r="E122" s="49"/>
      <c r="F122" s="35" t="s">
        <v>296</v>
      </c>
      <c r="G122" s="49"/>
      <c r="H122" s="49" t="s">
        <v>296</v>
      </c>
      <c r="I122" s="49"/>
      <c r="J122" s="36" t="s">
        <v>141</v>
      </c>
      <c r="K122" s="49"/>
      <c r="L122" s="49"/>
      <c r="M122" s="49"/>
      <c r="N122" s="49"/>
      <c r="O122" s="49">
        <f t="shared" si="30"/>
        <v>5910</v>
      </c>
      <c r="P122" s="49">
        <v>5910</v>
      </c>
      <c r="Q122" s="49"/>
      <c r="R122" s="49"/>
      <c r="S122" s="49">
        <f t="shared" si="31"/>
        <v>0</v>
      </c>
      <c r="T122" s="49"/>
      <c r="U122" s="49"/>
      <c r="V122" s="49"/>
      <c r="W122" s="59">
        <f t="shared" si="32"/>
        <v>0</v>
      </c>
      <c r="X122" s="59"/>
      <c r="Y122" s="59">
        <f t="shared" si="21"/>
        <v>5910</v>
      </c>
      <c r="Z122" s="131">
        <f t="shared" si="22"/>
        <v>1</v>
      </c>
      <c r="AA122" s="59">
        <f t="shared" si="23"/>
        <v>5910</v>
      </c>
      <c r="AB122" s="140">
        <f t="shared" si="24"/>
        <v>1</v>
      </c>
      <c r="AC122" s="149">
        <v>1</v>
      </c>
      <c r="AD122" s="149"/>
      <c r="AE122" s="149"/>
      <c r="AF122" s="178"/>
      <c r="AG122" s="56" t="s">
        <v>297</v>
      </c>
      <c r="AH122"/>
    </row>
    <row r="123" spans="1:34" s="6" customFormat="1" ht="26.25" customHeight="1">
      <c r="A123" s="33" t="s">
        <v>300</v>
      </c>
      <c r="B123" s="23" t="s">
        <v>301</v>
      </c>
      <c r="C123" s="19"/>
      <c r="D123" s="21"/>
      <c r="E123" s="22">
        <f>E124</f>
        <v>1766783</v>
      </c>
      <c r="F123" s="22">
        <f>F124</f>
        <v>1714907.2479399999</v>
      </c>
      <c r="G123" s="22">
        <f t="shared" ref="G123:L123" si="33">G124</f>
        <v>0</v>
      </c>
      <c r="H123" s="22">
        <f>H124</f>
        <v>1185928.3892999999</v>
      </c>
      <c r="I123" s="22">
        <f t="shared" si="33"/>
        <v>0</v>
      </c>
      <c r="J123" s="31"/>
      <c r="K123" s="22"/>
      <c r="L123" s="22">
        <f t="shared" si="33"/>
        <v>0</v>
      </c>
      <c r="M123" s="22"/>
      <c r="N123" s="22"/>
      <c r="O123" s="22">
        <f>O124</f>
        <v>60000</v>
      </c>
      <c r="P123" s="22">
        <f t="shared" ref="P123:AF123" si="34">P124</f>
        <v>60000</v>
      </c>
      <c r="Q123" s="22">
        <f t="shared" si="34"/>
        <v>0</v>
      </c>
      <c r="R123" s="22">
        <f t="shared" si="34"/>
        <v>0</v>
      </c>
      <c r="S123" s="22">
        <f t="shared" si="34"/>
        <v>44020.464999999997</v>
      </c>
      <c r="T123" s="22">
        <f t="shared" si="34"/>
        <v>44020.464999999997</v>
      </c>
      <c r="U123" s="22">
        <f t="shared" si="34"/>
        <v>0</v>
      </c>
      <c r="V123" s="22">
        <f t="shared" si="34"/>
        <v>0</v>
      </c>
      <c r="W123" s="22">
        <f t="shared" si="32"/>
        <v>0</v>
      </c>
      <c r="X123" s="22"/>
      <c r="Y123" s="22">
        <f t="shared" si="21"/>
        <v>15979.535000000003</v>
      </c>
      <c r="Z123" s="129">
        <f t="shared" si="22"/>
        <v>0.26632558333333339</v>
      </c>
      <c r="AA123" s="22">
        <f t="shared" si="23"/>
        <v>15979.535000000003</v>
      </c>
      <c r="AB123" s="138">
        <f t="shared" si="24"/>
        <v>0.26632558333333339</v>
      </c>
      <c r="AC123" s="116">
        <f>AC124</f>
        <v>1</v>
      </c>
      <c r="AD123" s="116">
        <f t="shared" si="34"/>
        <v>0</v>
      </c>
      <c r="AE123" s="116">
        <f t="shared" si="34"/>
        <v>0</v>
      </c>
      <c r="AF123" s="22">
        <f t="shared" si="34"/>
        <v>0</v>
      </c>
      <c r="AG123" s="89"/>
      <c r="AH123"/>
    </row>
    <row r="124" spans="1:34" s="91" customFormat="1" ht="65.25" customHeight="1">
      <c r="A124" s="45">
        <v>113</v>
      </c>
      <c r="B124" s="196" t="s">
        <v>302</v>
      </c>
      <c r="C124" s="100" t="s">
        <v>303</v>
      </c>
      <c r="D124" s="48" t="s">
        <v>75</v>
      </c>
      <c r="E124" s="49">
        <v>1766783</v>
      </c>
      <c r="F124" s="49">
        <v>1714907.2479399999</v>
      </c>
      <c r="G124" s="49"/>
      <c r="H124" s="49">
        <v>1185928.3892999999</v>
      </c>
      <c r="I124" s="49"/>
      <c r="J124" s="92" t="s">
        <v>304</v>
      </c>
      <c r="K124" s="92" t="s">
        <v>305</v>
      </c>
      <c r="L124" s="49"/>
      <c r="M124" s="49"/>
      <c r="N124" s="49"/>
      <c r="O124" s="49">
        <f>SUM(P124:R124)</f>
        <v>60000</v>
      </c>
      <c r="P124" s="49">
        <v>60000</v>
      </c>
      <c r="Q124" s="49"/>
      <c r="R124" s="49"/>
      <c r="S124" s="49">
        <f t="shared" si="31"/>
        <v>44020.464999999997</v>
      </c>
      <c r="T124" s="49">
        <v>44020.464999999997</v>
      </c>
      <c r="U124" s="49"/>
      <c r="V124" s="49"/>
      <c r="W124" s="59">
        <f t="shared" si="32"/>
        <v>0</v>
      </c>
      <c r="X124" s="59"/>
      <c r="Y124" s="59">
        <f t="shared" si="21"/>
        <v>15979.535000000003</v>
      </c>
      <c r="Z124" s="131">
        <f t="shared" si="22"/>
        <v>0.26632558333333339</v>
      </c>
      <c r="AA124" s="59">
        <f t="shared" si="23"/>
        <v>15979.535000000003</v>
      </c>
      <c r="AB124" s="140">
        <f t="shared" si="24"/>
        <v>0.26632558333333339</v>
      </c>
      <c r="AC124" s="149">
        <v>1</v>
      </c>
      <c r="AD124" s="149">
        <v>0</v>
      </c>
      <c r="AE124" s="149">
        <v>0</v>
      </c>
      <c r="AF124" s="150">
        <v>0</v>
      </c>
      <c r="AG124" s="81"/>
      <c r="AH124"/>
    </row>
    <row r="125" spans="1:34" s="151" customFormat="1" ht="30" customHeight="1">
      <c r="A125" s="270" t="s">
        <v>306</v>
      </c>
      <c r="B125" s="271"/>
      <c r="C125" s="28"/>
      <c r="D125" s="16"/>
      <c r="E125" s="25">
        <f>E127+F154</f>
        <v>151276081.23804</v>
      </c>
      <c r="F125" s="25">
        <f t="shared" ref="F125:V125" si="35">F127+F154</f>
        <v>152329594.36716995</v>
      </c>
      <c r="G125" s="25">
        <f t="shared" si="35"/>
        <v>113365.9</v>
      </c>
      <c r="H125" s="25">
        <f t="shared" si="35"/>
        <v>31370768.600000001</v>
      </c>
      <c r="I125" s="25">
        <f t="shared" si="35"/>
        <v>12576153.899999999</v>
      </c>
      <c r="J125" s="25">
        <f t="shared" si="35"/>
        <v>0</v>
      </c>
      <c r="K125" s="25">
        <f t="shared" si="35"/>
        <v>0</v>
      </c>
      <c r="L125" s="25">
        <f t="shared" si="35"/>
        <v>0</v>
      </c>
      <c r="M125" s="25">
        <f t="shared" si="35"/>
        <v>1779322.49077</v>
      </c>
      <c r="N125" s="25">
        <f t="shared" si="35"/>
        <v>34347872.362400003</v>
      </c>
      <c r="O125" s="25">
        <f t="shared" si="35"/>
        <v>39767443.849079996</v>
      </c>
      <c r="P125" s="25">
        <f t="shared" si="35"/>
        <v>39715253.849079996</v>
      </c>
      <c r="Q125" s="25">
        <f t="shared" si="35"/>
        <v>52190</v>
      </c>
      <c r="R125" s="25">
        <f t="shared" si="35"/>
        <v>0</v>
      </c>
      <c r="S125" s="25">
        <f t="shared" si="35"/>
        <v>17074102.632780001</v>
      </c>
      <c r="T125" s="25">
        <f t="shared" si="35"/>
        <v>17018968.232790001</v>
      </c>
      <c r="U125" s="25">
        <f t="shared" si="35"/>
        <v>55134.399989999998</v>
      </c>
      <c r="V125" s="25">
        <f t="shared" si="35"/>
        <v>0</v>
      </c>
      <c r="W125" s="25">
        <f t="shared" si="32"/>
        <v>0</v>
      </c>
      <c r="X125" s="25"/>
      <c r="Y125" s="25">
        <f>P125+Q125-T125-U125</f>
        <v>22693341.216299996</v>
      </c>
      <c r="Z125" s="125">
        <f t="shared" si="22"/>
        <v>0.57065124181535742</v>
      </c>
      <c r="AA125" s="25">
        <f>Y125+W125</f>
        <v>22693341.216299996</v>
      </c>
      <c r="AB125" s="126">
        <f t="shared" si="24"/>
        <v>0.57065124181535742</v>
      </c>
      <c r="AC125" s="25">
        <f>AC127+AC154</f>
        <v>42</v>
      </c>
      <c r="AD125" s="25">
        <f>AD127+AD154</f>
        <v>0</v>
      </c>
      <c r="AE125" s="25">
        <f>AE127+AE154</f>
        <v>0</v>
      </c>
      <c r="AF125" s="25">
        <f>AF127+AF154</f>
        <v>0</v>
      </c>
      <c r="AG125" s="25">
        <f>AG127+AG154</f>
        <v>0</v>
      </c>
      <c r="AH125"/>
    </row>
    <row r="126" spans="1:34">
      <c r="A126" s="75"/>
      <c r="B126" s="76" t="s">
        <v>207</v>
      </c>
      <c r="C126" s="3"/>
      <c r="D126" s="2"/>
      <c r="E126" s="26"/>
      <c r="F126" s="26"/>
      <c r="G126" s="26"/>
      <c r="H126" s="26"/>
      <c r="I126" s="26"/>
      <c r="J126" s="15"/>
      <c r="K126" s="26"/>
      <c r="L126" s="26"/>
      <c r="M126" s="26"/>
      <c r="N126" s="26"/>
      <c r="O126" s="38">
        <v>0</v>
      </c>
      <c r="P126" s="26"/>
      <c r="Q126" s="26"/>
      <c r="R126" s="26"/>
      <c r="S126" s="38">
        <v>0</v>
      </c>
      <c r="T126" s="26"/>
      <c r="U126" s="26"/>
      <c r="V126" s="26"/>
      <c r="W126" s="58">
        <f t="shared" si="32"/>
        <v>0</v>
      </c>
      <c r="X126" s="87"/>
      <c r="Y126" s="58">
        <f t="shared" si="21"/>
        <v>0</v>
      </c>
      <c r="Z126" s="133"/>
      <c r="AA126" s="58"/>
      <c r="AB126" s="142"/>
      <c r="AC126" s="122"/>
      <c r="AD126" s="122"/>
      <c r="AE126" s="122"/>
      <c r="AF126" s="88"/>
      <c r="AG126" s="74"/>
      <c r="AH126"/>
    </row>
    <row r="127" spans="1:34" s="6" customFormat="1" ht="26.25" customHeight="1">
      <c r="A127" s="33" t="s">
        <v>307</v>
      </c>
      <c r="B127" s="23" t="s">
        <v>41</v>
      </c>
      <c r="C127" s="19"/>
      <c r="D127" s="21"/>
      <c r="E127" s="22">
        <f t="shared" ref="E127:V127" si="36">SUM(E128:E153)</f>
        <v>149044644.30000001</v>
      </c>
      <c r="F127" s="22">
        <f t="shared" si="36"/>
        <v>150098157.42912996</v>
      </c>
      <c r="G127" s="22">
        <f t="shared" si="36"/>
        <v>113365.9</v>
      </c>
      <c r="H127" s="22">
        <f t="shared" si="36"/>
        <v>31370768.600000001</v>
      </c>
      <c r="I127" s="22">
        <f t="shared" si="36"/>
        <v>12576153.899999999</v>
      </c>
      <c r="J127" s="22">
        <f t="shared" si="36"/>
        <v>0</v>
      </c>
      <c r="K127" s="22">
        <f t="shared" si="36"/>
        <v>0</v>
      </c>
      <c r="L127" s="22">
        <f t="shared" si="36"/>
        <v>0</v>
      </c>
      <c r="M127" s="22">
        <f t="shared" si="36"/>
        <v>1779322.49077</v>
      </c>
      <c r="N127" s="22">
        <f t="shared" si="36"/>
        <v>34347872.362400003</v>
      </c>
      <c r="O127" s="22">
        <f t="shared" si="36"/>
        <v>39653353.629999995</v>
      </c>
      <c r="P127" s="22">
        <f t="shared" si="36"/>
        <v>39601163.629999995</v>
      </c>
      <c r="Q127" s="22">
        <f t="shared" si="36"/>
        <v>52190</v>
      </c>
      <c r="R127" s="22">
        <f t="shared" si="36"/>
        <v>0</v>
      </c>
      <c r="S127" s="22">
        <f t="shared" si="36"/>
        <v>17019538.813689999</v>
      </c>
      <c r="T127" s="22">
        <f t="shared" si="36"/>
        <v>16964404.413699999</v>
      </c>
      <c r="U127" s="22">
        <f t="shared" si="36"/>
        <v>55134.399989999998</v>
      </c>
      <c r="V127" s="22">
        <f t="shared" si="36"/>
        <v>0</v>
      </c>
      <c r="W127" s="22"/>
      <c r="X127" s="22"/>
      <c r="Y127" s="22">
        <f t="shared" si="21"/>
        <v>22633814.816309996</v>
      </c>
      <c r="Z127" s="129">
        <f t="shared" si="22"/>
        <v>0.57079194429563307</v>
      </c>
      <c r="AA127" s="22">
        <f t="shared" si="23"/>
        <v>22633814.816309996</v>
      </c>
      <c r="AB127" s="138">
        <f t="shared" si="24"/>
        <v>0.57079194429563307</v>
      </c>
      <c r="AC127" s="22">
        <f>SUM(AC128:AC153)</f>
        <v>26</v>
      </c>
      <c r="AD127" s="22">
        <f>SUM(AD128:AD153)</f>
        <v>0</v>
      </c>
      <c r="AE127" s="22">
        <f>SUM(AE128:AE153)</f>
        <v>0</v>
      </c>
      <c r="AF127" s="22">
        <f>SUM(AF128:AF153)</f>
        <v>0</v>
      </c>
      <c r="AG127" s="22">
        <f>SUM(AG128:AG153)</f>
        <v>0</v>
      </c>
      <c r="AH127"/>
    </row>
    <row r="128" spans="1:34" s="152" customFormat="1" ht="86.25" customHeight="1">
      <c r="A128" s="45">
        <v>114</v>
      </c>
      <c r="B128" s="232" t="s">
        <v>308</v>
      </c>
      <c r="C128" s="47" t="s">
        <v>309</v>
      </c>
      <c r="D128" s="50" t="s">
        <v>75</v>
      </c>
      <c r="E128" s="49">
        <v>11303880</v>
      </c>
      <c r="F128" s="49">
        <v>10366403.130000001</v>
      </c>
      <c r="G128" s="49"/>
      <c r="H128" s="49">
        <v>11303880</v>
      </c>
      <c r="I128" s="49">
        <v>6479043.5999999996</v>
      </c>
      <c r="J128" s="36" t="s">
        <v>310</v>
      </c>
      <c r="K128" s="35" t="s">
        <v>311</v>
      </c>
      <c r="L128" s="35" t="s">
        <v>312</v>
      </c>
      <c r="M128" s="49"/>
      <c r="N128" s="49">
        <v>10507157.199999999</v>
      </c>
      <c r="O128" s="49">
        <f t="shared" ref="O128:O161" si="37">SUM(P128:R128)</f>
        <v>4320583.5999999996</v>
      </c>
      <c r="P128" s="49">
        <v>4320583.5999999996</v>
      </c>
      <c r="Q128" s="49"/>
      <c r="R128" s="49"/>
      <c r="S128" s="49">
        <f t="shared" ref="S128:S161" si="38">SUM(T128:V128)</f>
        <v>750269.8</v>
      </c>
      <c r="T128" s="49">
        <v>750269.8</v>
      </c>
      <c r="U128" s="49"/>
      <c r="V128" s="49"/>
      <c r="W128" s="59">
        <f t="shared" ref="W128:W153" si="39">R128-V128</f>
        <v>0</v>
      </c>
      <c r="X128" s="59"/>
      <c r="Y128" s="59">
        <f t="shared" si="21"/>
        <v>3570313.8</v>
      </c>
      <c r="Z128" s="131">
        <f t="shared" si="22"/>
        <v>0.82634989402820491</v>
      </c>
      <c r="AA128" s="59">
        <f t="shared" si="23"/>
        <v>3570313.8</v>
      </c>
      <c r="AB128" s="140">
        <f t="shared" si="24"/>
        <v>0.82634989402820491</v>
      </c>
      <c r="AC128" s="149">
        <v>1</v>
      </c>
      <c r="AD128" s="149">
        <v>0</v>
      </c>
      <c r="AE128" s="149">
        <v>0</v>
      </c>
      <c r="AF128" s="150">
        <v>0</v>
      </c>
      <c r="AG128" s="56" t="s">
        <v>313</v>
      </c>
      <c r="AH128"/>
    </row>
    <row r="129" spans="1:34" s="152" customFormat="1" ht="93" customHeight="1">
      <c r="A129" s="45">
        <v>115</v>
      </c>
      <c r="B129" s="232" t="s">
        <v>314</v>
      </c>
      <c r="C129" s="47" t="s">
        <v>309</v>
      </c>
      <c r="D129" s="50" t="s">
        <v>58</v>
      </c>
      <c r="E129" s="49">
        <v>2048546</v>
      </c>
      <c r="F129" s="49">
        <v>1879225.48</v>
      </c>
      <c r="G129" s="49">
        <v>113365.9</v>
      </c>
      <c r="H129" s="49">
        <v>1935180.1</v>
      </c>
      <c r="I129" s="49">
        <v>1605621.2</v>
      </c>
      <c r="J129" s="36" t="s">
        <v>315</v>
      </c>
      <c r="K129" s="35" t="s">
        <v>316</v>
      </c>
      <c r="L129" s="35" t="s">
        <v>317</v>
      </c>
      <c r="M129" s="49">
        <v>113365.9</v>
      </c>
      <c r="N129" s="49">
        <v>1551456.2</v>
      </c>
      <c r="O129" s="49">
        <f t="shared" si="37"/>
        <v>0</v>
      </c>
      <c r="P129" s="49">
        <v>0</v>
      </c>
      <c r="Q129" s="49"/>
      <c r="R129" s="49"/>
      <c r="S129" s="49">
        <f t="shared" si="38"/>
        <v>0</v>
      </c>
      <c r="T129" s="49">
        <v>0</v>
      </c>
      <c r="U129" s="91"/>
      <c r="V129" s="49"/>
      <c r="W129" s="59">
        <f t="shared" si="39"/>
        <v>0</v>
      </c>
      <c r="X129" s="59"/>
      <c r="Y129" s="59">
        <f t="shared" si="21"/>
        <v>0</v>
      </c>
      <c r="Z129" s="131"/>
      <c r="AA129" s="59"/>
      <c r="AB129" s="140"/>
      <c r="AC129" s="149">
        <v>1</v>
      </c>
      <c r="AD129" s="149">
        <v>0</v>
      </c>
      <c r="AE129" s="149"/>
      <c r="AF129" s="150">
        <v>0</v>
      </c>
      <c r="AG129" s="56" t="s">
        <v>318</v>
      </c>
      <c r="AH129"/>
    </row>
    <row r="130" spans="1:34" s="152" customFormat="1" ht="99" customHeight="1">
      <c r="A130" s="45">
        <v>116</v>
      </c>
      <c r="B130" s="232" t="s">
        <v>319</v>
      </c>
      <c r="C130" s="47" t="s">
        <v>309</v>
      </c>
      <c r="D130" s="50" t="s">
        <v>75</v>
      </c>
      <c r="E130" s="49">
        <v>10939817</v>
      </c>
      <c r="F130" s="49">
        <v>10408981.047909999</v>
      </c>
      <c r="G130" s="49"/>
      <c r="H130" s="49">
        <v>10939817</v>
      </c>
      <c r="I130" s="49">
        <v>1003548.9</v>
      </c>
      <c r="J130" s="92" t="s">
        <v>320</v>
      </c>
      <c r="K130" s="35" t="s">
        <v>321</v>
      </c>
      <c r="L130" s="35" t="s">
        <v>317</v>
      </c>
      <c r="M130" s="49"/>
      <c r="N130" s="49">
        <v>5003548.8</v>
      </c>
      <c r="O130" s="49">
        <f t="shared" si="37"/>
        <v>4000000</v>
      </c>
      <c r="P130" s="49">
        <v>4000000</v>
      </c>
      <c r="Q130" s="49"/>
      <c r="R130" s="49"/>
      <c r="S130" s="49">
        <f t="shared" si="38"/>
        <v>1441730.2</v>
      </c>
      <c r="T130" s="49">
        <v>1441730.2</v>
      </c>
      <c r="U130" s="49"/>
      <c r="V130" s="49"/>
      <c r="W130" s="59">
        <f t="shared" si="39"/>
        <v>0</v>
      </c>
      <c r="X130" s="59"/>
      <c r="Y130" s="59">
        <f t="shared" si="21"/>
        <v>2558269.7999999998</v>
      </c>
      <c r="Z130" s="131">
        <f t="shared" si="22"/>
        <v>0.63956744999999993</v>
      </c>
      <c r="AA130" s="59">
        <f t="shared" si="23"/>
        <v>2558269.7999999998</v>
      </c>
      <c r="AB130" s="140">
        <f t="shared" si="24"/>
        <v>0.63956744999999993</v>
      </c>
      <c r="AC130" s="149">
        <v>1</v>
      </c>
      <c r="AD130" s="149">
        <v>0</v>
      </c>
      <c r="AE130" s="149">
        <v>0</v>
      </c>
      <c r="AF130" s="150">
        <v>0</v>
      </c>
      <c r="AG130" s="56" t="s">
        <v>322</v>
      </c>
      <c r="AH130"/>
    </row>
    <row r="131" spans="1:34" s="153" customFormat="1" ht="83.25" customHeight="1">
      <c r="A131" s="45">
        <v>117</v>
      </c>
      <c r="B131" s="208" t="s">
        <v>323</v>
      </c>
      <c r="C131" s="47" t="s">
        <v>309</v>
      </c>
      <c r="D131" s="50" t="s">
        <v>44</v>
      </c>
      <c r="E131" s="35">
        <v>240981</v>
      </c>
      <c r="F131" s="35">
        <v>240981</v>
      </c>
      <c r="G131" s="35"/>
      <c r="H131" s="35"/>
      <c r="I131" s="35"/>
      <c r="J131" s="36" t="s">
        <v>324</v>
      </c>
      <c r="K131" s="35" t="s">
        <v>325</v>
      </c>
      <c r="L131" s="35" t="s">
        <v>326</v>
      </c>
      <c r="M131" s="35"/>
      <c r="N131" s="35"/>
      <c r="O131" s="49">
        <f t="shared" si="37"/>
        <v>0</v>
      </c>
      <c r="P131" s="35"/>
      <c r="Q131" s="35"/>
      <c r="R131" s="35"/>
      <c r="S131" s="49">
        <f t="shared" si="38"/>
        <v>0</v>
      </c>
      <c r="T131" s="35"/>
      <c r="U131" s="35"/>
      <c r="V131" s="35"/>
      <c r="W131" s="59">
        <f t="shared" si="39"/>
        <v>0</v>
      </c>
      <c r="X131" s="59"/>
      <c r="Y131" s="59">
        <f t="shared" si="21"/>
        <v>0</v>
      </c>
      <c r="Z131" s="131"/>
      <c r="AA131" s="59"/>
      <c r="AB131" s="140"/>
      <c r="AC131" s="149">
        <v>1</v>
      </c>
      <c r="AD131" s="149">
        <v>0</v>
      </c>
      <c r="AE131" s="149">
        <v>0</v>
      </c>
      <c r="AF131" s="150">
        <v>0</v>
      </c>
      <c r="AG131" s="56" t="s">
        <v>327</v>
      </c>
      <c r="AH131"/>
    </row>
    <row r="132" spans="1:34" s="153" customFormat="1" ht="83.25" customHeight="1">
      <c r="A132" s="45">
        <v>118</v>
      </c>
      <c r="B132" s="208" t="s">
        <v>328</v>
      </c>
      <c r="C132" s="47" t="s">
        <v>309</v>
      </c>
      <c r="D132" s="50">
        <v>2026</v>
      </c>
      <c r="E132" s="35">
        <v>1134821</v>
      </c>
      <c r="F132" s="35">
        <v>1134821</v>
      </c>
      <c r="G132" s="35"/>
      <c r="H132" s="35">
        <v>1134821</v>
      </c>
      <c r="I132" s="35">
        <v>0</v>
      </c>
      <c r="J132" s="36" t="s">
        <v>329</v>
      </c>
      <c r="K132" s="35" t="s">
        <v>330</v>
      </c>
      <c r="L132" s="61" t="s">
        <v>330</v>
      </c>
      <c r="M132" s="35"/>
      <c r="N132" s="35">
        <v>1134821</v>
      </c>
      <c r="O132" s="49">
        <f t="shared" si="37"/>
        <v>1134821</v>
      </c>
      <c r="P132" s="35">
        <v>1134821</v>
      </c>
      <c r="Q132" s="35"/>
      <c r="R132" s="35"/>
      <c r="S132" s="49">
        <f t="shared" si="38"/>
        <v>0</v>
      </c>
      <c r="T132" s="35"/>
      <c r="U132" s="35"/>
      <c r="V132" s="35"/>
      <c r="W132" s="59">
        <f t="shared" si="39"/>
        <v>0</v>
      </c>
      <c r="X132" s="59"/>
      <c r="Y132" s="59">
        <f t="shared" si="21"/>
        <v>1134821</v>
      </c>
      <c r="Z132" s="131">
        <f t="shared" si="22"/>
        <v>1</v>
      </c>
      <c r="AA132" s="59">
        <f t="shared" si="23"/>
        <v>1134821</v>
      </c>
      <c r="AB132" s="140">
        <f t="shared" si="24"/>
        <v>1</v>
      </c>
      <c r="AC132" s="149">
        <v>1</v>
      </c>
      <c r="AD132" s="149"/>
      <c r="AE132" s="149"/>
      <c r="AF132" s="150"/>
      <c r="AG132" s="56" t="s">
        <v>331</v>
      </c>
      <c r="AH132"/>
    </row>
    <row r="133" spans="1:34" s="153" customFormat="1" ht="83.25" customHeight="1">
      <c r="A133" s="45">
        <v>119</v>
      </c>
      <c r="B133" s="208" t="s">
        <v>332</v>
      </c>
      <c r="C133" s="47" t="s">
        <v>309</v>
      </c>
      <c r="D133" s="50">
        <v>2026</v>
      </c>
      <c r="E133" s="35">
        <v>1482559</v>
      </c>
      <c r="F133" s="35">
        <v>1482559</v>
      </c>
      <c r="G133" s="35"/>
      <c r="H133" s="35">
        <v>1482559</v>
      </c>
      <c r="I133" s="35">
        <v>0</v>
      </c>
      <c r="J133" s="36" t="s">
        <v>333</v>
      </c>
      <c r="K133" s="35" t="s">
        <v>330</v>
      </c>
      <c r="L133" s="61" t="s">
        <v>330</v>
      </c>
      <c r="M133" s="35"/>
      <c r="N133" s="35">
        <v>1482559</v>
      </c>
      <c r="O133" s="49">
        <f t="shared" si="37"/>
        <v>1482559</v>
      </c>
      <c r="P133" s="35">
        <v>1482559</v>
      </c>
      <c r="Q133" s="35"/>
      <c r="R133" s="35"/>
      <c r="S133" s="49">
        <f t="shared" si="38"/>
        <v>0</v>
      </c>
      <c r="T133" s="35"/>
      <c r="U133" s="35"/>
      <c r="V133" s="35"/>
      <c r="W133" s="59">
        <f t="shared" si="39"/>
        <v>0</v>
      </c>
      <c r="X133" s="59"/>
      <c r="Y133" s="59">
        <f t="shared" ref="Y133:Y182" si="40">P133+Q133-T133-U133</f>
        <v>1482559</v>
      </c>
      <c r="Z133" s="131">
        <f t="shared" si="22"/>
        <v>1</v>
      </c>
      <c r="AA133" s="59">
        <f t="shared" si="23"/>
        <v>1482559</v>
      </c>
      <c r="AB133" s="140">
        <f t="shared" si="24"/>
        <v>1</v>
      </c>
      <c r="AC133" s="149">
        <v>1</v>
      </c>
      <c r="AD133" s="149"/>
      <c r="AE133" s="149"/>
      <c r="AF133" s="150"/>
      <c r="AG133" s="56" t="s">
        <v>331</v>
      </c>
      <c r="AH133"/>
    </row>
    <row r="134" spans="1:34" s="154" customFormat="1" ht="71.25" customHeight="1">
      <c r="A134" s="45">
        <v>122</v>
      </c>
      <c r="B134" s="232" t="s">
        <v>344</v>
      </c>
      <c r="C134" s="47" t="s">
        <v>309</v>
      </c>
      <c r="D134" s="48" t="s">
        <v>58</v>
      </c>
      <c r="E134" s="49">
        <v>8090229</v>
      </c>
      <c r="F134" s="35">
        <v>7508565.2999999998</v>
      </c>
      <c r="G134" s="49"/>
      <c r="H134" s="35" t="s">
        <v>345</v>
      </c>
      <c r="I134" s="49"/>
      <c r="J134" s="36" t="s">
        <v>346</v>
      </c>
      <c r="K134" s="35" t="s">
        <v>347</v>
      </c>
      <c r="L134" s="49"/>
      <c r="M134" s="49">
        <v>1665956.5907700001</v>
      </c>
      <c r="N134" s="49">
        <v>469793.66239999997</v>
      </c>
      <c r="O134" s="49">
        <f t="shared" si="37"/>
        <v>52190</v>
      </c>
      <c r="P134" s="49"/>
      <c r="Q134" s="49">
        <v>52190</v>
      </c>
      <c r="R134" s="49"/>
      <c r="S134" s="49">
        <f t="shared" si="38"/>
        <v>55134.399989999998</v>
      </c>
      <c r="T134" s="49"/>
      <c r="U134" s="49">
        <v>55134.399989999998</v>
      </c>
      <c r="V134" s="49"/>
      <c r="W134" s="59">
        <f t="shared" si="39"/>
        <v>0</v>
      </c>
      <c r="X134" s="59"/>
      <c r="Y134" s="59">
        <f t="shared" si="40"/>
        <v>-2944.3999899999981</v>
      </c>
      <c r="Z134" s="131">
        <f t="shared" ref="Z134:Z181" si="41">Y134/(P134+Q134)</f>
        <v>-5.6416937919141562E-2</v>
      </c>
      <c r="AA134" s="59">
        <f t="shared" ref="AA134:AA181" si="42">Y134+W134</f>
        <v>-2944.3999899999981</v>
      </c>
      <c r="AB134" s="140">
        <f t="shared" ref="AB134:AB181" si="43">AA134/O134</f>
        <v>-5.6416937919141562E-2</v>
      </c>
      <c r="AC134" s="149">
        <v>1</v>
      </c>
      <c r="AD134" s="149">
        <v>0</v>
      </c>
      <c r="AE134" s="149">
        <v>0</v>
      </c>
      <c r="AF134" s="150">
        <v>0</v>
      </c>
      <c r="AG134" s="93"/>
      <c r="AH134"/>
    </row>
    <row r="135" spans="1:34" s="154" customFormat="1" ht="81.75" customHeight="1">
      <c r="A135" s="45">
        <v>123</v>
      </c>
      <c r="B135" s="206" t="s">
        <v>348</v>
      </c>
      <c r="C135" s="47" t="s">
        <v>309</v>
      </c>
      <c r="D135" s="48" t="s">
        <v>44</v>
      </c>
      <c r="E135" s="49">
        <v>2392098</v>
      </c>
      <c r="F135" s="35">
        <v>2294484</v>
      </c>
      <c r="G135" s="49"/>
      <c r="H135" s="35" t="s">
        <v>349</v>
      </c>
      <c r="I135" s="49"/>
      <c r="J135" s="36" t="s">
        <v>350</v>
      </c>
      <c r="K135" s="35" t="s">
        <v>351</v>
      </c>
      <c r="L135" s="49"/>
      <c r="M135" s="49"/>
      <c r="N135" s="49"/>
      <c r="O135" s="49">
        <f t="shared" si="37"/>
        <v>1150000</v>
      </c>
      <c r="P135" s="49">
        <v>1150000</v>
      </c>
      <c r="Q135" s="49"/>
      <c r="R135" s="49"/>
      <c r="S135" s="49">
        <f t="shared" si="38"/>
        <v>1150000</v>
      </c>
      <c r="T135" s="49">
        <v>1150000</v>
      </c>
      <c r="U135" s="49"/>
      <c r="V135" s="49"/>
      <c r="W135" s="59">
        <f t="shared" si="39"/>
        <v>0</v>
      </c>
      <c r="X135" s="59"/>
      <c r="Y135" s="59">
        <f t="shared" si="40"/>
        <v>0</v>
      </c>
      <c r="Z135" s="131">
        <f t="shared" si="41"/>
        <v>0</v>
      </c>
      <c r="AA135" s="59">
        <f t="shared" si="42"/>
        <v>0</v>
      </c>
      <c r="AB135" s="140">
        <f t="shared" si="43"/>
        <v>0</v>
      </c>
      <c r="AC135" s="149">
        <v>1</v>
      </c>
      <c r="AD135" s="149">
        <v>0</v>
      </c>
      <c r="AE135" s="149">
        <v>0</v>
      </c>
      <c r="AF135" s="150">
        <v>0</v>
      </c>
      <c r="AG135" s="93"/>
      <c r="AH135"/>
    </row>
    <row r="136" spans="1:34" s="154" customFormat="1" ht="98.25" customHeight="1">
      <c r="A136" s="45">
        <v>124</v>
      </c>
      <c r="B136" s="206" t="s">
        <v>352</v>
      </c>
      <c r="C136" s="47" t="s">
        <v>309</v>
      </c>
      <c r="D136" s="48" t="s">
        <v>44</v>
      </c>
      <c r="E136" s="49">
        <v>2273847</v>
      </c>
      <c r="F136" s="35">
        <v>803479.31099999999</v>
      </c>
      <c r="G136" s="49"/>
      <c r="H136" s="35" t="s">
        <v>353</v>
      </c>
      <c r="I136" s="49"/>
      <c r="J136" s="36" t="s">
        <v>354</v>
      </c>
      <c r="K136" s="49"/>
      <c r="L136" s="49"/>
      <c r="M136" s="49"/>
      <c r="N136" s="49"/>
      <c r="O136" s="49">
        <f t="shared" si="37"/>
        <v>400000</v>
      </c>
      <c r="P136" s="49">
        <v>400000</v>
      </c>
      <c r="Q136" s="49"/>
      <c r="R136" s="49"/>
      <c r="S136" s="49">
        <f t="shared" si="38"/>
        <v>201713.38</v>
      </c>
      <c r="T136" s="49">
        <v>201713.38</v>
      </c>
      <c r="U136" s="49"/>
      <c r="V136" s="49"/>
      <c r="W136" s="59">
        <f t="shared" si="39"/>
        <v>0</v>
      </c>
      <c r="X136" s="59"/>
      <c r="Y136" s="59">
        <f t="shared" si="40"/>
        <v>198286.62</v>
      </c>
      <c r="Z136" s="131">
        <f t="shared" si="41"/>
        <v>0.49571654999999998</v>
      </c>
      <c r="AA136" s="59">
        <f t="shared" si="42"/>
        <v>198286.62</v>
      </c>
      <c r="AB136" s="140">
        <f t="shared" si="43"/>
        <v>0.49571654999999998</v>
      </c>
      <c r="AC136" s="149">
        <v>1</v>
      </c>
      <c r="AD136" s="149">
        <v>0</v>
      </c>
      <c r="AE136" s="149">
        <v>0</v>
      </c>
      <c r="AF136" s="150">
        <v>0</v>
      </c>
      <c r="AG136" s="171" t="s">
        <v>355</v>
      </c>
      <c r="AH136"/>
    </row>
    <row r="137" spans="1:34" s="154" customFormat="1" ht="86.25" customHeight="1">
      <c r="A137" s="45">
        <v>125</v>
      </c>
      <c r="B137" s="232" t="s">
        <v>356</v>
      </c>
      <c r="C137" s="47" t="s">
        <v>309</v>
      </c>
      <c r="D137" s="48" t="s">
        <v>44</v>
      </c>
      <c r="E137" s="49">
        <v>2023874</v>
      </c>
      <c r="F137" s="49">
        <v>702997.90300000005</v>
      </c>
      <c r="G137" s="49"/>
      <c r="H137" s="35" t="s">
        <v>357</v>
      </c>
      <c r="I137" s="49"/>
      <c r="J137" s="36" t="s">
        <v>358</v>
      </c>
      <c r="K137" s="49"/>
      <c r="L137" s="49"/>
      <c r="M137" s="49"/>
      <c r="N137" s="49"/>
      <c r="O137" s="49">
        <f t="shared" si="37"/>
        <v>400000</v>
      </c>
      <c r="P137" s="49">
        <v>400000</v>
      </c>
      <c r="Q137" s="49"/>
      <c r="R137" s="49"/>
      <c r="S137" s="49">
        <f t="shared" si="38"/>
        <v>157870.45000000001</v>
      </c>
      <c r="T137" s="49">
        <v>157870.45000000001</v>
      </c>
      <c r="U137" s="49"/>
      <c r="V137" s="49"/>
      <c r="W137" s="59">
        <f t="shared" si="39"/>
        <v>0</v>
      </c>
      <c r="X137" s="59"/>
      <c r="Y137" s="59">
        <f t="shared" si="40"/>
        <v>242129.55</v>
      </c>
      <c r="Z137" s="131">
        <f t="shared" si="41"/>
        <v>0.60532387499999996</v>
      </c>
      <c r="AA137" s="59">
        <f t="shared" si="42"/>
        <v>242129.55</v>
      </c>
      <c r="AB137" s="140">
        <f t="shared" si="43"/>
        <v>0.60532387499999996</v>
      </c>
      <c r="AC137" s="149">
        <v>1</v>
      </c>
      <c r="AD137" s="149">
        <v>0</v>
      </c>
      <c r="AE137" s="149">
        <v>0</v>
      </c>
      <c r="AF137" s="150">
        <v>0</v>
      </c>
      <c r="AG137" s="179" t="s">
        <v>355</v>
      </c>
      <c r="AH137"/>
    </row>
    <row r="138" spans="1:34" s="154" customFormat="1" ht="81" customHeight="1">
      <c r="A138" s="45">
        <v>126</v>
      </c>
      <c r="B138" s="232" t="s">
        <v>359</v>
      </c>
      <c r="C138" s="47" t="s">
        <v>309</v>
      </c>
      <c r="D138" s="48" t="s">
        <v>44</v>
      </c>
      <c r="E138" s="49">
        <v>2840266</v>
      </c>
      <c r="F138" s="49">
        <v>2679942.267</v>
      </c>
      <c r="G138" s="49"/>
      <c r="H138" s="35" t="s">
        <v>360</v>
      </c>
      <c r="I138" s="49"/>
      <c r="J138" s="36" t="s">
        <v>361</v>
      </c>
      <c r="K138" s="49"/>
      <c r="L138" s="49"/>
      <c r="M138" s="49"/>
      <c r="N138" s="49"/>
      <c r="O138" s="49">
        <f t="shared" si="37"/>
        <v>672999</v>
      </c>
      <c r="P138" s="49">
        <v>672999</v>
      </c>
      <c r="Q138" s="49"/>
      <c r="R138" s="49"/>
      <c r="S138" s="49">
        <f t="shared" si="38"/>
        <v>222467.77</v>
      </c>
      <c r="T138" s="49">
        <v>222467.77</v>
      </c>
      <c r="U138" s="49"/>
      <c r="V138" s="49"/>
      <c r="W138" s="59">
        <f t="shared" si="39"/>
        <v>0</v>
      </c>
      <c r="X138" s="59"/>
      <c r="Y138" s="59">
        <f t="shared" si="40"/>
        <v>450531.23</v>
      </c>
      <c r="Z138" s="131">
        <f t="shared" si="41"/>
        <v>0.66943818638660679</v>
      </c>
      <c r="AA138" s="59">
        <f t="shared" si="42"/>
        <v>450531.23</v>
      </c>
      <c r="AB138" s="140">
        <f t="shared" si="43"/>
        <v>0.66943818638660679</v>
      </c>
      <c r="AC138" s="149">
        <v>1</v>
      </c>
      <c r="AD138" s="149">
        <v>0</v>
      </c>
      <c r="AE138" s="149">
        <v>0</v>
      </c>
      <c r="AF138" s="150">
        <v>0</v>
      </c>
      <c r="AG138" s="172"/>
      <c r="AH138"/>
    </row>
    <row r="139" spans="1:34" s="154" customFormat="1" ht="86.25" customHeight="1">
      <c r="A139" s="45">
        <v>127</v>
      </c>
      <c r="B139" s="208" t="s">
        <v>362</v>
      </c>
      <c r="C139" s="47" t="s">
        <v>309</v>
      </c>
      <c r="D139" s="50" t="s">
        <v>44</v>
      </c>
      <c r="E139" s="49">
        <v>8238569.5</v>
      </c>
      <c r="F139" s="35">
        <v>7979630.557</v>
      </c>
      <c r="G139" s="49"/>
      <c r="H139" s="35" t="s">
        <v>363</v>
      </c>
      <c r="I139" s="49"/>
      <c r="J139" s="36" t="s">
        <v>364</v>
      </c>
      <c r="K139" s="49"/>
      <c r="L139" s="49"/>
      <c r="M139" s="49"/>
      <c r="N139" s="49"/>
      <c r="O139" s="49">
        <f t="shared" si="37"/>
        <v>580372.03</v>
      </c>
      <c r="P139" s="49">
        <v>580372.03</v>
      </c>
      <c r="Q139" s="49"/>
      <c r="R139" s="49"/>
      <c r="S139" s="49">
        <f t="shared" si="38"/>
        <v>580372.03</v>
      </c>
      <c r="T139" s="49">
        <v>580372.03</v>
      </c>
      <c r="U139" s="49"/>
      <c r="V139" s="49"/>
      <c r="W139" s="59">
        <f t="shared" si="39"/>
        <v>0</v>
      </c>
      <c r="X139" s="59"/>
      <c r="Y139" s="59">
        <f t="shared" si="40"/>
        <v>0</v>
      </c>
      <c r="Z139" s="131">
        <f t="shared" si="41"/>
        <v>0</v>
      </c>
      <c r="AA139" s="59">
        <f t="shared" si="42"/>
        <v>0</v>
      </c>
      <c r="AB139" s="140">
        <f t="shared" si="43"/>
        <v>0</v>
      </c>
      <c r="AC139" s="149">
        <v>1</v>
      </c>
      <c r="AD139" s="149">
        <v>0</v>
      </c>
      <c r="AE139" s="149">
        <v>0</v>
      </c>
      <c r="AF139" s="150">
        <v>0</v>
      </c>
      <c r="AG139" s="93"/>
      <c r="AH139"/>
    </row>
    <row r="140" spans="1:34" s="154" customFormat="1" ht="79.5" customHeight="1">
      <c r="A140" s="45">
        <v>128</v>
      </c>
      <c r="B140" s="206" t="s">
        <v>365</v>
      </c>
      <c r="C140" s="47" t="s">
        <v>309</v>
      </c>
      <c r="D140" s="50" t="s">
        <v>44</v>
      </c>
      <c r="E140" s="49">
        <v>4451155</v>
      </c>
      <c r="F140" s="35">
        <v>4306187.4000000004</v>
      </c>
      <c r="G140" s="49"/>
      <c r="H140" s="49">
        <v>2315859.5</v>
      </c>
      <c r="I140" s="49">
        <v>2315859.5</v>
      </c>
      <c r="J140" s="36" t="s">
        <v>366</v>
      </c>
      <c r="K140" s="35" t="s">
        <v>367</v>
      </c>
      <c r="L140" s="49"/>
      <c r="M140" s="49"/>
      <c r="N140" s="49">
        <v>4306187.4000000004</v>
      </c>
      <c r="O140" s="49">
        <f t="shared" si="37"/>
        <v>4315859</v>
      </c>
      <c r="P140" s="49">
        <v>4315859</v>
      </c>
      <c r="Q140" s="49"/>
      <c r="R140" s="49"/>
      <c r="S140" s="49">
        <f t="shared" si="38"/>
        <v>3371309.3</v>
      </c>
      <c r="T140" s="49">
        <v>3371309.3</v>
      </c>
      <c r="U140" s="49"/>
      <c r="V140" s="49"/>
      <c r="W140" s="59">
        <f t="shared" si="39"/>
        <v>0</v>
      </c>
      <c r="X140" s="59"/>
      <c r="Y140" s="59">
        <f t="shared" si="40"/>
        <v>944549.70000000019</v>
      </c>
      <c r="Z140" s="131">
        <f t="shared" si="41"/>
        <v>0.21885555111971919</v>
      </c>
      <c r="AA140" s="59">
        <f t="shared" si="42"/>
        <v>944549.70000000019</v>
      </c>
      <c r="AB140" s="140">
        <f t="shared" si="43"/>
        <v>0.21885555111971919</v>
      </c>
      <c r="AC140" s="149">
        <v>1</v>
      </c>
      <c r="AD140" s="149"/>
      <c r="AE140" s="149"/>
      <c r="AF140" s="66"/>
      <c r="AG140" s="171" t="s">
        <v>368</v>
      </c>
      <c r="AH140"/>
    </row>
    <row r="141" spans="1:34" s="154" customFormat="1" ht="79.5" customHeight="1">
      <c r="A141" s="45">
        <v>129</v>
      </c>
      <c r="B141" s="206" t="s">
        <v>369</v>
      </c>
      <c r="C141" s="47" t="s">
        <v>309</v>
      </c>
      <c r="D141" s="50" t="s">
        <v>44</v>
      </c>
      <c r="E141" s="49">
        <v>7932939</v>
      </c>
      <c r="F141" s="35">
        <v>7633703.0999999996</v>
      </c>
      <c r="G141" s="49"/>
      <c r="H141" s="49">
        <v>6</v>
      </c>
      <c r="I141" s="49">
        <v>6</v>
      </c>
      <c r="J141" s="36" t="s">
        <v>370</v>
      </c>
      <c r="K141" s="35" t="s">
        <v>371</v>
      </c>
      <c r="L141" s="49"/>
      <c r="M141" s="49"/>
      <c r="N141" s="49">
        <v>7633703.0999999996</v>
      </c>
      <c r="O141" s="49">
        <f t="shared" si="37"/>
        <v>2000006</v>
      </c>
      <c r="P141" s="49">
        <v>2000006</v>
      </c>
      <c r="Q141" s="49"/>
      <c r="R141" s="49"/>
      <c r="S141" s="49">
        <f t="shared" si="38"/>
        <v>1384556</v>
      </c>
      <c r="T141" s="49">
        <v>1384556</v>
      </c>
      <c r="U141" s="49"/>
      <c r="V141" s="49"/>
      <c r="W141" s="59">
        <f t="shared" si="39"/>
        <v>0</v>
      </c>
      <c r="X141" s="59"/>
      <c r="Y141" s="59">
        <f t="shared" si="40"/>
        <v>615450</v>
      </c>
      <c r="Z141" s="131">
        <f t="shared" si="41"/>
        <v>0.30772407682776953</v>
      </c>
      <c r="AA141" s="59">
        <f t="shared" si="42"/>
        <v>615450</v>
      </c>
      <c r="AB141" s="140">
        <f t="shared" si="43"/>
        <v>0.30772407682776953</v>
      </c>
      <c r="AC141" s="149">
        <v>1</v>
      </c>
      <c r="AD141" s="149"/>
      <c r="AE141" s="149"/>
      <c r="AF141" s="66"/>
      <c r="AG141" s="171" t="s">
        <v>372</v>
      </c>
      <c r="AH141"/>
    </row>
    <row r="142" spans="1:34" s="154" customFormat="1" ht="79.5" customHeight="1">
      <c r="A142" s="45">
        <v>131</v>
      </c>
      <c r="B142" s="206" t="s">
        <v>376</v>
      </c>
      <c r="C142" s="47" t="s">
        <v>309</v>
      </c>
      <c r="D142" s="50" t="s">
        <v>44</v>
      </c>
      <c r="E142" s="49">
        <v>2413053</v>
      </c>
      <c r="F142" s="35">
        <v>1726606</v>
      </c>
      <c r="G142" s="49"/>
      <c r="H142" s="49">
        <v>2258646</v>
      </c>
      <c r="I142" s="49">
        <v>1172074.7</v>
      </c>
      <c r="J142" s="36" t="s">
        <v>377</v>
      </c>
      <c r="K142" s="36" t="s">
        <v>377</v>
      </c>
      <c r="L142" s="49"/>
      <c r="M142" s="49"/>
      <c r="N142" s="49">
        <v>2258646</v>
      </c>
      <c r="O142" s="49">
        <f t="shared" si="37"/>
        <v>1203015</v>
      </c>
      <c r="P142" s="49">
        <v>1203015</v>
      </c>
      <c r="Q142" s="49"/>
      <c r="R142" s="49"/>
      <c r="S142" s="49">
        <f t="shared" si="38"/>
        <v>1203014.9679</v>
      </c>
      <c r="T142" s="49">
        <v>1203014.9679</v>
      </c>
      <c r="U142" s="49"/>
      <c r="V142" s="49"/>
      <c r="W142" s="59">
        <f t="shared" si="39"/>
        <v>0</v>
      </c>
      <c r="X142" s="59"/>
      <c r="Y142" s="59">
        <f t="shared" si="40"/>
        <v>3.2099999953061342E-2</v>
      </c>
      <c r="Z142" s="131">
        <f t="shared" si="41"/>
        <v>2.6682959026330795E-8</v>
      </c>
      <c r="AA142" s="59">
        <f t="shared" si="42"/>
        <v>3.2099999953061342E-2</v>
      </c>
      <c r="AB142" s="140">
        <f t="shared" si="43"/>
        <v>2.6682959026330795E-8</v>
      </c>
      <c r="AC142" s="149">
        <v>1</v>
      </c>
      <c r="AD142" s="149">
        <v>0</v>
      </c>
      <c r="AE142" s="149">
        <v>0</v>
      </c>
      <c r="AF142" s="150">
        <v>0</v>
      </c>
      <c r="AG142" s="171" t="s">
        <v>378</v>
      </c>
      <c r="AH142"/>
    </row>
    <row r="143" spans="1:34" s="152" customFormat="1" ht="195" customHeight="1">
      <c r="A143" s="45">
        <v>132</v>
      </c>
      <c r="B143" s="196" t="s">
        <v>379</v>
      </c>
      <c r="C143" s="100" t="s">
        <v>380</v>
      </c>
      <c r="D143" s="50" t="s">
        <v>44</v>
      </c>
      <c r="E143" s="49">
        <v>541133</v>
      </c>
      <c r="F143" s="35">
        <v>503214.16178999998</v>
      </c>
      <c r="G143" s="35"/>
      <c r="H143" s="49"/>
      <c r="I143" s="49"/>
      <c r="J143" s="92" t="s">
        <v>381</v>
      </c>
      <c r="K143" s="49"/>
      <c r="L143" s="49"/>
      <c r="M143" s="49"/>
      <c r="N143" s="49"/>
      <c r="O143" s="49"/>
      <c r="P143" s="112"/>
      <c r="Q143" s="112"/>
      <c r="R143" s="49"/>
      <c r="S143" s="49"/>
      <c r="T143" s="49"/>
      <c r="U143" s="49"/>
      <c r="V143" s="49"/>
      <c r="W143" s="59">
        <f t="shared" si="39"/>
        <v>0</v>
      </c>
      <c r="X143" s="59"/>
      <c r="Y143" s="59">
        <f t="shared" si="40"/>
        <v>0</v>
      </c>
      <c r="Z143" s="131"/>
      <c r="AA143" s="59"/>
      <c r="AB143" s="140"/>
      <c r="AC143" s="149">
        <v>1</v>
      </c>
      <c r="AD143" s="149">
        <v>0</v>
      </c>
      <c r="AE143" s="149">
        <v>0</v>
      </c>
      <c r="AF143" s="150">
        <v>0</v>
      </c>
      <c r="AG143" s="56" t="s">
        <v>382</v>
      </c>
      <c r="AH143"/>
    </row>
    <row r="144" spans="1:34" s="152" customFormat="1" ht="276.75" customHeight="1">
      <c r="A144" s="45">
        <v>133</v>
      </c>
      <c r="B144" s="196" t="s">
        <v>383</v>
      </c>
      <c r="C144" s="100" t="s">
        <v>380</v>
      </c>
      <c r="D144" s="50" t="s">
        <v>384</v>
      </c>
      <c r="E144" s="49">
        <v>20458980</v>
      </c>
      <c r="F144" s="49">
        <v>29677689.147340003</v>
      </c>
      <c r="G144" s="35"/>
      <c r="H144" s="35" t="s">
        <v>385</v>
      </c>
      <c r="I144" s="49"/>
      <c r="J144" s="92" t="s">
        <v>386</v>
      </c>
      <c r="K144" s="49"/>
      <c r="L144" s="49"/>
      <c r="M144" s="49"/>
      <c r="N144" s="49"/>
      <c r="O144" s="49">
        <f t="shared" si="37"/>
        <v>2500000</v>
      </c>
      <c r="P144" s="49">
        <v>2500000</v>
      </c>
      <c r="Q144" s="49"/>
      <c r="R144" s="49"/>
      <c r="S144" s="49">
        <f t="shared" si="38"/>
        <v>678597</v>
      </c>
      <c r="T144" s="49">
        <v>678597</v>
      </c>
      <c r="U144" s="49"/>
      <c r="V144" s="49"/>
      <c r="W144" s="59">
        <f t="shared" si="39"/>
        <v>0</v>
      </c>
      <c r="X144" s="59"/>
      <c r="Y144" s="59">
        <f t="shared" si="40"/>
        <v>1821403</v>
      </c>
      <c r="Z144" s="131">
        <f t="shared" si="41"/>
        <v>0.72856120000000002</v>
      </c>
      <c r="AA144" s="59">
        <f t="shared" si="42"/>
        <v>1821403</v>
      </c>
      <c r="AB144" s="140">
        <f t="shared" si="43"/>
        <v>0.72856120000000002</v>
      </c>
      <c r="AC144" s="149">
        <v>1</v>
      </c>
      <c r="AD144" s="149"/>
      <c r="AE144" s="149"/>
      <c r="AF144" s="150">
        <v>0</v>
      </c>
      <c r="AG144" s="56" t="s">
        <v>387</v>
      </c>
      <c r="AH144"/>
    </row>
    <row r="145" spans="1:34" s="152" customFormat="1" ht="285" customHeight="1">
      <c r="A145" s="45">
        <v>134</v>
      </c>
      <c r="B145" s="196" t="s">
        <v>388</v>
      </c>
      <c r="C145" s="100" t="s">
        <v>380</v>
      </c>
      <c r="D145" s="50" t="s">
        <v>44</v>
      </c>
      <c r="E145" s="49">
        <v>10441503</v>
      </c>
      <c r="F145" s="35">
        <v>10008207.9</v>
      </c>
      <c r="G145" s="49"/>
      <c r="H145" s="35" t="s">
        <v>389</v>
      </c>
      <c r="I145" s="49"/>
      <c r="J145" s="92" t="s">
        <v>390</v>
      </c>
      <c r="K145" s="173"/>
      <c r="L145" s="49"/>
      <c r="M145" s="49"/>
      <c r="N145" s="49"/>
      <c r="O145" s="49"/>
      <c r="P145" s="49"/>
      <c r="Q145" s="49"/>
      <c r="R145" s="49"/>
      <c r="S145" s="49"/>
      <c r="T145" s="49"/>
      <c r="U145" s="49"/>
      <c r="V145" s="49"/>
      <c r="W145" s="59">
        <f t="shared" si="39"/>
        <v>0</v>
      </c>
      <c r="X145" s="59"/>
      <c r="Y145" s="59">
        <f t="shared" si="40"/>
        <v>0</v>
      </c>
      <c r="Z145" s="131"/>
      <c r="AA145" s="59"/>
      <c r="AB145" s="140"/>
      <c r="AC145" s="149">
        <v>1</v>
      </c>
      <c r="AD145" s="149">
        <v>0</v>
      </c>
      <c r="AE145" s="149">
        <v>0</v>
      </c>
      <c r="AF145" s="150">
        <v>0</v>
      </c>
      <c r="AG145" s="56" t="s">
        <v>47</v>
      </c>
      <c r="AH145"/>
    </row>
    <row r="146" spans="1:34" s="152" customFormat="1" ht="84.75" customHeight="1">
      <c r="A146" s="45">
        <v>135</v>
      </c>
      <c r="B146" s="196" t="s">
        <v>391</v>
      </c>
      <c r="C146" s="100" t="s">
        <v>380</v>
      </c>
      <c r="D146" s="50" t="s">
        <v>75</v>
      </c>
      <c r="E146" s="49">
        <v>641088</v>
      </c>
      <c r="F146" s="49">
        <v>628266.08962999994</v>
      </c>
      <c r="G146" s="49"/>
      <c r="H146" s="35" t="s">
        <v>340</v>
      </c>
      <c r="I146" s="49"/>
      <c r="J146" s="92" t="s">
        <v>381</v>
      </c>
      <c r="K146" s="49"/>
      <c r="L146" s="49"/>
      <c r="M146" s="49"/>
      <c r="N146" s="49"/>
      <c r="O146" s="49"/>
      <c r="P146" s="49"/>
      <c r="Q146" s="49"/>
      <c r="R146" s="49"/>
      <c r="S146" s="49"/>
      <c r="T146" s="49"/>
      <c r="U146" s="49"/>
      <c r="V146" s="49"/>
      <c r="W146" s="59">
        <f t="shared" si="39"/>
        <v>0</v>
      </c>
      <c r="X146" s="59"/>
      <c r="Y146" s="59">
        <f t="shared" si="40"/>
        <v>0</v>
      </c>
      <c r="Z146" s="131"/>
      <c r="AA146" s="59"/>
      <c r="AB146" s="140"/>
      <c r="AC146" s="149">
        <v>1</v>
      </c>
      <c r="AD146" s="149">
        <v>0</v>
      </c>
      <c r="AE146" s="149">
        <v>0</v>
      </c>
      <c r="AF146" s="150">
        <v>0</v>
      </c>
      <c r="AG146" s="56" t="s">
        <v>47</v>
      </c>
      <c r="AH146"/>
    </row>
    <row r="147" spans="1:34" s="152" customFormat="1" ht="114.75" customHeight="1">
      <c r="A147" s="45">
        <v>136</v>
      </c>
      <c r="B147" s="196" t="s">
        <v>392</v>
      </c>
      <c r="C147" s="100" t="s">
        <v>380</v>
      </c>
      <c r="D147" s="50" t="s">
        <v>384</v>
      </c>
      <c r="E147" s="49">
        <v>2316459</v>
      </c>
      <c r="F147" s="35">
        <v>2148147.9474599999</v>
      </c>
      <c r="G147" s="49"/>
      <c r="H147" s="35" t="s">
        <v>345</v>
      </c>
      <c r="I147" s="49"/>
      <c r="J147" s="92" t="s">
        <v>393</v>
      </c>
      <c r="K147" s="49"/>
      <c r="L147" s="49"/>
      <c r="M147" s="49"/>
      <c r="N147" s="49"/>
      <c r="O147" s="49">
        <f t="shared" si="37"/>
        <v>356336</v>
      </c>
      <c r="P147" s="112">
        <v>356336</v>
      </c>
      <c r="Q147" s="49"/>
      <c r="R147" s="49"/>
      <c r="S147" s="49">
        <f t="shared" si="38"/>
        <v>17513.919000000002</v>
      </c>
      <c r="T147" s="49">
        <v>17513.919000000002</v>
      </c>
      <c r="U147" s="49"/>
      <c r="V147" s="49"/>
      <c r="W147" s="59">
        <f t="shared" si="39"/>
        <v>0</v>
      </c>
      <c r="X147" s="59"/>
      <c r="Y147" s="59">
        <f t="shared" si="40"/>
        <v>338822.08100000001</v>
      </c>
      <c r="Z147" s="131">
        <f t="shared" si="41"/>
        <v>0.95084998709083568</v>
      </c>
      <c r="AA147" s="59">
        <f t="shared" si="42"/>
        <v>338822.08100000001</v>
      </c>
      <c r="AB147" s="140">
        <f t="shared" si="43"/>
        <v>0.95084998709083568</v>
      </c>
      <c r="AC147" s="149">
        <v>1</v>
      </c>
      <c r="AD147" s="149">
        <v>0</v>
      </c>
      <c r="AE147" s="149">
        <v>0</v>
      </c>
      <c r="AF147" s="150">
        <v>0</v>
      </c>
      <c r="AG147" s="81"/>
      <c r="AH147"/>
    </row>
    <row r="148" spans="1:34" s="152" customFormat="1" ht="252" customHeight="1">
      <c r="A148" s="45">
        <v>137</v>
      </c>
      <c r="B148" s="196" t="s">
        <v>394</v>
      </c>
      <c r="C148" s="100" t="s">
        <v>380</v>
      </c>
      <c r="D148" s="50" t="s">
        <v>395</v>
      </c>
      <c r="E148" s="49">
        <v>3911649</v>
      </c>
      <c r="F148" s="49">
        <v>3486620.9225900001</v>
      </c>
      <c r="G148" s="35"/>
      <c r="H148" s="35" t="s">
        <v>389</v>
      </c>
      <c r="I148" s="49"/>
      <c r="J148" s="92" t="s">
        <v>396</v>
      </c>
      <c r="K148" s="49"/>
      <c r="L148" s="49"/>
      <c r="M148" s="49"/>
      <c r="N148" s="49"/>
      <c r="O148" s="49"/>
      <c r="P148" s="49"/>
      <c r="Q148" s="49"/>
      <c r="R148" s="49"/>
      <c r="S148" s="49"/>
      <c r="T148" s="49"/>
      <c r="U148" s="49"/>
      <c r="V148" s="49"/>
      <c r="W148" s="59">
        <f t="shared" si="39"/>
        <v>0</v>
      </c>
      <c r="X148" s="59"/>
      <c r="Y148" s="59">
        <f t="shared" si="40"/>
        <v>0</v>
      </c>
      <c r="Z148" s="131"/>
      <c r="AA148" s="59"/>
      <c r="AB148" s="140"/>
      <c r="AC148" s="149">
        <v>1</v>
      </c>
      <c r="AD148" s="149"/>
      <c r="AE148" s="149"/>
      <c r="AF148" s="150">
        <v>0</v>
      </c>
      <c r="AG148" s="56" t="s">
        <v>397</v>
      </c>
      <c r="AH148"/>
    </row>
    <row r="149" spans="1:34" s="152" customFormat="1" ht="330" customHeight="1">
      <c r="A149" s="45">
        <v>138</v>
      </c>
      <c r="B149" s="196" t="s">
        <v>398</v>
      </c>
      <c r="C149" s="100" t="s">
        <v>380</v>
      </c>
      <c r="D149" s="50" t="s">
        <v>75</v>
      </c>
      <c r="E149" s="49">
        <v>37187956</v>
      </c>
      <c r="F149" s="35">
        <v>37011845.020640008</v>
      </c>
      <c r="G149" s="49"/>
      <c r="H149" s="35" t="s">
        <v>360</v>
      </c>
      <c r="I149" s="49"/>
      <c r="J149" s="92" t="s">
        <v>399</v>
      </c>
      <c r="K149" s="49"/>
      <c r="L149" s="49"/>
      <c r="M149" s="49"/>
      <c r="N149" s="49"/>
      <c r="O149" s="49">
        <f t="shared" si="37"/>
        <v>11612579</v>
      </c>
      <c r="P149" s="49">
        <v>11612579</v>
      </c>
      <c r="Q149" s="49"/>
      <c r="R149" s="49"/>
      <c r="S149" s="49">
        <f>T149</f>
        <v>3730100.9555000002</v>
      </c>
      <c r="T149" s="49">
        <v>3730100.9555000002</v>
      </c>
      <c r="U149" s="49"/>
      <c r="V149" s="49"/>
      <c r="W149" s="59">
        <f t="shared" si="39"/>
        <v>0</v>
      </c>
      <c r="X149" s="59"/>
      <c r="Y149" s="59">
        <f t="shared" si="40"/>
        <v>7882478.0444999998</v>
      </c>
      <c r="Z149" s="131">
        <f t="shared" si="41"/>
        <v>0.67878789410173224</v>
      </c>
      <c r="AA149" s="59">
        <f t="shared" si="42"/>
        <v>7882478.0444999998</v>
      </c>
      <c r="AB149" s="140">
        <f t="shared" si="43"/>
        <v>0.67878789410173224</v>
      </c>
      <c r="AC149" s="149">
        <v>1</v>
      </c>
      <c r="AD149" s="149">
        <v>0</v>
      </c>
      <c r="AE149" s="149">
        <v>0</v>
      </c>
      <c r="AF149" s="150">
        <v>0</v>
      </c>
      <c r="AG149" s="56"/>
      <c r="AH149"/>
    </row>
    <row r="150" spans="1:34" s="152" customFormat="1" ht="78.75" customHeight="1">
      <c r="A150" s="45">
        <v>139</v>
      </c>
      <c r="B150" s="196" t="s">
        <v>400</v>
      </c>
      <c r="C150" s="100" t="s">
        <v>380</v>
      </c>
      <c r="D150" s="50" t="s">
        <v>75</v>
      </c>
      <c r="E150" s="49">
        <v>1438379.8</v>
      </c>
      <c r="F150" s="35">
        <v>1374626.4</v>
      </c>
      <c r="G150" s="49"/>
      <c r="H150" s="35" t="s">
        <v>363</v>
      </c>
      <c r="I150" s="49"/>
      <c r="J150" s="92" t="s">
        <v>401</v>
      </c>
      <c r="K150" s="49"/>
      <c r="L150" s="49"/>
      <c r="M150" s="49"/>
      <c r="N150" s="49"/>
      <c r="O150" s="49">
        <f t="shared" si="37"/>
        <v>1274627</v>
      </c>
      <c r="P150" s="49">
        <v>1274627</v>
      </c>
      <c r="Q150" s="49"/>
      <c r="R150" s="49"/>
      <c r="S150" s="49">
        <f t="shared" si="38"/>
        <v>1142677.34024</v>
      </c>
      <c r="T150" s="49">
        <v>1142677.34024</v>
      </c>
      <c r="U150" s="49"/>
      <c r="V150" s="49"/>
      <c r="W150" s="59">
        <f t="shared" si="39"/>
        <v>0</v>
      </c>
      <c r="X150" s="59"/>
      <c r="Y150" s="59">
        <f t="shared" si="40"/>
        <v>131949.65975999995</v>
      </c>
      <c r="Z150" s="131">
        <f t="shared" si="41"/>
        <v>0.10352021396063316</v>
      </c>
      <c r="AA150" s="59">
        <f t="shared" si="42"/>
        <v>131949.65975999995</v>
      </c>
      <c r="AB150" s="140">
        <f t="shared" si="43"/>
        <v>0.10352021396063316</v>
      </c>
      <c r="AC150" s="149">
        <v>1</v>
      </c>
      <c r="AD150" s="149">
        <v>0</v>
      </c>
      <c r="AE150" s="149"/>
      <c r="AF150" s="150"/>
      <c r="AG150" s="56" t="s">
        <v>402</v>
      </c>
      <c r="AH150"/>
    </row>
    <row r="151" spans="1:34" s="152" customFormat="1" ht="76.5" customHeight="1">
      <c r="A151" s="45">
        <v>140</v>
      </c>
      <c r="B151" s="206" t="s">
        <v>403</v>
      </c>
      <c r="C151" s="100" t="s">
        <v>380</v>
      </c>
      <c r="D151" s="50" t="s">
        <v>44</v>
      </c>
      <c r="E151" s="49">
        <v>1209198</v>
      </c>
      <c r="F151" s="35">
        <v>1155012.7525599999</v>
      </c>
      <c r="G151" s="49"/>
      <c r="H151" s="35" t="s">
        <v>404</v>
      </c>
      <c r="I151" s="49"/>
      <c r="J151" s="92" t="s">
        <v>405</v>
      </c>
      <c r="K151" s="49"/>
      <c r="L151" s="49"/>
      <c r="M151" s="49"/>
      <c r="N151" s="49"/>
      <c r="O151" s="49"/>
      <c r="P151" s="49"/>
      <c r="Q151" s="49"/>
      <c r="R151" s="49"/>
      <c r="S151" s="49"/>
      <c r="T151" s="49"/>
      <c r="U151" s="49"/>
      <c r="V151" s="49"/>
      <c r="W151" s="59">
        <f t="shared" si="39"/>
        <v>0</v>
      </c>
      <c r="X151" s="59"/>
      <c r="Y151" s="59">
        <f t="shared" si="40"/>
        <v>0</v>
      </c>
      <c r="Z151" s="131"/>
      <c r="AA151" s="59"/>
      <c r="AB151" s="140"/>
      <c r="AC151" s="149">
        <v>1</v>
      </c>
      <c r="AD151" s="149">
        <v>0</v>
      </c>
      <c r="AE151" s="149">
        <v>0</v>
      </c>
      <c r="AF151" s="150">
        <v>0</v>
      </c>
      <c r="AG151" s="56" t="s">
        <v>47</v>
      </c>
      <c r="AH151"/>
    </row>
    <row r="152" spans="1:34" s="152" customFormat="1" ht="68.25" customHeight="1">
      <c r="A152" s="45">
        <v>141</v>
      </c>
      <c r="B152" s="206" t="s">
        <v>406</v>
      </c>
      <c r="C152" s="100" t="s">
        <v>380</v>
      </c>
      <c r="D152" s="50" t="s">
        <v>44</v>
      </c>
      <c r="E152" s="49">
        <v>657025</v>
      </c>
      <c r="F152" s="35">
        <v>612945.55771000008</v>
      </c>
      <c r="G152" s="49"/>
      <c r="H152" s="49"/>
      <c r="I152" s="49"/>
      <c r="J152" s="92" t="s">
        <v>407</v>
      </c>
      <c r="K152" s="49"/>
      <c r="L152" s="49"/>
      <c r="M152" s="49"/>
      <c r="N152" s="49"/>
      <c r="O152" s="49">
        <f t="shared" si="37"/>
        <v>554392</v>
      </c>
      <c r="P152" s="49">
        <v>554392</v>
      </c>
      <c r="Q152" s="49"/>
      <c r="R152" s="49"/>
      <c r="S152" s="49">
        <f t="shared" si="38"/>
        <v>120429.39332</v>
      </c>
      <c r="T152" s="49">
        <v>120429.39332</v>
      </c>
      <c r="U152" s="49"/>
      <c r="V152" s="49"/>
      <c r="W152" s="59">
        <f t="shared" si="39"/>
        <v>0</v>
      </c>
      <c r="X152" s="59"/>
      <c r="Y152" s="59">
        <f t="shared" si="40"/>
        <v>433962.60667999997</v>
      </c>
      <c r="Z152" s="131">
        <f t="shared" si="41"/>
        <v>0.78277212997301537</v>
      </c>
      <c r="AA152" s="59">
        <f t="shared" si="42"/>
        <v>433962.60667999997</v>
      </c>
      <c r="AB152" s="140">
        <f t="shared" si="43"/>
        <v>0.78277212997301537</v>
      </c>
      <c r="AC152" s="149">
        <v>1</v>
      </c>
      <c r="AD152" s="149">
        <v>0</v>
      </c>
      <c r="AE152" s="149">
        <v>0</v>
      </c>
      <c r="AF152" s="150">
        <v>0</v>
      </c>
      <c r="AG152" s="81"/>
      <c r="AH152"/>
    </row>
    <row r="153" spans="1:34" s="152" customFormat="1" ht="67.5" customHeight="1">
      <c r="A153" s="45">
        <v>142</v>
      </c>
      <c r="B153" s="233" t="s">
        <v>408</v>
      </c>
      <c r="C153" s="100" t="s">
        <v>380</v>
      </c>
      <c r="D153" s="50" t="s">
        <v>44</v>
      </c>
      <c r="E153" s="49">
        <v>2434639</v>
      </c>
      <c r="F153" s="35">
        <v>2343015.0335000004</v>
      </c>
      <c r="G153" s="49"/>
      <c r="H153" s="49"/>
      <c r="I153" s="49"/>
      <c r="J153" s="92" t="s">
        <v>409</v>
      </c>
      <c r="K153" s="49"/>
      <c r="L153" s="49"/>
      <c r="M153" s="49"/>
      <c r="N153" s="49"/>
      <c r="O153" s="49">
        <f t="shared" si="37"/>
        <v>1643015</v>
      </c>
      <c r="P153" s="49">
        <v>1643015</v>
      </c>
      <c r="Q153" s="49"/>
      <c r="R153" s="49"/>
      <c r="S153" s="49">
        <f t="shared" si="38"/>
        <v>811781.90774000005</v>
      </c>
      <c r="T153" s="49">
        <v>811781.90774000005</v>
      </c>
      <c r="U153" s="49"/>
      <c r="V153" s="49"/>
      <c r="W153" s="59">
        <f t="shared" si="39"/>
        <v>0</v>
      </c>
      <c r="X153" s="59"/>
      <c r="Y153" s="59">
        <f t="shared" si="40"/>
        <v>831233.09225999995</v>
      </c>
      <c r="Z153" s="131">
        <f t="shared" si="41"/>
        <v>0.50591935695048429</v>
      </c>
      <c r="AA153" s="59">
        <f t="shared" si="42"/>
        <v>831233.09225999995</v>
      </c>
      <c r="AB153" s="140">
        <f t="shared" si="43"/>
        <v>0.50591935695048429</v>
      </c>
      <c r="AC153" s="149">
        <v>1</v>
      </c>
      <c r="AD153" s="149">
        <v>0</v>
      </c>
      <c r="AE153" s="149">
        <v>0</v>
      </c>
      <c r="AF153" s="150">
        <v>0</v>
      </c>
      <c r="AG153" s="81"/>
      <c r="AH153"/>
    </row>
    <row r="154" spans="1:34" s="6" customFormat="1" ht="26.25" customHeight="1">
      <c r="A154" s="33" t="s">
        <v>410</v>
      </c>
      <c r="B154" s="23" t="s">
        <v>139</v>
      </c>
      <c r="C154" s="19"/>
      <c r="D154" s="21"/>
      <c r="E154" s="22">
        <f t="shared" ref="E154:V154" si="44">SUM(E155:E170)</f>
        <v>0</v>
      </c>
      <c r="F154" s="22">
        <f t="shared" si="44"/>
        <v>2231436.9380399999</v>
      </c>
      <c r="G154" s="22">
        <f t="shared" si="44"/>
        <v>0</v>
      </c>
      <c r="H154" s="22">
        <f t="shared" si="44"/>
        <v>0</v>
      </c>
      <c r="I154" s="22">
        <f t="shared" si="44"/>
        <v>0</v>
      </c>
      <c r="J154" s="22">
        <f t="shared" si="44"/>
        <v>0</v>
      </c>
      <c r="K154" s="22">
        <f t="shared" si="44"/>
        <v>0</v>
      </c>
      <c r="L154" s="22">
        <f t="shared" si="44"/>
        <v>0</v>
      </c>
      <c r="M154" s="22">
        <f t="shared" si="44"/>
        <v>0</v>
      </c>
      <c r="N154" s="22">
        <f t="shared" si="44"/>
        <v>0</v>
      </c>
      <c r="O154" s="22">
        <f t="shared" si="44"/>
        <v>114090.21908</v>
      </c>
      <c r="P154" s="22">
        <f t="shared" si="44"/>
        <v>114090.21908</v>
      </c>
      <c r="Q154" s="22">
        <f t="shared" si="44"/>
        <v>0</v>
      </c>
      <c r="R154" s="22">
        <f t="shared" si="44"/>
        <v>0</v>
      </c>
      <c r="S154" s="22">
        <f t="shared" si="44"/>
        <v>54563.819090000005</v>
      </c>
      <c r="T154" s="22">
        <f t="shared" si="44"/>
        <v>54563.819090000005</v>
      </c>
      <c r="U154" s="22">
        <f t="shared" si="44"/>
        <v>0</v>
      </c>
      <c r="V154" s="22">
        <f t="shared" si="44"/>
        <v>0</v>
      </c>
      <c r="W154" s="22"/>
      <c r="X154" s="22"/>
      <c r="Y154" s="22">
        <f t="shared" si="40"/>
        <v>59526.399989999991</v>
      </c>
      <c r="Z154" s="129">
        <f t="shared" si="41"/>
        <v>0.52174849404277257</v>
      </c>
      <c r="AA154" s="22">
        <f t="shared" si="42"/>
        <v>59526.399989999991</v>
      </c>
      <c r="AB154" s="138">
        <f t="shared" si="43"/>
        <v>0.52174849404277257</v>
      </c>
      <c r="AC154" s="22">
        <f>SUM(AC155:AC170)</f>
        <v>16</v>
      </c>
      <c r="AD154" s="22">
        <f>SUM(AD155:AD170)</f>
        <v>0</v>
      </c>
      <c r="AE154" s="22">
        <f>SUM(AE155:AE170)</f>
        <v>0</v>
      </c>
      <c r="AF154" s="22">
        <f>SUM(AF155:AF170)</f>
        <v>0</v>
      </c>
      <c r="AG154" s="22">
        <f>SUM(AG155:AG170)</f>
        <v>0</v>
      </c>
      <c r="AH154"/>
    </row>
    <row r="155" spans="1:34" s="91" customFormat="1" ht="71.25" customHeight="1">
      <c r="A155" s="45">
        <v>143</v>
      </c>
      <c r="B155" s="232" t="s">
        <v>411</v>
      </c>
      <c r="C155" s="47" t="s">
        <v>309</v>
      </c>
      <c r="D155" s="50" t="s">
        <v>44</v>
      </c>
      <c r="E155" s="82"/>
      <c r="F155" s="35">
        <v>18987.3</v>
      </c>
      <c r="G155" s="52"/>
      <c r="H155" s="52"/>
      <c r="I155" s="52"/>
      <c r="J155" s="92" t="s">
        <v>141</v>
      </c>
      <c r="K155" s="82"/>
      <c r="L155" s="82"/>
      <c r="M155" s="82"/>
      <c r="N155" s="82"/>
      <c r="O155" s="49"/>
      <c r="P155" s="82"/>
      <c r="Q155" s="52"/>
      <c r="R155" s="35"/>
      <c r="S155" s="49"/>
      <c r="T155" s="82"/>
      <c r="U155" s="52"/>
      <c r="V155" s="52"/>
      <c r="W155" s="59">
        <f t="shared" ref="W155:W182" si="45">R155-V155</f>
        <v>0</v>
      </c>
      <c r="X155" s="59"/>
      <c r="Y155" s="59">
        <f t="shared" si="40"/>
        <v>0</v>
      </c>
      <c r="Z155" s="131"/>
      <c r="AA155" s="59"/>
      <c r="AB155" s="140"/>
      <c r="AC155" s="149">
        <v>1</v>
      </c>
      <c r="AD155" s="149">
        <v>0</v>
      </c>
      <c r="AE155" s="149">
        <v>0</v>
      </c>
      <c r="AF155" s="150">
        <v>0</v>
      </c>
      <c r="AG155" s="96" t="s">
        <v>47</v>
      </c>
      <c r="AH155"/>
    </row>
    <row r="156" spans="1:34" s="91" customFormat="1" ht="62.25" customHeight="1">
      <c r="A156" s="45">
        <v>144</v>
      </c>
      <c r="B156" s="232" t="s">
        <v>412</v>
      </c>
      <c r="C156" s="47" t="s">
        <v>309</v>
      </c>
      <c r="D156" s="50" t="s">
        <v>44</v>
      </c>
      <c r="E156" s="82"/>
      <c r="F156" s="35">
        <v>18987.3</v>
      </c>
      <c r="G156" s="52"/>
      <c r="H156" s="52"/>
      <c r="I156" s="52"/>
      <c r="J156" s="92" t="s">
        <v>141</v>
      </c>
      <c r="K156" s="82"/>
      <c r="L156" s="82"/>
      <c r="M156" s="82"/>
      <c r="N156" s="82"/>
      <c r="O156" s="49"/>
      <c r="P156" s="82"/>
      <c r="Q156" s="52"/>
      <c r="R156" s="35"/>
      <c r="S156" s="49"/>
      <c r="T156" s="82"/>
      <c r="U156" s="52"/>
      <c r="V156" s="52"/>
      <c r="W156" s="59">
        <f t="shared" si="45"/>
        <v>0</v>
      </c>
      <c r="X156" s="59"/>
      <c r="Y156" s="59">
        <f t="shared" si="40"/>
        <v>0</v>
      </c>
      <c r="Z156" s="131"/>
      <c r="AA156" s="59"/>
      <c r="AB156" s="140"/>
      <c r="AC156" s="149">
        <v>1</v>
      </c>
      <c r="AD156" s="149">
        <v>0</v>
      </c>
      <c r="AE156" s="149">
        <v>0</v>
      </c>
      <c r="AF156" s="150">
        <v>0</v>
      </c>
      <c r="AG156" s="96" t="s">
        <v>47</v>
      </c>
      <c r="AH156"/>
    </row>
    <row r="157" spans="1:34" s="91" customFormat="1" ht="59.25" customHeight="1">
      <c r="A157" s="45">
        <v>145</v>
      </c>
      <c r="B157" s="232" t="s">
        <v>413</v>
      </c>
      <c r="C157" s="47" t="s">
        <v>309</v>
      </c>
      <c r="D157" s="50" t="s">
        <v>44</v>
      </c>
      <c r="E157" s="82"/>
      <c r="F157" s="35">
        <v>7682.4</v>
      </c>
      <c r="G157" s="52"/>
      <c r="H157" s="52"/>
      <c r="I157" s="52"/>
      <c r="J157" s="92" t="s">
        <v>141</v>
      </c>
      <c r="K157" s="82"/>
      <c r="L157" s="82"/>
      <c r="M157" s="82"/>
      <c r="N157" s="82"/>
      <c r="O157" s="49"/>
      <c r="P157" s="82"/>
      <c r="Q157" s="52"/>
      <c r="R157" s="35"/>
      <c r="S157" s="49"/>
      <c r="T157" s="82"/>
      <c r="U157" s="52"/>
      <c r="V157" s="52"/>
      <c r="W157" s="59">
        <f t="shared" si="45"/>
        <v>0</v>
      </c>
      <c r="X157" s="59"/>
      <c r="Y157" s="59">
        <f t="shared" si="40"/>
        <v>0</v>
      </c>
      <c r="Z157" s="131"/>
      <c r="AA157" s="59"/>
      <c r="AB157" s="140"/>
      <c r="AC157" s="149">
        <v>1</v>
      </c>
      <c r="AD157" s="149">
        <v>0</v>
      </c>
      <c r="AE157" s="149">
        <v>0</v>
      </c>
      <c r="AF157" s="150">
        <v>0</v>
      </c>
      <c r="AG157" s="96" t="s">
        <v>47</v>
      </c>
      <c r="AH157"/>
    </row>
    <row r="158" spans="1:34" s="91" customFormat="1" ht="68.25" customHeight="1">
      <c r="A158" s="45">
        <v>146</v>
      </c>
      <c r="B158" s="232" t="s">
        <v>414</v>
      </c>
      <c r="C158" s="47" t="s">
        <v>309</v>
      </c>
      <c r="D158" s="50" t="s">
        <v>44</v>
      </c>
      <c r="E158" s="82"/>
      <c r="F158" s="35">
        <v>16323</v>
      </c>
      <c r="G158" s="52"/>
      <c r="H158" s="52"/>
      <c r="I158" s="52"/>
      <c r="J158" s="92" t="s">
        <v>415</v>
      </c>
      <c r="K158" s="82"/>
      <c r="L158" s="82"/>
      <c r="M158" s="82"/>
      <c r="N158" s="82"/>
      <c r="O158" s="49">
        <f t="shared" si="37"/>
        <v>16323</v>
      </c>
      <c r="P158" s="82">
        <v>16323</v>
      </c>
      <c r="Q158" s="52"/>
      <c r="R158" s="35"/>
      <c r="S158" s="49">
        <f t="shared" si="38"/>
        <v>14690.7</v>
      </c>
      <c r="T158" s="82">
        <v>14690.7</v>
      </c>
      <c r="U158" s="52"/>
      <c r="V158" s="52"/>
      <c r="W158" s="59">
        <f t="shared" si="45"/>
        <v>0</v>
      </c>
      <c r="X158" s="59"/>
      <c r="Y158" s="59">
        <f t="shared" si="40"/>
        <v>1632.2999999999993</v>
      </c>
      <c r="Z158" s="131">
        <f t="shared" si="41"/>
        <v>9.999999999999995E-2</v>
      </c>
      <c r="AA158" s="59">
        <f t="shared" si="42"/>
        <v>1632.2999999999993</v>
      </c>
      <c r="AB158" s="140">
        <f t="shared" si="43"/>
        <v>9.999999999999995E-2</v>
      </c>
      <c r="AC158" s="149">
        <v>1</v>
      </c>
      <c r="AD158" s="149">
        <v>0</v>
      </c>
      <c r="AE158" s="149">
        <v>0</v>
      </c>
      <c r="AF158" s="150">
        <v>0</v>
      </c>
      <c r="AG158" s="95"/>
      <c r="AH158"/>
    </row>
    <row r="159" spans="1:34" s="91" customFormat="1" ht="65.25" customHeight="1">
      <c r="A159" s="45">
        <v>147</v>
      </c>
      <c r="B159" s="232" t="s">
        <v>416</v>
      </c>
      <c r="C159" s="47" t="s">
        <v>309</v>
      </c>
      <c r="D159" s="50" t="s">
        <v>44</v>
      </c>
      <c r="E159" s="82"/>
      <c r="F159" s="35">
        <v>13121</v>
      </c>
      <c r="G159" s="52"/>
      <c r="H159" s="52"/>
      <c r="I159" s="52"/>
      <c r="J159" s="92" t="s">
        <v>415</v>
      </c>
      <c r="K159" s="82"/>
      <c r="L159" s="82"/>
      <c r="M159" s="82"/>
      <c r="N159" s="82"/>
      <c r="O159" s="49">
        <f t="shared" si="37"/>
        <v>13121</v>
      </c>
      <c r="P159" s="82">
        <v>13121</v>
      </c>
      <c r="Q159" s="52"/>
      <c r="R159" s="35"/>
      <c r="S159" s="49">
        <f t="shared" si="38"/>
        <v>11808.900009999999</v>
      </c>
      <c r="T159" s="82">
        <v>11808.900009999999</v>
      </c>
      <c r="U159" s="52"/>
      <c r="V159" s="52"/>
      <c r="W159" s="59">
        <f t="shared" si="45"/>
        <v>0</v>
      </c>
      <c r="X159" s="59"/>
      <c r="Y159" s="59">
        <f t="shared" si="40"/>
        <v>1312.0999900000006</v>
      </c>
      <c r="Z159" s="131">
        <f t="shared" si="41"/>
        <v>9.9999999237863013E-2</v>
      </c>
      <c r="AA159" s="59">
        <f t="shared" si="42"/>
        <v>1312.0999900000006</v>
      </c>
      <c r="AB159" s="140">
        <f t="shared" si="43"/>
        <v>9.9999999237863013E-2</v>
      </c>
      <c r="AC159" s="149">
        <v>1</v>
      </c>
      <c r="AD159" s="149">
        <v>0</v>
      </c>
      <c r="AE159" s="149">
        <v>0</v>
      </c>
      <c r="AF159" s="150">
        <v>0</v>
      </c>
      <c r="AG159" s="95"/>
      <c r="AH159"/>
    </row>
    <row r="160" spans="1:34" s="27" customFormat="1" ht="51.75" customHeight="1">
      <c r="A160" s="45">
        <v>148</v>
      </c>
      <c r="B160" s="208" t="s">
        <v>417</v>
      </c>
      <c r="C160" s="47" t="s">
        <v>309</v>
      </c>
      <c r="D160" s="50" t="s">
        <v>44</v>
      </c>
      <c r="E160" s="35"/>
      <c r="F160" s="35">
        <v>23254.807000000001</v>
      </c>
      <c r="G160" s="35"/>
      <c r="H160" s="35"/>
      <c r="I160" s="35"/>
      <c r="J160" s="92" t="s">
        <v>141</v>
      </c>
      <c r="K160" s="35"/>
      <c r="L160" s="35"/>
      <c r="M160" s="35"/>
      <c r="N160" s="35"/>
      <c r="O160" s="49">
        <f t="shared" si="37"/>
        <v>21487</v>
      </c>
      <c r="P160" s="35">
        <v>21487</v>
      </c>
      <c r="Q160" s="35"/>
      <c r="R160" s="35"/>
      <c r="S160" s="49">
        <f t="shared" si="38"/>
        <v>0</v>
      </c>
      <c r="T160" s="35">
        <v>0</v>
      </c>
      <c r="U160" s="35"/>
      <c r="V160" s="35"/>
      <c r="W160" s="59">
        <f t="shared" si="45"/>
        <v>0</v>
      </c>
      <c r="X160" s="59"/>
      <c r="Y160" s="59">
        <f t="shared" si="40"/>
        <v>21487</v>
      </c>
      <c r="Z160" s="131">
        <f t="shared" si="41"/>
        <v>1</v>
      </c>
      <c r="AA160" s="59">
        <f t="shared" si="42"/>
        <v>21487</v>
      </c>
      <c r="AB160" s="140">
        <f t="shared" si="43"/>
        <v>1</v>
      </c>
      <c r="AC160" s="149">
        <v>1</v>
      </c>
      <c r="AD160" s="149">
        <v>0</v>
      </c>
      <c r="AE160" s="149">
        <v>0</v>
      </c>
      <c r="AF160" s="150" t="s">
        <v>418</v>
      </c>
      <c r="AG160" s="56" t="s">
        <v>418</v>
      </c>
      <c r="AH160"/>
    </row>
    <row r="161" spans="1:34" s="27" customFormat="1" ht="45" customHeight="1">
      <c r="A161" s="45">
        <v>149</v>
      </c>
      <c r="B161" s="208" t="s">
        <v>419</v>
      </c>
      <c r="C161" s="47" t="s">
        <v>309</v>
      </c>
      <c r="D161" s="50" t="s">
        <v>44</v>
      </c>
      <c r="E161" s="35"/>
      <c r="F161" s="35">
        <v>37347.875</v>
      </c>
      <c r="G161" s="35"/>
      <c r="H161" s="35"/>
      <c r="I161" s="35"/>
      <c r="J161" s="92" t="s">
        <v>141</v>
      </c>
      <c r="K161" s="35"/>
      <c r="L161" s="35"/>
      <c r="M161" s="35"/>
      <c r="N161" s="35"/>
      <c r="O161" s="49">
        <f t="shared" si="37"/>
        <v>35095</v>
      </c>
      <c r="P161" s="35">
        <v>35095</v>
      </c>
      <c r="Q161" s="35"/>
      <c r="R161" s="35"/>
      <c r="S161" s="49">
        <f t="shared" si="38"/>
        <v>0</v>
      </c>
      <c r="T161" s="35">
        <v>0</v>
      </c>
      <c r="U161" s="35"/>
      <c r="V161" s="35"/>
      <c r="W161" s="59">
        <f t="shared" si="45"/>
        <v>0</v>
      </c>
      <c r="X161" s="59"/>
      <c r="Y161" s="59">
        <f t="shared" si="40"/>
        <v>35095</v>
      </c>
      <c r="Z161" s="131">
        <f t="shared" si="41"/>
        <v>1</v>
      </c>
      <c r="AA161" s="59">
        <f t="shared" si="42"/>
        <v>35095</v>
      </c>
      <c r="AB161" s="140">
        <f t="shared" si="43"/>
        <v>1</v>
      </c>
      <c r="AC161" s="149">
        <v>1</v>
      </c>
      <c r="AD161" s="149">
        <v>0</v>
      </c>
      <c r="AE161" s="149">
        <v>0</v>
      </c>
      <c r="AF161" s="150" t="s">
        <v>418</v>
      </c>
      <c r="AG161" s="56" t="s">
        <v>418</v>
      </c>
      <c r="AH161"/>
    </row>
    <row r="162" spans="1:34" s="91" customFormat="1" ht="69" customHeight="1">
      <c r="A162" s="45">
        <v>151</v>
      </c>
      <c r="B162" s="234" t="s">
        <v>423</v>
      </c>
      <c r="C162" s="100" t="s">
        <v>380</v>
      </c>
      <c r="D162" s="50" t="s">
        <v>44</v>
      </c>
      <c r="E162" s="49"/>
      <c r="F162" s="49">
        <v>864002.28</v>
      </c>
      <c r="G162" s="49"/>
      <c r="H162" s="49"/>
      <c r="I162" s="49"/>
      <c r="J162" s="36" t="s">
        <v>141</v>
      </c>
      <c r="K162" s="49"/>
      <c r="L162" s="49">
        <v>0</v>
      </c>
      <c r="M162" s="49"/>
      <c r="N162" s="49"/>
      <c r="O162" s="49"/>
      <c r="P162" s="49"/>
      <c r="Q162" s="49"/>
      <c r="R162" s="35"/>
      <c r="S162" s="49"/>
      <c r="T162" s="49"/>
      <c r="U162" s="49"/>
      <c r="V162" s="49"/>
      <c r="W162" s="59">
        <f t="shared" si="45"/>
        <v>0</v>
      </c>
      <c r="X162" s="59"/>
      <c r="Y162" s="59">
        <f t="shared" si="40"/>
        <v>0</v>
      </c>
      <c r="Z162" s="131"/>
      <c r="AA162" s="59"/>
      <c r="AB162" s="140"/>
      <c r="AC162" s="149">
        <v>1</v>
      </c>
      <c r="AD162" s="149">
        <v>0</v>
      </c>
      <c r="AE162" s="149">
        <v>0</v>
      </c>
      <c r="AF162" s="150">
        <v>0</v>
      </c>
      <c r="AG162" s="56" t="s">
        <v>47</v>
      </c>
      <c r="AH162"/>
    </row>
    <row r="163" spans="1:34" s="91" customFormat="1" ht="66" customHeight="1">
      <c r="A163" s="45">
        <v>152</v>
      </c>
      <c r="B163" s="196" t="s">
        <v>424</v>
      </c>
      <c r="C163" s="100" t="s">
        <v>380</v>
      </c>
      <c r="D163" s="50" t="s">
        <v>58</v>
      </c>
      <c r="E163" s="49"/>
      <c r="F163" s="49">
        <v>81920.952900000004</v>
      </c>
      <c r="G163" s="49"/>
      <c r="H163" s="49"/>
      <c r="I163" s="49"/>
      <c r="J163" s="36" t="s">
        <v>141</v>
      </c>
      <c r="K163" s="49"/>
      <c r="L163" s="49">
        <v>0</v>
      </c>
      <c r="M163" s="49"/>
      <c r="N163" s="49"/>
      <c r="O163" s="49"/>
      <c r="P163" s="112"/>
      <c r="Q163" s="49"/>
      <c r="R163" s="35"/>
      <c r="S163" s="49"/>
      <c r="T163" s="49"/>
      <c r="U163" s="49"/>
      <c r="V163" s="49"/>
      <c r="W163" s="59">
        <f t="shared" si="45"/>
        <v>0</v>
      </c>
      <c r="X163" s="59"/>
      <c r="Y163" s="59">
        <f t="shared" si="40"/>
        <v>0</v>
      </c>
      <c r="Z163" s="131"/>
      <c r="AA163" s="59"/>
      <c r="AB163" s="140"/>
      <c r="AC163" s="149">
        <v>1</v>
      </c>
      <c r="AD163" s="149">
        <v>0</v>
      </c>
      <c r="AE163" s="149">
        <v>0</v>
      </c>
      <c r="AF163" s="150">
        <v>0</v>
      </c>
      <c r="AG163" s="56" t="s">
        <v>47</v>
      </c>
      <c r="AH163"/>
    </row>
    <row r="164" spans="1:34" s="91" customFormat="1" ht="129" customHeight="1">
      <c r="A164" s="45">
        <v>153</v>
      </c>
      <c r="B164" s="233" t="s">
        <v>425</v>
      </c>
      <c r="C164" s="100" t="s">
        <v>380</v>
      </c>
      <c r="D164" s="50" t="s">
        <v>75</v>
      </c>
      <c r="E164" s="49"/>
      <c r="F164" s="49">
        <v>267495.09999999998</v>
      </c>
      <c r="G164" s="49"/>
      <c r="H164" s="49"/>
      <c r="I164" s="49"/>
      <c r="J164" s="36" t="s">
        <v>141</v>
      </c>
      <c r="K164" s="49"/>
      <c r="L164" s="49">
        <v>0</v>
      </c>
      <c r="M164" s="49"/>
      <c r="N164" s="49"/>
      <c r="O164" s="49"/>
      <c r="P164" s="49"/>
      <c r="Q164" s="49"/>
      <c r="R164" s="35"/>
      <c r="S164" s="49"/>
      <c r="T164" s="49"/>
      <c r="U164" s="49"/>
      <c r="V164" s="49"/>
      <c r="W164" s="59">
        <f t="shared" si="45"/>
        <v>0</v>
      </c>
      <c r="X164" s="59"/>
      <c r="Y164" s="59">
        <f t="shared" si="40"/>
        <v>0</v>
      </c>
      <c r="Z164" s="131"/>
      <c r="AA164" s="59"/>
      <c r="AB164" s="140"/>
      <c r="AC164" s="149">
        <v>1</v>
      </c>
      <c r="AD164" s="149">
        <v>0</v>
      </c>
      <c r="AE164" s="149">
        <v>0</v>
      </c>
      <c r="AF164" s="150">
        <v>0</v>
      </c>
      <c r="AG164" s="56" t="s">
        <v>47</v>
      </c>
      <c r="AH164"/>
    </row>
    <row r="165" spans="1:34" s="91" customFormat="1" ht="46.5" customHeight="1">
      <c r="A165" s="45">
        <v>154</v>
      </c>
      <c r="B165" s="196" t="s">
        <v>426</v>
      </c>
      <c r="C165" s="100" t="s">
        <v>380</v>
      </c>
      <c r="D165" s="50" t="s">
        <v>58</v>
      </c>
      <c r="E165" s="49"/>
      <c r="F165" s="49">
        <v>147867.6</v>
      </c>
      <c r="G165" s="49"/>
      <c r="H165" s="49"/>
      <c r="I165" s="49"/>
      <c r="J165" s="36" t="s">
        <v>141</v>
      </c>
      <c r="K165" s="49"/>
      <c r="L165" s="49">
        <v>0</v>
      </c>
      <c r="M165" s="49"/>
      <c r="N165" s="49"/>
      <c r="O165" s="49"/>
      <c r="P165" s="49"/>
      <c r="Q165" s="49"/>
      <c r="R165" s="35"/>
      <c r="S165" s="49"/>
      <c r="T165" s="49"/>
      <c r="U165" s="49"/>
      <c r="V165" s="49"/>
      <c r="W165" s="59">
        <f t="shared" si="45"/>
        <v>0</v>
      </c>
      <c r="X165" s="59"/>
      <c r="Y165" s="59">
        <f t="shared" si="40"/>
        <v>0</v>
      </c>
      <c r="Z165" s="131"/>
      <c r="AA165" s="59"/>
      <c r="AB165" s="140"/>
      <c r="AC165" s="149">
        <v>1</v>
      </c>
      <c r="AD165" s="149">
        <v>0</v>
      </c>
      <c r="AE165" s="149">
        <v>0</v>
      </c>
      <c r="AF165" s="150">
        <v>0</v>
      </c>
      <c r="AG165" s="56" t="s">
        <v>47</v>
      </c>
      <c r="AH165"/>
    </row>
    <row r="166" spans="1:34" s="91" customFormat="1" ht="47.25" customHeight="1">
      <c r="A166" s="45">
        <v>155</v>
      </c>
      <c r="B166" s="196" t="s">
        <v>427</v>
      </c>
      <c r="C166" s="100" t="s">
        <v>380</v>
      </c>
      <c r="D166" s="50" t="s">
        <v>44</v>
      </c>
      <c r="E166" s="49"/>
      <c r="F166" s="49">
        <v>419920.2</v>
      </c>
      <c r="G166" s="49"/>
      <c r="H166" s="49"/>
      <c r="I166" s="49"/>
      <c r="J166" s="36" t="s">
        <v>141</v>
      </c>
      <c r="K166" s="49"/>
      <c r="L166" s="49"/>
      <c r="M166" s="49"/>
      <c r="N166" s="49"/>
      <c r="O166" s="49"/>
      <c r="P166" s="49"/>
      <c r="Q166" s="49"/>
      <c r="R166" s="35"/>
      <c r="S166" s="49"/>
      <c r="T166" s="49"/>
      <c r="U166" s="49"/>
      <c r="V166" s="49"/>
      <c r="W166" s="59">
        <f t="shared" si="45"/>
        <v>0</v>
      </c>
      <c r="X166" s="59"/>
      <c r="Y166" s="59">
        <f t="shared" si="40"/>
        <v>0</v>
      </c>
      <c r="Z166" s="131"/>
      <c r="AA166" s="59"/>
      <c r="AB166" s="140"/>
      <c r="AC166" s="149">
        <v>1</v>
      </c>
      <c r="AD166" s="149">
        <v>0</v>
      </c>
      <c r="AE166" s="149">
        <v>0</v>
      </c>
      <c r="AF166" s="150">
        <v>0</v>
      </c>
      <c r="AG166" s="56" t="s">
        <v>47</v>
      </c>
      <c r="AH166"/>
    </row>
    <row r="167" spans="1:34" s="91" customFormat="1" ht="83.25" customHeight="1">
      <c r="A167" s="45">
        <v>156</v>
      </c>
      <c r="B167" s="196" t="s">
        <v>428</v>
      </c>
      <c r="C167" s="100" t="s">
        <v>380</v>
      </c>
      <c r="D167" s="50" t="s">
        <v>58</v>
      </c>
      <c r="E167" s="49"/>
      <c r="F167" s="49">
        <v>128394.18180999999</v>
      </c>
      <c r="G167" s="49"/>
      <c r="H167" s="49"/>
      <c r="I167" s="49"/>
      <c r="J167" s="36" t="s">
        <v>141</v>
      </c>
      <c r="K167" s="49"/>
      <c r="L167" s="49">
        <v>0</v>
      </c>
      <c r="M167" s="49"/>
      <c r="N167" s="49"/>
      <c r="O167" s="49"/>
      <c r="P167" s="49"/>
      <c r="Q167" s="49"/>
      <c r="R167" s="35"/>
      <c r="S167" s="49"/>
      <c r="T167" s="49"/>
      <c r="U167" s="49"/>
      <c r="V167" s="49"/>
      <c r="W167" s="59">
        <f t="shared" si="45"/>
        <v>0</v>
      </c>
      <c r="X167" s="59"/>
      <c r="Y167" s="59">
        <f t="shared" si="40"/>
        <v>0</v>
      </c>
      <c r="Z167" s="131"/>
      <c r="AA167" s="59"/>
      <c r="AB167" s="140"/>
      <c r="AC167" s="149">
        <v>1</v>
      </c>
      <c r="AD167" s="149">
        <v>0</v>
      </c>
      <c r="AE167" s="149">
        <v>0</v>
      </c>
      <c r="AF167" s="150">
        <v>0</v>
      </c>
      <c r="AG167" s="56" t="s">
        <v>47</v>
      </c>
      <c r="AH167"/>
    </row>
    <row r="168" spans="1:34" s="91" customFormat="1" ht="69" customHeight="1">
      <c r="A168" s="45">
        <v>157</v>
      </c>
      <c r="B168" s="196" t="s">
        <v>429</v>
      </c>
      <c r="C168" s="100" t="s">
        <v>380</v>
      </c>
      <c r="D168" s="50" t="s">
        <v>384</v>
      </c>
      <c r="E168" s="49"/>
      <c r="F168" s="49">
        <v>80996.175000000003</v>
      </c>
      <c r="G168" s="49"/>
      <c r="H168" s="49"/>
      <c r="I168" s="49"/>
      <c r="J168" s="36" t="s">
        <v>141</v>
      </c>
      <c r="K168" s="49"/>
      <c r="L168" s="49">
        <v>0</v>
      </c>
      <c r="M168" s="49"/>
      <c r="N168" s="49"/>
      <c r="O168" s="49"/>
      <c r="P168" s="49"/>
      <c r="Q168" s="49"/>
      <c r="R168" s="35"/>
      <c r="S168" s="49"/>
      <c r="T168" s="49"/>
      <c r="U168" s="49"/>
      <c r="V168" s="49"/>
      <c r="W168" s="59">
        <f t="shared" si="45"/>
        <v>0</v>
      </c>
      <c r="X168" s="59"/>
      <c r="Y168" s="59">
        <f t="shared" si="40"/>
        <v>0</v>
      </c>
      <c r="Z168" s="131"/>
      <c r="AA168" s="59"/>
      <c r="AB168" s="140"/>
      <c r="AC168" s="149">
        <v>1</v>
      </c>
      <c r="AD168" s="149">
        <v>0</v>
      </c>
      <c r="AE168" s="149">
        <v>0</v>
      </c>
      <c r="AF168" s="150">
        <v>0</v>
      </c>
      <c r="AG168" s="56" t="s">
        <v>47</v>
      </c>
      <c r="AH168"/>
    </row>
    <row r="169" spans="1:34" s="91" customFormat="1" ht="91.5" customHeight="1">
      <c r="A169" s="45">
        <v>158</v>
      </c>
      <c r="B169" s="196" t="s">
        <v>430</v>
      </c>
      <c r="C169" s="100" t="s">
        <v>380</v>
      </c>
      <c r="D169" s="50" t="s">
        <v>58</v>
      </c>
      <c r="E169" s="49"/>
      <c r="F169" s="49">
        <v>31878.539379999998</v>
      </c>
      <c r="G169" s="49"/>
      <c r="H169" s="49"/>
      <c r="I169" s="49"/>
      <c r="J169" s="36" t="s">
        <v>141</v>
      </c>
      <c r="K169" s="49"/>
      <c r="L169" s="49">
        <v>0</v>
      </c>
      <c r="M169" s="49"/>
      <c r="N169" s="49"/>
      <c r="O169" s="49"/>
      <c r="P169" s="49"/>
      <c r="Q169" s="49"/>
      <c r="R169" s="35"/>
      <c r="S169" s="49"/>
      <c r="T169" s="49"/>
      <c r="U169" s="49"/>
      <c r="V169" s="49"/>
      <c r="W169" s="59">
        <f t="shared" si="45"/>
        <v>0</v>
      </c>
      <c r="X169" s="59"/>
      <c r="Y169" s="59">
        <f t="shared" si="40"/>
        <v>0</v>
      </c>
      <c r="Z169" s="131"/>
      <c r="AA169" s="59"/>
      <c r="AB169" s="140"/>
      <c r="AC169" s="149">
        <v>1</v>
      </c>
      <c r="AD169" s="149">
        <v>0</v>
      </c>
      <c r="AE169" s="149">
        <v>0</v>
      </c>
      <c r="AF169" s="150">
        <v>0</v>
      </c>
      <c r="AG169" s="56" t="s">
        <v>47</v>
      </c>
      <c r="AH169"/>
    </row>
    <row r="170" spans="1:34" s="91" customFormat="1" ht="110.25" customHeight="1">
      <c r="A170" s="45">
        <v>159</v>
      </c>
      <c r="B170" s="196" t="s">
        <v>431</v>
      </c>
      <c r="C170" s="100" t="s">
        <v>380</v>
      </c>
      <c r="D170" s="50" t="s">
        <v>247</v>
      </c>
      <c r="E170" s="49"/>
      <c r="F170" s="49">
        <v>73258.226950000011</v>
      </c>
      <c r="G170" s="49"/>
      <c r="H170" s="49"/>
      <c r="I170" s="49"/>
      <c r="J170" s="36" t="s">
        <v>141</v>
      </c>
      <c r="K170" s="49"/>
      <c r="L170" s="49">
        <v>0</v>
      </c>
      <c r="M170" s="49"/>
      <c r="N170" s="49"/>
      <c r="O170" s="49">
        <f t="shared" ref="O170" si="46">SUM(P170:R170)</f>
        <v>28064.219079999999</v>
      </c>
      <c r="P170" s="49">
        <v>28064.219079999999</v>
      </c>
      <c r="Q170" s="49"/>
      <c r="R170" s="35"/>
      <c r="S170" s="49">
        <f t="shared" ref="S170" si="47">SUM(T170:V170)</f>
        <v>28064.219079999999</v>
      </c>
      <c r="T170" s="49">
        <v>28064.219079999999</v>
      </c>
      <c r="U170" s="49"/>
      <c r="V170" s="49"/>
      <c r="W170" s="59">
        <f t="shared" si="45"/>
        <v>0</v>
      </c>
      <c r="X170" s="59"/>
      <c r="Y170" s="59">
        <f t="shared" si="40"/>
        <v>0</v>
      </c>
      <c r="Z170" s="131">
        <f t="shared" si="41"/>
        <v>0</v>
      </c>
      <c r="AA170" s="59">
        <f t="shared" si="42"/>
        <v>0</v>
      </c>
      <c r="AB170" s="140">
        <f t="shared" si="43"/>
        <v>0</v>
      </c>
      <c r="AC170" s="149">
        <v>1</v>
      </c>
      <c r="AD170" s="149">
        <v>0</v>
      </c>
      <c r="AE170" s="149">
        <v>0</v>
      </c>
      <c r="AF170" s="150">
        <v>0</v>
      </c>
      <c r="AG170" s="81"/>
      <c r="AH170"/>
    </row>
    <row r="171" spans="1:34" s="6" customFormat="1">
      <c r="A171" s="270" t="s">
        <v>432</v>
      </c>
      <c r="B171" s="271"/>
      <c r="C171" s="28"/>
      <c r="D171" s="97">
        <f>D173+D175+D178</f>
        <v>0</v>
      </c>
      <c r="E171" s="97">
        <f>E173+E175+F178</f>
        <v>32177879.857659999</v>
      </c>
      <c r="F171" s="97">
        <f>F173+F175+F178</f>
        <v>22071019.627509996</v>
      </c>
      <c r="G171" s="97">
        <f>G173+G175+G178</f>
        <v>0</v>
      </c>
      <c r="H171" s="97">
        <f>H173+H175+H178</f>
        <v>1773762.50266</v>
      </c>
      <c r="I171" s="97">
        <f t="shared" ref="I171:V171" si="48">I173+I175+I178</f>
        <v>0</v>
      </c>
      <c r="J171" s="97">
        <f t="shared" si="48"/>
        <v>0</v>
      </c>
      <c r="K171" s="97">
        <f t="shared" si="48"/>
        <v>0</v>
      </c>
      <c r="L171" s="97">
        <f t="shared" si="48"/>
        <v>228199</v>
      </c>
      <c r="M171" s="97">
        <f t="shared" si="48"/>
        <v>0</v>
      </c>
      <c r="N171" s="97">
        <f t="shared" si="48"/>
        <v>14711</v>
      </c>
      <c r="O171" s="97">
        <f t="shared" si="48"/>
        <v>1030711</v>
      </c>
      <c r="P171" s="97">
        <f t="shared" si="48"/>
        <v>1030711</v>
      </c>
      <c r="Q171" s="97">
        <f t="shared" si="48"/>
        <v>0</v>
      </c>
      <c r="R171" s="97">
        <f t="shared" si="48"/>
        <v>0</v>
      </c>
      <c r="S171" s="97">
        <f t="shared" si="48"/>
        <v>871725.75199999998</v>
      </c>
      <c r="T171" s="97">
        <f t="shared" si="48"/>
        <v>871725.75199999998</v>
      </c>
      <c r="U171" s="97">
        <f t="shared" si="48"/>
        <v>0</v>
      </c>
      <c r="V171" s="97">
        <f t="shared" si="48"/>
        <v>0</v>
      </c>
      <c r="W171" s="97">
        <f t="shared" si="45"/>
        <v>0</v>
      </c>
      <c r="X171" s="97"/>
      <c r="Y171" s="97">
        <f t="shared" si="40"/>
        <v>158985.24800000002</v>
      </c>
      <c r="Z171" s="134">
        <f t="shared" si="41"/>
        <v>0.15424813356993378</v>
      </c>
      <c r="AA171" s="97">
        <f t="shared" si="42"/>
        <v>158985.24800000002</v>
      </c>
      <c r="AB171" s="143">
        <f t="shared" si="43"/>
        <v>0.15424813356993378</v>
      </c>
      <c r="AC171" s="97">
        <f>AC173+AC175+AC178</f>
        <v>5</v>
      </c>
      <c r="AD171" s="97">
        <f>AD173+AD175+AD178</f>
        <v>0</v>
      </c>
      <c r="AE171" s="97">
        <f>AE173+AE175+AE178</f>
        <v>0</v>
      </c>
      <c r="AF171" s="97">
        <f>AF173+AF175+AF178</f>
        <v>0</v>
      </c>
      <c r="AG171" s="97">
        <f>AG173+AG175+AG178</f>
        <v>0</v>
      </c>
      <c r="AH171"/>
    </row>
    <row r="172" spans="1:34" s="6" customFormat="1">
      <c r="A172" s="75"/>
      <c r="B172" s="76" t="s">
        <v>207</v>
      </c>
      <c r="C172" s="3"/>
      <c r="D172" s="3"/>
      <c r="E172" s="14"/>
      <c r="F172" s="14"/>
      <c r="G172" s="14"/>
      <c r="H172" s="14"/>
      <c r="I172" s="14"/>
      <c r="J172" s="98"/>
      <c r="K172" s="14"/>
      <c r="L172" s="14"/>
      <c r="M172" s="14"/>
      <c r="N172" s="14"/>
      <c r="O172" s="38">
        <f>SUM(P172:R172)</f>
        <v>0</v>
      </c>
      <c r="P172" s="38"/>
      <c r="Q172" s="38"/>
      <c r="R172" s="38"/>
      <c r="S172" s="38"/>
      <c r="T172" s="38"/>
      <c r="U172" s="38"/>
      <c r="V172" s="38"/>
      <c r="W172" s="58">
        <f t="shared" si="45"/>
        <v>0</v>
      </c>
      <c r="X172" s="58"/>
      <c r="Y172" s="58">
        <f t="shared" si="40"/>
        <v>0</v>
      </c>
      <c r="Z172" s="130"/>
      <c r="AA172" s="58"/>
      <c r="AB172" s="139"/>
      <c r="AC172" s="117"/>
      <c r="AD172" s="117"/>
      <c r="AE172" s="117"/>
      <c r="AF172" s="90"/>
      <c r="AG172" s="74"/>
      <c r="AH172"/>
    </row>
    <row r="173" spans="1:34">
      <c r="A173" s="33" t="s">
        <v>433</v>
      </c>
      <c r="B173" s="23" t="s">
        <v>41</v>
      </c>
      <c r="C173" s="19"/>
      <c r="D173" s="21"/>
      <c r="E173" s="99">
        <f>SUM(E174:E174)</f>
        <v>25655753</v>
      </c>
      <c r="F173" s="99">
        <f>SUM(F174:F174)</f>
        <v>16124090.009879997</v>
      </c>
      <c r="G173" s="99">
        <f t="shared" ref="G173:AG173" si="49">SUM(G174:G174)</f>
        <v>0</v>
      </c>
      <c r="H173" s="99">
        <f t="shared" si="49"/>
        <v>0</v>
      </c>
      <c r="I173" s="99">
        <f t="shared" si="49"/>
        <v>0</v>
      </c>
      <c r="J173" s="99">
        <f t="shared" si="49"/>
        <v>0</v>
      </c>
      <c r="K173" s="99">
        <f t="shared" si="49"/>
        <v>0</v>
      </c>
      <c r="L173" s="99">
        <f t="shared" si="49"/>
        <v>0</v>
      </c>
      <c r="M173" s="99">
        <f t="shared" si="49"/>
        <v>0</v>
      </c>
      <c r="N173" s="99">
        <f t="shared" si="49"/>
        <v>0</v>
      </c>
      <c r="O173" s="99">
        <f>SUM(O174:O174)</f>
        <v>500000</v>
      </c>
      <c r="P173" s="99">
        <f>SUM(P174:P174)</f>
        <v>500000</v>
      </c>
      <c r="Q173" s="99">
        <f t="shared" si="49"/>
        <v>0</v>
      </c>
      <c r="R173" s="99">
        <f t="shared" si="49"/>
        <v>0</v>
      </c>
      <c r="S173" s="99">
        <f>SUM(S174:S174)</f>
        <v>500000</v>
      </c>
      <c r="T173" s="99">
        <f>SUM(T174:T174)</f>
        <v>500000</v>
      </c>
      <c r="U173" s="99">
        <f t="shared" si="49"/>
        <v>0</v>
      </c>
      <c r="V173" s="99">
        <f t="shared" si="49"/>
        <v>0</v>
      </c>
      <c r="W173" s="99">
        <f t="shared" si="45"/>
        <v>0</v>
      </c>
      <c r="X173" s="99"/>
      <c r="Y173" s="99">
        <f t="shared" si="40"/>
        <v>0</v>
      </c>
      <c r="Z173" s="135"/>
      <c r="AA173" s="99"/>
      <c r="AB173" s="144"/>
      <c r="AC173" s="123">
        <f t="shared" si="49"/>
        <v>1</v>
      </c>
      <c r="AD173" s="123">
        <f t="shared" si="49"/>
        <v>0</v>
      </c>
      <c r="AE173" s="123">
        <f t="shared" si="49"/>
        <v>0</v>
      </c>
      <c r="AF173" s="99">
        <f t="shared" si="49"/>
        <v>0</v>
      </c>
      <c r="AG173" s="99">
        <f t="shared" si="49"/>
        <v>0</v>
      </c>
      <c r="AH173"/>
    </row>
    <row r="174" spans="1:34" s="18" customFormat="1" ht="136.5" customHeight="1">
      <c r="A174" s="45">
        <v>160</v>
      </c>
      <c r="B174" s="235" t="s">
        <v>434</v>
      </c>
      <c r="C174" s="100" t="s">
        <v>435</v>
      </c>
      <c r="D174" s="155" t="s">
        <v>75</v>
      </c>
      <c r="E174" s="187">
        <v>25655753</v>
      </c>
      <c r="F174" s="187">
        <v>16124090.009879997</v>
      </c>
      <c r="G174" s="49"/>
      <c r="H174" s="49"/>
      <c r="I174" s="49"/>
      <c r="J174" s="156" t="s">
        <v>436</v>
      </c>
      <c r="K174" s="49"/>
      <c r="L174" s="49"/>
      <c r="M174" s="49"/>
      <c r="N174" s="49"/>
      <c r="O174" s="49">
        <f t="shared" ref="O174:O180" si="50">SUM(P174:R174)</f>
        <v>500000</v>
      </c>
      <c r="P174" s="49">
        <v>500000</v>
      </c>
      <c r="Q174" s="49"/>
      <c r="R174" s="49"/>
      <c r="S174" s="49">
        <f t="shared" ref="S174" si="51">SUM(T174:V174)</f>
        <v>500000</v>
      </c>
      <c r="T174" s="49">
        <v>500000</v>
      </c>
      <c r="U174" s="49"/>
      <c r="V174" s="49"/>
      <c r="W174" s="59">
        <f t="shared" si="45"/>
        <v>0</v>
      </c>
      <c r="X174" s="59"/>
      <c r="Y174" s="59">
        <f t="shared" si="40"/>
        <v>0</v>
      </c>
      <c r="Z174" s="131">
        <f t="shared" ref="Z174" si="52">Y174/(P174+Q174)</f>
        <v>0</v>
      </c>
      <c r="AA174" s="59">
        <f t="shared" ref="AA174" si="53">Y174+W174</f>
        <v>0</v>
      </c>
      <c r="AB174" s="140">
        <f t="shared" ref="AB174" si="54">AA174/O174</f>
        <v>0</v>
      </c>
      <c r="AC174" s="149">
        <v>1</v>
      </c>
      <c r="AD174" s="149">
        <v>0</v>
      </c>
      <c r="AE174" s="149">
        <v>0</v>
      </c>
      <c r="AF174" s="150">
        <v>0</v>
      </c>
      <c r="AG174" s="56"/>
      <c r="AH174"/>
    </row>
    <row r="175" spans="1:34" ht="48" customHeight="1">
      <c r="A175" s="33" t="s">
        <v>437</v>
      </c>
      <c r="B175" s="23" t="s">
        <v>438</v>
      </c>
      <c r="C175" s="19"/>
      <c r="D175" s="21"/>
      <c r="E175" s="99">
        <f t="shared" ref="E175:V175" si="55">SUM(E176:E177)</f>
        <v>6326669</v>
      </c>
      <c r="F175" s="99">
        <f t="shared" si="55"/>
        <v>5751471.75997</v>
      </c>
      <c r="G175" s="99">
        <f t="shared" si="55"/>
        <v>0</v>
      </c>
      <c r="H175" s="99">
        <f t="shared" si="55"/>
        <v>1759051.50266</v>
      </c>
      <c r="I175" s="99">
        <f t="shared" si="55"/>
        <v>0</v>
      </c>
      <c r="J175" s="99">
        <f t="shared" si="55"/>
        <v>0</v>
      </c>
      <c r="K175" s="99">
        <f t="shared" si="55"/>
        <v>0</v>
      </c>
      <c r="L175" s="99">
        <f t="shared" si="55"/>
        <v>228199</v>
      </c>
      <c r="M175" s="99">
        <f t="shared" si="55"/>
        <v>0</v>
      </c>
      <c r="N175" s="99">
        <f t="shared" si="55"/>
        <v>0</v>
      </c>
      <c r="O175" s="99">
        <f t="shared" si="55"/>
        <v>516000</v>
      </c>
      <c r="P175" s="99">
        <f t="shared" si="55"/>
        <v>516000</v>
      </c>
      <c r="Q175" s="99">
        <f t="shared" si="55"/>
        <v>0</v>
      </c>
      <c r="R175" s="99">
        <f t="shared" si="55"/>
        <v>0</v>
      </c>
      <c r="S175" s="99">
        <f t="shared" si="55"/>
        <v>360943.75199999998</v>
      </c>
      <c r="T175" s="99">
        <f t="shared" si="55"/>
        <v>360943.75199999998</v>
      </c>
      <c r="U175" s="99">
        <f t="shared" si="55"/>
        <v>0</v>
      </c>
      <c r="V175" s="99">
        <f t="shared" si="55"/>
        <v>0</v>
      </c>
      <c r="W175" s="99">
        <f t="shared" si="45"/>
        <v>0</v>
      </c>
      <c r="X175" s="99"/>
      <c r="Y175" s="99">
        <f t="shared" si="40"/>
        <v>155056.24800000002</v>
      </c>
      <c r="Z175" s="135">
        <f t="shared" si="41"/>
        <v>0.30049660465116285</v>
      </c>
      <c r="AA175" s="99">
        <f t="shared" si="42"/>
        <v>155056.24800000002</v>
      </c>
      <c r="AB175" s="144">
        <f t="shared" si="43"/>
        <v>0.30049660465116285</v>
      </c>
      <c r="AC175" s="123">
        <f>SUM(AC176:AC177)</f>
        <v>2</v>
      </c>
      <c r="AD175" s="123">
        <f>SUM(AD176:AD177)</f>
        <v>0</v>
      </c>
      <c r="AE175" s="123">
        <f>SUM(AE176:AE177)</f>
        <v>0</v>
      </c>
      <c r="AF175" s="99">
        <f>SUM(AF176:AF177)</f>
        <v>0</v>
      </c>
      <c r="AG175" s="99">
        <f>SUM(AG176:AG177)</f>
        <v>0</v>
      </c>
      <c r="AH175"/>
    </row>
    <row r="176" spans="1:34" s="18" customFormat="1" ht="221.25" customHeight="1">
      <c r="A176" s="45">
        <v>161</v>
      </c>
      <c r="B176" s="196" t="s">
        <v>439</v>
      </c>
      <c r="C176" s="100" t="s">
        <v>440</v>
      </c>
      <c r="D176" s="48" t="s">
        <v>75</v>
      </c>
      <c r="E176" s="49">
        <v>2818043</v>
      </c>
      <c r="F176" s="49">
        <v>2719953.0773399998</v>
      </c>
      <c r="G176" s="49"/>
      <c r="H176" s="49"/>
      <c r="I176" s="49"/>
      <c r="J176" s="92" t="s">
        <v>441</v>
      </c>
      <c r="K176" s="49"/>
      <c r="L176" s="49"/>
      <c r="M176" s="49"/>
      <c r="N176" s="49"/>
      <c r="O176" s="49">
        <f t="shared" si="50"/>
        <v>282000</v>
      </c>
      <c r="P176" s="49">
        <v>282000</v>
      </c>
      <c r="Q176" s="49"/>
      <c r="R176" s="49"/>
      <c r="S176" s="49">
        <f t="shared" ref="S176:S177" si="56">SUM(T176:V176)</f>
        <v>126943.75199999999</v>
      </c>
      <c r="T176" s="49">
        <v>126943.75199999999</v>
      </c>
      <c r="U176" s="49"/>
      <c r="V176" s="49"/>
      <c r="W176" s="59">
        <f t="shared" si="45"/>
        <v>0</v>
      </c>
      <c r="X176" s="59"/>
      <c r="Y176" s="59">
        <f t="shared" si="40"/>
        <v>155056.24800000002</v>
      </c>
      <c r="Z176" s="131">
        <f t="shared" si="41"/>
        <v>0.54984485106382985</v>
      </c>
      <c r="AA176" s="59">
        <f t="shared" si="42"/>
        <v>155056.24800000002</v>
      </c>
      <c r="AB176" s="140">
        <f t="shared" si="43"/>
        <v>0.54984485106382985</v>
      </c>
      <c r="AC176" s="149">
        <v>1</v>
      </c>
      <c r="AD176" s="149">
        <v>0</v>
      </c>
      <c r="AE176" s="149">
        <v>0</v>
      </c>
      <c r="AF176" s="150">
        <v>0</v>
      </c>
      <c r="AG176" s="81"/>
      <c r="AH176"/>
    </row>
    <row r="177" spans="1:34" s="18" customFormat="1" ht="145.5" customHeight="1">
      <c r="A177" s="45">
        <v>162</v>
      </c>
      <c r="B177" s="196" t="s">
        <v>442</v>
      </c>
      <c r="C177" s="100" t="s">
        <v>440</v>
      </c>
      <c r="D177" s="48" t="s">
        <v>44</v>
      </c>
      <c r="E177" s="49">
        <v>3508626</v>
      </c>
      <c r="F177" s="35">
        <v>3031518.6826299997</v>
      </c>
      <c r="G177" s="35"/>
      <c r="H177" s="35">
        <v>1759051.50266</v>
      </c>
      <c r="I177" s="49"/>
      <c r="J177" s="92" t="s">
        <v>443</v>
      </c>
      <c r="K177" s="49"/>
      <c r="L177" s="49">
        <v>228199</v>
      </c>
      <c r="M177" s="49"/>
      <c r="N177" s="49"/>
      <c r="O177" s="49">
        <v>234000</v>
      </c>
      <c r="P177" s="49">
        <f>O177</f>
        <v>234000</v>
      </c>
      <c r="Q177" s="49"/>
      <c r="R177" s="49"/>
      <c r="S177" s="49">
        <f t="shared" si="56"/>
        <v>234000</v>
      </c>
      <c r="T177" s="49">
        <v>234000</v>
      </c>
      <c r="U177" s="49"/>
      <c r="V177" s="49"/>
      <c r="W177" s="59">
        <f t="shared" si="45"/>
        <v>0</v>
      </c>
      <c r="X177" s="59"/>
      <c r="Y177" s="59">
        <f t="shared" si="40"/>
        <v>0</v>
      </c>
      <c r="Z177" s="131">
        <f t="shared" si="41"/>
        <v>0</v>
      </c>
      <c r="AA177" s="59">
        <f t="shared" si="42"/>
        <v>0</v>
      </c>
      <c r="AB177" s="140">
        <f t="shared" si="43"/>
        <v>0</v>
      </c>
      <c r="AC177" s="149">
        <v>1</v>
      </c>
      <c r="AD177" s="149"/>
      <c r="AE177" s="149"/>
      <c r="AF177" s="150">
        <v>0</v>
      </c>
      <c r="AG177" s="171" t="s">
        <v>387</v>
      </c>
      <c r="AH177"/>
    </row>
    <row r="178" spans="1:34">
      <c r="A178" s="33" t="s">
        <v>444</v>
      </c>
      <c r="B178" s="23" t="s">
        <v>139</v>
      </c>
      <c r="C178" s="19"/>
      <c r="D178" s="21"/>
      <c r="E178" s="99">
        <f>SUM(E179:E179)</f>
        <v>0</v>
      </c>
      <c r="F178" s="99">
        <f>SUM(F179:F180)</f>
        <v>195457.85766000001</v>
      </c>
      <c r="G178" s="99">
        <f>SUM(G179:G179)</f>
        <v>0</v>
      </c>
      <c r="H178" s="99">
        <f>SUM(H179:H180)</f>
        <v>14711</v>
      </c>
      <c r="I178" s="99">
        <f>SUM(I179:I179)</f>
        <v>0</v>
      </c>
      <c r="J178" s="99">
        <f>SUM(J179:J179)</f>
        <v>0</v>
      </c>
      <c r="K178" s="99">
        <f>SUM(K179:K179)</f>
        <v>0</v>
      </c>
      <c r="L178" s="99">
        <f>SUM(L179:L179)</f>
        <v>0</v>
      </c>
      <c r="M178" s="99">
        <f>SUM(M179:M179)</f>
        <v>0</v>
      </c>
      <c r="N178" s="99">
        <f>SUM(N179:N180)</f>
        <v>14711</v>
      </c>
      <c r="O178" s="99">
        <f t="shared" ref="O178:V178" si="57">SUM(O179:O180)</f>
        <v>14711</v>
      </c>
      <c r="P178" s="99">
        <f t="shared" si="57"/>
        <v>14711</v>
      </c>
      <c r="Q178" s="99">
        <f t="shared" si="57"/>
        <v>0</v>
      </c>
      <c r="R178" s="99">
        <f t="shared" si="57"/>
        <v>0</v>
      </c>
      <c r="S178" s="99">
        <f t="shared" si="57"/>
        <v>10782</v>
      </c>
      <c r="T178" s="99">
        <f t="shared" si="57"/>
        <v>10782</v>
      </c>
      <c r="U178" s="99">
        <f t="shared" si="57"/>
        <v>0</v>
      </c>
      <c r="V178" s="99">
        <f t="shared" si="57"/>
        <v>0</v>
      </c>
      <c r="W178" s="99">
        <f t="shared" si="45"/>
        <v>0</v>
      </c>
      <c r="X178" s="99"/>
      <c r="Y178" s="99">
        <f>P178+Q178-T178-U178</f>
        <v>3929</v>
      </c>
      <c r="Z178" s="135">
        <f t="shared" si="41"/>
        <v>0.26707905648834207</v>
      </c>
      <c r="AA178" s="99">
        <f>Y178+W178</f>
        <v>3929</v>
      </c>
      <c r="AB178" s="144">
        <f t="shared" si="43"/>
        <v>0.26707905648834207</v>
      </c>
      <c r="AC178" s="123">
        <f>SUM(AC179:AC180)</f>
        <v>2</v>
      </c>
      <c r="AD178" s="123">
        <f>SUM(AD179:AD180)</f>
        <v>0</v>
      </c>
      <c r="AE178" s="123">
        <f>SUM(AE179:AE180)</f>
        <v>0</v>
      </c>
      <c r="AF178" s="99">
        <f>SUM(AF179:AF179)</f>
        <v>0</v>
      </c>
      <c r="AG178" s="99">
        <f>SUM(AG179:AG179)</f>
        <v>0</v>
      </c>
      <c r="AH178"/>
    </row>
    <row r="179" spans="1:34" s="18" customFormat="1" ht="47.25" customHeight="1">
      <c r="A179" s="45">
        <v>163</v>
      </c>
      <c r="B179" s="196" t="s">
        <v>445</v>
      </c>
      <c r="C179" s="100" t="s">
        <v>446</v>
      </c>
      <c r="D179" s="48">
        <v>2025</v>
      </c>
      <c r="E179" s="49"/>
      <c r="F179" s="35">
        <v>14711</v>
      </c>
      <c r="G179" s="35">
        <v>0</v>
      </c>
      <c r="H179" s="35">
        <v>14711</v>
      </c>
      <c r="I179" s="49"/>
      <c r="J179" s="92" t="s">
        <v>141</v>
      </c>
      <c r="K179" s="49" t="s">
        <v>141</v>
      </c>
      <c r="L179" s="49" t="s">
        <v>447</v>
      </c>
      <c r="M179" s="49"/>
      <c r="N179" s="49">
        <v>14711</v>
      </c>
      <c r="O179" s="49">
        <f t="shared" si="50"/>
        <v>14711</v>
      </c>
      <c r="P179" s="49">
        <v>14711</v>
      </c>
      <c r="Q179" s="49"/>
      <c r="R179" s="49"/>
      <c r="S179" s="49">
        <f t="shared" ref="S179:S180" si="58">SUM(T179:V179)</f>
        <v>10782</v>
      </c>
      <c r="T179" s="49">
        <v>10782</v>
      </c>
      <c r="U179" s="49"/>
      <c r="V179" s="49"/>
      <c r="W179" s="59">
        <f t="shared" si="45"/>
        <v>0</v>
      </c>
      <c r="X179" s="59"/>
      <c r="Y179" s="59">
        <f t="shared" si="40"/>
        <v>3929</v>
      </c>
      <c r="Z179" s="131">
        <f t="shared" si="41"/>
        <v>0.26707905648834207</v>
      </c>
      <c r="AA179" s="59">
        <f t="shared" si="42"/>
        <v>3929</v>
      </c>
      <c r="AB179" s="140">
        <f t="shared" si="43"/>
        <v>0.26707905648834207</v>
      </c>
      <c r="AC179" s="149">
        <v>1</v>
      </c>
      <c r="AD179" s="149"/>
      <c r="AE179" s="149"/>
      <c r="AF179" s="150">
        <v>0</v>
      </c>
      <c r="AG179" s="157" t="s">
        <v>448</v>
      </c>
      <c r="AH179"/>
    </row>
    <row r="180" spans="1:34" s="18" customFormat="1" ht="93" customHeight="1">
      <c r="A180" s="45">
        <v>164</v>
      </c>
      <c r="B180" s="196" t="s">
        <v>449</v>
      </c>
      <c r="C180" s="100" t="s">
        <v>440</v>
      </c>
      <c r="D180" s="48" t="s">
        <v>113</v>
      </c>
      <c r="E180" s="49"/>
      <c r="F180" s="49">
        <v>180746.85766000001</v>
      </c>
      <c r="G180" s="49"/>
      <c r="H180" s="49"/>
      <c r="I180" s="49"/>
      <c r="J180" s="36"/>
      <c r="K180" s="82"/>
      <c r="L180" s="49"/>
      <c r="M180" s="49"/>
      <c r="N180" s="49"/>
      <c r="O180" s="49">
        <f t="shared" si="50"/>
        <v>0</v>
      </c>
      <c r="P180" s="49"/>
      <c r="Q180" s="49"/>
      <c r="R180" s="49"/>
      <c r="S180" s="49">
        <f t="shared" si="58"/>
        <v>0</v>
      </c>
      <c r="T180" s="49"/>
      <c r="U180" s="49"/>
      <c r="V180" s="49"/>
      <c r="W180" s="59">
        <f t="shared" si="45"/>
        <v>0</v>
      </c>
      <c r="X180" s="59"/>
      <c r="Y180" s="59">
        <f t="shared" si="40"/>
        <v>0</v>
      </c>
      <c r="Z180" s="131"/>
      <c r="AA180" s="59"/>
      <c r="AB180" s="140"/>
      <c r="AC180" s="149">
        <v>1</v>
      </c>
      <c r="AD180" s="149"/>
      <c r="AE180" s="149"/>
      <c r="AF180" s="150"/>
      <c r="AG180" s="56" t="s">
        <v>47</v>
      </c>
      <c r="AH180"/>
    </row>
    <row r="181" spans="1:34" s="151" customFormat="1">
      <c r="A181" s="168" t="s">
        <v>450</v>
      </c>
      <c r="B181" s="169"/>
      <c r="C181" s="28"/>
      <c r="D181" s="16"/>
      <c r="E181" s="25">
        <f>E183+F220</f>
        <v>353675451.51343995</v>
      </c>
      <c r="F181" s="25">
        <f>F183+F220</f>
        <v>250138221.17445007</v>
      </c>
      <c r="G181" s="25">
        <f t="shared" ref="G181:V181" si="59">G183+G220</f>
        <v>0</v>
      </c>
      <c r="H181" s="25">
        <f>H183+H220</f>
        <v>40187916.200000003</v>
      </c>
      <c r="I181" s="25">
        <f t="shared" si="59"/>
        <v>0</v>
      </c>
      <c r="J181" s="25">
        <f t="shared" si="59"/>
        <v>0</v>
      </c>
      <c r="K181" s="25">
        <f t="shared" si="59"/>
        <v>0</v>
      </c>
      <c r="L181" s="25">
        <f>L183+L220</f>
        <v>2417788.2418699991</v>
      </c>
      <c r="M181" s="25">
        <f t="shared" si="59"/>
        <v>0</v>
      </c>
      <c r="N181" s="25">
        <f t="shared" si="59"/>
        <v>0</v>
      </c>
      <c r="O181" s="25">
        <f>O183+O220</f>
        <v>5647769.7999999998</v>
      </c>
      <c r="P181" s="25">
        <f>P183+P220</f>
        <v>5647769.7999999998</v>
      </c>
      <c r="Q181" s="25">
        <f t="shared" si="59"/>
        <v>0</v>
      </c>
      <c r="R181" s="25">
        <f t="shared" si="59"/>
        <v>0</v>
      </c>
      <c r="S181" s="25">
        <f>S183+S220</f>
        <v>3857334.6104699997</v>
      </c>
      <c r="T181" s="25">
        <f>T183+T220</f>
        <v>3857334.6104699997</v>
      </c>
      <c r="U181" s="25">
        <f t="shared" si="59"/>
        <v>0</v>
      </c>
      <c r="V181" s="25">
        <f t="shared" si="59"/>
        <v>0</v>
      </c>
      <c r="W181" s="25">
        <f t="shared" si="45"/>
        <v>0</v>
      </c>
      <c r="X181" s="25"/>
      <c r="Y181" s="25">
        <f>P181+Q181-T181-U181</f>
        <v>1790435.1895300001</v>
      </c>
      <c r="Z181" s="125">
        <f t="shared" si="41"/>
        <v>0.31701631846432554</v>
      </c>
      <c r="AA181" s="25">
        <f t="shared" si="42"/>
        <v>1790435.1895300001</v>
      </c>
      <c r="AB181" s="126">
        <f t="shared" si="43"/>
        <v>0.31701631846432554</v>
      </c>
      <c r="AC181" s="25">
        <f t="shared" ref="AC181:AE181" si="60">AC183+AC220</f>
        <v>63</v>
      </c>
      <c r="AD181" s="25">
        <f t="shared" si="60"/>
        <v>0</v>
      </c>
      <c r="AE181" s="25">
        <f t="shared" si="60"/>
        <v>0</v>
      </c>
      <c r="AF181" s="25">
        <f>AF183+AF220</f>
        <v>0</v>
      </c>
      <c r="AG181" s="25">
        <f>AG183+AG220</f>
        <v>0</v>
      </c>
      <c r="AH181"/>
    </row>
    <row r="182" spans="1:34">
      <c r="A182" s="34"/>
      <c r="B182" s="13" t="s">
        <v>207</v>
      </c>
      <c r="C182" s="3"/>
      <c r="D182" s="2"/>
      <c r="E182" s="26"/>
      <c r="F182" s="14"/>
      <c r="G182" s="14"/>
      <c r="H182" s="14"/>
      <c r="I182" s="14"/>
      <c r="J182" s="15"/>
      <c r="K182" s="14"/>
      <c r="L182" s="14"/>
      <c r="M182" s="14"/>
      <c r="N182" s="14"/>
      <c r="O182" s="38">
        <v>0</v>
      </c>
      <c r="P182" s="14"/>
      <c r="Q182" s="14"/>
      <c r="R182" s="14"/>
      <c r="S182" s="38">
        <v>0</v>
      </c>
      <c r="T182" s="14"/>
      <c r="U182" s="14"/>
      <c r="V182" s="14"/>
      <c r="W182" s="58">
        <f t="shared" si="45"/>
        <v>0</v>
      </c>
      <c r="X182" s="60"/>
      <c r="Y182" s="58">
        <f t="shared" si="40"/>
        <v>0</v>
      </c>
      <c r="Z182" s="132"/>
      <c r="AA182" s="58"/>
      <c r="AB182" s="141"/>
      <c r="AC182" s="119"/>
      <c r="AD182" s="119"/>
      <c r="AE182" s="119"/>
      <c r="AF182" s="65"/>
      <c r="AG182" s="74"/>
      <c r="AH182"/>
    </row>
    <row r="183" spans="1:34">
      <c r="A183" s="33" t="s">
        <v>451</v>
      </c>
      <c r="B183" s="23" t="s">
        <v>41</v>
      </c>
      <c r="C183" s="19"/>
      <c r="D183" s="21"/>
      <c r="E183" s="99">
        <f>SUM(E184:E219)</f>
        <v>349830008.60799998</v>
      </c>
      <c r="F183" s="99">
        <f>SUM(F184:F219)</f>
        <v>246292778.26901007</v>
      </c>
      <c r="G183" s="99">
        <f>SUM(G184:G208)</f>
        <v>0</v>
      </c>
      <c r="H183" s="99">
        <f>SUM(H184:H219)</f>
        <v>39315085.200000003</v>
      </c>
      <c r="I183" s="99">
        <f>SUM(I184:I208)</f>
        <v>0</v>
      </c>
      <c r="J183" s="99">
        <f>SUM(J184:J208)</f>
        <v>0</v>
      </c>
      <c r="K183" s="99">
        <f>SUM(K184:K208)</f>
        <v>0</v>
      </c>
      <c r="L183" s="99">
        <f>SUM(L184:L219)</f>
        <v>2417788.2418699991</v>
      </c>
      <c r="M183" s="99">
        <f>SUM(M184:M208)</f>
        <v>0</v>
      </c>
      <c r="N183" s="99">
        <f>SUM(N184:N208)</f>
        <v>0</v>
      </c>
      <c r="O183" s="99">
        <f>SUM(O184:O219)</f>
        <v>5316635.8</v>
      </c>
      <c r="P183" s="99">
        <f t="shared" ref="P183:R183" si="61">SUM(P184:P219)</f>
        <v>5316635.8</v>
      </c>
      <c r="Q183" s="99">
        <f t="shared" si="61"/>
        <v>0</v>
      </c>
      <c r="R183" s="99">
        <f t="shared" si="61"/>
        <v>0</v>
      </c>
      <c r="S183" s="99">
        <f>SUM(S184:S219)</f>
        <v>3526627.8</v>
      </c>
      <c r="T183" s="99">
        <f t="shared" ref="T183:V183" si="62">SUM(T184:T219)</f>
        <v>3526627.8</v>
      </c>
      <c r="U183" s="99">
        <f t="shared" si="62"/>
        <v>0</v>
      </c>
      <c r="V183" s="99">
        <f t="shared" si="62"/>
        <v>0</v>
      </c>
      <c r="W183" s="99">
        <f>R183-V183</f>
        <v>0</v>
      </c>
      <c r="X183" s="99"/>
      <c r="Y183" s="99">
        <f>P183+Q183-T183-U183</f>
        <v>1790008</v>
      </c>
      <c r="Z183" s="135">
        <f>Y183/(P183+Q183)</f>
        <v>0.33668057533675716</v>
      </c>
      <c r="AA183" s="99">
        <f>Y183+W183</f>
        <v>1790008</v>
      </c>
      <c r="AB183" s="144">
        <f>AA183/O183</f>
        <v>0.33668057533675716</v>
      </c>
      <c r="AC183" s="99">
        <f>SUM(AC184:AC219)</f>
        <v>36</v>
      </c>
      <c r="AD183" s="99">
        <f>SUM(AD184:AD219)</f>
        <v>0</v>
      </c>
      <c r="AE183" s="99">
        <f>SUM(AE184:AE219)</f>
        <v>0</v>
      </c>
      <c r="AF183" s="99">
        <f>SUM(AF184:AF208)</f>
        <v>0</v>
      </c>
      <c r="AG183" s="99">
        <f>SUM(AG184:AG208)</f>
        <v>0</v>
      </c>
      <c r="AH183"/>
    </row>
    <row r="184" spans="1:34" s="154" customFormat="1" ht="54" customHeight="1">
      <c r="A184" s="190">
        <v>165</v>
      </c>
      <c r="B184" s="196" t="s">
        <v>452</v>
      </c>
      <c r="C184" s="191" t="s">
        <v>453</v>
      </c>
      <c r="D184" s="192" t="s">
        <v>75</v>
      </c>
      <c r="E184" s="193">
        <v>3526010</v>
      </c>
      <c r="F184" s="194">
        <v>3525273.1189999999</v>
      </c>
      <c r="G184" s="193"/>
      <c r="H184" s="203"/>
      <c r="I184" s="204" t="s">
        <v>454</v>
      </c>
      <c r="J184" s="196" t="s">
        <v>455</v>
      </c>
      <c r="K184" s="204" t="s">
        <v>456</v>
      </c>
      <c r="L184" s="194"/>
      <c r="M184" s="194"/>
      <c r="N184" s="194"/>
      <c r="O184" s="193">
        <f t="shared" ref="O184:O219" si="63">SUM(P184:R184)</f>
        <v>0</v>
      </c>
      <c r="P184" s="194"/>
      <c r="Q184" s="194"/>
      <c r="R184" s="194"/>
      <c r="S184" s="193">
        <f t="shared" ref="S184:S219" si="64">SUM(T184:V184)</f>
        <v>0</v>
      </c>
      <c r="T184" s="194"/>
      <c r="U184" s="194"/>
      <c r="V184" s="194"/>
      <c r="W184" s="197">
        <f t="shared" ref="W184:W247" si="65">R184-V184</f>
        <v>0</v>
      </c>
      <c r="X184" s="197"/>
      <c r="Y184" s="197">
        <f t="shared" ref="Y184:Y247" si="66">P184+Q184-T184-U184</f>
        <v>0</v>
      </c>
      <c r="Z184" s="198"/>
      <c r="AA184" s="197">
        <f t="shared" ref="AA184:AA247" si="67">Y184+W184</f>
        <v>0</v>
      </c>
      <c r="AB184" s="199"/>
      <c r="AC184" s="200">
        <v>1</v>
      </c>
      <c r="AD184" s="200">
        <v>0</v>
      </c>
      <c r="AE184" s="200">
        <v>0</v>
      </c>
      <c r="AF184" s="201">
        <v>0</v>
      </c>
      <c r="AG184" s="56" t="s">
        <v>47</v>
      </c>
      <c r="AH184"/>
    </row>
    <row r="185" spans="1:34" s="154" customFormat="1" ht="131.25">
      <c r="A185" s="190">
        <v>166</v>
      </c>
      <c r="B185" s="196" t="s">
        <v>457</v>
      </c>
      <c r="C185" s="191" t="s">
        <v>453</v>
      </c>
      <c r="D185" s="192" t="s">
        <v>458</v>
      </c>
      <c r="E185" s="193">
        <v>17774280</v>
      </c>
      <c r="F185" s="194">
        <v>19710216.412999999</v>
      </c>
      <c r="G185" s="194"/>
      <c r="H185" s="194" t="s">
        <v>349</v>
      </c>
      <c r="I185" s="204" t="s">
        <v>459</v>
      </c>
      <c r="J185" s="196" t="s">
        <v>460</v>
      </c>
      <c r="K185" s="204" t="s">
        <v>459</v>
      </c>
      <c r="L185" s="194">
        <v>1996120.9418699993</v>
      </c>
      <c r="M185" s="194"/>
      <c r="N185" s="194"/>
      <c r="O185" s="193">
        <f t="shared" si="63"/>
        <v>0</v>
      </c>
      <c r="P185" s="194"/>
      <c r="Q185" s="194"/>
      <c r="R185" s="194"/>
      <c r="S185" s="193">
        <f t="shared" si="64"/>
        <v>0</v>
      </c>
      <c r="T185" s="194"/>
      <c r="U185" s="194"/>
      <c r="V185" s="194"/>
      <c r="W185" s="197">
        <f t="shared" si="65"/>
        <v>0</v>
      </c>
      <c r="X185" s="197"/>
      <c r="Y185" s="197">
        <f t="shared" si="66"/>
        <v>0</v>
      </c>
      <c r="Z185" s="198"/>
      <c r="AA185" s="197">
        <f t="shared" si="67"/>
        <v>0</v>
      </c>
      <c r="AB185" s="199"/>
      <c r="AC185" s="200">
        <v>1</v>
      </c>
      <c r="AD185" s="200"/>
      <c r="AE185" s="200"/>
      <c r="AF185" s="201">
        <v>0</v>
      </c>
      <c r="AG185" s="202" t="s">
        <v>461</v>
      </c>
      <c r="AH185"/>
    </row>
    <row r="186" spans="1:34" s="154" customFormat="1" ht="131.25">
      <c r="A186" s="190">
        <v>167</v>
      </c>
      <c r="B186" s="206" t="s">
        <v>462</v>
      </c>
      <c r="C186" s="191" t="s">
        <v>453</v>
      </c>
      <c r="D186" s="192" t="s">
        <v>247</v>
      </c>
      <c r="E186" s="203">
        <v>9708782</v>
      </c>
      <c r="F186" s="203">
        <v>17169206.025029998</v>
      </c>
      <c r="G186" s="207"/>
      <c r="H186" s="207" t="s">
        <v>463</v>
      </c>
      <c r="I186" s="204" t="s">
        <v>454</v>
      </c>
      <c r="J186" s="208" t="s">
        <v>464</v>
      </c>
      <c r="K186" s="209" t="s">
        <v>454</v>
      </c>
      <c r="L186" s="203">
        <v>219308.79999999999</v>
      </c>
      <c r="M186" s="203"/>
      <c r="N186" s="203"/>
      <c r="O186" s="193">
        <f t="shared" si="63"/>
        <v>2281000</v>
      </c>
      <c r="P186" s="194">
        <v>2281000</v>
      </c>
      <c r="Q186" s="194"/>
      <c r="R186" s="194"/>
      <c r="S186" s="193">
        <f t="shared" si="64"/>
        <v>2280679</v>
      </c>
      <c r="T186" s="194">
        <v>2280679</v>
      </c>
      <c r="U186" s="194"/>
      <c r="V186" s="194"/>
      <c r="W186" s="197">
        <f t="shared" si="65"/>
        <v>0</v>
      </c>
      <c r="X186" s="197"/>
      <c r="Y186" s="197">
        <f t="shared" si="66"/>
        <v>321</v>
      </c>
      <c r="Z186" s="198">
        <f t="shared" ref="Z186:Z247" si="68">Y186/(P186+Q186)</f>
        <v>1.4072775098640948E-4</v>
      </c>
      <c r="AA186" s="197">
        <f t="shared" si="67"/>
        <v>321</v>
      </c>
      <c r="AB186" s="199">
        <f t="shared" ref="AB186:AB247" si="69">AA186/O186</f>
        <v>1.4072775098640948E-4</v>
      </c>
      <c r="AC186" s="200">
        <v>1</v>
      </c>
      <c r="AD186" s="200">
        <v>0</v>
      </c>
      <c r="AE186" s="200"/>
      <c r="AF186" s="201">
        <v>0</v>
      </c>
      <c r="AG186" s="210" t="s">
        <v>463</v>
      </c>
      <c r="AH186"/>
    </row>
    <row r="187" spans="1:34" s="154" customFormat="1" ht="131.25">
      <c r="A187" s="190">
        <v>168</v>
      </c>
      <c r="B187" s="206" t="s">
        <v>465</v>
      </c>
      <c r="C187" s="191" t="s">
        <v>453</v>
      </c>
      <c r="D187" s="192" t="s">
        <v>247</v>
      </c>
      <c r="E187" s="203">
        <v>9873720</v>
      </c>
      <c r="F187" s="203">
        <v>14807361.97422</v>
      </c>
      <c r="G187" s="207"/>
      <c r="H187" s="207" t="s">
        <v>466</v>
      </c>
      <c r="I187" s="204" t="s">
        <v>467</v>
      </c>
      <c r="J187" s="208" t="s">
        <v>468</v>
      </c>
      <c r="K187" s="209" t="s">
        <v>467</v>
      </c>
      <c r="L187" s="203">
        <v>202358.5</v>
      </c>
      <c r="M187" s="203"/>
      <c r="N187" s="203"/>
      <c r="O187" s="193">
        <f t="shared" si="63"/>
        <v>612341.80000000005</v>
      </c>
      <c r="P187" s="194">
        <v>612341.80000000005</v>
      </c>
      <c r="Q187" s="194"/>
      <c r="R187" s="194"/>
      <c r="S187" s="193">
        <f t="shared" si="64"/>
        <v>612341.80000000005</v>
      </c>
      <c r="T187" s="194">
        <v>612341.80000000005</v>
      </c>
      <c r="U187" s="194"/>
      <c r="V187" s="194"/>
      <c r="W187" s="197">
        <f t="shared" si="65"/>
        <v>0</v>
      </c>
      <c r="X187" s="197"/>
      <c r="Y187" s="197">
        <f t="shared" si="66"/>
        <v>0</v>
      </c>
      <c r="Z187" s="198">
        <f t="shared" si="68"/>
        <v>0</v>
      </c>
      <c r="AA187" s="197">
        <f t="shared" si="67"/>
        <v>0</v>
      </c>
      <c r="AB187" s="199">
        <f t="shared" si="69"/>
        <v>0</v>
      </c>
      <c r="AC187" s="200">
        <v>1</v>
      </c>
      <c r="AD187" s="200">
        <v>0</v>
      </c>
      <c r="AE187" s="200">
        <v>0</v>
      </c>
      <c r="AF187" s="201">
        <v>0</v>
      </c>
      <c r="AG187" s="210" t="s">
        <v>466</v>
      </c>
      <c r="AH187"/>
    </row>
    <row r="188" spans="1:34" s="154" customFormat="1" ht="37.5">
      <c r="A188" s="190">
        <v>169</v>
      </c>
      <c r="B188" s="196" t="s">
        <v>469</v>
      </c>
      <c r="C188" s="191" t="s">
        <v>453</v>
      </c>
      <c r="D188" s="192" t="s">
        <v>105</v>
      </c>
      <c r="E188" s="193">
        <v>16071416</v>
      </c>
      <c r="F188" s="194">
        <v>16462678.234999999</v>
      </c>
      <c r="G188" s="207"/>
      <c r="H188" s="207"/>
      <c r="I188" s="211" t="s">
        <v>454</v>
      </c>
      <c r="J188" s="196" t="s">
        <v>470</v>
      </c>
      <c r="K188" s="209" t="s">
        <v>454</v>
      </c>
      <c r="L188" s="194"/>
      <c r="M188" s="194"/>
      <c r="N188" s="194"/>
      <c r="O188" s="193">
        <f t="shared" si="63"/>
        <v>0</v>
      </c>
      <c r="P188" s="194"/>
      <c r="Q188" s="194"/>
      <c r="R188" s="194"/>
      <c r="S188" s="193">
        <f t="shared" si="64"/>
        <v>0</v>
      </c>
      <c r="T188" s="194"/>
      <c r="U188" s="194"/>
      <c r="V188" s="194"/>
      <c r="W188" s="197">
        <f t="shared" si="65"/>
        <v>0</v>
      </c>
      <c r="X188" s="197"/>
      <c r="Y188" s="197">
        <f t="shared" si="66"/>
        <v>0</v>
      </c>
      <c r="Z188" s="198"/>
      <c r="AA188" s="197"/>
      <c r="AB188" s="199"/>
      <c r="AC188" s="200">
        <v>1</v>
      </c>
      <c r="AD188" s="200">
        <v>0</v>
      </c>
      <c r="AE188" s="200">
        <v>0</v>
      </c>
      <c r="AF188" s="201">
        <v>0</v>
      </c>
      <c r="AG188" s="202" t="s">
        <v>47</v>
      </c>
      <c r="AH188"/>
    </row>
    <row r="189" spans="1:34" s="154" customFormat="1" ht="75">
      <c r="A189" s="190">
        <v>170</v>
      </c>
      <c r="B189" s="196" t="s">
        <v>471</v>
      </c>
      <c r="C189" s="191" t="s">
        <v>453</v>
      </c>
      <c r="D189" s="192" t="s">
        <v>105</v>
      </c>
      <c r="E189" s="193">
        <v>23951449</v>
      </c>
      <c r="F189" s="194">
        <v>25167818.298</v>
      </c>
      <c r="G189" s="207"/>
      <c r="H189" s="207"/>
      <c r="I189" s="211" t="s">
        <v>454</v>
      </c>
      <c r="J189" s="196" t="s">
        <v>472</v>
      </c>
      <c r="K189" s="209" t="s">
        <v>454</v>
      </c>
      <c r="L189" s="194"/>
      <c r="M189" s="194"/>
      <c r="N189" s="194"/>
      <c r="O189" s="193">
        <f t="shared" si="63"/>
        <v>0</v>
      </c>
      <c r="P189" s="194"/>
      <c r="Q189" s="194"/>
      <c r="R189" s="194"/>
      <c r="S189" s="193">
        <f t="shared" si="64"/>
        <v>0</v>
      </c>
      <c r="T189" s="194"/>
      <c r="U189" s="194"/>
      <c r="V189" s="194"/>
      <c r="W189" s="197">
        <f t="shared" si="65"/>
        <v>0</v>
      </c>
      <c r="X189" s="197"/>
      <c r="Y189" s="197">
        <f t="shared" si="66"/>
        <v>0</v>
      </c>
      <c r="Z189" s="198"/>
      <c r="AA189" s="197"/>
      <c r="AB189" s="199"/>
      <c r="AC189" s="200">
        <v>1</v>
      </c>
      <c r="AD189" s="200">
        <v>0</v>
      </c>
      <c r="AE189" s="200">
        <v>0</v>
      </c>
      <c r="AF189" s="201">
        <v>0</v>
      </c>
      <c r="AG189" s="202" t="s">
        <v>47</v>
      </c>
      <c r="AH189"/>
    </row>
    <row r="190" spans="1:34" s="154" customFormat="1" ht="84.75" customHeight="1">
      <c r="A190" s="190">
        <v>171</v>
      </c>
      <c r="B190" s="196" t="s">
        <v>473</v>
      </c>
      <c r="C190" s="191" t="s">
        <v>453</v>
      </c>
      <c r="D190" s="192" t="s">
        <v>44</v>
      </c>
      <c r="E190" s="193">
        <v>3503725</v>
      </c>
      <c r="F190" s="194">
        <v>3320913.9387699999</v>
      </c>
      <c r="G190" s="207"/>
      <c r="H190" s="207"/>
      <c r="I190" s="211" t="s">
        <v>454</v>
      </c>
      <c r="J190" s="196" t="s">
        <v>474</v>
      </c>
      <c r="K190" s="209" t="s">
        <v>454</v>
      </c>
      <c r="L190" s="194"/>
      <c r="M190" s="194"/>
      <c r="N190" s="194"/>
      <c r="O190" s="193">
        <f t="shared" si="63"/>
        <v>0</v>
      </c>
      <c r="P190" s="194"/>
      <c r="Q190" s="194"/>
      <c r="R190" s="194"/>
      <c r="S190" s="193">
        <f t="shared" si="64"/>
        <v>0</v>
      </c>
      <c r="T190" s="194"/>
      <c r="U190" s="194"/>
      <c r="V190" s="194"/>
      <c r="W190" s="197">
        <f t="shared" si="65"/>
        <v>0</v>
      </c>
      <c r="X190" s="197"/>
      <c r="Y190" s="197">
        <f t="shared" si="66"/>
        <v>0</v>
      </c>
      <c r="Z190" s="198"/>
      <c r="AA190" s="197"/>
      <c r="AB190" s="199"/>
      <c r="AC190" s="200">
        <v>1</v>
      </c>
      <c r="AD190" s="200">
        <v>0</v>
      </c>
      <c r="AE190" s="200">
        <v>0</v>
      </c>
      <c r="AF190" s="201">
        <v>0</v>
      </c>
      <c r="AG190" s="202" t="s">
        <v>47</v>
      </c>
      <c r="AH190"/>
    </row>
    <row r="191" spans="1:34" s="154" customFormat="1" ht="168" customHeight="1">
      <c r="A191" s="190">
        <v>172</v>
      </c>
      <c r="B191" s="196" t="s">
        <v>475</v>
      </c>
      <c r="C191" s="191" t="s">
        <v>453</v>
      </c>
      <c r="D191" s="192" t="s">
        <v>44</v>
      </c>
      <c r="E191" s="193">
        <v>24215879</v>
      </c>
      <c r="F191" s="193">
        <v>23858711.699999999</v>
      </c>
      <c r="G191" s="204"/>
      <c r="H191" s="204"/>
      <c r="I191" s="209" t="s">
        <v>454</v>
      </c>
      <c r="J191" s="196" t="s">
        <v>476</v>
      </c>
      <c r="K191" s="209" t="s">
        <v>454</v>
      </c>
      <c r="L191" s="194"/>
      <c r="M191" s="194"/>
      <c r="N191" s="194"/>
      <c r="O191" s="193">
        <f t="shared" si="63"/>
        <v>0</v>
      </c>
      <c r="P191" s="193"/>
      <c r="Q191" s="194"/>
      <c r="R191" s="194"/>
      <c r="S191" s="193">
        <f t="shared" si="64"/>
        <v>0</v>
      </c>
      <c r="T191" s="194"/>
      <c r="U191" s="194"/>
      <c r="V191" s="194"/>
      <c r="W191" s="197">
        <f t="shared" si="65"/>
        <v>0</v>
      </c>
      <c r="X191" s="197"/>
      <c r="Y191" s="197">
        <f t="shared" si="66"/>
        <v>0</v>
      </c>
      <c r="Z191" s="198"/>
      <c r="AA191" s="197"/>
      <c r="AB191" s="199"/>
      <c r="AC191" s="200">
        <v>1</v>
      </c>
      <c r="AD191" s="200">
        <v>0</v>
      </c>
      <c r="AE191" s="200">
        <v>0</v>
      </c>
      <c r="AF191" s="201">
        <v>0</v>
      </c>
      <c r="AG191" s="202" t="s">
        <v>47</v>
      </c>
      <c r="AH191"/>
    </row>
    <row r="192" spans="1:34" s="154" customFormat="1" ht="93" customHeight="1">
      <c r="A192" s="190">
        <v>173</v>
      </c>
      <c r="B192" s="196" t="s">
        <v>477</v>
      </c>
      <c r="C192" s="191" t="s">
        <v>453</v>
      </c>
      <c r="D192" s="192" t="s">
        <v>44</v>
      </c>
      <c r="E192" s="193">
        <v>15707754.607999999</v>
      </c>
      <c r="F192" s="193">
        <v>14977770.799999999</v>
      </c>
      <c r="G192" s="204"/>
      <c r="H192" s="204"/>
      <c r="I192" s="209" t="s">
        <v>454</v>
      </c>
      <c r="J192" s="196" t="s">
        <v>478</v>
      </c>
      <c r="K192" s="209" t="s">
        <v>454</v>
      </c>
      <c r="L192" s="194"/>
      <c r="M192" s="194"/>
      <c r="N192" s="194"/>
      <c r="O192" s="193">
        <f t="shared" si="63"/>
        <v>0</v>
      </c>
      <c r="P192" s="194"/>
      <c r="Q192" s="194"/>
      <c r="R192" s="194"/>
      <c r="S192" s="193">
        <f t="shared" si="64"/>
        <v>0</v>
      </c>
      <c r="T192" s="194"/>
      <c r="U192" s="194"/>
      <c r="V192" s="194"/>
      <c r="W192" s="197">
        <f t="shared" si="65"/>
        <v>0</v>
      </c>
      <c r="X192" s="197"/>
      <c r="Y192" s="197">
        <f t="shared" si="66"/>
        <v>0</v>
      </c>
      <c r="Z192" s="198"/>
      <c r="AA192" s="197"/>
      <c r="AB192" s="199"/>
      <c r="AC192" s="200">
        <v>1</v>
      </c>
      <c r="AD192" s="200">
        <v>0</v>
      </c>
      <c r="AE192" s="200">
        <v>0</v>
      </c>
      <c r="AF192" s="201">
        <v>0</v>
      </c>
      <c r="AG192" s="202" t="s">
        <v>47</v>
      </c>
      <c r="AH192"/>
    </row>
    <row r="193" spans="1:34" s="154" customFormat="1" ht="56.25">
      <c r="A193" s="190">
        <v>174</v>
      </c>
      <c r="B193" s="206" t="s">
        <v>479</v>
      </c>
      <c r="C193" s="191" t="s">
        <v>453</v>
      </c>
      <c r="D193" s="192" t="s">
        <v>291</v>
      </c>
      <c r="E193" s="193">
        <v>879259</v>
      </c>
      <c r="F193" s="193">
        <v>1042624.1</v>
      </c>
      <c r="G193" s="194"/>
      <c r="H193" s="204"/>
      <c r="I193" s="204" t="s">
        <v>454</v>
      </c>
      <c r="J193" s="196" t="s">
        <v>480</v>
      </c>
      <c r="K193" s="209" t="s">
        <v>481</v>
      </c>
      <c r="L193" s="194"/>
      <c r="M193" s="194"/>
      <c r="N193" s="194"/>
      <c r="O193" s="193">
        <f t="shared" si="63"/>
        <v>0</v>
      </c>
      <c r="P193" s="194"/>
      <c r="Q193" s="194"/>
      <c r="R193" s="194"/>
      <c r="S193" s="193">
        <f t="shared" si="64"/>
        <v>0</v>
      </c>
      <c r="T193" s="194"/>
      <c r="U193" s="194"/>
      <c r="V193" s="194"/>
      <c r="W193" s="197">
        <f t="shared" si="65"/>
        <v>0</v>
      </c>
      <c r="X193" s="197"/>
      <c r="Y193" s="197">
        <f t="shared" si="66"/>
        <v>0</v>
      </c>
      <c r="Z193" s="198"/>
      <c r="AA193" s="197"/>
      <c r="AB193" s="199"/>
      <c r="AC193" s="200">
        <v>1</v>
      </c>
      <c r="AD193" s="200"/>
      <c r="AE193" s="200"/>
      <c r="AF193" s="201">
        <v>0</v>
      </c>
      <c r="AG193" s="202" t="s">
        <v>47</v>
      </c>
      <c r="AH193"/>
    </row>
    <row r="194" spans="1:34" s="154" customFormat="1" ht="56.25">
      <c r="A194" s="190">
        <v>175</v>
      </c>
      <c r="B194" s="206" t="s">
        <v>482</v>
      </c>
      <c r="C194" s="191" t="s">
        <v>453</v>
      </c>
      <c r="D194" s="192" t="s">
        <v>44</v>
      </c>
      <c r="E194" s="193">
        <v>893038</v>
      </c>
      <c r="F194" s="193">
        <v>1038274.7</v>
      </c>
      <c r="G194" s="194"/>
      <c r="H194" s="204"/>
      <c r="I194" s="204" t="s">
        <v>454</v>
      </c>
      <c r="J194" s="196" t="s">
        <v>483</v>
      </c>
      <c r="K194" s="209" t="s">
        <v>484</v>
      </c>
      <c r="L194" s="194"/>
      <c r="M194" s="194"/>
      <c r="N194" s="194"/>
      <c r="O194" s="193">
        <f t="shared" si="63"/>
        <v>0</v>
      </c>
      <c r="P194" s="194"/>
      <c r="Q194" s="194"/>
      <c r="R194" s="194"/>
      <c r="S194" s="193">
        <f t="shared" si="64"/>
        <v>0</v>
      </c>
      <c r="T194" s="194"/>
      <c r="U194" s="194"/>
      <c r="V194" s="194"/>
      <c r="W194" s="197">
        <f t="shared" si="65"/>
        <v>0</v>
      </c>
      <c r="X194" s="197"/>
      <c r="Y194" s="197">
        <f t="shared" si="66"/>
        <v>0</v>
      </c>
      <c r="Z194" s="198"/>
      <c r="AA194" s="197"/>
      <c r="AB194" s="199"/>
      <c r="AC194" s="200">
        <v>1</v>
      </c>
      <c r="AD194" s="200"/>
      <c r="AE194" s="200"/>
      <c r="AF194" s="201">
        <v>0</v>
      </c>
      <c r="AG194" s="205" t="s">
        <v>485</v>
      </c>
      <c r="AH194"/>
    </row>
    <row r="195" spans="1:34" s="154" customFormat="1" ht="131.25">
      <c r="A195" s="190">
        <v>176</v>
      </c>
      <c r="B195" s="196" t="s">
        <v>486</v>
      </c>
      <c r="C195" s="191" t="s">
        <v>453</v>
      </c>
      <c r="D195" s="192" t="s">
        <v>58</v>
      </c>
      <c r="E195" s="193">
        <v>3974200</v>
      </c>
      <c r="F195" s="193">
        <v>5018133.7861000001</v>
      </c>
      <c r="G195" s="194"/>
      <c r="H195" s="194" t="s">
        <v>353</v>
      </c>
      <c r="I195" s="204" t="s">
        <v>487</v>
      </c>
      <c r="J195" s="196" t="s">
        <v>488</v>
      </c>
      <c r="K195" s="209" t="s">
        <v>489</v>
      </c>
      <c r="L195" s="194"/>
      <c r="M195" s="194"/>
      <c r="N195" s="194"/>
      <c r="O195" s="193">
        <f t="shared" si="63"/>
        <v>0</v>
      </c>
      <c r="P195" s="194"/>
      <c r="Q195" s="194"/>
      <c r="R195" s="194"/>
      <c r="S195" s="193">
        <f t="shared" si="64"/>
        <v>0</v>
      </c>
      <c r="T195" s="194"/>
      <c r="U195" s="194"/>
      <c r="V195" s="194"/>
      <c r="W195" s="197">
        <f t="shared" si="65"/>
        <v>0</v>
      </c>
      <c r="X195" s="197"/>
      <c r="Y195" s="197">
        <f t="shared" si="66"/>
        <v>0</v>
      </c>
      <c r="Z195" s="198"/>
      <c r="AA195" s="197"/>
      <c r="AB195" s="199"/>
      <c r="AC195" s="200">
        <v>1</v>
      </c>
      <c r="AD195" s="200"/>
      <c r="AE195" s="200"/>
      <c r="AF195" s="201">
        <v>0</v>
      </c>
      <c r="AG195" s="202" t="s">
        <v>490</v>
      </c>
      <c r="AH195"/>
    </row>
    <row r="196" spans="1:34" s="154" customFormat="1" ht="47.25" customHeight="1">
      <c r="A196" s="190">
        <v>177</v>
      </c>
      <c r="B196" s="196" t="s">
        <v>491</v>
      </c>
      <c r="C196" s="191" t="s">
        <v>453</v>
      </c>
      <c r="D196" s="192" t="s">
        <v>44</v>
      </c>
      <c r="E196" s="193">
        <v>2885570</v>
      </c>
      <c r="F196" s="193">
        <v>2758349.8738199999</v>
      </c>
      <c r="G196" s="204"/>
      <c r="H196" s="204"/>
      <c r="I196" s="195" t="s">
        <v>454</v>
      </c>
      <c r="J196" s="196" t="s">
        <v>492</v>
      </c>
      <c r="K196" s="209" t="s">
        <v>493</v>
      </c>
      <c r="L196" s="194"/>
      <c r="M196" s="194"/>
      <c r="N196" s="194"/>
      <c r="O196" s="193">
        <f t="shared" si="63"/>
        <v>0</v>
      </c>
      <c r="P196" s="194"/>
      <c r="Q196" s="194"/>
      <c r="R196" s="194"/>
      <c r="S196" s="193">
        <f t="shared" si="64"/>
        <v>0</v>
      </c>
      <c r="T196" s="194"/>
      <c r="U196" s="194"/>
      <c r="V196" s="194"/>
      <c r="W196" s="197">
        <f t="shared" si="65"/>
        <v>0</v>
      </c>
      <c r="X196" s="197"/>
      <c r="Y196" s="197">
        <f t="shared" si="66"/>
        <v>0</v>
      </c>
      <c r="Z196" s="198"/>
      <c r="AA196" s="197"/>
      <c r="AB196" s="199"/>
      <c r="AC196" s="200">
        <v>1</v>
      </c>
      <c r="AD196" s="200">
        <v>0</v>
      </c>
      <c r="AE196" s="200">
        <v>0</v>
      </c>
      <c r="AF196" s="201">
        <v>0</v>
      </c>
      <c r="AG196" s="202" t="s">
        <v>47</v>
      </c>
      <c r="AH196"/>
    </row>
    <row r="197" spans="1:34" s="154" customFormat="1" ht="47.25" customHeight="1">
      <c r="A197" s="190">
        <v>178</v>
      </c>
      <c r="B197" s="196" t="s">
        <v>494</v>
      </c>
      <c r="C197" s="191" t="s">
        <v>453</v>
      </c>
      <c r="D197" s="192" t="s">
        <v>44</v>
      </c>
      <c r="E197" s="193">
        <v>1828450</v>
      </c>
      <c r="F197" s="193">
        <v>1760565.9640299999</v>
      </c>
      <c r="G197" s="204"/>
      <c r="H197" s="204"/>
      <c r="I197" s="195" t="s">
        <v>454</v>
      </c>
      <c r="J197" s="196" t="s">
        <v>495</v>
      </c>
      <c r="K197" s="209" t="s">
        <v>496</v>
      </c>
      <c r="L197" s="194"/>
      <c r="M197" s="194"/>
      <c r="N197" s="194"/>
      <c r="O197" s="193">
        <f t="shared" si="63"/>
        <v>0</v>
      </c>
      <c r="P197" s="194"/>
      <c r="Q197" s="194"/>
      <c r="R197" s="194"/>
      <c r="S197" s="193">
        <f t="shared" si="64"/>
        <v>0</v>
      </c>
      <c r="T197" s="194"/>
      <c r="U197" s="194"/>
      <c r="V197" s="194"/>
      <c r="W197" s="197">
        <f t="shared" si="65"/>
        <v>0</v>
      </c>
      <c r="X197" s="197"/>
      <c r="Y197" s="197">
        <f t="shared" si="66"/>
        <v>0</v>
      </c>
      <c r="Z197" s="198"/>
      <c r="AA197" s="197"/>
      <c r="AB197" s="199"/>
      <c r="AC197" s="200">
        <v>1</v>
      </c>
      <c r="AD197" s="200">
        <v>0</v>
      </c>
      <c r="AE197" s="200">
        <v>0</v>
      </c>
      <c r="AF197" s="201">
        <v>0</v>
      </c>
      <c r="AG197" s="202" t="s">
        <v>47</v>
      </c>
      <c r="AH197"/>
    </row>
    <row r="198" spans="1:34" s="154" customFormat="1" ht="150">
      <c r="A198" s="190">
        <v>179</v>
      </c>
      <c r="B198" s="196" t="s">
        <v>497</v>
      </c>
      <c r="C198" s="191" t="s">
        <v>453</v>
      </c>
      <c r="D198" s="192" t="s">
        <v>75</v>
      </c>
      <c r="E198" s="193">
        <v>637843</v>
      </c>
      <c r="F198" s="194">
        <v>615787.74699999997</v>
      </c>
      <c r="G198" s="204"/>
      <c r="H198" s="204"/>
      <c r="I198" s="195" t="s">
        <v>454</v>
      </c>
      <c r="J198" s="196" t="s">
        <v>498</v>
      </c>
      <c r="K198" s="209" t="s">
        <v>454</v>
      </c>
      <c r="L198" s="194"/>
      <c r="M198" s="194"/>
      <c r="N198" s="194"/>
      <c r="O198" s="193">
        <f t="shared" si="63"/>
        <v>0</v>
      </c>
      <c r="P198" s="194"/>
      <c r="Q198" s="194"/>
      <c r="R198" s="194"/>
      <c r="S198" s="193">
        <f t="shared" si="64"/>
        <v>0</v>
      </c>
      <c r="T198" s="194"/>
      <c r="U198" s="194"/>
      <c r="V198" s="194"/>
      <c r="W198" s="197">
        <f t="shared" si="65"/>
        <v>0</v>
      </c>
      <c r="X198" s="197"/>
      <c r="Y198" s="197">
        <f t="shared" si="66"/>
        <v>0</v>
      </c>
      <c r="Z198" s="198"/>
      <c r="AA198" s="197"/>
      <c r="AB198" s="199"/>
      <c r="AC198" s="212">
        <v>1</v>
      </c>
      <c r="AD198" s="212"/>
      <c r="AE198" s="212"/>
      <c r="AF198" s="213"/>
      <c r="AG198" s="202" t="s">
        <v>47</v>
      </c>
      <c r="AH198"/>
    </row>
    <row r="199" spans="1:34" s="154" customFormat="1" ht="74.25" customHeight="1">
      <c r="A199" s="190">
        <v>180</v>
      </c>
      <c r="B199" s="196" t="s">
        <v>499</v>
      </c>
      <c r="C199" s="191" t="s">
        <v>453</v>
      </c>
      <c r="D199" s="192" t="s">
        <v>75</v>
      </c>
      <c r="E199" s="193">
        <v>545776</v>
      </c>
      <c r="F199" s="194">
        <v>534745.65300000005</v>
      </c>
      <c r="G199" s="204"/>
      <c r="H199" s="204"/>
      <c r="I199" s="195" t="s">
        <v>454</v>
      </c>
      <c r="J199" s="196" t="s">
        <v>500</v>
      </c>
      <c r="K199" s="209" t="s">
        <v>454</v>
      </c>
      <c r="L199" s="194"/>
      <c r="M199" s="194"/>
      <c r="N199" s="194"/>
      <c r="O199" s="193">
        <f t="shared" si="63"/>
        <v>0</v>
      </c>
      <c r="P199" s="194"/>
      <c r="Q199" s="194"/>
      <c r="R199" s="194"/>
      <c r="S199" s="193">
        <f t="shared" si="64"/>
        <v>0</v>
      </c>
      <c r="T199" s="194"/>
      <c r="U199" s="194"/>
      <c r="V199" s="194"/>
      <c r="W199" s="197">
        <f t="shared" si="65"/>
        <v>0</v>
      </c>
      <c r="X199" s="197"/>
      <c r="Y199" s="197">
        <f t="shared" si="66"/>
        <v>0</v>
      </c>
      <c r="Z199" s="198"/>
      <c r="AA199" s="197"/>
      <c r="AB199" s="199"/>
      <c r="AC199" s="212">
        <v>1</v>
      </c>
      <c r="AD199" s="212"/>
      <c r="AE199" s="212"/>
      <c r="AF199" s="213"/>
      <c r="AG199" s="202" t="s">
        <v>47</v>
      </c>
      <c r="AH199"/>
    </row>
    <row r="200" spans="1:34" s="154" customFormat="1" ht="75">
      <c r="A200" s="190">
        <v>181</v>
      </c>
      <c r="B200" s="196" t="s">
        <v>501</v>
      </c>
      <c r="C200" s="191" t="s">
        <v>453</v>
      </c>
      <c r="D200" s="192" t="s">
        <v>44</v>
      </c>
      <c r="E200" s="193">
        <v>892465</v>
      </c>
      <c r="F200" s="193">
        <v>1070818.58</v>
      </c>
      <c r="G200" s="207"/>
      <c r="H200" s="207"/>
      <c r="I200" s="211" t="s">
        <v>454</v>
      </c>
      <c r="J200" s="196" t="s">
        <v>502</v>
      </c>
      <c r="K200" s="209" t="s">
        <v>503</v>
      </c>
      <c r="L200" s="194"/>
      <c r="M200" s="194"/>
      <c r="N200" s="194"/>
      <c r="O200" s="193">
        <f t="shared" si="63"/>
        <v>0</v>
      </c>
      <c r="P200" s="194"/>
      <c r="Q200" s="194"/>
      <c r="R200" s="194"/>
      <c r="S200" s="193">
        <f t="shared" si="64"/>
        <v>0</v>
      </c>
      <c r="T200" s="194"/>
      <c r="U200" s="194"/>
      <c r="V200" s="194"/>
      <c r="W200" s="197">
        <f t="shared" si="65"/>
        <v>0</v>
      </c>
      <c r="X200" s="197"/>
      <c r="Y200" s="197">
        <f t="shared" si="66"/>
        <v>0</v>
      </c>
      <c r="Z200" s="198"/>
      <c r="AA200" s="197"/>
      <c r="AB200" s="199"/>
      <c r="AC200" s="212">
        <v>1</v>
      </c>
      <c r="AD200" s="212"/>
      <c r="AE200" s="212"/>
      <c r="AF200" s="213"/>
      <c r="AG200" s="202" t="s">
        <v>47</v>
      </c>
      <c r="AH200"/>
    </row>
    <row r="201" spans="1:34" s="154" customFormat="1" ht="93.75">
      <c r="A201" s="190">
        <v>182</v>
      </c>
      <c r="B201" s="196" t="s">
        <v>504</v>
      </c>
      <c r="C201" s="191" t="s">
        <v>453</v>
      </c>
      <c r="D201" s="192" t="s">
        <v>44</v>
      </c>
      <c r="E201" s="193">
        <v>405934</v>
      </c>
      <c r="F201" s="193">
        <v>412992.32799999998</v>
      </c>
      <c r="G201" s="207"/>
      <c r="H201" s="207"/>
      <c r="I201" s="211" t="s">
        <v>454</v>
      </c>
      <c r="J201" s="196" t="s">
        <v>505</v>
      </c>
      <c r="K201" s="209" t="s">
        <v>506</v>
      </c>
      <c r="L201" s="194"/>
      <c r="M201" s="194"/>
      <c r="N201" s="194"/>
      <c r="O201" s="193">
        <f t="shared" si="63"/>
        <v>0</v>
      </c>
      <c r="P201" s="194"/>
      <c r="Q201" s="194"/>
      <c r="R201" s="194"/>
      <c r="S201" s="193">
        <f t="shared" si="64"/>
        <v>0</v>
      </c>
      <c r="T201" s="194"/>
      <c r="U201" s="194"/>
      <c r="V201" s="194"/>
      <c r="W201" s="197">
        <f t="shared" si="65"/>
        <v>0</v>
      </c>
      <c r="X201" s="197"/>
      <c r="Y201" s="197">
        <f t="shared" si="66"/>
        <v>0</v>
      </c>
      <c r="Z201" s="198"/>
      <c r="AA201" s="197"/>
      <c r="AB201" s="199"/>
      <c r="AC201" s="212">
        <v>1</v>
      </c>
      <c r="AD201" s="212"/>
      <c r="AE201" s="212"/>
      <c r="AF201" s="213"/>
      <c r="AG201" s="202" t="s">
        <v>47</v>
      </c>
      <c r="AH201"/>
    </row>
    <row r="202" spans="1:34" s="154" customFormat="1" ht="74.25" customHeight="1">
      <c r="A202" s="190">
        <v>183</v>
      </c>
      <c r="B202" s="196" t="s">
        <v>507</v>
      </c>
      <c r="C202" s="191" t="s">
        <v>453</v>
      </c>
      <c r="D202" s="192" t="s">
        <v>44</v>
      </c>
      <c r="E202" s="193">
        <v>2276943</v>
      </c>
      <c r="F202" s="193">
        <v>967916.42099999997</v>
      </c>
      <c r="G202" s="207"/>
      <c r="H202" s="207"/>
      <c r="I202" s="211"/>
      <c r="J202" s="196" t="s">
        <v>508</v>
      </c>
      <c r="K202" s="209" t="s">
        <v>509</v>
      </c>
      <c r="L202" s="194"/>
      <c r="M202" s="194"/>
      <c r="N202" s="194"/>
      <c r="O202" s="193">
        <f t="shared" si="63"/>
        <v>0</v>
      </c>
      <c r="P202" s="194"/>
      <c r="Q202" s="194"/>
      <c r="R202" s="194"/>
      <c r="S202" s="193">
        <f t="shared" si="64"/>
        <v>0</v>
      </c>
      <c r="T202" s="194"/>
      <c r="U202" s="194"/>
      <c r="V202" s="194"/>
      <c r="W202" s="197">
        <f t="shared" si="65"/>
        <v>0</v>
      </c>
      <c r="X202" s="197"/>
      <c r="Y202" s="197">
        <f t="shared" si="66"/>
        <v>0</v>
      </c>
      <c r="Z202" s="198"/>
      <c r="AA202" s="197"/>
      <c r="AB202" s="199"/>
      <c r="AC202" s="212">
        <v>1</v>
      </c>
      <c r="AD202" s="212"/>
      <c r="AE202" s="212"/>
      <c r="AF202" s="213"/>
      <c r="AG202" s="202" t="s">
        <v>47</v>
      </c>
      <c r="AH202"/>
    </row>
    <row r="203" spans="1:34" s="154" customFormat="1" ht="89.25" customHeight="1">
      <c r="A203" s="190">
        <v>184</v>
      </c>
      <c r="B203" s="196" t="s">
        <v>510</v>
      </c>
      <c r="C203" s="191" t="s">
        <v>453</v>
      </c>
      <c r="D203" s="192" t="s">
        <v>44</v>
      </c>
      <c r="E203" s="193">
        <v>3274820</v>
      </c>
      <c r="F203" s="193">
        <v>381157.73499999999</v>
      </c>
      <c r="G203" s="207"/>
      <c r="H203" s="207"/>
      <c r="I203" s="211"/>
      <c r="J203" s="196" t="s">
        <v>511</v>
      </c>
      <c r="K203" s="209" t="s">
        <v>512</v>
      </c>
      <c r="L203" s="194"/>
      <c r="M203" s="194"/>
      <c r="N203" s="194"/>
      <c r="O203" s="193">
        <f t="shared" si="63"/>
        <v>0</v>
      </c>
      <c r="P203" s="194"/>
      <c r="Q203" s="194"/>
      <c r="R203" s="194"/>
      <c r="S203" s="193">
        <f t="shared" si="64"/>
        <v>0</v>
      </c>
      <c r="T203" s="194"/>
      <c r="U203" s="194"/>
      <c r="V203" s="194"/>
      <c r="W203" s="197">
        <f t="shared" si="65"/>
        <v>0</v>
      </c>
      <c r="X203" s="197"/>
      <c r="Y203" s="197">
        <f t="shared" si="66"/>
        <v>0</v>
      </c>
      <c r="Z203" s="198"/>
      <c r="AA203" s="197"/>
      <c r="AB203" s="199"/>
      <c r="AC203" s="212">
        <v>1</v>
      </c>
      <c r="AD203" s="212"/>
      <c r="AE203" s="212"/>
      <c r="AF203" s="213"/>
      <c r="AG203" s="202" t="s">
        <v>47</v>
      </c>
      <c r="AH203"/>
    </row>
    <row r="204" spans="1:34" s="154" customFormat="1" ht="93.75">
      <c r="A204" s="190">
        <v>185</v>
      </c>
      <c r="B204" s="196" t="s">
        <v>513</v>
      </c>
      <c r="C204" s="191" t="s">
        <v>453</v>
      </c>
      <c r="D204" s="192" t="s">
        <v>75</v>
      </c>
      <c r="E204" s="193">
        <v>1990022</v>
      </c>
      <c r="F204" s="193">
        <v>1898206.3</v>
      </c>
      <c r="G204" s="207"/>
      <c r="H204" s="207"/>
      <c r="I204" s="214" t="s">
        <v>454</v>
      </c>
      <c r="J204" s="196" t="s">
        <v>514</v>
      </c>
      <c r="K204" s="209" t="s">
        <v>454</v>
      </c>
      <c r="L204" s="194"/>
      <c r="M204" s="194"/>
      <c r="N204" s="194"/>
      <c r="O204" s="193">
        <f t="shared" si="63"/>
        <v>607094</v>
      </c>
      <c r="P204" s="194">
        <v>607094</v>
      </c>
      <c r="Q204" s="194"/>
      <c r="R204" s="194"/>
      <c r="S204" s="193">
        <f t="shared" si="64"/>
        <v>0</v>
      </c>
      <c r="T204" s="194"/>
      <c r="U204" s="194"/>
      <c r="V204" s="194"/>
      <c r="W204" s="197">
        <f t="shared" si="65"/>
        <v>0</v>
      </c>
      <c r="X204" s="197"/>
      <c r="Y204" s="197">
        <f t="shared" si="66"/>
        <v>607094</v>
      </c>
      <c r="Z204" s="198">
        <f t="shared" si="68"/>
        <v>1</v>
      </c>
      <c r="AA204" s="197">
        <f t="shared" si="67"/>
        <v>607094</v>
      </c>
      <c r="AB204" s="199">
        <f t="shared" si="69"/>
        <v>1</v>
      </c>
      <c r="AC204" s="212">
        <v>1</v>
      </c>
      <c r="AD204" s="212"/>
      <c r="AE204" s="212"/>
      <c r="AF204" s="213"/>
      <c r="AG204" s="202" t="s">
        <v>47</v>
      </c>
      <c r="AH204"/>
    </row>
    <row r="205" spans="1:34" s="154" customFormat="1" ht="56.25">
      <c r="A205" s="190">
        <v>186</v>
      </c>
      <c r="B205" s="196" t="s">
        <v>515</v>
      </c>
      <c r="C205" s="191" t="s">
        <v>453</v>
      </c>
      <c r="D205" s="192" t="s">
        <v>44</v>
      </c>
      <c r="E205" s="193">
        <v>382704</v>
      </c>
      <c r="F205" s="193">
        <v>357938</v>
      </c>
      <c r="G205" s="207"/>
      <c r="H205" s="207"/>
      <c r="I205" s="211" t="s">
        <v>454</v>
      </c>
      <c r="J205" s="196" t="s">
        <v>516</v>
      </c>
      <c r="K205" s="209" t="s">
        <v>517</v>
      </c>
      <c r="L205" s="194"/>
      <c r="M205" s="194"/>
      <c r="N205" s="194"/>
      <c r="O205" s="193">
        <f t="shared" si="63"/>
        <v>0</v>
      </c>
      <c r="P205" s="194"/>
      <c r="Q205" s="194"/>
      <c r="R205" s="194"/>
      <c r="S205" s="193">
        <f t="shared" si="64"/>
        <v>0</v>
      </c>
      <c r="T205" s="194"/>
      <c r="U205" s="194"/>
      <c r="V205" s="194"/>
      <c r="W205" s="197">
        <f t="shared" si="65"/>
        <v>0</v>
      </c>
      <c r="X205" s="197"/>
      <c r="Y205" s="197">
        <f t="shared" si="66"/>
        <v>0</v>
      </c>
      <c r="Z205" s="198"/>
      <c r="AA205" s="197"/>
      <c r="AB205" s="199"/>
      <c r="AC205" s="212">
        <v>1</v>
      </c>
      <c r="AD205" s="212"/>
      <c r="AE205" s="212"/>
      <c r="AF205" s="213"/>
      <c r="AG205" s="202" t="s">
        <v>47</v>
      </c>
      <c r="AH205"/>
    </row>
    <row r="206" spans="1:34" s="154" customFormat="1" ht="75">
      <c r="A206" s="190">
        <v>187</v>
      </c>
      <c r="B206" s="196" t="s">
        <v>518</v>
      </c>
      <c r="C206" s="191" t="s">
        <v>453</v>
      </c>
      <c r="D206" s="192" t="s">
        <v>44</v>
      </c>
      <c r="E206" s="193">
        <v>373842</v>
      </c>
      <c r="F206" s="194">
        <v>347435.16303999996</v>
      </c>
      <c r="G206" s="207"/>
      <c r="H206" s="207"/>
      <c r="I206" s="211" t="s">
        <v>454</v>
      </c>
      <c r="J206" s="196" t="s">
        <v>519</v>
      </c>
      <c r="K206" s="209" t="s">
        <v>454</v>
      </c>
      <c r="L206" s="194"/>
      <c r="M206" s="194"/>
      <c r="N206" s="194"/>
      <c r="O206" s="193">
        <f t="shared" si="63"/>
        <v>40000</v>
      </c>
      <c r="P206" s="194">
        <v>40000</v>
      </c>
      <c r="Q206" s="194"/>
      <c r="R206" s="194"/>
      <c r="S206" s="193">
        <f t="shared" si="64"/>
        <v>0</v>
      </c>
      <c r="T206" s="194"/>
      <c r="U206" s="194"/>
      <c r="V206" s="194"/>
      <c r="W206" s="197">
        <f t="shared" si="65"/>
        <v>0</v>
      </c>
      <c r="X206" s="197"/>
      <c r="Y206" s="197">
        <f t="shared" si="66"/>
        <v>40000</v>
      </c>
      <c r="Z206" s="198">
        <f t="shared" si="68"/>
        <v>1</v>
      </c>
      <c r="AA206" s="197">
        <f t="shared" si="67"/>
        <v>40000</v>
      </c>
      <c r="AB206" s="199">
        <f t="shared" si="69"/>
        <v>1</v>
      </c>
      <c r="AC206" s="212">
        <v>1</v>
      </c>
      <c r="AD206" s="212"/>
      <c r="AE206" s="212"/>
      <c r="AF206" s="213"/>
      <c r="AG206" s="202" t="s">
        <v>47</v>
      </c>
      <c r="AH206"/>
    </row>
    <row r="207" spans="1:34" s="154" customFormat="1" ht="49.5" customHeight="1">
      <c r="A207" s="190">
        <v>188</v>
      </c>
      <c r="B207" s="196" t="s">
        <v>520</v>
      </c>
      <c r="C207" s="191" t="s">
        <v>453</v>
      </c>
      <c r="D207" s="192" t="s">
        <v>58</v>
      </c>
      <c r="E207" s="193">
        <v>727079</v>
      </c>
      <c r="F207" s="193">
        <v>727079</v>
      </c>
      <c r="G207" s="207"/>
      <c r="H207" s="207"/>
      <c r="I207" s="211" t="s">
        <v>454</v>
      </c>
      <c r="J207" s="196" t="s">
        <v>521</v>
      </c>
      <c r="K207" s="209" t="s">
        <v>454</v>
      </c>
      <c r="L207" s="194"/>
      <c r="M207" s="194"/>
      <c r="N207" s="194"/>
      <c r="O207" s="193">
        <f t="shared" si="63"/>
        <v>197293</v>
      </c>
      <c r="P207" s="194">
        <v>197293</v>
      </c>
      <c r="Q207" s="194"/>
      <c r="R207" s="194"/>
      <c r="S207" s="193">
        <f t="shared" si="64"/>
        <v>0</v>
      </c>
      <c r="T207" s="194"/>
      <c r="U207" s="194"/>
      <c r="V207" s="194"/>
      <c r="W207" s="197">
        <f t="shared" si="65"/>
        <v>0</v>
      </c>
      <c r="X207" s="197"/>
      <c r="Y207" s="197">
        <f t="shared" si="66"/>
        <v>197293</v>
      </c>
      <c r="Z207" s="198">
        <f t="shared" si="68"/>
        <v>1</v>
      </c>
      <c r="AA207" s="197">
        <f t="shared" si="67"/>
        <v>197293</v>
      </c>
      <c r="AB207" s="199">
        <f t="shared" si="69"/>
        <v>1</v>
      </c>
      <c r="AC207" s="212">
        <v>1</v>
      </c>
      <c r="AD207" s="212"/>
      <c r="AE207" s="212"/>
      <c r="AF207" s="213"/>
      <c r="AG207" s="202" t="s">
        <v>47</v>
      </c>
      <c r="AH207"/>
    </row>
    <row r="208" spans="1:34" s="154" customFormat="1" ht="49.5" customHeight="1">
      <c r="A208" s="190">
        <v>189</v>
      </c>
      <c r="B208" s="196" t="s">
        <v>522</v>
      </c>
      <c r="C208" s="191" t="s">
        <v>523</v>
      </c>
      <c r="D208" s="192" t="s">
        <v>105</v>
      </c>
      <c r="E208" s="193">
        <v>9828851</v>
      </c>
      <c r="F208" s="193">
        <v>9608501.1999999993</v>
      </c>
      <c r="G208" s="207"/>
      <c r="H208" s="207">
        <v>9608501.1999999993</v>
      </c>
      <c r="I208" s="211"/>
      <c r="J208" s="196" t="s">
        <v>524</v>
      </c>
      <c r="K208" s="209"/>
      <c r="L208" s="194" t="s">
        <v>447</v>
      </c>
      <c r="M208" s="194"/>
      <c r="N208" s="194"/>
      <c r="O208" s="193">
        <f t="shared" si="63"/>
        <v>1428907</v>
      </c>
      <c r="P208" s="194">
        <v>1428907</v>
      </c>
      <c r="Q208" s="194"/>
      <c r="R208" s="194"/>
      <c r="S208" s="193">
        <f t="shared" si="64"/>
        <v>488107</v>
      </c>
      <c r="T208" s="194">
        <v>488107</v>
      </c>
      <c r="U208" s="194"/>
      <c r="V208" s="194"/>
      <c r="W208" s="197">
        <f t="shared" si="65"/>
        <v>0</v>
      </c>
      <c r="X208" s="197"/>
      <c r="Y208" s="197">
        <f t="shared" si="66"/>
        <v>940800</v>
      </c>
      <c r="Z208" s="198">
        <f t="shared" si="68"/>
        <v>0.65840534058549649</v>
      </c>
      <c r="AA208" s="197">
        <f t="shared" si="67"/>
        <v>940800</v>
      </c>
      <c r="AB208" s="199">
        <f t="shared" si="69"/>
        <v>0.65840534058549649</v>
      </c>
      <c r="AC208" s="212">
        <v>1</v>
      </c>
      <c r="AD208" s="212"/>
      <c r="AE208" s="212"/>
      <c r="AF208" s="215"/>
      <c r="AG208" s="202" t="s">
        <v>525</v>
      </c>
      <c r="AH208"/>
    </row>
    <row r="209" spans="1:34" s="154" customFormat="1" ht="49.5" customHeight="1">
      <c r="A209" s="190">
        <v>190</v>
      </c>
      <c r="B209" s="196" t="s">
        <v>526</v>
      </c>
      <c r="C209" s="191" t="s">
        <v>440</v>
      </c>
      <c r="D209" s="192" t="s">
        <v>113</v>
      </c>
      <c r="E209" s="193">
        <v>39196085</v>
      </c>
      <c r="F209" s="193"/>
      <c r="G209" s="207"/>
      <c r="H209" s="207"/>
      <c r="I209" s="211"/>
      <c r="J209" s="196"/>
      <c r="K209" s="209"/>
      <c r="L209" s="194"/>
      <c r="M209" s="194"/>
      <c r="N209" s="194"/>
      <c r="O209" s="193">
        <f t="shared" si="63"/>
        <v>0</v>
      </c>
      <c r="P209" s="194"/>
      <c r="Q209" s="194"/>
      <c r="R209" s="194"/>
      <c r="S209" s="193">
        <f t="shared" si="64"/>
        <v>0</v>
      </c>
      <c r="T209" s="194"/>
      <c r="U209" s="194"/>
      <c r="V209" s="194"/>
      <c r="W209" s="197">
        <f t="shared" si="65"/>
        <v>0</v>
      </c>
      <c r="X209" s="197"/>
      <c r="Y209" s="197">
        <f t="shared" si="66"/>
        <v>0</v>
      </c>
      <c r="Z209" s="198"/>
      <c r="AA209" s="197"/>
      <c r="AB209" s="199"/>
      <c r="AC209" s="212">
        <v>1</v>
      </c>
      <c r="AD209" s="212"/>
      <c r="AE209" s="212"/>
      <c r="AF209" s="215"/>
      <c r="AG209" s="202" t="s">
        <v>47</v>
      </c>
      <c r="AH209"/>
    </row>
    <row r="210" spans="1:34" s="154" customFormat="1" ht="67.5" customHeight="1">
      <c r="A210" s="190">
        <v>191</v>
      </c>
      <c r="B210" s="196" t="s">
        <v>527</v>
      </c>
      <c r="C210" s="191" t="s">
        <v>440</v>
      </c>
      <c r="D210" s="192" t="s">
        <v>113</v>
      </c>
      <c r="E210" s="193">
        <v>89028718</v>
      </c>
      <c r="F210" s="193"/>
      <c r="G210" s="207"/>
      <c r="H210" s="207"/>
      <c r="I210" s="211"/>
      <c r="J210" s="196"/>
      <c r="K210" s="209"/>
      <c r="L210" s="194"/>
      <c r="M210" s="194"/>
      <c r="N210" s="194"/>
      <c r="O210" s="193">
        <f t="shared" si="63"/>
        <v>0</v>
      </c>
      <c r="P210" s="194"/>
      <c r="Q210" s="194"/>
      <c r="R210" s="194"/>
      <c r="S210" s="193">
        <f t="shared" si="64"/>
        <v>0</v>
      </c>
      <c r="T210" s="194"/>
      <c r="U210" s="194"/>
      <c r="V210" s="194"/>
      <c r="W210" s="197">
        <f t="shared" si="65"/>
        <v>0</v>
      </c>
      <c r="X210" s="197"/>
      <c r="Y210" s="197">
        <f t="shared" si="66"/>
        <v>0</v>
      </c>
      <c r="Z210" s="198"/>
      <c r="AA210" s="197"/>
      <c r="AB210" s="199"/>
      <c r="AC210" s="212">
        <v>1</v>
      </c>
      <c r="AD210" s="212"/>
      <c r="AE210" s="212"/>
      <c r="AF210" s="215"/>
      <c r="AG210" s="216" t="s">
        <v>528</v>
      </c>
      <c r="AH210"/>
    </row>
    <row r="211" spans="1:34" s="154" customFormat="1" ht="49.5" customHeight="1">
      <c r="A211" s="190">
        <v>192</v>
      </c>
      <c r="B211" s="196" t="s">
        <v>529</v>
      </c>
      <c r="C211" s="191" t="s">
        <v>453</v>
      </c>
      <c r="D211" s="192" t="s">
        <v>113</v>
      </c>
      <c r="E211" s="193">
        <v>11510998</v>
      </c>
      <c r="F211" s="193"/>
      <c r="G211" s="207"/>
      <c r="H211" s="207">
        <v>9000000</v>
      </c>
      <c r="I211" s="211"/>
      <c r="J211" s="196"/>
      <c r="K211" s="209"/>
      <c r="L211" s="194"/>
      <c r="M211" s="194"/>
      <c r="N211" s="194"/>
      <c r="O211" s="193">
        <f t="shared" si="63"/>
        <v>0</v>
      </c>
      <c r="P211" s="194"/>
      <c r="Q211" s="194"/>
      <c r="R211" s="194"/>
      <c r="S211" s="193">
        <f t="shared" si="64"/>
        <v>0</v>
      </c>
      <c r="T211" s="194"/>
      <c r="U211" s="194"/>
      <c r="V211" s="194"/>
      <c r="W211" s="197">
        <f t="shared" si="65"/>
        <v>0</v>
      </c>
      <c r="X211" s="197"/>
      <c r="Y211" s="197">
        <f t="shared" si="66"/>
        <v>0</v>
      </c>
      <c r="Z211" s="198"/>
      <c r="AA211" s="197"/>
      <c r="AB211" s="199"/>
      <c r="AC211" s="212">
        <v>1</v>
      </c>
      <c r="AD211" s="212"/>
      <c r="AE211" s="212"/>
      <c r="AF211" s="215"/>
      <c r="AG211" s="202" t="s">
        <v>47</v>
      </c>
      <c r="AH211"/>
    </row>
    <row r="212" spans="1:34" s="154" customFormat="1" ht="49.5" customHeight="1">
      <c r="A212" s="190">
        <v>193</v>
      </c>
      <c r="B212" s="196" t="s">
        <v>531</v>
      </c>
      <c r="C212" s="191" t="s">
        <v>453</v>
      </c>
      <c r="D212" s="192" t="s">
        <v>113</v>
      </c>
      <c r="E212" s="193">
        <v>6443080</v>
      </c>
      <c r="F212" s="193">
        <v>6458041.8909999998</v>
      </c>
      <c r="G212" s="207"/>
      <c r="H212" s="207">
        <v>5200000</v>
      </c>
      <c r="I212" s="211"/>
      <c r="J212" s="196"/>
      <c r="K212" s="209"/>
      <c r="L212" s="194"/>
      <c r="M212" s="194"/>
      <c r="N212" s="194"/>
      <c r="O212" s="193">
        <f t="shared" si="63"/>
        <v>0</v>
      </c>
      <c r="P212" s="194"/>
      <c r="Q212" s="194"/>
      <c r="R212" s="194"/>
      <c r="S212" s="193">
        <f t="shared" si="64"/>
        <v>0</v>
      </c>
      <c r="T212" s="194"/>
      <c r="U212" s="194"/>
      <c r="V212" s="194"/>
      <c r="W212" s="197">
        <f t="shared" si="65"/>
        <v>0</v>
      </c>
      <c r="X212" s="197"/>
      <c r="Y212" s="197">
        <f t="shared" si="66"/>
        <v>0</v>
      </c>
      <c r="Z212" s="198"/>
      <c r="AA212" s="197"/>
      <c r="AB212" s="199"/>
      <c r="AC212" s="212">
        <v>1</v>
      </c>
      <c r="AD212" s="212"/>
      <c r="AE212" s="212"/>
      <c r="AF212" s="215"/>
      <c r="AG212" s="202" t="s">
        <v>47</v>
      </c>
      <c r="AH212"/>
    </row>
    <row r="213" spans="1:34" s="154" customFormat="1" ht="49.5" customHeight="1">
      <c r="A213" s="190">
        <v>194</v>
      </c>
      <c r="B213" s="196" t="s">
        <v>532</v>
      </c>
      <c r="C213" s="191" t="s">
        <v>453</v>
      </c>
      <c r="D213" s="192" t="s">
        <v>113</v>
      </c>
      <c r="E213" s="193">
        <v>1015707</v>
      </c>
      <c r="F213" s="193">
        <v>958082.82799999998</v>
      </c>
      <c r="G213" s="207"/>
      <c r="H213" s="207">
        <v>986351</v>
      </c>
      <c r="I213" s="211"/>
      <c r="J213" s="196"/>
      <c r="K213" s="209"/>
      <c r="L213" s="194"/>
      <c r="M213" s="194"/>
      <c r="N213" s="194"/>
      <c r="O213" s="193">
        <f t="shared" si="63"/>
        <v>0</v>
      </c>
      <c r="P213" s="194"/>
      <c r="Q213" s="194"/>
      <c r="R213" s="194"/>
      <c r="S213" s="193">
        <f t="shared" si="64"/>
        <v>0</v>
      </c>
      <c r="T213" s="194"/>
      <c r="U213" s="194"/>
      <c r="V213" s="194"/>
      <c r="W213" s="197">
        <f t="shared" si="65"/>
        <v>0</v>
      </c>
      <c r="X213" s="197"/>
      <c r="Y213" s="197">
        <f t="shared" si="66"/>
        <v>0</v>
      </c>
      <c r="Z213" s="198"/>
      <c r="AA213" s="197"/>
      <c r="AB213" s="199"/>
      <c r="AC213" s="212">
        <v>1</v>
      </c>
      <c r="AD213" s="212"/>
      <c r="AE213" s="212"/>
      <c r="AF213" s="215"/>
      <c r="AG213" s="202" t="s">
        <v>47</v>
      </c>
      <c r="AH213"/>
    </row>
    <row r="214" spans="1:34" s="154" customFormat="1" ht="49.5" customHeight="1">
      <c r="A214" s="190">
        <v>195</v>
      </c>
      <c r="B214" s="196" t="s">
        <v>533</v>
      </c>
      <c r="C214" s="191" t="s">
        <v>453</v>
      </c>
      <c r="D214" s="192" t="s">
        <v>113</v>
      </c>
      <c r="E214" s="193">
        <v>6323418</v>
      </c>
      <c r="F214" s="193">
        <v>6194511.5279999999</v>
      </c>
      <c r="G214" s="207"/>
      <c r="H214" s="207">
        <v>3100000</v>
      </c>
      <c r="I214" s="211"/>
      <c r="J214" s="196"/>
      <c r="K214" s="209"/>
      <c r="L214" s="194"/>
      <c r="M214" s="194"/>
      <c r="N214" s="194"/>
      <c r="O214" s="193">
        <f t="shared" si="63"/>
        <v>0</v>
      </c>
      <c r="P214" s="194"/>
      <c r="Q214" s="194"/>
      <c r="R214" s="194"/>
      <c r="S214" s="193">
        <f t="shared" si="64"/>
        <v>0</v>
      </c>
      <c r="T214" s="194"/>
      <c r="U214" s="194"/>
      <c r="V214" s="194"/>
      <c r="W214" s="197">
        <f t="shared" si="65"/>
        <v>0</v>
      </c>
      <c r="X214" s="197"/>
      <c r="Y214" s="197">
        <f t="shared" si="66"/>
        <v>0</v>
      </c>
      <c r="Z214" s="198"/>
      <c r="AA214" s="197"/>
      <c r="AB214" s="199"/>
      <c r="AC214" s="212">
        <v>1</v>
      </c>
      <c r="AD214" s="212"/>
      <c r="AE214" s="212"/>
      <c r="AF214" s="215"/>
      <c r="AG214" s="202" t="s">
        <v>47</v>
      </c>
      <c r="AH214"/>
    </row>
    <row r="215" spans="1:34" s="154" customFormat="1" ht="66" customHeight="1">
      <c r="A215" s="190">
        <v>196</v>
      </c>
      <c r="B215" s="196" t="s">
        <v>534</v>
      </c>
      <c r="C215" s="191" t="s">
        <v>453</v>
      </c>
      <c r="D215" s="192" t="s">
        <v>113</v>
      </c>
      <c r="E215" s="193">
        <v>26189257</v>
      </c>
      <c r="F215" s="193">
        <v>27114794.559999999</v>
      </c>
      <c r="G215" s="207"/>
      <c r="H215" s="207">
        <v>6177570</v>
      </c>
      <c r="I215" s="211"/>
      <c r="J215" s="196"/>
      <c r="K215" s="209"/>
      <c r="L215" s="194"/>
      <c r="M215" s="194"/>
      <c r="N215" s="194"/>
      <c r="O215" s="193">
        <f t="shared" si="63"/>
        <v>0</v>
      </c>
      <c r="P215" s="194"/>
      <c r="Q215" s="194"/>
      <c r="R215" s="194"/>
      <c r="S215" s="193">
        <f t="shared" si="64"/>
        <v>0</v>
      </c>
      <c r="T215" s="194"/>
      <c r="U215" s="194"/>
      <c r="V215" s="194"/>
      <c r="W215" s="197">
        <f t="shared" si="65"/>
        <v>0</v>
      </c>
      <c r="X215" s="197"/>
      <c r="Y215" s="197">
        <f t="shared" si="66"/>
        <v>0</v>
      </c>
      <c r="Z215" s="198"/>
      <c r="AA215" s="197"/>
      <c r="AB215" s="199"/>
      <c r="AC215" s="212">
        <v>1</v>
      </c>
      <c r="AD215" s="212"/>
      <c r="AE215" s="212"/>
      <c r="AF215" s="215"/>
      <c r="AG215" s="202" t="s">
        <v>47</v>
      </c>
      <c r="AH215"/>
    </row>
    <row r="216" spans="1:34" s="154" customFormat="1" ht="66" customHeight="1">
      <c r="A216" s="190">
        <v>197</v>
      </c>
      <c r="B216" s="196" t="s">
        <v>535</v>
      </c>
      <c r="C216" s="191" t="s">
        <v>453</v>
      </c>
      <c r="D216" s="192" t="s">
        <v>113</v>
      </c>
      <c r="E216" s="193">
        <v>8473003</v>
      </c>
      <c r="F216" s="193">
        <v>9789867.4649999999</v>
      </c>
      <c r="G216" s="207"/>
      <c r="H216" s="207">
        <v>4000000</v>
      </c>
      <c r="I216" s="211"/>
      <c r="J216" s="196"/>
      <c r="K216" s="209"/>
      <c r="L216" s="194"/>
      <c r="M216" s="194"/>
      <c r="N216" s="194"/>
      <c r="O216" s="193">
        <f t="shared" si="63"/>
        <v>0</v>
      </c>
      <c r="P216" s="194"/>
      <c r="Q216" s="194"/>
      <c r="R216" s="194"/>
      <c r="S216" s="193">
        <f t="shared" si="64"/>
        <v>0</v>
      </c>
      <c r="T216" s="194"/>
      <c r="U216" s="194"/>
      <c r="V216" s="194"/>
      <c r="W216" s="197">
        <f t="shared" si="65"/>
        <v>0</v>
      </c>
      <c r="X216" s="197"/>
      <c r="Y216" s="197">
        <f t="shared" si="66"/>
        <v>0</v>
      </c>
      <c r="Z216" s="198"/>
      <c r="AA216" s="197"/>
      <c r="AB216" s="199"/>
      <c r="AC216" s="212">
        <v>1</v>
      </c>
      <c r="AD216" s="212"/>
      <c r="AE216" s="212"/>
      <c r="AF216" s="215"/>
      <c r="AG216" s="202" t="s">
        <v>47</v>
      </c>
      <c r="AH216"/>
    </row>
    <row r="217" spans="1:34" s="154" customFormat="1" ht="66" customHeight="1">
      <c r="A217" s="190">
        <v>198</v>
      </c>
      <c r="B217" s="196" t="s">
        <v>536</v>
      </c>
      <c r="C217" s="191" t="s">
        <v>453</v>
      </c>
      <c r="D217" s="192" t="s">
        <v>113</v>
      </c>
      <c r="E217" s="193">
        <v>2270767</v>
      </c>
      <c r="F217" s="193">
        <v>2206686.8879999998</v>
      </c>
      <c r="G217" s="207"/>
      <c r="H217" s="207">
        <v>1004552</v>
      </c>
      <c r="I217" s="211"/>
      <c r="J217" s="196"/>
      <c r="K217" s="209"/>
      <c r="L217" s="194"/>
      <c r="M217" s="194"/>
      <c r="N217" s="194"/>
      <c r="O217" s="193">
        <f t="shared" si="63"/>
        <v>0</v>
      </c>
      <c r="P217" s="194"/>
      <c r="Q217" s="194"/>
      <c r="R217" s="194"/>
      <c r="S217" s="193">
        <f t="shared" si="64"/>
        <v>0</v>
      </c>
      <c r="T217" s="194"/>
      <c r="U217" s="194"/>
      <c r="V217" s="194"/>
      <c r="W217" s="197">
        <f t="shared" si="65"/>
        <v>0</v>
      </c>
      <c r="X217" s="197"/>
      <c r="Y217" s="197">
        <f t="shared" si="66"/>
        <v>0</v>
      </c>
      <c r="Z217" s="198"/>
      <c r="AA217" s="197"/>
      <c r="AB217" s="199"/>
      <c r="AC217" s="212">
        <v>1</v>
      </c>
      <c r="AD217" s="212"/>
      <c r="AE217" s="212"/>
      <c r="AF217" s="215"/>
      <c r="AG217" s="202" t="s">
        <v>47</v>
      </c>
      <c r="AH217"/>
    </row>
    <row r="218" spans="1:34" s="154" customFormat="1" ht="49.5" customHeight="1">
      <c r="A218" s="190">
        <v>199</v>
      </c>
      <c r="B218" s="196" t="s">
        <v>537</v>
      </c>
      <c r="C218" s="191" t="s">
        <v>453</v>
      </c>
      <c r="D218" s="192" t="s">
        <v>113</v>
      </c>
      <c r="E218" s="193">
        <v>254828</v>
      </c>
      <c r="F218" s="193">
        <v>23178181</v>
      </c>
      <c r="G218" s="207"/>
      <c r="H218" s="207">
        <v>238111</v>
      </c>
      <c r="I218" s="211"/>
      <c r="J218" s="196"/>
      <c r="K218" s="209"/>
      <c r="L218" s="194"/>
      <c r="M218" s="194"/>
      <c r="N218" s="194"/>
      <c r="O218" s="193">
        <f t="shared" si="63"/>
        <v>0</v>
      </c>
      <c r="P218" s="194"/>
      <c r="Q218" s="194"/>
      <c r="R218" s="194"/>
      <c r="S218" s="193">
        <f t="shared" si="64"/>
        <v>0</v>
      </c>
      <c r="T218" s="194"/>
      <c r="U218" s="194"/>
      <c r="V218" s="194"/>
      <c r="W218" s="197">
        <f t="shared" si="65"/>
        <v>0</v>
      </c>
      <c r="X218" s="197"/>
      <c r="Y218" s="197">
        <f t="shared" si="66"/>
        <v>0</v>
      </c>
      <c r="Z218" s="198"/>
      <c r="AA218" s="197"/>
      <c r="AB218" s="199"/>
      <c r="AC218" s="212">
        <v>1</v>
      </c>
      <c r="AD218" s="212"/>
      <c r="AE218" s="212"/>
      <c r="AF218" s="215"/>
      <c r="AG218" s="202" t="s">
        <v>47</v>
      </c>
      <c r="AH218"/>
    </row>
    <row r="219" spans="1:34" s="154" customFormat="1" ht="49.5" customHeight="1">
      <c r="A219" s="190">
        <v>200</v>
      </c>
      <c r="B219" s="196" t="s">
        <v>538</v>
      </c>
      <c r="C219" s="191" t="s">
        <v>453</v>
      </c>
      <c r="D219" s="192" t="s">
        <v>113</v>
      </c>
      <c r="E219" s="193">
        <v>2994336</v>
      </c>
      <c r="F219" s="193">
        <v>2852135.0550000002</v>
      </c>
      <c r="G219" s="207"/>
      <c r="H219" s="207"/>
      <c r="I219" s="211"/>
      <c r="J219" s="196"/>
      <c r="K219" s="209"/>
      <c r="L219" s="194"/>
      <c r="M219" s="194"/>
      <c r="N219" s="194"/>
      <c r="O219" s="193">
        <f t="shared" si="63"/>
        <v>150000</v>
      </c>
      <c r="P219" s="194">
        <v>150000</v>
      </c>
      <c r="Q219" s="194"/>
      <c r="R219" s="194"/>
      <c r="S219" s="193">
        <f t="shared" si="64"/>
        <v>145500</v>
      </c>
      <c r="T219" s="194">
        <v>145500</v>
      </c>
      <c r="U219" s="194"/>
      <c r="V219" s="194"/>
      <c r="W219" s="197">
        <f t="shared" si="65"/>
        <v>0</v>
      </c>
      <c r="X219" s="197"/>
      <c r="Y219" s="197">
        <f t="shared" si="66"/>
        <v>4500</v>
      </c>
      <c r="Z219" s="198">
        <f t="shared" si="68"/>
        <v>0.03</v>
      </c>
      <c r="AA219" s="197">
        <f t="shared" si="67"/>
        <v>4500</v>
      </c>
      <c r="AB219" s="199">
        <f t="shared" si="69"/>
        <v>0.03</v>
      </c>
      <c r="AC219" s="212">
        <v>1</v>
      </c>
      <c r="AD219" s="212"/>
      <c r="AE219" s="212"/>
      <c r="AF219" s="215"/>
      <c r="AG219" s="216"/>
      <c r="AH219"/>
    </row>
    <row r="220" spans="1:34" ht="28.5" customHeight="1">
      <c r="A220" s="33" t="s">
        <v>539</v>
      </c>
      <c r="B220" s="20" t="s">
        <v>540</v>
      </c>
      <c r="C220" s="19"/>
      <c r="D220" s="21"/>
      <c r="E220" s="22"/>
      <c r="F220" s="22">
        <f t="shared" ref="F220:V220" si="70">SUM(F221:F247)</f>
        <v>3845442.9054399999</v>
      </c>
      <c r="G220" s="22">
        <f t="shared" si="70"/>
        <v>0</v>
      </c>
      <c r="H220" s="22">
        <f t="shared" si="70"/>
        <v>872831</v>
      </c>
      <c r="I220" s="22">
        <f t="shared" si="70"/>
        <v>0</v>
      </c>
      <c r="J220" s="22">
        <f t="shared" si="70"/>
        <v>0</v>
      </c>
      <c r="K220" s="22">
        <f t="shared" si="70"/>
        <v>0</v>
      </c>
      <c r="L220" s="22">
        <f t="shared" si="70"/>
        <v>0</v>
      </c>
      <c r="M220" s="22">
        <f t="shared" si="70"/>
        <v>0</v>
      </c>
      <c r="N220" s="22">
        <f t="shared" si="70"/>
        <v>0</v>
      </c>
      <c r="O220" s="22">
        <f t="shared" si="70"/>
        <v>331134</v>
      </c>
      <c r="P220" s="22">
        <f t="shared" si="70"/>
        <v>331134</v>
      </c>
      <c r="Q220" s="22">
        <f t="shared" si="70"/>
        <v>0</v>
      </c>
      <c r="R220" s="22">
        <f t="shared" si="70"/>
        <v>0</v>
      </c>
      <c r="S220" s="22">
        <f t="shared" si="70"/>
        <v>330706.81047000003</v>
      </c>
      <c r="T220" s="22">
        <f t="shared" si="70"/>
        <v>330706.81047000003</v>
      </c>
      <c r="U220" s="22">
        <f t="shared" si="70"/>
        <v>0</v>
      </c>
      <c r="V220" s="22">
        <f t="shared" si="70"/>
        <v>0</v>
      </c>
      <c r="W220" s="22">
        <f t="shared" si="65"/>
        <v>0</v>
      </c>
      <c r="X220" s="22"/>
      <c r="Y220" s="22">
        <f>P220+Q220-T220-U220</f>
        <v>427.18952999997418</v>
      </c>
      <c r="Z220" s="129">
        <f>Y220/(P220+Q220)</f>
        <v>1.29008054141216E-3</v>
      </c>
      <c r="AA220" s="22">
        <f>Y220+W220</f>
        <v>427.18952999997418</v>
      </c>
      <c r="AB220" s="138">
        <f>AA220/O220</f>
        <v>1.29008054141216E-3</v>
      </c>
      <c r="AC220" s="22">
        <f>SUM(AC221:AC247)</f>
        <v>27</v>
      </c>
      <c r="AD220" s="22">
        <f>SUM(AD221:AD247)</f>
        <v>0</v>
      </c>
      <c r="AE220" s="22">
        <f>SUM(AE221:AE247)</f>
        <v>0</v>
      </c>
      <c r="AF220" s="22">
        <f>SUM(AF221:AF247)</f>
        <v>0</v>
      </c>
      <c r="AG220" s="22">
        <f>SUM(AG221:AG247)</f>
        <v>0</v>
      </c>
      <c r="AH220"/>
    </row>
    <row r="221" spans="1:34" s="154" customFormat="1" ht="52.5" customHeight="1">
      <c r="A221" s="190">
        <v>201</v>
      </c>
      <c r="B221" s="196" t="s">
        <v>541</v>
      </c>
      <c r="C221" s="191" t="s">
        <v>453</v>
      </c>
      <c r="D221" s="192" t="s">
        <v>384</v>
      </c>
      <c r="E221" s="193"/>
      <c r="F221" s="193">
        <v>105626.4</v>
      </c>
      <c r="G221" s="204"/>
      <c r="H221" s="204"/>
      <c r="I221" s="204"/>
      <c r="J221" s="217" t="s">
        <v>141</v>
      </c>
      <c r="K221" s="194"/>
      <c r="L221" s="194"/>
      <c r="M221" s="194"/>
      <c r="N221" s="194"/>
      <c r="O221" s="193">
        <f t="shared" ref="O221:O247" si="71">SUM(P221:R221)</f>
        <v>0</v>
      </c>
      <c r="P221" s="194"/>
      <c r="Q221" s="194"/>
      <c r="R221" s="194"/>
      <c r="S221" s="193">
        <f t="shared" ref="S221:S247" si="72">SUM(T221:V221)</f>
        <v>0</v>
      </c>
      <c r="T221" s="194"/>
      <c r="U221" s="194"/>
      <c r="V221" s="194"/>
      <c r="W221" s="197">
        <f t="shared" si="65"/>
        <v>0</v>
      </c>
      <c r="X221" s="197"/>
      <c r="Y221" s="197">
        <f t="shared" si="66"/>
        <v>0</v>
      </c>
      <c r="Z221" s="198"/>
      <c r="AA221" s="197"/>
      <c r="AB221" s="199"/>
      <c r="AC221" s="212">
        <v>1</v>
      </c>
      <c r="AD221" s="212"/>
      <c r="AE221" s="212"/>
      <c r="AF221" s="215"/>
      <c r="AG221" s="202" t="s">
        <v>47</v>
      </c>
      <c r="AH221"/>
    </row>
    <row r="222" spans="1:34" s="154" customFormat="1" ht="37.5">
      <c r="A222" s="190">
        <v>202</v>
      </c>
      <c r="B222" s="196" t="s">
        <v>542</v>
      </c>
      <c r="C222" s="191" t="s">
        <v>453</v>
      </c>
      <c r="D222" s="192" t="s">
        <v>75</v>
      </c>
      <c r="E222" s="193"/>
      <c r="F222" s="193">
        <v>167140</v>
      </c>
      <c r="G222" s="204"/>
      <c r="H222" s="204"/>
      <c r="I222" s="204"/>
      <c r="J222" s="217" t="s">
        <v>141</v>
      </c>
      <c r="K222" s="194"/>
      <c r="L222" s="194"/>
      <c r="M222" s="194"/>
      <c r="N222" s="194"/>
      <c r="O222" s="193">
        <f t="shared" si="71"/>
        <v>0</v>
      </c>
      <c r="P222" s="194"/>
      <c r="Q222" s="194"/>
      <c r="R222" s="194"/>
      <c r="S222" s="193">
        <f t="shared" si="72"/>
        <v>0</v>
      </c>
      <c r="T222" s="194"/>
      <c r="U222" s="194"/>
      <c r="V222" s="194"/>
      <c r="W222" s="197">
        <f t="shared" si="65"/>
        <v>0</v>
      </c>
      <c r="X222" s="197"/>
      <c r="Y222" s="197">
        <f t="shared" si="66"/>
        <v>0</v>
      </c>
      <c r="Z222" s="198"/>
      <c r="AA222" s="197"/>
      <c r="AB222" s="199"/>
      <c r="AC222" s="212">
        <v>1</v>
      </c>
      <c r="AD222" s="212"/>
      <c r="AE222" s="212"/>
      <c r="AF222" s="215"/>
      <c r="AG222" s="202" t="s">
        <v>543</v>
      </c>
      <c r="AH222"/>
    </row>
    <row r="223" spans="1:34" s="154" customFormat="1" ht="66.75" customHeight="1">
      <c r="A223" s="190">
        <v>203</v>
      </c>
      <c r="B223" s="196" t="s">
        <v>544</v>
      </c>
      <c r="C223" s="191" t="s">
        <v>453</v>
      </c>
      <c r="D223" s="192" t="s">
        <v>44</v>
      </c>
      <c r="E223" s="193"/>
      <c r="F223" s="193">
        <v>262191</v>
      </c>
      <c r="G223" s="204"/>
      <c r="H223" s="204"/>
      <c r="I223" s="204"/>
      <c r="J223" s="217" t="s">
        <v>141</v>
      </c>
      <c r="K223" s="194"/>
      <c r="L223" s="194"/>
      <c r="M223" s="194"/>
      <c r="N223" s="194"/>
      <c r="O223" s="193">
        <f t="shared" si="71"/>
        <v>0</v>
      </c>
      <c r="P223" s="194"/>
      <c r="Q223" s="194"/>
      <c r="R223" s="194"/>
      <c r="S223" s="193">
        <f t="shared" si="72"/>
        <v>0</v>
      </c>
      <c r="T223" s="194"/>
      <c r="U223" s="194"/>
      <c r="V223" s="194"/>
      <c r="W223" s="197">
        <f t="shared" si="65"/>
        <v>0</v>
      </c>
      <c r="X223" s="197"/>
      <c r="Y223" s="197">
        <f t="shared" si="66"/>
        <v>0</v>
      </c>
      <c r="Z223" s="198"/>
      <c r="AA223" s="197"/>
      <c r="AB223" s="199"/>
      <c r="AC223" s="212">
        <v>1</v>
      </c>
      <c r="AD223" s="212"/>
      <c r="AE223" s="212"/>
      <c r="AF223" s="215"/>
      <c r="AG223" s="202" t="s">
        <v>47</v>
      </c>
      <c r="AH223"/>
    </row>
    <row r="224" spans="1:34" s="154" customFormat="1" ht="46.5" customHeight="1">
      <c r="A224" s="190">
        <v>204</v>
      </c>
      <c r="B224" s="196" t="s">
        <v>545</v>
      </c>
      <c r="C224" s="191" t="s">
        <v>453</v>
      </c>
      <c r="D224" s="192" t="s">
        <v>75</v>
      </c>
      <c r="E224" s="193"/>
      <c r="F224" s="193">
        <v>166630.6</v>
      </c>
      <c r="G224" s="204"/>
      <c r="H224" s="204"/>
      <c r="I224" s="204"/>
      <c r="J224" s="217" t="s">
        <v>141</v>
      </c>
      <c r="K224" s="194"/>
      <c r="L224" s="194"/>
      <c r="M224" s="194"/>
      <c r="N224" s="194"/>
      <c r="O224" s="193">
        <f t="shared" si="71"/>
        <v>0</v>
      </c>
      <c r="P224" s="194"/>
      <c r="Q224" s="194"/>
      <c r="R224" s="194"/>
      <c r="S224" s="193">
        <f t="shared" si="72"/>
        <v>0</v>
      </c>
      <c r="T224" s="194"/>
      <c r="U224" s="194"/>
      <c r="V224" s="194"/>
      <c r="W224" s="197">
        <f t="shared" si="65"/>
        <v>0</v>
      </c>
      <c r="X224" s="197"/>
      <c r="Y224" s="197">
        <f t="shared" si="66"/>
        <v>0</v>
      </c>
      <c r="Z224" s="198"/>
      <c r="AA224" s="197"/>
      <c r="AB224" s="199"/>
      <c r="AC224" s="212">
        <v>1</v>
      </c>
      <c r="AD224" s="212"/>
      <c r="AE224" s="212"/>
      <c r="AF224" s="215"/>
      <c r="AG224" s="202" t="s">
        <v>47</v>
      </c>
      <c r="AH224"/>
    </row>
    <row r="225" spans="1:34" s="154" customFormat="1" ht="48" customHeight="1">
      <c r="A225" s="190">
        <v>205</v>
      </c>
      <c r="B225" s="196" t="s">
        <v>546</v>
      </c>
      <c r="C225" s="191" t="s">
        <v>453</v>
      </c>
      <c r="D225" s="192" t="s">
        <v>75</v>
      </c>
      <c r="E225" s="193"/>
      <c r="F225" s="193">
        <v>212853</v>
      </c>
      <c r="G225" s="204"/>
      <c r="H225" s="204"/>
      <c r="I225" s="204"/>
      <c r="J225" s="217" t="s">
        <v>141</v>
      </c>
      <c r="K225" s="194"/>
      <c r="L225" s="194"/>
      <c r="M225" s="194"/>
      <c r="N225" s="194"/>
      <c r="O225" s="193">
        <f t="shared" si="71"/>
        <v>0</v>
      </c>
      <c r="P225" s="194"/>
      <c r="Q225" s="194"/>
      <c r="R225" s="194"/>
      <c r="S225" s="193">
        <f t="shared" si="72"/>
        <v>0</v>
      </c>
      <c r="T225" s="194"/>
      <c r="U225" s="194"/>
      <c r="V225" s="194"/>
      <c r="W225" s="197">
        <f t="shared" si="65"/>
        <v>0</v>
      </c>
      <c r="X225" s="197"/>
      <c r="Y225" s="197">
        <f t="shared" si="66"/>
        <v>0</v>
      </c>
      <c r="Z225" s="198"/>
      <c r="AA225" s="197"/>
      <c r="AB225" s="199"/>
      <c r="AC225" s="212">
        <v>1</v>
      </c>
      <c r="AD225" s="212"/>
      <c r="AE225" s="212"/>
      <c r="AF225" s="215"/>
      <c r="AG225" s="202" t="s">
        <v>47</v>
      </c>
      <c r="AH225"/>
    </row>
    <row r="226" spans="1:34" s="154" customFormat="1" ht="75">
      <c r="A226" s="190">
        <v>206</v>
      </c>
      <c r="B226" s="196" t="s">
        <v>547</v>
      </c>
      <c r="C226" s="191" t="s">
        <v>453</v>
      </c>
      <c r="D226" s="192" t="s">
        <v>75</v>
      </c>
      <c r="E226" s="193"/>
      <c r="F226" s="193">
        <v>147302.6</v>
      </c>
      <c r="G226" s="204"/>
      <c r="H226" s="204"/>
      <c r="I226" s="204"/>
      <c r="J226" s="217" t="s">
        <v>141</v>
      </c>
      <c r="K226" s="194"/>
      <c r="L226" s="194"/>
      <c r="M226" s="194"/>
      <c r="N226" s="194"/>
      <c r="O226" s="193">
        <f t="shared" si="71"/>
        <v>0</v>
      </c>
      <c r="P226" s="194"/>
      <c r="Q226" s="194"/>
      <c r="R226" s="194"/>
      <c r="S226" s="193">
        <f t="shared" si="72"/>
        <v>0</v>
      </c>
      <c r="T226" s="194"/>
      <c r="U226" s="194"/>
      <c r="V226" s="194"/>
      <c r="W226" s="197">
        <f t="shared" si="65"/>
        <v>0</v>
      </c>
      <c r="X226" s="197"/>
      <c r="Y226" s="197">
        <f t="shared" si="66"/>
        <v>0</v>
      </c>
      <c r="Z226" s="198"/>
      <c r="AA226" s="197"/>
      <c r="AB226" s="199"/>
      <c r="AC226" s="212">
        <v>1</v>
      </c>
      <c r="AD226" s="212"/>
      <c r="AE226" s="212"/>
      <c r="AF226" s="215"/>
      <c r="AG226" s="202" t="s">
        <v>47</v>
      </c>
      <c r="AH226"/>
    </row>
    <row r="227" spans="1:34" s="154" customFormat="1" ht="51" customHeight="1">
      <c r="A227" s="190">
        <v>207</v>
      </c>
      <c r="B227" s="196" t="s">
        <v>548</v>
      </c>
      <c r="C227" s="191" t="s">
        <v>453</v>
      </c>
      <c r="D227" s="192" t="s">
        <v>75</v>
      </c>
      <c r="E227" s="193"/>
      <c r="F227" s="193">
        <v>294158.40700000001</v>
      </c>
      <c r="G227" s="204"/>
      <c r="H227" s="204"/>
      <c r="I227" s="204"/>
      <c r="J227" s="217" t="s">
        <v>549</v>
      </c>
      <c r="K227" s="194"/>
      <c r="L227" s="194"/>
      <c r="M227" s="194"/>
      <c r="N227" s="194"/>
      <c r="O227" s="193">
        <f t="shared" si="71"/>
        <v>0</v>
      </c>
      <c r="P227" s="194"/>
      <c r="Q227" s="194"/>
      <c r="R227" s="194"/>
      <c r="S227" s="193">
        <f t="shared" si="72"/>
        <v>0</v>
      </c>
      <c r="T227" s="194"/>
      <c r="U227" s="194"/>
      <c r="V227" s="194"/>
      <c r="W227" s="197">
        <f t="shared" si="65"/>
        <v>0</v>
      </c>
      <c r="X227" s="197"/>
      <c r="Y227" s="197">
        <f t="shared" si="66"/>
        <v>0</v>
      </c>
      <c r="Z227" s="198"/>
      <c r="AA227" s="197"/>
      <c r="AB227" s="199"/>
      <c r="AC227" s="212">
        <v>1</v>
      </c>
      <c r="AD227" s="212"/>
      <c r="AE227" s="212"/>
      <c r="AF227" s="215"/>
      <c r="AG227" s="202" t="s">
        <v>47</v>
      </c>
      <c r="AH227"/>
    </row>
    <row r="228" spans="1:34" s="154" customFormat="1" ht="84.75" customHeight="1">
      <c r="A228" s="190">
        <v>208</v>
      </c>
      <c r="B228" s="196" t="s">
        <v>550</v>
      </c>
      <c r="C228" s="191" t="s">
        <v>453</v>
      </c>
      <c r="D228" s="192" t="s">
        <v>75</v>
      </c>
      <c r="E228" s="193"/>
      <c r="F228" s="193">
        <v>124479.027</v>
      </c>
      <c r="G228" s="204"/>
      <c r="H228" s="204"/>
      <c r="I228" s="204"/>
      <c r="J228" s="217" t="s">
        <v>141</v>
      </c>
      <c r="K228" s="194"/>
      <c r="L228" s="194"/>
      <c r="M228" s="194"/>
      <c r="N228" s="194"/>
      <c r="O228" s="193">
        <f t="shared" si="71"/>
        <v>1845</v>
      </c>
      <c r="P228" s="194">
        <v>1845</v>
      </c>
      <c r="Q228" s="194"/>
      <c r="R228" s="194"/>
      <c r="S228" s="193">
        <f t="shared" si="72"/>
        <v>1844.81438</v>
      </c>
      <c r="T228" s="194">
        <v>1844.81438</v>
      </c>
      <c r="U228" s="194"/>
      <c r="V228" s="194"/>
      <c r="W228" s="197">
        <f t="shared" si="65"/>
        <v>0</v>
      </c>
      <c r="X228" s="197"/>
      <c r="Y228" s="197">
        <f t="shared" si="66"/>
        <v>0.1856199999999717</v>
      </c>
      <c r="Z228" s="198">
        <f t="shared" si="68"/>
        <v>1.0060704607044536E-4</v>
      </c>
      <c r="AA228" s="197">
        <f t="shared" si="67"/>
        <v>0.1856199999999717</v>
      </c>
      <c r="AB228" s="199">
        <f t="shared" si="69"/>
        <v>1.0060704607044536E-4</v>
      </c>
      <c r="AC228" s="212">
        <v>1</v>
      </c>
      <c r="AD228" s="212"/>
      <c r="AE228" s="212"/>
      <c r="AF228" s="215"/>
      <c r="AG228" s="202" t="s">
        <v>47</v>
      </c>
      <c r="AH228"/>
    </row>
    <row r="229" spans="1:34" s="154" customFormat="1" ht="72.75" customHeight="1">
      <c r="A229" s="190">
        <v>209</v>
      </c>
      <c r="B229" s="196" t="s">
        <v>551</v>
      </c>
      <c r="C229" s="191" t="s">
        <v>453</v>
      </c>
      <c r="D229" s="192" t="s">
        <v>75</v>
      </c>
      <c r="E229" s="193"/>
      <c r="F229" s="193">
        <v>30897.042000000001</v>
      </c>
      <c r="G229" s="204"/>
      <c r="H229" s="204"/>
      <c r="I229" s="204"/>
      <c r="J229" s="217" t="s">
        <v>141</v>
      </c>
      <c r="K229" s="194"/>
      <c r="L229" s="194"/>
      <c r="M229" s="194"/>
      <c r="N229" s="194"/>
      <c r="O229" s="193">
        <f t="shared" si="71"/>
        <v>5897</v>
      </c>
      <c r="P229" s="194">
        <v>5897</v>
      </c>
      <c r="Q229" s="194"/>
      <c r="R229" s="194"/>
      <c r="S229" s="193">
        <f t="shared" si="72"/>
        <v>5896.9423999999999</v>
      </c>
      <c r="T229" s="194">
        <v>5896.9423999999999</v>
      </c>
      <c r="U229" s="194"/>
      <c r="V229" s="194"/>
      <c r="W229" s="197">
        <f t="shared" si="65"/>
        <v>0</v>
      </c>
      <c r="X229" s="197"/>
      <c r="Y229" s="197">
        <f t="shared" si="66"/>
        <v>5.7600000000093132E-2</v>
      </c>
      <c r="Z229" s="198">
        <f t="shared" si="68"/>
        <v>9.7676784805991398E-6</v>
      </c>
      <c r="AA229" s="197">
        <f t="shared" si="67"/>
        <v>5.7600000000093132E-2</v>
      </c>
      <c r="AB229" s="199">
        <f t="shared" si="69"/>
        <v>9.7676784805991398E-6</v>
      </c>
      <c r="AC229" s="212">
        <v>1</v>
      </c>
      <c r="AD229" s="212"/>
      <c r="AE229" s="212"/>
      <c r="AF229" s="215"/>
      <c r="AG229" s="202" t="s">
        <v>47</v>
      </c>
      <c r="AH229"/>
    </row>
    <row r="230" spans="1:34" s="154" customFormat="1" ht="63.75" customHeight="1">
      <c r="A230" s="190">
        <v>210</v>
      </c>
      <c r="B230" s="196" t="s">
        <v>552</v>
      </c>
      <c r="C230" s="191" t="s">
        <v>453</v>
      </c>
      <c r="D230" s="192" t="s">
        <v>44</v>
      </c>
      <c r="E230" s="193"/>
      <c r="F230" s="193">
        <v>66340</v>
      </c>
      <c r="G230" s="204"/>
      <c r="H230" s="204"/>
      <c r="I230" s="204"/>
      <c r="J230" s="217" t="s">
        <v>141</v>
      </c>
      <c r="K230" s="194"/>
      <c r="L230" s="194"/>
      <c r="M230" s="194"/>
      <c r="N230" s="194"/>
      <c r="O230" s="193">
        <f t="shared" si="71"/>
        <v>56797</v>
      </c>
      <c r="P230" s="194">
        <v>56797</v>
      </c>
      <c r="Q230" s="194"/>
      <c r="R230" s="194"/>
      <c r="S230" s="193">
        <f t="shared" si="72"/>
        <v>56796.85469</v>
      </c>
      <c r="T230" s="194">
        <v>56796.85469</v>
      </c>
      <c r="U230" s="194"/>
      <c r="V230" s="194"/>
      <c r="W230" s="197">
        <f t="shared" si="65"/>
        <v>0</v>
      </c>
      <c r="X230" s="197"/>
      <c r="Y230" s="197">
        <f t="shared" si="66"/>
        <v>0.14530999999988126</v>
      </c>
      <c r="Z230" s="198">
        <f t="shared" si="68"/>
        <v>2.5584097751620907E-6</v>
      </c>
      <c r="AA230" s="197">
        <f t="shared" si="67"/>
        <v>0.14530999999988126</v>
      </c>
      <c r="AB230" s="199">
        <f t="shared" si="69"/>
        <v>2.5584097751620907E-6</v>
      </c>
      <c r="AC230" s="212">
        <v>1</v>
      </c>
      <c r="AD230" s="212"/>
      <c r="AE230" s="212"/>
      <c r="AF230" s="215"/>
      <c r="AG230" s="202" t="s">
        <v>47</v>
      </c>
      <c r="AH230"/>
    </row>
    <row r="231" spans="1:34" s="154" customFormat="1" ht="65.25" customHeight="1">
      <c r="A231" s="190">
        <v>211</v>
      </c>
      <c r="B231" s="196" t="s">
        <v>553</v>
      </c>
      <c r="C231" s="191" t="s">
        <v>453</v>
      </c>
      <c r="D231" s="192" t="s">
        <v>44</v>
      </c>
      <c r="E231" s="193"/>
      <c r="F231" s="193">
        <v>195771</v>
      </c>
      <c r="G231" s="204"/>
      <c r="H231" s="204"/>
      <c r="I231" s="204"/>
      <c r="J231" s="217" t="s">
        <v>141</v>
      </c>
      <c r="K231" s="194"/>
      <c r="L231" s="194"/>
      <c r="M231" s="194"/>
      <c r="N231" s="194"/>
      <c r="O231" s="193">
        <f t="shared" si="71"/>
        <v>20000</v>
      </c>
      <c r="P231" s="194">
        <v>20000</v>
      </c>
      <c r="Q231" s="194"/>
      <c r="R231" s="194"/>
      <c r="S231" s="193">
        <f t="shared" si="72"/>
        <v>20000</v>
      </c>
      <c r="T231" s="194">
        <v>20000</v>
      </c>
      <c r="U231" s="194"/>
      <c r="V231" s="194"/>
      <c r="W231" s="197">
        <f t="shared" si="65"/>
        <v>0</v>
      </c>
      <c r="X231" s="197"/>
      <c r="Y231" s="197">
        <f t="shared" si="66"/>
        <v>0</v>
      </c>
      <c r="Z231" s="198">
        <f t="shared" si="68"/>
        <v>0</v>
      </c>
      <c r="AA231" s="197">
        <f t="shared" si="67"/>
        <v>0</v>
      </c>
      <c r="AB231" s="199">
        <f t="shared" si="69"/>
        <v>0</v>
      </c>
      <c r="AC231" s="212">
        <v>1</v>
      </c>
      <c r="AD231" s="212"/>
      <c r="AE231" s="212"/>
      <c r="AF231" s="215"/>
      <c r="AG231" s="219"/>
      <c r="AH231"/>
    </row>
    <row r="232" spans="1:34" s="154" customFormat="1" ht="69.75" customHeight="1">
      <c r="A232" s="190">
        <v>212</v>
      </c>
      <c r="B232" s="196" t="s">
        <v>554</v>
      </c>
      <c r="C232" s="191" t="s">
        <v>453</v>
      </c>
      <c r="D232" s="192" t="s">
        <v>44</v>
      </c>
      <c r="E232" s="193"/>
      <c r="F232" s="193">
        <v>131636.1</v>
      </c>
      <c r="G232" s="204"/>
      <c r="H232" s="204"/>
      <c r="I232" s="204"/>
      <c r="J232" s="217" t="s">
        <v>141</v>
      </c>
      <c r="K232" s="194"/>
      <c r="L232" s="194"/>
      <c r="M232" s="194"/>
      <c r="N232" s="194"/>
      <c r="O232" s="193">
        <f t="shared" si="71"/>
        <v>10000</v>
      </c>
      <c r="P232" s="194">
        <v>10000</v>
      </c>
      <c r="Q232" s="194"/>
      <c r="R232" s="194"/>
      <c r="S232" s="193">
        <f t="shared" si="72"/>
        <v>10000</v>
      </c>
      <c r="T232" s="194">
        <v>10000</v>
      </c>
      <c r="U232" s="194"/>
      <c r="V232" s="194"/>
      <c r="W232" s="197">
        <f t="shared" si="65"/>
        <v>0</v>
      </c>
      <c r="X232" s="197"/>
      <c r="Y232" s="197">
        <f t="shared" si="66"/>
        <v>0</v>
      </c>
      <c r="Z232" s="198">
        <f t="shared" si="68"/>
        <v>0</v>
      </c>
      <c r="AA232" s="197">
        <f t="shared" si="67"/>
        <v>0</v>
      </c>
      <c r="AB232" s="199">
        <f t="shared" si="69"/>
        <v>0</v>
      </c>
      <c r="AC232" s="212">
        <v>1</v>
      </c>
      <c r="AD232" s="212"/>
      <c r="AE232" s="212"/>
      <c r="AF232" s="215"/>
      <c r="AG232" s="219"/>
      <c r="AH232"/>
    </row>
    <row r="233" spans="1:34" s="154" customFormat="1" ht="72.75" customHeight="1">
      <c r="A233" s="190">
        <v>213</v>
      </c>
      <c r="B233" s="196" t="s">
        <v>555</v>
      </c>
      <c r="C233" s="191" t="s">
        <v>453</v>
      </c>
      <c r="D233" s="192" t="s">
        <v>44</v>
      </c>
      <c r="E233" s="193"/>
      <c r="F233" s="193">
        <v>277204</v>
      </c>
      <c r="G233" s="204"/>
      <c r="H233" s="204"/>
      <c r="I233" s="204"/>
      <c r="J233" s="217" t="s">
        <v>141</v>
      </c>
      <c r="K233" s="194"/>
      <c r="L233" s="194"/>
      <c r="M233" s="194"/>
      <c r="N233" s="194"/>
      <c r="O233" s="193">
        <f t="shared" si="71"/>
        <v>0</v>
      </c>
      <c r="P233" s="194"/>
      <c r="Q233" s="194"/>
      <c r="R233" s="194"/>
      <c r="S233" s="193">
        <f t="shared" si="72"/>
        <v>0</v>
      </c>
      <c r="T233" s="194"/>
      <c r="U233" s="194"/>
      <c r="V233" s="194"/>
      <c r="W233" s="197">
        <f t="shared" si="65"/>
        <v>0</v>
      </c>
      <c r="X233" s="197"/>
      <c r="Y233" s="197">
        <f t="shared" si="66"/>
        <v>0</v>
      </c>
      <c r="Z233" s="198"/>
      <c r="AA233" s="197"/>
      <c r="AB233" s="199"/>
      <c r="AC233" s="212">
        <v>1</v>
      </c>
      <c r="AD233" s="212"/>
      <c r="AE233" s="212"/>
      <c r="AF233" s="215"/>
      <c r="AG233" s="202" t="s">
        <v>47</v>
      </c>
      <c r="AH233"/>
    </row>
    <row r="234" spans="1:34" s="153" customFormat="1" ht="83.25" customHeight="1">
      <c r="A234" s="190">
        <v>214</v>
      </c>
      <c r="B234" s="208" t="s">
        <v>556</v>
      </c>
      <c r="C234" s="191" t="s">
        <v>453</v>
      </c>
      <c r="D234" s="192" t="s">
        <v>44</v>
      </c>
      <c r="E234" s="194"/>
      <c r="F234" s="194">
        <v>293366.36784000002</v>
      </c>
      <c r="G234" s="194"/>
      <c r="H234" s="194"/>
      <c r="I234" s="194"/>
      <c r="J234" s="217" t="s">
        <v>141</v>
      </c>
      <c r="K234" s="194"/>
      <c r="L234" s="194"/>
      <c r="M234" s="194"/>
      <c r="N234" s="194"/>
      <c r="O234" s="193">
        <f t="shared" si="71"/>
        <v>98367</v>
      </c>
      <c r="P234" s="194">
        <v>98367</v>
      </c>
      <c r="Q234" s="194"/>
      <c r="R234" s="194"/>
      <c r="S234" s="193">
        <f t="shared" si="72"/>
        <v>98367</v>
      </c>
      <c r="T234" s="194">
        <v>98367</v>
      </c>
      <c r="U234" s="194"/>
      <c r="V234" s="194"/>
      <c r="W234" s="197">
        <f t="shared" si="65"/>
        <v>0</v>
      </c>
      <c r="X234" s="197"/>
      <c r="Y234" s="197">
        <f t="shared" si="66"/>
        <v>0</v>
      </c>
      <c r="Z234" s="198">
        <f t="shared" si="68"/>
        <v>0</v>
      </c>
      <c r="AA234" s="197">
        <f t="shared" si="67"/>
        <v>0</v>
      </c>
      <c r="AB234" s="199">
        <f t="shared" si="69"/>
        <v>0</v>
      </c>
      <c r="AC234" s="212">
        <v>1</v>
      </c>
      <c r="AD234" s="212"/>
      <c r="AE234" s="212"/>
      <c r="AF234" s="215"/>
      <c r="AG234" s="220"/>
      <c r="AH234"/>
    </row>
    <row r="235" spans="1:34" s="153" customFormat="1" ht="83.25" customHeight="1">
      <c r="A235" s="190">
        <v>215</v>
      </c>
      <c r="B235" s="208" t="s">
        <v>557</v>
      </c>
      <c r="C235" s="191" t="s">
        <v>453</v>
      </c>
      <c r="D235" s="192" t="s">
        <v>44</v>
      </c>
      <c r="E235" s="194"/>
      <c r="F235" s="194">
        <v>357446.84269999998</v>
      </c>
      <c r="G235" s="194"/>
      <c r="H235" s="194"/>
      <c r="I235" s="194"/>
      <c r="J235" s="217" t="s">
        <v>141</v>
      </c>
      <c r="K235" s="194"/>
      <c r="L235" s="194"/>
      <c r="M235" s="194"/>
      <c r="N235" s="194"/>
      <c r="O235" s="193">
        <f t="shared" si="71"/>
        <v>50000</v>
      </c>
      <c r="P235" s="194">
        <v>50000</v>
      </c>
      <c r="Q235" s="194"/>
      <c r="R235" s="194"/>
      <c r="S235" s="193">
        <f t="shared" si="72"/>
        <v>50000</v>
      </c>
      <c r="T235" s="194">
        <v>50000</v>
      </c>
      <c r="U235" s="194"/>
      <c r="V235" s="194"/>
      <c r="W235" s="197">
        <f t="shared" si="65"/>
        <v>0</v>
      </c>
      <c r="X235" s="197"/>
      <c r="Y235" s="197">
        <f t="shared" si="66"/>
        <v>0</v>
      </c>
      <c r="Z235" s="198">
        <f t="shared" si="68"/>
        <v>0</v>
      </c>
      <c r="AA235" s="197">
        <f t="shared" si="67"/>
        <v>0</v>
      </c>
      <c r="AB235" s="199">
        <f t="shared" si="69"/>
        <v>0</v>
      </c>
      <c r="AC235" s="212">
        <v>1</v>
      </c>
      <c r="AD235" s="212"/>
      <c r="AE235" s="212"/>
      <c r="AF235" s="215"/>
      <c r="AG235" s="220"/>
      <c r="AH235"/>
    </row>
    <row r="236" spans="1:34" s="153" customFormat="1" ht="83.25" customHeight="1">
      <c r="A236" s="190">
        <v>216</v>
      </c>
      <c r="B236" s="208" t="s">
        <v>558</v>
      </c>
      <c r="C236" s="191" t="s">
        <v>453</v>
      </c>
      <c r="D236" s="192" t="s">
        <v>44</v>
      </c>
      <c r="E236" s="194"/>
      <c r="F236" s="194">
        <v>67847.206900000005</v>
      </c>
      <c r="G236" s="194"/>
      <c r="H236" s="194"/>
      <c r="I236" s="194"/>
      <c r="J236" s="217" t="s">
        <v>141</v>
      </c>
      <c r="K236" s="194"/>
      <c r="L236" s="194"/>
      <c r="M236" s="194"/>
      <c r="N236" s="194"/>
      <c r="O236" s="193">
        <f t="shared" si="71"/>
        <v>10000</v>
      </c>
      <c r="P236" s="194">
        <v>10000</v>
      </c>
      <c r="Q236" s="194"/>
      <c r="R236" s="194"/>
      <c r="S236" s="193">
        <f t="shared" si="72"/>
        <v>10000</v>
      </c>
      <c r="T236" s="194">
        <v>10000</v>
      </c>
      <c r="U236" s="194"/>
      <c r="V236" s="194"/>
      <c r="W236" s="197">
        <f t="shared" si="65"/>
        <v>0</v>
      </c>
      <c r="X236" s="197"/>
      <c r="Y236" s="197">
        <f t="shared" si="66"/>
        <v>0</v>
      </c>
      <c r="Z236" s="198">
        <f t="shared" si="68"/>
        <v>0</v>
      </c>
      <c r="AA236" s="197">
        <f t="shared" si="67"/>
        <v>0</v>
      </c>
      <c r="AB236" s="199">
        <f t="shared" si="69"/>
        <v>0</v>
      </c>
      <c r="AC236" s="212">
        <v>1</v>
      </c>
      <c r="AD236" s="212"/>
      <c r="AE236" s="212"/>
      <c r="AF236" s="215"/>
      <c r="AG236" s="202"/>
      <c r="AH236"/>
    </row>
    <row r="237" spans="1:34" s="153" customFormat="1" ht="83.25" customHeight="1">
      <c r="A237" s="190">
        <v>217</v>
      </c>
      <c r="B237" s="208" t="s">
        <v>559</v>
      </c>
      <c r="C237" s="191" t="s">
        <v>453</v>
      </c>
      <c r="D237" s="192">
        <v>2026</v>
      </c>
      <c r="E237" s="194"/>
      <c r="F237" s="194"/>
      <c r="G237" s="194"/>
      <c r="H237" s="194">
        <v>50000</v>
      </c>
      <c r="I237" s="194"/>
      <c r="J237" s="217"/>
      <c r="K237" s="194"/>
      <c r="L237" s="194"/>
      <c r="M237" s="194"/>
      <c r="N237" s="194"/>
      <c r="O237" s="193">
        <f t="shared" si="71"/>
        <v>0</v>
      </c>
      <c r="P237" s="194"/>
      <c r="Q237" s="194"/>
      <c r="R237" s="194"/>
      <c r="S237" s="193">
        <f t="shared" si="72"/>
        <v>0</v>
      </c>
      <c r="T237" s="194"/>
      <c r="U237" s="194"/>
      <c r="V237" s="194"/>
      <c r="W237" s="197">
        <f t="shared" si="65"/>
        <v>0</v>
      </c>
      <c r="X237" s="197"/>
      <c r="Y237" s="197">
        <f t="shared" si="66"/>
        <v>0</v>
      </c>
      <c r="Z237" s="198"/>
      <c r="AA237" s="197"/>
      <c r="AB237" s="199"/>
      <c r="AC237" s="212">
        <v>1</v>
      </c>
      <c r="AD237" s="212"/>
      <c r="AE237" s="212"/>
      <c r="AF237" s="215"/>
      <c r="AG237" s="202" t="s">
        <v>47</v>
      </c>
      <c r="AH237"/>
    </row>
    <row r="238" spans="1:34" s="153" customFormat="1" ht="83.25" customHeight="1">
      <c r="A238" s="190">
        <v>218</v>
      </c>
      <c r="B238" s="208" t="s">
        <v>560</v>
      </c>
      <c r="C238" s="191" t="s">
        <v>453</v>
      </c>
      <c r="D238" s="192">
        <v>2026</v>
      </c>
      <c r="E238" s="194"/>
      <c r="F238" s="194"/>
      <c r="G238" s="194"/>
      <c r="H238" s="194">
        <v>100000</v>
      </c>
      <c r="I238" s="194"/>
      <c r="J238" s="217"/>
      <c r="K238" s="194"/>
      <c r="L238" s="194"/>
      <c r="M238" s="194"/>
      <c r="N238" s="194"/>
      <c r="O238" s="193">
        <f t="shared" si="71"/>
        <v>0</v>
      </c>
      <c r="P238" s="194"/>
      <c r="Q238" s="194"/>
      <c r="R238" s="194"/>
      <c r="S238" s="193">
        <f t="shared" si="72"/>
        <v>0</v>
      </c>
      <c r="T238" s="194"/>
      <c r="U238" s="194"/>
      <c r="V238" s="194"/>
      <c r="W238" s="197">
        <f t="shared" si="65"/>
        <v>0</v>
      </c>
      <c r="X238" s="197"/>
      <c r="Y238" s="197">
        <f t="shared" si="66"/>
        <v>0</v>
      </c>
      <c r="Z238" s="198"/>
      <c r="AA238" s="197"/>
      <c r="AB238" s="199"/>
      <c r="AC238" s="212">
        <v>1</v>
      </c>
      <c r="AD238" s="212"/>
      <c r="AE238" s="212"/>
      <c r="AF238" s="215"/>
      <c r="AG238" s="202" t="s">
        <v>47</v>
      </c>
      <c r="AH238"/>
    </row>
    <row r="239" spans="1:34" s="153" customFormat="1" ht="83.25" customHeight="1">
      <c r="A239" s="190">
        <v>219</v>
      </c>
      <c r="B239" s="208" t="s">
        <v>561</v>
      </c>
      <c r="C239" s="191" t="s">
        <v>453</v>
      </c>
      <c r="D239" s="192">
        <v>2026</v>
      </c>
      <c r="E239" s="194"/>
      <c r="F239" s="194">
        <v>25469.3</v>
      </c>
      <c r="G239" s="194"/>
      <c r="H239" s="194">
        <v>25470</v>
      </c>
      <c r="I239" s="194"/>
      <c r="J239" s="217"/>
      <c r="K239" s="194"/>
      <c r="L239" s="194"/>
      <c r="M239" s="194"/>
      <c r="N239" s="194"/>
      <c r="O239" s="193">
        <f t="shared" si="71"/>
        <v>0</v>
      </c>
      <c r="P239" s="194"/>
      <c r="Q239" s="194"/>
      <c r="R239" s="194"/>
      <c r="S239" s="193">
        <f t="shared" si="72"/>
        <v>0</v>
      </c>
      <c r="T239" s="194"/>
      <c r="U239" s="194"/>
      <c r="V239" s="194"/>
      <c r="W239" s="197">
        <f t="shared" si="65"/>
        <v>0</v>
      </c>
      <c r="X239" s="197"/>
      <c r="Y239" s="197">
        <f t="shared" si="66"/>
        <v>0</v>
      </c>
      <c r="Z239" s="198"/>
      <c r="AA239" s="197"/>
      <c r="AB239" s="199"/>
      <c r="AC239" s="212">
        <v>1</v>
      </c>
      <c r="AD239" s="212"/>
      <c r="AE239" s="212"/>
      <c r="AF239" s="215"/>
      <c r="AG239" s="202" t="s">
        <v>47</v>
      </c>
      <c r="AH239"/>
    </row>
    <row r="240" spans="1:34" s="153" customFormat="1" ht="83.25" customHeight="1">
      <c r="A240" s="190">
        <v>220</v>
      </c>
      <c r="B240" s="208" t="s">
        <v>562</v>
      </c>
      <c r="C240" s="191" t="s">
        <v>453</v>
      </c>
      <c r="D240" s="192">
        <v>2026</v>
      </c>
      <c r="E240" s="194"/>
      <c r="F240" s="194">
        <v>45899.35</v>
      </c>
      <c r="G240" s="194"/>
      <c r="H240" s="194">
        <v>10000</v>
      </c>
      <c r="I240" s="194"/>
      <c r="J240" s="217"/>
      <c r="K240" s="194"/>
      <c r="L240" s="194"/>
      <c r="M240" s="194"/>
      <c r="N240" s="194"/>
      <c r="O240" s="193">
        <f t="shared" si="71"/>
        <v>0</v>
      </c>
      <c r="P240" s="194"/>
      <c r="Q240" s="194"/>
      <c r="R240" s="194"/>
      <c r="S240" s="193">
        <f t="shared" si="72"/>
        <v>0</v>
      </c>
      <c r="T240" s="194"/>
      <c r="U240" s="194"/>
      <c r="V240" s="194"/>
      <c r="W240" s="197">
        <f t="shared" si="65"/>
        <v>0</v>
      </c>
      <c r="X240" s="197"/>
      <c r="Y240" s="197">
        <f t="shared" si="66"/>
        <v>0</v>
      </c>
      <c r="Z240" s="198"/>
      <c r="AA240" s="197"/>
      <c r="AB240" s="199"/>
      <c r="AC240" s="212">
        <v>1</v>
      </c>
      <c r="AD240" s="212"/>
      <c r="AE240" s="212"/>
      <c r="AF240" s="215"/>
      <c r="AG240" s="202" t="s">
        <v>47</v>
      </c>
      <c r="AH240"/>
    </row>
    <row r="241" spans="1:34" s="153" customFormat="1" ht="83.25" customHeight="1">
      <c r="A241" s="190">
        <v>221</v>
      </c>
      <c r="B241" s="208" t="s">
        <v>563</v>
      </c>
      <c r="C241" s="191" t="s">
        <v>453</v>
      </c>
      <c r="D241" s="192">
        <v>2026</v>
      </c>
      <c r="E241" s="194"/>
      <c r="F241" s="194">
        <v>374796.36</v>
      </c>
      <c r="G241" s="194"/>
      <c r="H241" s="194">
        <v>200000</v>
      </c>
      <c r="I241" s="194"/>
      <c r="J241" s="217"/>
      <c r="K241" s="194"/>
      <c r="L241" s="194"/>
      <c r="M241" s="194"/>
      <c r="N241" s="194"/>
      <c r="O241" s="193">
        <f t="shared" si="71"/>
        <v>0</v>
      </c>
      <c r="P241" s="194"/>
      <c r="Q241" s="194"/>
      <c r="R241" s="194"/>
      <c r="S241" s="193">
        <f t="shared" si="72"/>
        <v>0</v>
      </c>
      <c r="T241" s="194"/>
      <c r="U241" s="194"/>
      <c r="V241" s="194"/>
      <c r="W241" s="197">
        <f t="shared" si="65"/>
        <v>0</v>
      </c>
      <c r="X241" s="197"/>
      <c r="Y241" s="197">
        <f t="shared" si="66"/>
        <v>0</v>
      </c>
      <c r="Z241" s="198"/>
      <c r="AA241" s="197"/>
      <c r="AB241" s="199"/>
      <c r="AC241" s="212">
        <v>1</v>
      </c>
      <c r="AD241" s="212"/>
      <c r="AE241" s="212"/>
      <c r="AF241" s="215"/>
      <c r="AG241" s="202" t="s">
        <v>47</v>
      </c>
      <c r="AH241"/>
    </row>
    <row r="242" spans="1:34" s="153" customFormat="1" ht="83.25" customHeight="1">
      <c r="A242" s="190">
        <v>222</v>
      </c>
      <c r="B242" s="208" t="s">
        <v>564</v>
      </c>
      <c r="C242" s="191" t="s">
        <v>453</v>
      </c>
      <c r="D242" s="192">
        <v>2026</v>
      </c>
      <c r="E242" s="194"/>
      <c r="F242" s="194">
        <v>169803</v>
      </c>
      <c r="G242" s="194"/>
      <c r="H242" s="194">
        <v>169804</v>
      </c>
      <c r="I242" s="194"/>
      <c r="J242" s="217"/>
      <c r="K242" s="194"/>
      <c r="L242" s="194"/>
      <c r="M242" s="194"/>
      <c r="N242" s="194"/>
      <c r="O242" s="193">
        <f t="shared" si="71"/>
        <v>0</v>
      </c>
      <c r="P242" s="194"/>
      <c r="Q242" s="194"/>
      <c r="R242" s="194"/>
      <c r="S242" s="193">
        <f t="shared" si="72"/>
        <v>0</v>
      </c>
      <c r="T242" s="194"/>
      <c r="U242" s="194"/>
      <c r="V242" s="194"/>
      <c r="W242" s="197">
        <f t="shared" si="65"/>
        <v>0</v>
      </c>
      <c r="X242" s="197"/>
      <c r="Y242" s="197">
        <f t="shared" si="66"/>
        <v>0</v>
      </c>
      <c r="Z242" s="198"/>
      <c r="AA242" s="197"/>
      <c r="AB242" s="199"/>
      <c r="AC242" s="212">
        <v>1</v>
      </c>
      <c r="AD242" s="212"/>
      <c r="AE242" s="212"/>
      <c r="AF242" s="215"/>
      <c r="AG242" s="202" t="s">
        <v>47</v>
      </c>
      <c r="AH242"/>
    </row>
    <row r="243" spans="1:34" s="153" customFormat="1" ht="83.25" customHeight="1">
      <c r="A243" s="190">
        <v>223</v>
      </c>
      <c r="B243" s="208" t="s">
        <v>565</v>
      </c>
      <c r="C243" s="191" t="s">
        <v>453</v>
      </c>
      <c r="D243" s="192">
        <v>2026</v>
      </c>
      <c r="E243" s="194"/>
      <c r="F243" s="194">
        <v>171956.03099999999</v>
      </c>
      <c r="G243" s="194"/>
      <c r="H243" s="194">
        <v>171957</v>
      </c>
      <c r="I243" s="194"/>
      <c r="J243" s="217"/>
      <c r="K243" s="194"/>
      <c r="L243" s="194"/>
      <c r="M243" s="194"/>
      <c r="N243" s="194"/>
      <c r="O243" s="193">
        <f t="shared" si="71"/>
        <v>50000</v>
      </c>
      <c r="P243" s="193">
        <v>50000</v>
      </c>
      <c r="Q243" s="194"/>
      <c r="R243" s="194"/>
      <c r="S243" s="193">
        <f t="shared" si="72"/>
        <v>50000</v>
      </c>
      <c r="T243" s="193">
        <v>50000</v>
      </c>
      <c r="U243" s="194"/>
      <c r="V243" s="194"/>
      <c r="W243" s="197">
        <f t="shared" si="65"/>
        <v>0</v>
      </c>
      <c r="X243" s="197"/>
      <c r="Y243" s="197">
        <f t="shared" si="66"/>
        <v>0</v>
      </c>
      <c r="Z243" s="198">
        <f t="shared" si="68"/>
        <v>0</v>
      </c>
      <c r="AA243" s="197">
        <f t="shared" si="67"/>
        <v>0</v>
      </c>
      <c r="AB243" s="199">
        <f t="shared" si="69"/>
        <v>0</v>
      </c>
      <c r="AC243" s="212">
        <v>1</v>
      </c>
      <c r="AD243" s="212"/>
      <c r="AE243" s="212"/>
      <c r="AF243" s="215"/>
      <c r="AG243" s="202"/>
      <c r="AH243"/>
    </row>
    <row r="244" spans="1:34" s="153" customFormat="1" ht="83.25" customHeight="1">
      <c r="A244" s="190">
        <v>224</v>
      </c>
      <c r="B244" s="208" t="s">
        <v>566</v>
      </c>
      <c r="C244" s="191" t="s">
        <v>453</v>
      </c>
      <c r="D244" s="192">
        <v>2026</v>
      </c>
      <c r="E244" s="194"/>
      <c r="F244" s="194">
        <v>145600</v>
      </c>
      <c r="G244" s="194"/>
      <c r="H244" s="194">
        <v>145600</v>
      </c>
      <c r="I244" s="194"/>
      <c r="J244" s="217"/>
      <c r="K244" s="194"/>
      <c r="L244" s="194"/>
      <c r="M244" s="194"/>
      <c r="N244" s="194"/>
      <c r="O244" s="193">
        <f t="shared" si="71"/>
        <v>20000</v>
      </c>
      <c r="P244" s="193">
        <v>20000</v>
      </c>
      <c r="Q244" s="194"/>
      <c r="R244" s="194"/>
      <c r="S244" s="193">
        <f t="shared" si="72"/>
        <v>20000</v>
      </c>
      <c r="T244" s="193">
        <v>20000</v>
      </c>
      <c r="U244" s="194"/>
      <c r="V244" s="194"/>
      <c r="W244" s="197">
        <f t="shared" si="65"/>
        <v>0</v>
      </c>
      <c r="X244" s="197"/>
      <c r="Y244" s="197">
        <f t="shared" si="66"/>
        <v>0</v>
      </c>
      <c r="Z244" s="198">
        <f t="shared" si="68"/>
        <v>0</v>
      </c>
      <c r="AA244" s="197">
        <f t="shared" si="67"/>
        <v>0</v>
      </c>
      <c r="AB244" s="199">
        <f t="shared" si="69"/>
        <v>0</v>
      </c>
      <c r="AC244" s="212">
        <v>1</v>
      </c>
      <c r="AD244" s="212"/>
      <c r="AE244" s="212"/>
      <c r="AF244" s="215"/>
      <c r="AG244" s="202"/>
      <c r="AH244"/>
    </row>
    <row r="245" spans="1:34" s="153" customFormat="1" ht="83.25" customHeight="1">
      <c r="A245" s="190">
        <v>225</v>
      </c>
      <c r="B245" s="208" t="s">
        <v>567</v>
      </c>
      <c r="C245" s="191" t="s">
        <v>453</v>
      </c>
      <c r="D245" s="192">
        <v>2026</v>
      </c>
      <c r="E245" s="194"/>
      <c r="F245" s="194">
        <v>6303.1149999999998</v>
      </c>
      <c r="G245" s="194"/>
      <c r="H245" s="194"/>
      <c r="I245" s="194"/>
      <c r="J245" s="217"/>
      <c r="K245" s="194"/>
      <c r="L245" s="194"/>
      <c r="M245" s="194"/>
      <c r="N245" s="194"/>
      <c r="O245" s="193">
        <f t="shared" si="71"/>
        <v>5000</v>
      </c>
      <c r="P245" s="193">
        <v>5000</v>
      </c>
      <c r="Q245" s="194"/>
      <c r="R245" s="194"/>
      <c r="S245" s="193">
        <f t="shared" si="72"/>
        <v>4458.3</v>
      </c>
      <c r="T245" s="193">
        <v>4458.3</v>
      </c>
      <c r="U245" s="194"/>
      <c r="V245" s="194"/>
      <c r="W245" s="197">
        <f t="shared" si="65"/>
        <v>0</v>
      </c>
      <c r="X245" s="197"/>
      <c r="Y245" s="197">
        <f t="shared" si="66"/>
        <v>541.69999999999982</v>
      </c>
      <c r="Z245" s="198">
        <f t="shared" si="68"/>
        <v>0.10833999999999996</v>
      </c>
      <c r="AA245" s="197">
        <f t="shared" si="67"/>
        <v>541.69999999999982</v>
      </c>
      <c r="AB245" s="199">
        <f t="shared" si="69"/>
        <v>0.10833999999999996</v>
      </c>
      <c r="AC245" s="212">
        <v>1</v>
      </c>
      <c r="AD245" s="212"/>
      <c r="AE245" s="212"/>
      <c r="AF245" s="215"/>
      <c r="AG245" s="202"/>
      <c r="AH245"/>
    </row>
    <row r="246" spans="1:34" s="153" customFormat="1" ht="83.25" customHeight="1">
      <c r="A246" s="190">
        <v>226</v>
      </c>
      <c r="B246" s="208" t="s">
        <v>568</v>
      </c>
      <c r="C246" s="191" t="s">
        <v>453</v>
      </c>
      <c r="D246" s="192">
        <v>2026</v>
      </c>
      <c r="E246" s="194"/>
      <c r="F246" s="194">
        <v>2392.3000000000002</v>
      </c>
      <c r="G246" s="194"/>
      <c r="H246" s="194"/>
      <c r="I246" s="194"/>
      <c r="J246" s="217"/>
      <c r="K246" s="194"/>
      <c r="L246" s="194"/>
      <c r="M246" s="194"/>
      <c r="N246" s="194"/>
      <c r="O246" s="193">
        <f t="shared" si="71"/>
        <v>1634</v>
      </c>
      <c r="P246" s="193">
        <v>1634</v>
      </c>
      <c r="Q246" s="194"/>
      <c r="R246" s="194"/>
      <c r="S246" s="193">
        <f t="shared" si="72"/>
        <v>1692.1289999999999</v>
      </c>
      <c r="T246" s="193">
        <v>1692.1289999999999</v>
      </c>
      <c r="U246" s="194"/>
      <c r="V246" s="194"/>
      <c r="W246" s="197">
        <f t="shared" si="65"/>
        <v>0</v>
      </c>
      <c r="X246" s="197"/>
      <c r="Y246" s="197">
        <f t="shared" si="66"/>
        <v>-58.128999999999905</v>
      </c>
      <c r="Z246" s="198">
        <f t="shared" si="68"/>
        <v>-3.5574663402692719E-2</v>
      </c>
      <c r="AA246" s="197">
        <f t="shared" si="67"/>
        <v>-58.128999999999905</v>
      </c>
      <c r="AB246" s="199">
        <f t="shared" si="69"/>
        <v>-3.5574663402692719E-2</v>
      </c>
      <c r="AC246" s="212">
        <v>1</v>
      </c>
      <c r="AD246" s="212"/>
      <c r="AE246" s="212"/>
      <c r="AF246" s="215"/>
      <c r="AG246" s="202"/>
      <c r="AH246"/>
    </row>
    <row r="247" spans="1:34" s="153" customFormat="1" ht="83.25" customHeight="1">
      <c r="A247" s="190">
        <v>227</v>
      </c>
      <c r="B247" s="208" t="s">
        <v>569</v>
      </c>
      <c r="C247" s="191" t="s">
        <v>453</v>
      </c>
      <c r="D247" s="192">
        <v>2026</v>
      </c>
      <c r="E247" s="194"/>
      <c r="F247" s="194">
        <v>2333.8560000000002</v>
      </c>
      <c r="G247" s="194"/>
      <c r="H247" s="194"/>
      <c r="I247" s="194"/>
      <c r="J247" s="217"/>
      <c r="K247" s="194"/>
      <c r="L247" s="194"/>
      <c r="M247" s="194"/>
      <c r="N247" s="194"/>
      <c r="O247" s="193">
        <f t="shared" si="71"/>
        <v>1594</v>
      </c>
      <c r="P247" s="193">
        <v>1594</v>
      </c>
      <c r="Q247" s="194"/>
      <c r="R247" s="194"/>
      <c r="S247" s="193">
        <f t="shared" si="72"/>
        <v>1650.77</v>
      </c>
      <c r="T247" s="193">
        <v>1650.77</v>
      </c>
      <c r="U247" s="194"/>
      <c r="V247" s="194"/>
      <c r="W247" s="197">
        <f t="shared" si="65"/>
        <v>0</v>
      </c>
      <c r="X247" s="197"/>
      <c r="Y247" s="197">
        <f t="shared" si="66"/>
        <v>-56.769999999999982</v>
      </c>
      <c r="Z247" s="198">
        <f t="shared" si="68"/>
        <v>-3.5614805520702626E-2</v>
      </c>
      <c r="AA247" s="197">
        <f t="shared" si="67"/>
        <v>-56.769999999999982</v>
      </c>
      <c r="AB247" s="199">
        <f t="shared" si="69"/>
        <v>-3.5614805520702626E-2</v>
      </c>
      <c r="AC247" s="212">
        <v>1</v>
      </c>
      <c r="AD247" s="212"/>
      <c r="AE247" s="212"/>
      <c r="AF247" s="215"/>
      <c r="AG247" s="202"/>
      <c r="AH247"/>
    </row>
    <row r="248" spans="1:34" s="6" customFormat="1" ht="23.25" customHeight="1">
      <c r="A248" s="168" t="s">
        <v>574</v>
      </c>
      <c r="B248" s="169"/>
      <c r="C248" s="28"/>
      <c r="D248" s="16"/>
      <c r="E248" s="25">
        <f>E249+F265</f>
        <v>191015508.06792</v>
      </c>
      <c r="F248" s="25">
        <f t="shared" ref="F248:V248" si="73">F249+F265</f>
        <v>187036661.26020002</v>
      </c>
      <c r="G248" s="25">
        <f t="shared" si="73"/>
        <v>0</v>
      </c>
      <c r="H248" s="25">
        <f t="shared" si="73"/>
        <v>0</v>
      </c>
      <c r="I248" s="25">
        <f t="shared" si="73"/>
        <v>0</v>
      </c>
      <c r="J248" s="25">
        <f t="shared" si="73"/>
        <v>0</v>
      </c>
      <c r="K248" s="25">
        <f t="shared" si="73"/>
        <v>0</v>
      </c>
      <c r="L248" s="25">
        <f t="shared" si="73"/>
        <v>0</v>
      </c>
      <c r="M248" s="25">
        <f t="shared" si="73"/>
        <v>0</v>
      </c>
      <c r="N248" s="25">
        <f t="shared" si="73"/>
        <v>57524</v>
      </c>
      <c r="O248" s="25">
        <f t="shared" si="73"/>
        <v>86986551</v>
      </c>
      <c r="P248" s="25">
        <f t="shared" si="73"/>
        <v>86986551</v>
      </c>
      <c r="Q248" s="25">
        <f t="shared" si="73"/>
        <v>0</v>
      </c>
      <c r="R248" s="25">
        <f t="shared" si="73"/>
        <v>0</v>
      </c>
      <c r="S248" s="25">
        <f t="shared" si="73"/>
        <v>20642954.999189999</v>
      </c>
      <c r="T248" s="25">
        <f t="shared" si="73"/>
        <v>20642954.999189999</v>
      </c>
      <c r="U248" s="25">
        <f t="shared" si="73"/>
        <v>0</v>
      </c>
      <c r="V248" s="25">
        <f t="shared" si="73"/>
        <v>0</v>
      </c>
      <c r="W248" s="25">
        <f t="shared" ref="W248:W302" si="74">R248-V248</f>
        <v>0</v>
      </c>
      <c r="X248" s="25"/>
      <c r="Y248" s="25">
        <f t="shared" ref="Y248:Y302" si="75">P248+Q248-T248-U248</f>
        <v>66343596.000809997</v>
      </c>
      <c r="Z248" s="125">
        <f t="shared" ref="Z248:Z296" si="76">Y248/(P248+Q248)</f>
        <v>0.76268797001515787</v>
      </c>
      <c r="AA248" s="25">
        <f t="shared" ref="AA248:AA296" si="77">Y248+W248</f>
        <v>66343596.000809997</v>
      </c>
      <c r="AB248" s="126">
        <f t="shared" ref="AB248:AB296" si="78">AA248/O248</f>
        <v>0.76268797001515787</v>
      </c>
      <c r="AC248" s="25">
        <f>AC249+AC265</f>
        <v>17</v>
      </c>
      <c r="AD248" s="25">
        <f>AD249+AD265</f>
        <v>0</v>
      </c>
      <c r="AE248" s="25">
        <f>AE249+AE265</f>
        <v>0</v>
      </c>
      <c r="AF248" s="25">
        <f>AF249+AF265</f>
        <v>0</v>
      </c>
      <c r="AG248" s="25">
        <f>AG249+AG265</f>
        <v>0</v>
      </c>
      <c r="AH248"/>
    </row>
    <row r="249" spans="1:34" ht="24" customHeight="1">
      <c r="A249" s="33" t="s">
        <v>575</v>
      </c>
      <c r="B249" s="23" t="s">
        <v>41</v>
      </c>
      <c r="C249" s="19"/>
      <c r="D249" s="21"/>
      <c r="E249" s="22">
        <f t="shared" ref="E249:V249" si="79">SUM(E250:E264)</f>
        <v>190460531.25</v>
      </c>
      <c r="F249" s="22">
        <f t="shared" si="79"/>
        <v>186481684.44228002</v>
      </c>
      <c r="G249" s="22">
        <f t="shared" si="79"/>
        <v>0</v>
      </c>
      <c r="H249" s="22">
        <f t="shared" si="79"/>
        <v>0</v>
      </c>
      <c r="I249" s="22">
        <f t="shared" si="79"/>
        <v>0</v>
      </c>
      <c r="J249" s="22">
        <f t="shared" si="79"/>
        <v>0</v>
      </c>
      <c r="K249" s="22">
        <f t="shared" si="79"/>
        <v>0</v>
      </c>
      <c r="L249" s="22">
        <f t="shared" si="79"/>
        <v>0</v>
      </c>
      <c r="M249" s="22">
        <f t="shared" si="79"/>
        <v>0</v>
      </c>
      <c r="N249" s="22">
        <f t="shared" si="79"/>
        <v>0</v>
      </c>
      <c r="O249" s="22">
        <f t="shared" si="79"/>
        <v>86644058</v>
      </c>
      <c r="P249" s="22">
        <f t="shared" si="79"/>
        <v>86644058</v>
      </c>
      <c r="Q249" s="22">
        <f t="shared" si="79"/>
        <v>0</v>
      </c>
      <c r="R249" s="22">
        <f t="shared" si="79"/>
        <v>0</v>
      </c>
      <c r="S249" s="22">
        <f t="shared" si="79"/>
        <v>20361461.999189999</v>
      </c>
      <c r="T249" s="22">
        <f t="shared" si="79"/>
        <v>20361461.999189999</v>
      </c>
      <c r="U249" s="22">
        <f t="shared" si="79"/>
        <v>0</v>
      </c>
      <c r="V249" s="22">
        <f t="shared" si="79"/>
        <v>0</v>
      </c>
      <c r="W249" s="22">
        <f t="shared" si="74"/>
        <v>0</v>
      </c>
      <c r="X249" s="22"/>
      <c r="Y249" s="22">
        <f t="shared" si="75"/>
        <v>66282596.000809997</v>
      </c>
      <c r="Z249" s="129">
        <f t="shared" si="76"/>
        <v>0.76499874925998956</v>
      </c>
      <c r="AA249" s="22">
        <f t="shared" si="77"/>
        <v>66282596.000809997</v>
      </c>
      <c r="AB249" s="138">
        <f t="shared" si="78"/>
        <v>0.76499874925998956</v>
      </c>
      <c r="AC249" s="22">
        <f>SUM(AC250:AC264)</f>
        <v>15</v>
      </c>
      <c r="AD249" s="22">
        <f>SUM(AD250:AD264)</f>
        <v>0</v>
      </c>
      <c r="AE249" s="22">
        <f>SUM(AE250:AE264)</f>
        <v>0</v>
      </c>
      <c r="AF249" s="22">
        <f>SUM(AF250:AF264)</f>
        <v>0</v>
      </c>
      <c r="AG249" s="22">
        <f>SUM(AG250:AG264)</f>
        <v>0</v>
      </c>
      <c r="AH249"/>
    </row>
    <row r="250" spans="1:34" s="18" customFormat="1" ht="296.25" customHeight="1">
      <c r="A250" s="45">
        <v>230</v>
      </c>
      <c r="B250" s="196" t="s">
        <v>576</v>
      </c>
      <c r="C250" s="100" t="s">
        <v>577</v>
      </c>
      <c r="D250" s="50" t="s">
        <v>44</v>
      </c>
      <c r="E250" s="49">
        <v>1336005</v>
      </c>
      <c r="F250" s="49">
        <v>1269272.5</v>
      </c>
      <c r="G250" s="101"/>
      <c r="H250" s="101"/>
      <c r="I250" s="101"/>
      <c r="J250" s="36" t="s">
        <v>578</v>
      </c>
      <c r="K250" s="35"/>
      <c r="L250" s="35"/>
      <c r="M250" s="35"/>
      <c r="N250" s="35"/>
      <c r="O250" s="49">
        <f t="shared" ref="O250:O264" si="80">SUM(P250:R250)</f>
        <v>836004</v>
      </c>
      <c r="P250" s="35">
        <v>836004</v>
      </c>
      <c r="Q250" s="35"/>
      <c r="R250" s="35"/>
      <c r="S250" s="49">
        <v>836003.99919</v>
      </c>
      <c r="T250" s="35">
        <v>836003.99919</v>
      </c>
      <c r="U250" s="35"/>
      <c r="V250" s="35"/>
      <c r="W250" s="59">
        <f t="shared" si="74"/>
        <v>0</v>
      </c>
      <c r="X250" s="59"/>
      <c r="Y250" s="59">
        <f t="shared" si="75"/>
        <v>8.0999999772757292E-4</v>
      </c>
      <c r="Z250" s="131">
        <f t="shared" si="76"/>
        <v>9.688948829522022E-10</v>
      </c>
      <c r="AA250" s="59">
        <f t="shared" si="77"/>
        <v>8.0999999772757292E-4</v>
      </c>
      <c r="AB250" s="140">
        <f t="shared" si="78"/>
        <v>9.688948829522022E-10</v>
      </c>
      <c r="AC250" s="124">
        <v>1</v>
      </c>
      <c r="AD250" s="124"/>
      <c r="AE250" s="124"/>
      <c r="AF250" s="66"/>
      <c r="AG250" s="53"/>
      <c r="AH250"/>
    </row>
    <row r="251" spans="1:34" s="27" customFormat="1" ht="80.25" customHeight="1">
      <c r="A251" s="45">
        <v>231</v>
      </c>
      <c r="B251" s="196" t="s">
        <v>579</v>
      </c>
      <c r="C251" s="50" t="s">
        <v>580</v>
      </c>
      <c r="D251" s="50" t="s">
        <v>384</v>
      </c>
      <c r="E251" s="35">
        <v>6278430</v>
      </c>
      <c r="F251" s="35">
        <v>5708412.9539899994</v>
      </c>
      <c r="G251" s="52"/>
      <c r="H251" s="52"/>
      <c r="I251" s="52"/>
      <c r="J251" s="36"/>
      <c r="K251" s="35"/>
      <c r="L251" s="35"/>
      <c r="M251" s="35"/>
      <c r="N251" s="35"/>
      <c r="O251" s="49">
        <f t="shared" si="80"/>
        <v>902968</v>
      </c>
      <c r="P251" s="35">
        <v>902968</v>
      </c>
      <c r="Q251" s="35"/>
      <c r="R251" s="35"/>
      <c r="S251" s="49">
        <v>173920</v>
      </c>
      <c r="T251" s="35">
        <v>173920</v>
      </c>
      <c r="U251" s="35"/>
      <c r="V251" s="35"/>
      <c r="W251" s="59">
        <f t="shared" si="74"/>
        <v>0</v>
      </c>
      <c r="X251" s="59"/>
      <c r="Y251" s="59">
        <f t="shared" si="75"/>
        <v>729048</v>
      </c>
      <c r="Z251" s="131">
        <f t="shared" si="76"/>
        <v>0.807390738099246</v>
      </c>
      <c r="AA251" s="59">
        <f t="shared" si="77"/>
        <v>729048</v>
      </c>
      <c r="AB251" s="140">
        <f t="shared" si="78"/>
        <v>0.807390738099246</v>
      </c>
      <c r="AC251" s="124">
        <v>1</v>
      </c>
      <c r="AD251" s="124"/>
      <c r="AE251" s="124"/>
      <c r="AF251" s="66"/>
      <c r="AG251" s="53"/>
      <c r="AH251"/>
    </row>
    <row r="252" spans="1:34" s="27" customFormat="1" ht="84.75" customHeight="1">
      <c r="A252" s="45">
        <v>232</v>
      </c>
      <c r="B252" s="196" t="s">
        <v>581</v>
      </c>
      <c r="C252" s="50" t="s">
        <v>580</v>
      </c>
      <c r="D252" s="50" t="s">
        <v>384</v>
      </c>
      <c r="E252" s="35">
        <v>8154910</v>
      </c>
      <c r="F252" s="35">
        <v>7532148.8103700001</v>
      </c>
      <c r="G252" s="52"/>
      <c r="H252" s="52"/>
      <c r="I252" s="52"/>
      <c r="J252" s="36"/>
      <c r="K252" s="35"/>
      <c r="L252" s="35">
        <v>0</v>
      </c>
      <c r="M252" s="35"/>
      <c r="N252" s="35"/>
      <c r="O252" s="49">
        <f t="shared" si="80"/>
        <v>0</v>
      </c>
      <c r="P252" s="35"/>
      <c r="Q252" s="35"/>
      <c r="R252" s="35"/>
      <c r="S252" s="49">
        <v>0</v>
      </c>
      <c r="T252" s="35"/>
      <c r="U252" s="35"/>
      <c r="V252" s="35"/>
      <c r="W252" s="59">
        <f t="shared" si="74"/>
        <v>0</v>
      </c>
      <c r="X252" s="59"/>
      <c r="Y252" s="59">
        <f t="shared" si="75"/>
        <v>0</v>
      </c>
      <c r="Z252" s="131"/>
      <c r="AA252" s="59"/>
      <c r="AB252" s="140"/>
      <c r="AC252" s="124">
        <v>1</v>
      </c>
      <c r="AD252" s="124"/>
      <c r="AE252" s="124"/>
      <c r="AF252" s="66"/>
      <c r="AG252" s="56" t="s">
        <v>47</v>
      </c>
      <c r="AH252"/>
    </row>
    <row r="253" spans="1:34" s="27" customFormat="1" ht="84.75" customHeight="1">
      <c r="A253" s="45">
        <v>233</v>
      </c>
      <c r="B253" s="196" t="s">
        <v>582</v>
      </c>
      <c r="C253" s="50" t="s">
        <v>580</v>
      </c>
      <c r="D253" s="50" t="s">
        <v>384</v>
      </c>
      <c r="E253" s="35">
        <v>4177190</v>
      </c>
      <c r="F253" s="35">
        <v>3788268.30749</v>
      </c>
      <c r="G253" s="52"/>
      <c r="H253" s="52"/>
      <c r="I253" s="52"/>
      <c r="J253" s="36"/>
      <c r="K253" s="35"/>
      <c r="L253" s="35">
        <v>0</v>
      </c>
      <c r="M253" s="35"/>
      <c r="N253" s="35"/>
      <c r="O253" s="49">
        <f t="shared" si="80"/>
        <v>1400000</v>
      </c>
      <c r="P253" s="35">
        <v>1400000</v>
      </c>
      <c r="Q253" s="35"/>
      <c r="R253" s="35"/>
      <c r="S253" s="49">
        <v>96000</v>
      </c>
      <c r="T253" s="35">
        <v>96000</v>
      </c>
      <c r="U253" s="35"/>
      <c r="V253" s="35"/>
      <c r="W253" s="59">
        <f t="shared" si="74"/>
        <v>0</v>
      </c>
      <c r="X253" s="59"/>
      <c r="Y253" s="59">
        <f t="shared" si="75"/>
        <v>1304000</v>
      </c>
      <c r="Z253" s="131">
        <f t="shared" si="76"/>
        <v>0.93142857142857138</v>
      </c>
      <c r="AA253" s="59">
        <f t="shared" si="77"/>
        <v>1304000</v>
      </c>
      <c r="AB253" s="140">
        <f t="shared" si="78"/>
        <v>0.93142857142857138</v>
      </c>
      <c r="AC253" s="124">
        <v>1</v>
      </c>
      <c r="AD253" s="124"/>
      <c r="AE253" s="124"/>
      <c r="AF253" s="66"/>
      <c r="AG253" s="56"/>
      <c r="AH253"/>
    </row>
    <row r="254" spans="1:34" s="27" customFormat="1" ht="63.75" customHeight="1">
      <c r="A254" s="45">
        <v>234</v>
      </c>
      <c r="B254" s="196" t="s">
        <v>583</v>
      </c>
      <c r="C254" s="50" t="s">
        <v>580</v>
      </c>
      <c r="D254" s="50" t="s">
        <v>44</v>
      </c>
      <c r="E254" s="35">
        <v>2242540</v>
      </c>
      <c r="F254" s="35">
        <v>1944414.06165</v>
      </c>
      <c r="G254" s="52"/>
      <c r="H254" s="52"/>
      <c r="I254" s="52"/>
      <c r="J254" s="36"/>
      <c r="K254" s="35"/>
      <c r="L254" s="35"/>
      <c r="M254" s="35"/>
      <c r="N254" s="35"/>
      <c r="O254" s="49">
        <f t="shared" si="80"/>
        <v>0</v>
      </c>
      <c r="P254" s="35"/>
      <c r="Q254" s="35"/>
      <c r="R254" s="35"/>
      <c r="S254" s="49">
        <v>0</v>
      </c>
      <c r="T254" s="35"/>
      <c r="U254" s="35"/>
      <c r="V254" s="35"/>
      <c r="W254" s="59">
        <f t="shared" si="74"/>
        <v>0</v>
      </c>
      <c r="X254" s="59"/>
      <c r="Y254" s="59">
        <f t="shared" si="75"/>
        <v>0</v>
      </c>
      <c r="Z254" s="131"/>
      <c r="AA254" s="59"/>
      <c r="AB254" s="140"/>
      <c r="AC254" s="124">
        <v>1</v>
      </c>
      <c r="AD254" s="124"/>
      <c r="AE254" s="124"/>
      <c r="AF254" s="66"/>
      <c r="AG254" s="56" t="s">
        <v>47</v>
      </c>
      <c r="AH254"/>
    </row>
    <row r="255" spans="1:34" s="27" customFormat="1" ht="61.5" customHeight="1">
      <c r="A255" s="45">
        <v>235</v>
      </c>
      <c r="B255" s="196" t="s">
        <v>584</v>
      </c>
      <c r="C255" s="50" t="s">
        <v>580</v>
      </c>
      <c r="D255" s="50" t="s">
        <v>44</v>
      </c>
      <c r="E255" s="35">
        <v>2026685</v>
      </c>
      <c r="F255" s="35">
        <v>1663608.4087799999</v>
      </c>
      <c r="G255" s="52"/>
      <c r="H255" s="52"/>
      <c r="I255" s="52"/>
      <c r="J255" s="36"/>
      <c r="K255" s="35"/>
      <c r="L255" s="35"/>
      <c r="M255" s="35"/>
      <c r="N255" s="35"/>
      <c r="O255" s="49">
        <f t="shared" si="80"/>
        <v>0</v>
      </c>
      <c r="P255" s="35"/>
      <c r="Q255" s="35"/>
      <c r="R255" s="35"/>
      <c r="S255" s="49">
        <v>0</v>
      </c>
      <c r="T255" s="35"/>
      <c r="U255" s="35"/>
      <c r="V255" s="35"/>
      <c r="W255" s="59">
        <f t="shared" si="74"/>
        <v>0</v>
      </c>
      <c r="X255" s="59"/>
      <c r="Y255" s="59">
        <f t="shared" si="75"/>
        <v>0</v>
      </c>
      <c r="Z255" s="131"/>
      <c r="AA255" s="59"/>
      <c r="AB255" s="140"/>
      <c r="AC255" s="124">
        <v>1</v>
      </c>
      <c r="AD255" s="124"/>
      <c r="AE255" s="124"/>
      <c r="AF255" s="66"/>
      <c r="AG255" s="56" t="s">
        <v>47</v>
      </c>
      <c r="AH255"/>
    </row>
    <row r="256" spans="1:34" s="27" customFormat="1" ht="131.25">
      <c r="A256" s="45">
        <v>236</v>
      </c>
      <c r="B256" s="196" t="s">
        <v>585</v>
      </c>
      <c r="C256" s="50" t="s">
        <v>586</v>
      </c>
      <c r="D256" s="50">
        <v>2026</v>
      </c>
      <c r="E256" s="35">
        <v>9626210.4499999993</v>
      </c>
      <c r="F256" s="35">
        <v>9283761</v>
      </c>
      <c r="G256" s="52" t="s">
        <v>587</v>
      </c>
      <c r="H256" s="52"/>
      <c r="I256" s="52"/>
      <c r="J256" s="36" t="s">
        <v>141</v>
      </c>
      <c r="K256" s="35"/>
      <c r="L256" s="35"/>
      <c r="M256" s="35"/>
      <c r="N256" s="35"/>
      <c r="O256" s="49">
        <f t="shared" si="80"/>
        <v>8419596</v>
      </c>
      <c r="P256" s="35">
        <v>8419596</v>
      </c>
      <c r="Q256" s="35"/>
      <c r="R256" s="35"/>
      <c r="S256" s="49">
        <v>1942984</v>
      </c>
      <c r="T256" s="35">
        <v>1942984</v>
      </c>
      <c r="U256" s="35"/>
      <c r="V256" s="35"/>
      <c r="W256" s="59">
        <f t="shared" si="74"/>
        <v>0</v>
      </c>
      <c r="X256" s="59"/>
      <c r="Y256" s="59">
        <f t="shared" si="75"/>
        <v>6476612</v>
      </c>
      <c r="Z256" s="131">
        <f t="shared" si="76"/>
        <v>0.76923073268598641</v>
      </c>
      <c r="AA256" s="59">
        <f t="shared" si="77"/>
        <v>6476612</v>
      </c>
      <c r="AB256" s="140">
        <f t="shared" si="78"/>
        <v>0.76923073268598641</v>
      </c>
      <c r="AC256" s="124">
        <v>1</v>
      </c>
      <c r="AD256" s="124"/>
      <c r="AE256" s="124"/>
      <c r="AF256" s="66"/>
      <c r="AG256" s="56" t="s">
        <v>588</v>
      </c>
      <c r="AH256"/>
    </row>
    <row r="257" spans="1:34" s="27" customFormat="1" ht="97.5" customHeight="1">
      <c r="A257" s="45">
        <v>237</v>
      </c>
      <c r="B257" s="196" t="s">
        <v>589</v>
      </c>
      <c r="C257" s="50" t="s">
        <v>586</v>
      </c>
      <c r="D257" s="50">
        <v>2026</v>
      </c>
      <c r="E257" s="35">
        <v>19701855</v>
      </c>
      <c r="F257" s="35">
        <v>19453539</v>
      </c>
      <c r="G257" s="52"/>
      <c r="H257" s="52"/>
      <c r="I257" s="52"/>
      <c r="J257" s="36" t="s">
        <v>141</v>
      </c>
      <c r="K257" s="35"/>
      <c r="L257" s="35"/>
      <c r="M257" s="35"/>
      <c r="N257" s="35"/>
      <c r="O257" s="49">
        <f t="shared" si="80"/>
        <v>17433203</v>
      </c>
      <c r="P257" s="35">
        <v>17433203</v>
      </c>
      <c r="Q257" s="35"/>
      <c r="R257" s="35"/>
      <c r="S257" s="49">
        <v>4023046</v>
      </c>
      <c r="T257" s="35">
        <v>4023046</v>
      </c>
      <c r="U257" s="35"/>
      <c r="V257" s="35"/>
      <c r="W257" s="59">
        <f t="shared" si="74"/>
        <v>0</v>
      </c>
      <c r="X257" s="59"/>
      <c r="Y257" s="59">
        <f t="shared" si="75"/>
        <v>13410157</v>
      </c>
      <c r="Z257" s="131">
        <f t="shared" si="76"/>
        <v>0.76923081776768154</v>
      </c>
      <c r="AA257" s="59">
        <f t="shared" si="77"/>
        <v>13410157</v>
      </c>
      <c r="AB257" s="140">
        <f t="shared" si="78"/>
        <v>0.76923081776768154</v>
      </c>
      <c r="AC257" s="124">
        <v>1</v>
      </c>
      <c r="AD257" s="124"/>
      <c r="AE257" s="124"/>
      <c r="AF257" s="66"/>
      <c r="AG257" s="56" t="s">
        <v>590</v>
      </c>
      <c r="AH257"/>
    </row>
    <row r="258" spans="1:34" s="27" customFormat="1" ht="97.5" customHeight="1">
      <c r="A258" s="45">
        <v>238</v>
      </c>
      <c r="B258" s="196" t="s">
        <v>591</v>
      </c>
      <c r="C258" s="50" t="s">
        <v>586</v>
      </c>
      <c r="D258" s="50">
        <v>2026</v>
      </c>
      <c r="E258" s="35">
        <v>15348162.800000001</v>
      </c>
      <c r="F258" s="35">
        <v>15020840</v>
      </c>
      <c r="G258" s="52"/>
      <c r="H258" s="52"/>
      <c r="I258" s="52"/>
      <c r="J258" s="36" t="s">
        <v>141</v>
      </c>
      <c r="K258" s="35"/>
      <c r="L258" s="35"/>
      <c r="M258" s="35"/>
      <c r="N258" s="35"/>
      <c r="O258" s="49">
        <f t="shared" si="80"/>
        <v>13630797</v>
      </c>
      <c r="P258" s="35">
        <v>13630797</v>
      </c>
      <c r="Q258" s="35"/>
      <c r="R258" s="35"/>
      <c r="S258" s="49">
        <v>3145568</v>
      </c>
      <c r="T258" s="35">
        <v>3145568</v>
      </c>
      <c r="U258" s="35"/>
      <c r="V258" s="35"/>
      <c r="W258" s="59">
        <f t="shared" si="74"/>
        <v>0</v>
      </c>
      <c r="X258" s="59"/>
      <c r="Y258" s="59">
        <f t="shared" si="75"/>
        <v>10485229</v>
      </c>
      <c r="Z258" s="131">
        <f t="shared" si="76"/>
        <v>0.76923080873407479</v>
      </c>
      <c r="AA258" s="59">
        <f t="shared" si="77"/>
        <v>10485229</v>
      </c>
      <c r="AB258" s="140">
        <f t="shared" si="78"/>
        <v>0.76923080873407479</v>
      </c>
      <c r="AC258" s="124">
        <v>1</v>
      </c>
      <c r="AD258" s="124"/>
      <c r="AE258" s="124"/>
      <c r="AF258" s="66"/>
      <c r="AG258" s="56" t="s">
        <v>592</v>
      </c>
      <c r="AH258"/>
    </row>
    <row r="259" spans="1:34" s="27" customFormat="1" ht="97.5" customHeight="1">
      <c r="A259" s="45">
        <v>239</v>
      </c>
      <c r="B259" s="196" t="s">
        <v>593</v>
      </c>
      <c r="C259" s="50" t="s">
        <v>586</v>
      </c>
      <c r="D259" s="50">
        <v>2026</v>
      </c>
      <c r="E259" s="35">
        <v>44029634</v>
      </c>
      <c r="F259" s="35">
        <v>43742232</v>
      </c>
      <c r="G259" s="52"/>
      <c r="H259" s="52"/>
      <c r="I259" s="52"/>
      <c r="J259" s="36" t="s">
        <v>141</v>
      </c>
      <c r="K259" s="35"/>
      <c r="L259" s="35"/>
      <c r="M259" s="35"/>
      <c r="N259" s="35"/>
      <c r="O259" s="49">
        <f t="shared" si="80"/>
        <v>39307499</v>
      </c>
      <c r="P259" s="35">
        <v>39307499</v>
      </c>
      <c r="Q259" s="35"/>
      <c r="R259" s="35"/>
      <c r="S259" s="49">
        <v>9056096</v>
      </c>
      <c r="T259" s="35">
        <v>9056096</v>
      </c>
      <c r="U259" s="35"/>
      <c r="V259" s="35"/>
      <c r="W259" s="59">
        <f t="shared" si="74"/>
        <v>0</v>
      </c>
      <c r="X259" s="59"/>
      <c r="Y259" s="59">
        <f t="shared" si="75"/>
        <v>30251403</v>
      </c>
      <c r="Z259" s="131">
        <f t="shared" si="76"/>
        <v>0.76960894917277745</v>
      </c>
      <c r="AA259" s="59">
        <f t="shared" si="77"/>
        <v>30251403</v>
      </c>
      <c r="AB259" s="140">
        <f t="shared" si="78"/>
        <v>0.76960894917277745</v>
      </c>
      <c r="AC259" s="124">
        <v>1</v>
      </c>
      <c r="AD259" s="124"/>
      <c r="AE259" s="124"/>
      <c r="AF259" s="66"/>
      <c r="AG259" s="56" t="s">
        <v>594</v>
      </c>
      <c r="AH259"/>
    </row>
    <row r="260" spans="1:34" s="27" customFormat="1" ht="97.5" customHeight="1">
      <c r="A260" s="45">
        <v>240</v>
      </c>
      <c r="B260" s="196" t="s">
        <v>595</v>
      </c>
      <c r="C260" s="50" t="s">
        <v>586</v>
      </c>
      <c r="D260" s="50">
        <v>2026</v>
      </c>
      <c r="E260" s="35">
        <v>8200523</v>
      </c>
      <c r="F260" s="35">
        <v>7847305</v>
      </c>
      <c r="G260" s="52"/>
      <c r="H260" s="52"/>
      <c r="I260" s="52"/>
      <c r="J260" s="36" t="s">
        <v>141</v>
      </c>
      <c r="K260" s="35"/>
      <c r="L260" s="35"/>
      <c r="M260" s="35"/>
      <c r="N260" s="35"/>
      <c r="O260" s="49">
        <f t="shared" si="80"/>
        <v>0</v>
      </c>
      <c r="P260" s="35"/>
      <c r="Q260" s="35"/>
      <c r="R260" s="35"/>
      <c r="S260" s="49"/>
      <c r="T260" s="35"/>
      <c r="U260" s="35"/>
      <c r="V260" s="35"/>
      <c r="W260" s="59">
        <f t="shared" si="74"/>
        <v>0</v>
      </c>
      <c r="X260" s="59"/>
      <c r="Y260" s="59">
        <f t="shared" si="75"/>
        <v>0</v>
      </c>
      <c r="Z260" s="131"/>
      <c r="AA260" s="59"/>
      <c r="AB260" s="140"/>
      <c r="AC260" s="124">
        <v>1</v>
      </c>
      <c r="AD260" s="124"/>
      <c r="AE260" s="124"/>
      <c r="AF260" s="66"/>
      <c r="AG260" s="56" t="s">
        <v>596</v>
      </c>
      <c r="AH260"/>
    </row>
    <row r="261" spans="1:34" s="27" customFormat="1" ht="97.5" customHeight="1">
      <c r="A261" s="45">
        <v>241</v>
      </c>
      <c r="B261" s="196" t="s">
        <v>597</v>
      </c>
      <c r="C261" s="50" t="s">
        <v>586</v>
      </c>
      <c r="D261" s="50">
        <v>2026</v>
      </c>
      <c r="E261" s="35">
        <v>14774159</v>
      </c>
      <c r="F261" s="35">
        <v>14774159</v>
      </c>
      <c r="G261" s="52"/>
      <c r="H261" s="52"/>
      <c r="I261" s="52"/>
      <c r="J261" s="36" t="s">
        <v>141</v>
      </c>
      <c r="K261" s="35"/>
      <c r="L261" s="35"/>
      <c r="M261" s="35"/>
      <c r="N261" s="35"/>
      <c r="O261" s="49">
        <f t="shared" si="80"/>
        <v>0</v>
      </c>
      <c r="P261" s="35"/>
      <c r="Q261" s="35"/>
      <c r="R261" s="35"/>
      <c r="S261" s="49"/>
      <c r="T261" s="35"/>
      <c r="U261" s="35"/>
      <c r="V261" s="35"/>
      <c r="W261" s="59">
        <f t="shared" si="74"/>
        <v>0</v>
      </c>
      <c r="X261" s="59"/>
      <c r="Y261" s="59">
        <f t="shared" si="75"/>
        <v>0</v>
      </c>
      <c r="Z261" s="131"/>
      <c r="AA261" s="59"/>
      <c r="AB261" s="140"/>
      <c r="AC261" s="124">
        <v>1</v>
      </c>
      <c r="AD261" s="124"/>
      <c r="AE261" s="124"/>
      <c r="AF261" s="66"/>
      <c r="AG261" s="56" t="s">
        <v>598</v>
      </c>
      <c r="AH261"/>
    </row>
    <row r="262" spans="1:34" s="27" customFormat="1" ht="97.5" customHeight="1">
      <c r="A262" s="45">
        <v>242</v>
      </c>
      <c r="B262" s="196" t="s">
        <v>599</v>
      </c>
      <c r="C262" s="50" t="s">
        <v>586</v>
      </c>
      <c r="D262" s="50">
        <v>2026</v>
      </c>
      <c r="E262" s="35">
        <v>5360645</v>
      </c>
      <c r="F262" s="35">
        <v>5359764</v>
      </c>
      <c r="G262" s="52"/>
      <c r="H262" s="52"/>
      <c r="I262" s="52"/>
      <c r="J262" s="36" t="s">
        <v>141</v>
      </c>
      <c r="K262" s="35"/>
      <c r="L262" s="35"/>
      <c r="M262" s="35"/>
      <c r="N262" s="35"/>
      <c r="O262" s="49">
        <f t="shared" si="80"/>
        <v>4713991</v>
      </c>
      <c r="P262" s="35">
        <v>4713991</v>
      </c>
      <c r="Q262" s="35"/>
      <c r="R262" s="35"/>
      <c r="S262" s="49">
        <v>1087844</v>
      </c>
      <c r="T262" s="35">
        <v>1087844</v>
      </c>
      <c r="U262" s="35"/>
      <c r="V262" s="35"/>
      <c r="W262" s="59">
        <f t="shared" si="74"/>
        <v>0</v>
      </c>
      <c r="X262" s="59"/>
      <c r="Y262" s="59">
        <f t="shared" si="75"/>
        <v>3626147</v>
      </c>
      <c r="Z262" s="131">
        <f t="shared" si="76"/>
        <v>0.76923078554880564</v>
      </c>
      <c r="AA262" s="59">
        <f t="shared" si="77"/>
        <v>3626147</v>
      </c>
      <c r="AB262" s="140">
        <f t="shared" si="78"/>
        <v>0.76923078554880564</v>
      </c>
      <c r="AC262" s="124">
        <v>1</v>
      </c>
      <c r="AD262" s="124"/>
      <c r="AE262" s="124"/>
      <c r="AF262" s="66"/>
      <c r="AG262" s="56" t="s">
        <v>600</v>
      </c>
      <c r="AH262"/>
    </row>
    <row r="263" spans="1:34" s="27" customFormat="1" ht="97.5" customHeight="1">
      <c r="A263" s="45">
        <v>243</v>
      </c>
      <c r="B263" s="196" t="s">
        <v>601</v>
      </c>
      <c r="C263" s="50" t="s">
        <v>586</v>
      </c>
      <c r="D263" s="50" t="s">
        <v>113</v>
      </c>
      <c r="E263" s="35">
        <v>43870565</v>
      </c>
      <c r="F263" s="35">
        <v>43803241</v>
      </c>
      <c r="G263" s="52"/>
      <c r="H263" s="52"/>
      <c r="I263" s="52"/>
      <c r="J263" s="36" t="s">
        <v>141</v>
      </c>
      <c r="K263" s="35"/>
      <c r="L263" s="35"/>
      <c r="M263" s="35"/>
      <c r="N263" s="35"/>
      <c r="O263" s="49">
        <f t="shared" si="80"/>
        <v>0</v>
      </c>
      <c r="P263" s="35"/>
      <c r="Q263" s="35"/>
      <c r="R263" s="35"/>
      <c r="S263" s="49"/>
      <c r="T263" s="35"/>
      <c r="U263" s="35"/>
      <c r="V263" s="35"/>
      <c r="W263" s="59">
        <f t="shared" si="74"/>
        <v>0</v>
      </c>
      <c r="X263" s="59"/>
      <c r="Y263" s="59">
        <f t="shared" si="75"/>
        <v>0</v>
      </c>
      <c r="Z263" s="131"/>
      <c r="AA263" s="59"/>
      <c r="AB263" s="140"/>
      <c r="AC263" s="124">
        <v>1</v>
      </c>
      <c r="AD263" s="124"/>
      <c r="AE263" s="124"/>
      <c r="AF263" s="66"/>
      <c r="AG263" s="56" t="s">
        <v>602</v>
      </c>
      <c r="AH263"/>
    </row>
    <row r="264" spans="1:34" s="27" customFormat="1" ht="87.75" customHeight="1">
      <c r="A264" s="45">
        <v>244</v>
      </c>
      <c r="B264" s="196" t="s">
        <v>603</v>
      </c>
      <c r="C264" s="50" t="s">
        <v>586</v>
      </c>
      <c r="D264" s="50">
        <v>2026</v>
      </c>
      <c r="E264" s="35">
        <v>5333017</v>
      </c>
      <c r="F264" s="35">
        <v>5290718.4000000004</v>
      </c>
      <c r="G264" s="52"/>
      <c r="H264" s="52"/>
      <c r="I264" s="52"/>
      <c r="J264" s="36" t="s">
        <v>141</v>
      </c>
      <c r="K264" s="35"/>
      <c r="L264" s="35"/>
      <c r="M264" s="35"/>
      <c r="N264" s="35"/>
      <c r="O264" s="49">
        <f t="shared" si="80"/>
        <v>0</v>
      </c>
      <c r="P264" s="35"/>
      <c r="Q264" s="35"/>
      <c r="R264" s="35"/>
      <c r="S264" s="49"/>
      <c r="T264" s="35"/>
      <c r="U264" s="35"/>
      <c r="V264" s="35"/>
      <c r="W264" s="59">
        <f t="shared" si="74"/>
        <v>0</v>
      </c>
      <c r="X264" s="59"/>
      <c r="Y264" s="59">
        <f t="shared" si="75"/>
        <v>0</v>
      </c>
      <c r="Z264" s="131"/>
      <c r="AA264" s="59"/>
      <c r="AB264" s="140"/>
      <c r="AC264" s="124">
        <v>1</v>
      </c>
      <c r="AD264" s="124"/>
      <c r="AE264" s="124"/>
      <c r="AF264" s="66"/>
      <c r="AG264" s="56" t="s">
        <v>604</v>
      </c>
      <c r="AH264"/>
    </row>
    <row r="265" spans="1:34" ht="33.75" customHeight="1">
      <c r="A265" s="33" t="s">
        <v>621</v>
      </c>
      <c r="B265" s="23" t="s">
        <v>139</v>
      </c>
      <c r="C265" s="19"/>
      <c r="D265" s="21"/>
      <c r="E265" s="22">
        <f>SUM(E266:E266)</f>
        <v>0</v>
      </c>
      <c r="F265" s="22">
        <f>SUM(F266:F267)</f>
        <v>554976.81791999994</v>
      </c>
      <c r="G265" s="22">
        <f>SUM(G266:G266)</f>
        <v>0</v>
      </c>
      <c r="H265" s="22">
        <f t="shared" ref="H265:V265" si="81">SUM(H266:H267)</f>
        <v>0</v>
      </c>
      <c r="I265" s="22">
        <f t="shared" si="81"/>
        <v>0</v>
      </c>
      <c r="J265" s="22">
        <f t="shared" si="81"/>
        <v>0</v>
      </c>
      <c r="K265" s="22">
        <f t="shared" si="81"/>
        <v>0</v>
      </c>
      <c r="L265" s="22">
        <f t="shared" si="81"/>
        <v>0</v>
      </c>
      <c r="M265" s="22">
        <f t="shared" si="81"/>
        <v>0</v>
      </c>
      <c r="N265" s="22">
        <f t="shared" si="81"/>
        <v>57524</v>
      </c>
      <c r="O265" s="22">
        <f t="shared" si="81"/>
        <v>342493</v>
      </c>
      <c r="P265" s="22">
        <f t="shared" si="81"/>
        <v>342493</v>
      </c>
      <c r="Q265" s="22">
        <f t="shared" si="81"/>
        <v>0</v>
      </c>
      <c r="R265" s="22">
        <f t="shared" si="81"/>
        <v>0</v>
      </c>
      <c r="S265" s="22">
        <f t="shared" si="81"/>
        <v>281493</v>
      </c>
      <c r="T265" s="22">
        <f t="shared" si="81"/>
        <v>281493</v>
      </c>
      <c r="U265" s="22">
        <f t="shared" si="81"/>
        <v>0</v>
      </c>
      <c r="V265" s="22">
        <f t="shared" si="81"/>
        <v>0</v>
      </c>
      <c r="W265" s="22">
        <f t="shared" si="74"/>
        <v>0</v>
      </c>
      <c r="X265" s="22"/>
      <c r="Y265" s="22">
        <f t="shared" si="75"/>
        <v>61000</v>
      </c>
      <c r="Z265" s="129">
        <f t="shared" si="76"/>
        <v>0.17810582990017315</v>
      </c>
      <c r="AA265" s="22">
        <f t="shared" si="77"/>
        <v>61000</v>
      </c>
      <c r="AB265" s="138">
        <f t="shared" si="78"/>
        <v>0.17810582990017315</v>
      </c>
      <c r="AC265" s="22">
        <f>SUM(AC266:AC267)</f>
        <v>2</v>
      </c>
      <c r="AD265" s="22">
        <f>SUM(AD266:AD267)</f>
        <v>0</v>
      </c>
      <c r="AE265" s="22">
        <f>SUM(AE266:AE267)</f>
        <v>0</v>
      </c>
      <c r="AF265" s="22">
        <f>SUM(AF266:AF266)</f>
        <v>0</v>
      </c>
      <c r="AG265" s="22">
        <f>SUM(AG266:AG266)</f>
        <v>0</v>
      </c>
      <c r="AH265"/>
    </row>
    <row r="266" spans="1:34" s="154" customFormat="1" ht="194.25" customHeight="1">
      <c r="A266" s="45">
        <v>250</v>
      </c>
      <c r="B266" s="51" t="s">
        <v>622</v>
      </c>
      <c r="C266" s="100" t="s">
        <v>586</v>
      </c>
      <c r="D266" s="48" t="s">
        <v>44</v>
      </c>
      <c r="E266" s="49"/>
      <c r="F266" s="35">
        <v>554976.81791999994</v>
      </c>
      <c r="G266" s="49"/>
      <c r="H266" s="49"/>
      <c r="I266" s="49"/>
      <c r="J266" s="36" t="s">
        <v>141</v>
      </c>
      <c r="K266" s="49"/>
      <c r="L266" s="49"/>
      <c r="M266" s="49"/>
      <c r="N266" s="49"/>
      <c r="O266" s="49">
        <f t="shared" ref="O266:O267" si="82">SUM(P266:R266)</f>
        <v>281493</v>
      </c>
      <c r="P266" s="49">
        <v>281493</v>
      </c>
      <c r="Q266" s="49"/>
      <c r="R266" s="49"/>
      <c r="S266" s="49">
        <f t="shared" ref="S266:S267" si="83">SUM(T266:V266)</f>
        <v>281493</v>
      </c>
      <c r="T266" s="49">
        <v>281493</v>
      </c>
      <c r="U266" s="49"/>
      <c r="V266" s="49"/>
      <c r="W266" s="59">
        <f t="shared" si="74"/>
        <v>0</v>
      </c>
      <c r="X266" s="59"/>
      <c r="Y266" s="59">
        <f t="shared" si="75"/>
        <v>0</v>
      </c>
      <c r="Z266" s="131">
        <f t="shared" si="76"/>
        <v>0</v>
      </c>
      <c r="AA266" s="59">
        <f t="shared" si="77"/>
        <v>0</v>
      </c>
      <c r="AB266" s="140">
        <f t="shared" si="78"/>
        <v>0</v>
      </c>
      <c r="AC266" s="149">
        <v>1</v>
      </c>
      <c r="AD266" s="149"/>
      <c r="AE266" s="149">
        <v>0</v>
      </c>
      <c r="AF266" s="150"/>
      <c r="AG266" s="56" t="s">
        <v>623</v>
      </c>
      <c r="AH266"/>
    </row>
    <row r="267" spans="1:34" s="27" customFormat="1" ht="118.5" customHeight="1">
      <c r="A267" s="45">
        <v>253</v>
      </c>
      <c r="B267" s="51" t="s">
        <v>627</v>
      </c>
      <c r="C267" s="50" t="s">
        <v>628</v>
      </c>
      <c r="D267" s="50" t="s">
        <v>44</v>
      </c>
      <c r="E267" s="35"/>
      <c r="F267" s="35"/>
      <c r="G267" s="52"/>
      <c r="H267" s="52"/>
      <c r="I267" s="52"/>
      <c r="J267" s="36" t="s">
        <v>141</v>
      </c>
      <c r="K267" s="35"/>
      <c r="L267" s="35"/>
      <c r="M267" s="35"/>
      <c r="N267" s="35">
        <v>57524</v>
      </c>
      <c r="O267" s="49">
        <f t="shared" si="82"/>
        <v>61000</v>
      </c>
      <c r="P267" s="35">
        <v>61000</v>
      </c>
      <c r="Q267" s="35"/>
      <c r="R267" s="35"/>
      <c r="S267" s="49">
        <f t="shared" si="83"/>
        <v>0</v>
      </c>
      <c r="T267" s="35">
        <v>0</v>
      </c>
      <c r="U267" s="35"/>
      <c r="V267" s="35"/>
      <c r="W267" s="59">
        <f t="shared" si="74"/>
        <v>0</v>
      </c>
      <c r="X267" s="59"/>
      <c r="Y267" s="59">
        <f t="shared" si="75"/>
        <v>61000</v>
      </c>
      <c r="Z267" s="131">
        <f t="shared" si="76"/>
        <v>1</v>
      </c>
      <c r="AA267" s="59">
        <f t="shared" si="77"/>
        <v>61000</v>
      </c>
      <c r="AB267" s="140">
        <f t="shared" si="78"/>
        <v>1</v>
      </c>
      <c r="AC267" s="124">
        <v>1</v>
      </c>
      <c r="AD267" s="124"/>
      <c r="AE267" s="124"/>
      <c r="AF267" s="66"/>
      <c r="AG267" s="177" t="s">
        <v>629</v>
      </c>
      <c r="AH267"/>
    </row>
    <row r="268" spans="1:34" s="6" customFormat="1">
      <c r="A268" s="168" t="s">
        <v>630</v>
      </c>
      <c r="B268" s="169"/>
      <c r="C268" s="28"/>
      <c r="D268" s="16"/>
      <c r="E268" s="25">
        <f>E270</f>
        <v>32557271.791999999</v>
      </c>
      <c r="F268" s="25">
        <f t="shared" ref="F268:AG268" si="84">F270</f>
        <v>31792118.3631</v>
      </c>
      <c r="G268" s="25">
        <f t="shared" si="84"/>
        <v>0</v>
      </c>
      <c r="H268" s="25">
        <f t="shared" si="84"/>
        <v>12229852</v>
      </c>
      <c r="I268" s="25">
        <f t="shared" si="84"/>
        <v>0</v>
      </c>
      <c r="J268" s="25">
        <f t="shared" si="84"/>
        <v>0</v>
      </c>
      <c r="K268" s="25">
        <f t="shared" si="84"/>
        <v>0</v>
      </c>
      <c r="L268" s="25">
        <f t="shared" si="84"/>
        <v>0</v>
      </c>
      <c r="M268" s="25">
        <f t="shared" si="84"/>
        <v>0</v>
      </c>
      <c r="N268" s="25">
        <f t="shared" si="84"/>
        <v>0</v>
      </c>
      <c r="O268" s="25">
        <f t="shared" si="84"/>
        <v>4266453.9997300003</v>
      </c>
      <c r="P268" s="25">
        <f t="shared" si="84"/>
        <v>4266453.9997300003</v>
      </c>
      <c r="Q268" s="25">
        <f t="shared" si="84"/>
        <v>0</v>
      </c>
      <c r="R268" s="25">
        <f t="shared" si="84"/>
        <v>0</v>
      </c>
      <c r="S268" s="25">
        <f t="shared" si="84"/>
        <v>4165297.9997300003</v>
      </c>
      <c r="T268" s="25">
        <f t="shared" si="84"/>
        <v>4165297.9997300003</v>
      </c>
      <c r="U268" s="25">
        <f t="shared" si="84"/>
        <v>0</v>
      </c>
      <c r="V268" s="25">
        <f t="shared" si="84"/>
        <v>0</v>
      </c>
      <c r="W268" s="25">
        <f t="shared" si="74"/>
        <v>0</v>
      </c>
      <c r="X268" s="25"/>
      <c r="Y268" s="25">
        <f t="shared" si="75"/>
        <v>101156</v>
      </c>
      <c r="Z268" s="125">
        <f t="shared" si="76"/>
        <v>2.3709619277836252E-2</v>
      </c>
      <c r="AA268" s="25">
        <f t="shared" si="77"/>
        <v>101156</v>
      </c>
      <c r="AB268" s="126">
        <f t="shared" si="78"/>
        <v>2.3709619277836252E-2</v>
      </c>
      <c r="AC268" s="25">
        <f t="shared" si="84"/>
        <v>7</v>
      </c>
      <c r="AD268" s="25">
        <f t="shared" si="84"/>
        <v>0</v>
      </c>
      <c r="AE268" s="25">
        <f t="shared" si="84"/>
        <v>0</v>
      </c>
      <c r="AF268" s="25">
        <f t="shared" si="84"/>
        <v>0</v>
      </c>
      <c r="AG268" s="25">
        <f t="shared" si="84"/>
        <v>0</v>
      </c>
      <c r="AH268"/>
    </row>
    <row r="269" spans="1:34" ht="23.25" customHeight="1">
      <c r="A269" s="34"/>
      <c r="B269" s="13" t="s">
        <v>207</v>
      </c>
      <c r="C269" s="3"/>
      <c r="D269" s="2"/>
      <c r="E269" s="26"/>
      <c r="F269" s="26"/>
      <c r="G269" s="26"/>
      <c r="H269" s="26"/>
      <c r="I269" s="26"/>
      <c r="J269" s="15"/>
      <c r="K269" s="26"/>
      <c r="L269" s="26"/>
      <c r="M269" s="26"/>
      <c r="N269" s="26"/>
      <c r="O269" s="38">
        <f>SUM(P269:R269)</f>
        <v>0</v>
      </c>
      <c r="P269" s="26"/>
      <c r="Q269" s="26"/>
      <c r="R269" s="26"/>
      <c r="S269" s="38">
        <f>SUM(T269:V269)</f>
        <v>0</v>
      </c>
      <c r="T269" s="26"/>
      <c r="U269" s="26"/>
      <c r="V269" s="26"/>
      <c r="W269" s="58">
        <f t="shared" si="74"/>
        <v>0</v>
      </c>
      <c r="X269" s="87"/>
      <c r="Y269" s="58">
        <f t="shared" si="75"/>
        <v>0</v>
      </c>
      <c r="Z269" s="133"/>
      <c r="AA269" s="58"/>
      <c r="AB269" s="142"/>
      <c r="AC269" s="122"/>
      <c r="AD269" s="122"/>
      <c r="AE269" s="122"/>
      <c r="AF269" s="88"/>
      <c r="AG269" s="74"/>
      <c r="AH269"/>
    </row>
    <row r="270" spans="1:34" ht="27.75" customHeight="1">
      <c r="A270" s="33" t="s">
        <v>631</v>
      </c>
      <c r="B270" s="23" t="s">
        <v>41</v>
      </c>
      <c r="C270" s="19"/>
      <c r="D270" s="21"/>
      <c r="E270" s="22">
        <f>SUM(E271:E277)</f>
        <v>32557271.791999999</v>
      </c>
      <c r="F270" s="22">
        <f>SUM(F271:F277)</f>
        <v>31792118.3631</v>
      </c>
      <c r="G270" s="22">
        <f t="shared" ref="G270:AG270" si="85">G271</f>
        <v>0</v>
      </c>
      <c r="H270" s="22">
        <f>SUM(H271:H277)</f>
        <v>12229852</v>
      </c>
      <c r="I270" s="22">
        <f t="shared" si="85"/>
        <v>0</v>
      </c>
      <c r="J270" s="22"/>
      <c r="K270" s="22">
        <f t="shared" si="85"/>
        <v>0</v>
      </c>
      <c r="L270" s="22">
        <f t="shared" si="85"/>
        <v>0</v>
      </c>
      <c r="M270" s="22">
        <f t="shared" si="85"/>
        <v>0</v>
      </c>
      <c r="N270" s="22">
        <f t="shared" si="85"/>
        <v>0</v>
      </c>
      <c r="O270" s="22">
        <f>SUM(O271:O277)</f>
        <v>4266453.9997300003</v>
      </c>
      <c r="P270" s="22">
        <f>SUM(P271:P277)</f>
        <v>4266453.9997300003</v>
      </c>
      <c r="Q270" s="22">
        <f t="shared" si="85"/>
        <v>0</v>
      </c>
      <c r="R270" s="22">
        <f t="shared" si="85"/>
        <v>0</v>
      </c>
      <c r="S270" s="22">
        <f>SUM(S271:S277)</f>
        <v>4165297.9997300003</v>
      </c>
      <c r="T270" s="22">
        <f>SUM(T271:T277)</f>
        <v>4165297.9997300003</v>
      </c>
      <c r="U270" s="22">
        <f t="shared" si="85"/>
        <v>0</v>
      </c>
      <c r="V270" s="22">
        <f t="shared" si="85"/>
        <v>0</v>
      </c>
      <c r="W270" s="22">
        <f t="shared" si="74"/>
        <v>0</v>
      </c>
      <c r="X270" s="22"/>
      <c r="Y270" s="22">
        <f>P270+Q270-T270-U270</f>
        <v>101156</v>
      </c>
      <c r="Z270" s="129">
        <f t="shared" si="76"/>
        <v>2.3709619277836252E-2</v>
      </c>
      <c r="AA270" s="22">
        <f>Y270+W270</f>
        <v>101156</v>
      </c>
      <c r="AB270" s="138">
        <f t="shared" si="78"/>
        <v>2.3709619277836252E-2</v>
      </c>
      <c r="AC270" s="22">
        <f>SUM(AC271:AC277)</f>
        <v>7</v>
      </c>
      <c r="AD270" s="116">
        <f t="shared" si="85"/>
        <v>0</v>
      </c>
      <c r="AE270" s="116">
        <f t="shared" si="85"/>
        <v>0</v>
      </c>
      <c r="AF270" s="22">
        <f t="shared" si="85"/>
        <v>0</v>
      </c>
      <c r="AG270" s="22">
        <f t="shared" si="85"/>
        <v>0</v>
      </c>
      <c r="AH270"/>
    </row>
    <row r="271" spans="1:34" s="18" customFormat="1" ht="69.75" customHeight="1">
      <c r="A271" s="45">
        <v>254</v>
      </c>
      <c r="B271" s="51" t="s">
        <v>632</v>
      </c>
      <c r="C271" s="100" t="s">
        <v>633</v>
      </c>
      <c r="D271" s="48" t="s">
        <v>44</v>
      </c>
      <c r="E271" s="49">
        <v>3920703</v>
      </c>
      <c r="F271" s="35">
        <v>3915676.7986900001</v>
      </c>
      <c r="G271" s="49"/>
      <c r="H271" s="49"/>
      <c r="I271" s="49"/>
      <c r="J271" s="36" t="s">
        <v>634</v>
      </c>
      <c r="K271" s="49"/>
      <c r="L271" s="49"/>
      <c r="M271" s="49"/>
      <c r="N271" s="49"/>
      <c r="O271" s="49">
        <f t="shared" ref="O271:O277" si="86">SUM(P271:R271)</f>
        <v>762638</v>
      </c>
      <c r="P271" s="49">
        <v>762638</v>
      </c>
      <c r="Q271" s="49"/>
      <c r="R271" s="49"/>
      <c r="S271" s="49">
        <f t="shared" ref="S271:S277" si="87">SUM(T271:V271)</f>
        <v>762638</v>
      </c>
      <c r="T271" s="49">
        <v>762638</v>
      </c>
      <c r="U271" s="49"/>
      <c r="V271" s="49"/>
      <c r="W271" s="59">
        <f t="shared" si="74"/>
        <v>0</v>
      </c>
      <c r="X271" s="59"/>
      <c r="Y271" s="59">
        <f t="shared" ref="Y271:Y277" si="88">P271+Q271-T271-U271</f>
        <v>0</v>
      </c>
      <c r="Z271" s="131">
        <f t="shared" si="76"/>
        <v>0</v>
      </c>
      <c r="AA271" s="59">
        <f t="shared" ref="AA271:AA277" si="89">Y271+W271</f>
        <v>0</v>
      </c>
      <c r="AB271" s="140">
        <f t="shared" si="78"/>
        <v>0</v>
      </c>
      <c r="AC271" s="149">
        <v>1</v>
      </c>
      <c r="AD271" s="149"/>
      <c r="AE271" s="149"/>
      <c r="AF271" s="64"/>
      <c r="AG271" s="56"/>
      <c r="AH271"/>
    </row>
    <row r="272" spans="1:34" s="18" customFormat="1" ht="69.75" customHeight="1">
      <c r="A272" s="45">
        <v>255</v>
      </c>
      <c r="B272" s="51" t="s">
        <v>635</v>
      </c>
      <c r="C272" s="100" t="s">
        <v>636</v>
      </c>
      <c r="D272" s="155" t="s">
        <v>44</v>
      </c>
      <c r="E272" s="49">
        <v>25307124</v>
      </c>
      <c r="F272" s="35">
        <v>24709885.39686</v>
      </c>
      <c r="G272" s="49"/>
      <c r="H272" s="49">
        <v>10191352</v>
      </c>
      <c r="I272" s="49"/>
      <c r="J272" s="36" t="s">
        <v>637</v>
      </c>
      <c r="K272" s="49"/>
      <c r="L272" s="49"/>
      <c r="M272" s="49"/>
      <c r="N272" s="49"/>
      <c r="O272" s="49">
        <f t="shared" si="86"/>
        <v>3105948.5389700001</v>
      </c>
      <c r="P272" s="49">
        <v>3105948.5389700001</v>
      </c>
      <c r="Q272" s="49"/>
      <c r="R272" s="49"/>
      <c r="S272" s="49">
        <f t="shared" si="87"/>
        <v>3105948.5389700001</v>
      </c>
      <c r="T272" s="49">
        <v>3105948.5389700001</v>
      </c>
      <c r="U272" s="49"/>
      <c r="V272" s="49"/>
      <c r="W272" s="59">
        <f t="shared" si="74"/>
        <v>0</v>
      </c>
      <c r="X272" s="59"/>
      <c r="Y272" s="59">
        <f t="shared" si="88"/>
        <v>0</v>
      </c>
      <c r="Z272" s="131">
        <f t="shared" si="76"/>
        <v>0</v>
      </c>
      <c r="AA272" s="59">
        <f t="shared" si="89"/>
        <v>0</v>
      </c>
      <c r="AB272" s="140">
        <f t="shared" si="78"/>
        <v>0</v>
      </c>
      <c r="AC272" s="149">
        <v>1</v>
      </c>
      <c r="AD272" s="149"/>
      <c r="AE272" s="149"/>
      <c r="AF272" s="64"/>
      <c r="AG272" s="177"/>
      <c r="AH272"/>
    </row>
    <row r="273" spans="1:34" s="18" customFormat="1" ht="69.75" customHeight="1">
      <c r="A273" s="45">
        <v>256</v>
      </c>
      <c r="B273" s="51" t="s">
        <v>638</v>
      </c>
      <c r="C273" s="100" t="s">
        <v>636</v>
      </c>
      <c r="D273" s="155" t="s">
        <v>44</v>
      </c>
      <c r="E273" s="49">
        <v>1925082</v>
      </c>
      <c r="F273" s="35">
        <v>1860503.1017899998</v>
      </c>
      <c r="G273" s="49"/>
      <c r="H273" s="49">
        <v>800000</v>
      </c>
      <c r="I273" s="49"/>
      <c r="J273" s="36" t="s">
        <v>639</v>
      </c>
      <c r="K273" s="49"/>
      <c r="L273" s="49"/>
      <c r="M273" s="49"/>
      <c r="N273" s="49"/>
      <c r="O273" s="49">
        <f t="shared" si="86"/>
        <v>296711.46075999999</v>
      </c>
      <c r="P273" s="49">
        <v>296711.46075999999</v>
      </c>
      <c r="Q273" s="49"/>
      <c r="R273" s="49"/>
      <c r="S273" s="49">
        <f t="shared" si="87"/>
        <v>296711.46075999999</v>
      </c>
      <c r="T273" s="49">
        <v>296711.46075999999</v>
      </c>
      <c r="U273" s="49"/>
      <c r="V273" s="49"/>
      <c r="W273" s="59">
        <f t="shared" si="74"/>
        <v>0</v>
      </c>
      <c r="X273" s="59"/>
      <c r="Y273" s="59">
        <f t="shared" si="88"/>
        <v>0</v>
      </c>
      <c r="Z273" s="131">
        <f t="shared" si="76"/>
        <v>0</v>
      </c>
      <c r="AA273" s="59">
        <f t="shared" si="89"/>
        <v>0</v>
      </c>
      <c r="AB273" s="140">
        <f t="shared" si="78"/>
        <v>0</v>
      </c>
      <c r="AC273" s="149">
        <v>1</v>
      </c>
      <c r="AD273" s="149"/>
      <c r="AE273" s="149"/>
      <c r="AF273" s="64"/>
      <c r="AG273" s="177"/>
      <c r="AH273"/>
    </row>
    <row r="274" spans="1:34" s="18" customFormat="1" ht="96.75" customHeight="1">
      <c r="A274" s="45">
        <v>257</v>
      </c>
      <c r="B274" s="51" t="s">
        <v>640</v>
      </c>
      <c r="C274" s="100" t="s">
        <v>636</v>
      </c>
      <c r="D274" s="155" t="s">
        <v>44</v>
      </c>
      <c r="E274" s="49">
        <v>1404362.7919999999</v>
      </c>
      <c r="F274" s="35">
        <v>1306053.0657599999</v>
      </c>
      <c r="G274" s="49"/>
      <c r="H274" s="49">
        <v>1238500</v>
      </c>
      <c r="I274" s="49"/>
      <c r="J274" s="36" t="s">
        <v>641</v>
      </c>
      <c r="K274" s="49"/>
      <c r="L274" s="49"/>
      <c r="M274" s="49"/>
      <c r="N274" s="49"/>
      <c r="O274" s="49">
        <f t="shared" si="86"/>
        <v>0</v>
      </c>
      <c r="P274" s="49">
        <v>0</v>
      </c>
      <c r="Q274" s="49"/>
      <c r="R274" s="49"/>
      <c r="S274" s="49">
        <f t="shared" si="87"/>
        <v>0</v>
      </c>
      <c r="T274" s="49">
        <v>0</v>
      </c>
      <c r="U274" s="49"/>
      <c r="V274" s="49"/>
      <c r="W274" s="59">
        <f t="shared" si="74"/>
        <v>0</v>
      </c>
      <c r="X274" s="59"/>
      <c r="Y274" s="59">
        <f t="shared" si="88"/>
        <v>0</v>
      </c>
      <c r="Z274" s="131"/>
      <c r="AA274" s="59"/>
      <c r="AB274" s="140"/>
      <c r="AC274" s="149">
        <v>1</v>
      </c>
      <c r="AD274" s="149"/>
      <c r="AE274" s="149"/>
      <c r="AF274" s="64"/>
      <c r="AG274" s="177" t="s">
        <v>47</v>
      </c>
      <c r="AH274"/>
    </row>
    <row r="275" spans="1:34" s="18" customFormat="1" ht="69.75" customHeight="1">
      <c r="A275" s="45">
        <v>258</v>
      </c>
      <c r="B275" s="51" t="s">
        <v>642</v>
      </c>
      <c r="C275" s="47">
        <v>355022015</v>
      </c>
      <c r="D275" s="155">
        <v>2026</v>
      </c>
      <c r="E275" s="49"/>
      <c r="F275" s="35"/>
      <c r="G275" s="49"/>
      <c r="H275" s="49"/>
      <c r="I275" s="49"/>
      <c r="J275" s="183"/>
      <c r="K275" s="49"/>
      <c r="L275" s="49"/>
      <c r="M275" s="49"/>
      <c r="N275" s="49"/>
      <c r="O275" s="49">
        <f t="shared" si="86"/>
        <v>46900</v>
      </c>
      <c r="P275" s="49">
        <v>46900</v>
      </c>
      <c r="Q275" s="49"/>
      <c r="R275" s="49"/>
      <c r="S275" s="49">
        <f t="shared" si="87"/>
        <v>0</v>
      </c>
      <c r="T275" s="49"/>
      <c r="U275" s="49"/>
      <c r="V275" s="49"/>
      <c r="W275" s="59">
        <f t="shared" si="74"/>
        <v>0</v>
      </c>
      <c r="X275" s="59"/>
      <c r="Y275" s="59">
        <f t="shared" si="88"/>
        <v>46900</v>
      </c>
      <c r="Z275" s="131">
        <f t="shared" si="76"/>
        <v>1</v>
      </c>
      <c r="AA275" s="59">
        <f t="shared" si="89"/>
        <v>46900</v>
      </c>
      <c r="AB275" s="140">
        <f t="shared" si="78"/>
        <v>1</v>
      </c>
      <c r="AC275" s="149">
        <v>1</v>
      </c>
      <c r="AD275" s="149"/>
      <c r="AE275" s="149"/>
      <c r="AF275" s="64"/>
      <c r="AG275" s="177" t="s">
        <v>643</v>
      </c>
      <c r="AH275"/>
    </row>
    <row r="276" spans="1:34" s="18" customFormat="1" ht="69.75" customHeight="1">
      <c r="A276" s="45">
        <v>259</v>
      </c>
      <c r="B276" s="51" t="s">
        <v>644</v>
      </c>
      <c r="C276" s="47">
        <v>355028015</v>
      </c>
      <c r="D276" s="155">
        <v>2026</v>
      </c>
      <c r="E276" s="49"/>
      <c r="F276" s="35"/>
      <c r="G276" s="49"/>
      <c r="H276" s="49"/>
      <c r="I276" s="49"/>
      <c r="J276" s="183"/>
      <c r="K276" s="49"/>
      <c r="L276" s="49"/>
      <c r="M276" s="49"/>
      <c r="N276" s="49"/>
      <c r="O276" s="49">
        <f t="shared" si="86"/>
        <v>10300</v>
      </c>
      <c r="P276" s="49">
        <v>10300</v>
      </c>
      <c r="Q276" s="49"/>
      <c r="R276" s="49"/>
      <c r="S276" s="49">
        <f t="shared" si="87"/>
        <v>0</v>
      </c>
      <c r="T276" s="49"/>
      <c r="U276" s="49"/>
      <c r="V276" s="49"/>
      <c r="W276" s="59">
        <f t="shared" si="74"/>
        <v>0</v>
      </c>
      <c r="X276" s="59"/>
      <c r="Y276" s="59">
        <f t="shared" si="88"/>
        <v>10300</v>
      </c>
      <c r="Z276" s="131">
        <f t="shared" si="76"/>
        <v>1</v>
      </c>
      <c r="AA276" s="59">
        <f t="shared" si="89"/>
        <v>10300</v>
      </c>
      <c r="AB276" s="140">
        <f t="shared" si="78"/>
        <v>1</v>
      </c>
      <c r="AC276" s="149">
        <v>1</v>
      </c>
      <c r="AD276" s="149"/>
      <c r="AE276" s="149"/>
      <c r="AF276" s="64"/>
      <c r="AG276" s="177" t="s">
        <v>645</v>
      </c>
      <c r="AH276"/>
    </row>
    <row r="277" spans="1:34" s="18" customFormat="1" ht="69.75" customHeight="1">
      <c r="A277" s="45">
        <v>260</v>
      </c>
      <c r="B277" s="51" t="s">
        <v>646</v>
      </c>
      <c r="C277" s="47">
        <v>355022015</v>
      </c>
      <c r="D277" s="155">
        <v>2026</v>
      </c>
      <c r="E277" s="49"/>
      <c r="F277" s="35"/>
      <c r="G277" s="49"/>
      <c r="H277" s="49"/>
      <c r="I277" s="49"/>
      <c r="J277" s="183"/>
      <c r="K277" s="49"/>
      <c r="L277" s="49"/>
      <c r="M277" s="49"/>
      <c r="N277" s="49"/>
      <c r="O277" s="49">
        <f t="shared" si="86"/>
        <v>43956</v>
      </c>
      <c r="P277" s="49">
        <v>43956</v>
      </c>
      <c r="Q277" s="49"/>
      <c r="R277" s="49"/>
      <c r="S277" s="49">
        <f t="shared" si="87"/>
        <v>0</v>
      </c>
      <c r="T277" s="49"/>
      <c r="U277" s="49"/>
      <c r="V277" s="49"/>
      <c r="W277" s="59">
        <f t="shared" si="74"/>
        <v>0</v>
      </c>
      <c r="X277" s="59"/>
      <c r="Y277" s="59">
        <f t="shared" si="88"/>
        <v>43956</v>
      </c>
      <c r="Z277" s="131">
        <f t="shared" si="76"/>
        <v>1</v>
      </c>
      <c r="AA277" s="59">
        <f t="shared" si="89"/>
        <v>43956</v>
      </c>
      <c r="AB277" s="140">
        <f t="shared" si="78"/>
        <v>1</v>
      </c>
      <c r="AC277" s="149">
        <v>1</v>
      </c>
      <c r="AD277" s="149"/>
      <c r="AE277" s="149"/>
      <c r="AF277" s="64"/>
      <c r="AG277" s="177" t="s">
        <v>645</v>
      </c>
      <c r="AH277"/>
    </row>
    <row r="278" spans="1:34" s="158" customFormat="1">
      <c r="A278" s="168" t="s">
        <v>647</v>
      </c>
      <c r="B278" s="169"/>
      <c r="C278" s="28"/>
      <c r="D278" s="16"/>
      <c r="E278" s="25">
        <f>E280+F283</f>
        <v>2425349.8649999998</v>
      </c>
      <c r="F278" s="25">
        <f>F280+F283</f>
        <v>2337343.81733</v>
      </c>
      <c r="G278" s="25">
        <f t="shared" ref="G278:AF278" si="90">G280+G283</f>
        <v>0</v>
      </c>
      <c r="H278" s="25">
        <f t="shared" si="90"/>
        <v>0</v>
      </c>
      <c r="I278" s="25">
        <f t="shared" si="90"/>
        <v>0</v>
      </c>
      <c r="J278" s="25"/>
      <c r="K278" s="25">
        <f t="shared" si="90"/>
        <v>0</v>
      </c>
      <c r="L278" s="25">
        <f t="shared" si="90"/>
        <v>0</v>
      </c>
      <c r="M278" s="25">
        <f t="shared" si="90"/>
        <v>0</v>
      </c>
      <c r="N278" s="25">
        <f t="shared" si="90"/>
        <v>0</v>
      </c>
      <c r="O278" s="25">
        <f t="shared" si="90"/>
        <v>161884.08976999999</v>
      </c>
      <c r="P278" s="25">
        <f t="shared" si="90"/>
        <v>161884.08976999999</v>
      </c>
      <c r="Q278" s="25">
        <f t="shared" si="90"/>
        <v>0</v>
      </c>
      <c r="R278" s="25">
        <f t="shared" si="90"/>
        <v>0</v>
      </c>
      <c r="S278" s="25">
        <f t="shared" si="90"/>
        <v>161884.08976999999</v>
      </c>
      <c r="T278" s="25">
        <f t="shared" si="90"/>
        <v>161884.08976999999</v>
      </c>
      <c r="U278" s="25">
        <f t="shared" si="90"/>
        <v>0</v>
      </c>
      <c r="V278" s="25">
        <f t="shared" si="90"/>
        <v>0</v>
      </c>
      <c r="W278" s="25">
        <f t="shared" si="74"/>
        <v>0</v>
      </c>
      <c r="X278" s="25"/>
      <c r="Y278" s="25">
        <f t="shared" si="75"/>
        <v>0</v>
      </c>
      <c r="Z278" s="125">
        <f t="shared" si="76"/>
        <v>0</v>
      </c>
      <c r="AA278" s="25">
        <f t="shared" si="77"/>
        <v>0</v>
      </c>
      <c r="AB278" s="126">
        <f t="shared" si="78"/>
        <v>0</v>
      </c>
      <c r="AC278" s="25">
        <f t="shared" si="90"/>
        <v>3</v>
      </c>
      <c r="AD278" s="25">
        <f t="shared" si="90"/>
        <v>0</v>
      </c>
      <c r="AE278" s="25">
        <f t="shared" si="90"/>
        <v>0</v>
      </c>
      <c r="AF278" s="25">
        <f t="shared" si="90"/>
        <v>0</v>
      </c>
      <c r="AG278" s="25"/>
      <c r="AH278"/>
    </row>
    <row r="279" spans="1:34" ht="26.25" customHeight="1">
      <c r="A279" s="34"/>
      <c r="B279" s="13" t="s">
        <v>207</v>
      </c>
      <c r="C279" s="3"/>
      <c r="D279" s="2"/>
      <c r="E279" s="14"/>
      <c r="F279" s="14"/>
      <c r="G279" s="14"/>
      <c r="H279" s="14"/>
      <c r="I279" s="14"/>
      <c r="J279" s="15"/>
      <c r="K279" s="14"/>
      <c r="L279" s="14"/>
      <c r="M279" s="14"/>
      <c r="N279" s="14"/>
      <c r="O279" s="38">
        <v>0</v>
      </c>
      <c r="P279" s="14"/>
      <c r="Q279" s="14"/>
      <c r="R279" s="14"/>
      <c r="S279" s="38">
        <v>0</v>
      </c>
      <c r="T279" s="14"/>
      <c r="U279" s="14"/>
      <c r="V279" s="14"/>
      <c r="W279" s="58">
        <f t="shared" si="74"/>
        <v>0</v>
      </c>
      <c r="X279" s="60"/>
      <c r="Y279" s="58">
        <f t="shared" si="75"/>
        <v>0</v>
      </c>
      <c r="Z279" s="132"/>
      <c r="AA279" s="58"/>
      <c r="AB279" s="141"/>
      <c r="AC279" s="119"/>
      <c r="AD279" s="119"/>
      <c r="AE279" s="119"/>
      <c r="AF279" s="65"/>
      <c r="AG279" s="74"/>
      <c r="AH279"/>
    </row>
    <row r="280" spans="1:34" ht="27.75" customHeight="1">
      <c r="A280" s="33" t="s">
        <v>648</v>
      </c>
      <c r="B280" s="23" t="s">
        <v>41</v>
      </c>
      <c r="C280" s="19"/>
      <c r="D280" s="21"/>
      <c r="E280" s="22">
        <f>E281+E282</f>
        <v>2321269.6949999998</v>
      </c>
      <c r="F280" s="22">
        <f>F281+F282</f>
        <v>2233263.6473300001</v>
      </c>
      <c r="G280" s="22">
        <f t="shared" ref="G280:AF280" si="91">G281+G282</f>
        <v>0</v>
      </c>
      <c r="H280" s="22">
        <f t="shared" si="91"/>
        <v>0</v>
      </c>
      <c r="I280" s="22">
        <f t="shared" si="91"/>
        <v>0</v>
      </c>
      <c r="J280" s="22"/>
      <c r="K280" s="22">
        <f t="shared" si="91"/>
        <v>0</v>
      </c>
      <c r="L280" s="22">
        <f t="shared" si="91"/>
        <v>0</v>
      </c>
      <c r="M280" s="22">
        <f t="shared" si="91"/>
        <v>0</v>
      </c>
      <c r="N280" s="22">
        <f t="shared" si="91"/>
        <v>0</v>
      </c>
      <c r="O280" s="22">
        <f>O281+O282</f>
        <v>161884.08976999999</v>
      </c>
      <c r="P280" s="22">
        <f>P281+P282</f>
        <v>161884.08976999999</v>
      </c>
      <c r="Q280" s="22">
        <f t="shared" si="91"/>
        <v>0</v>
      </c>
      <c r="R280" s="22">
        <f t="shared" si="91"/>
        <v>0</v>
      </c>
      <c r="S280" s="22">
        <f>S281+S282</f>
        <v>161884.08976999999</v>
      </c>
      <c r="T280" s="22">
        <f>T281+T282</f>
        <v>161884.08976999999</v>
      </c>
      <c r="U280" s="22">
        <f t="shared" si="91"/>
        <v>0</v>
      </c>
      <c r="V280" s="22">
        <f t="shared" si="91"/>
        <v>0</v>
      </c>
      <c r="W280" s="22">
        <f t="shared" si="74"/>
        <v>0</v>
      </c>
      <c r="X280" s="22"/>
      <c r="Y280" s="22">
        <f t="shared" si="75"/>
        <v>0</v>
      </c>
      <c r="Z280" s="129">
        <f t="shared" si="76"/>
        <v>0</v>
      </c>
      <c r="AA280" s="22">
        <f t="shared" si="77"/>
        <v>0</v>
      </c>
      <c r="AB280" s="138">
        <f t="shared" si="78"/>
        <v>0</v>
      </c>
      <c r="AC280" s="22">
        <f>AC281+AC282</f>
        <v>2</v>
      </c>
      <c r="AD280" s="116">
        <f t="shared" si="91"/>
        <v>0</v>
      </c>
      <c r="AE280" s="116">
        <f t="shared" si="91"/>
        <v>0</v>
      </c>
      <c r="AF280" s="22">
        <f t="shared" si="91"/>
        <v>0</v>
      </c>
      <c r="AG280" s="22"/>
      <c r="AH280"/>
    </row>
    <row r="281" spans="1:34" s="18" customFormat="1" ht="204" customHeight="1">
      <c r="A281" s="45">
        <v>261</v>
      </c>
      <c r="B281" s="51" t="s">
        <v>649</v>
      </c>
      <c r="C281" s="100" t="s">
        <v>650</v>
      </c>
      <c r="D281" s="48" t="s">
        <v>75</v>
      </c>
      <c r="E281" s="49">
        <v>1556216</v>
      </c>
      <c r="F281" s="35">
        <v>1507872.5974999999</v>
      </c>
      <c r="G281" s="49"/>
      <c r="H281" s="49"/>
      <c r="I281" s="49"/>
      <c r="J281" s="36" t="s">
        <v>651</v>
      </c>
      <c r="K281" s="49"/>
      <c r="L281" s="49">
        <v>0</v>
      </c>
      <c r="M281" s="49"/>
      <c r="N281" s="49"/>
      <c r="O281" s="49"/>
      <c r="P281" s="49"/>
      <c r="Q281" s="49"/>
      <c r="R281" s="49"/>
      <c r="S281" s="49"/>
      <c r="T281" s="49"/>
      <c r="U281" s="49"/>
      <c r="V281" s="49"/>
      <c r="W281" s="59">
        <f t="shared" si="74"/>
        <v>0</v>
      </c>
      <c r="X281" s="59"/>
      <c r="Y281" s="59">
        <f t="shared" si="75"/>
        <v>0</v>
      </c>
      <c r="Z281" s="131"/>
      <c r="AA281" s="59"/>
      <c r="AB281" s="140"/>
      <c r="AC281" s="149">
        <v>1</v>
      </c>
      <c r="AD281" s="149"/>
      <c r="AE281" s="149"/>
      <c r="AF281" s="64"/>
      <c r="AG281" s="56" t="s">
        <v>47</v>
      </c>
      <c r="AH281"/>
    </row>
    <row r="282" spans="1:34" s="18" customFormat="1" ht="91.5" customHeight="1">
      <c r="A282" s="45">
        <v>262</v>
      </c>
      <c r="B282" s="51" t="s">
        <v>652</v>
      </c>
      <c r="C282" s="100" t="s">
        <v>653</v>
      </c>
      <c r="D282" s="50" t="s">
        <v>44</v>
      </c>
      <c r="E282" s="49">
        <v>765053.69499999995</v>
      </c>
      <c r="F282" s="49">
        <v>725391.04983000003</v>
      </c>
      <c r="G282" s="49"/>
      <c r="H282" s="49"/>
      <c r="I282" s="49"/>
      <c r="J282" s="36" t="s">
        <v>654</v>
      </c>
      <c r="K282" s="107"/>
      <c r="L282" s="49"/>
      <c r="M282" s="49"/>
      <c r="N282" s="49"/>
      <c r="O282" s="49">
        <f t="shared" ref="O282" si="92">SUM(P282:R282)</f>
        <v>161884.08976999999</v>
      </c>
      <c r="P282" s="49">
        <v>161884.08976999999</v>
      </c>
      <c r="Q282" s="49"/>
      <c r="R282" s="49"/>
      <c r="S282" s="49">
        <f t="shared" ref="S282" si="93">SUM(T282:V282)</f>
        <v>161884.08976999999</v>
      </c>
      <c r="T282" s="108">
        <v>161884.08976999999</v>
      </c>
      <c r="U282" s="49"/>
      <c r="V282" s="49"/>
      <c r="W282" s="59">
        <f t="shared" si="74"/>
        <v>0</v>
      </c>
      <c r="X282" s="59"/>
      <c r="Y282" s="59">
        <f t="shared" si="75"/>
        <v>0</v>
      </c>
      <c r="Z282" s="131">
        <f t="shared" si="76"/>
        <v>0</v>
      </c>
      <c r="AA282" s="59">
        <f t="shared" si="77"/>
        <v>0</v>
      </c>
      <c r="AB282" s="140">
        <f t="shared" si="78"/>
        <v>0</v>
      </c>
      <c r="AC282" s="149">
        <v>1</v>
      </c>
      <c r="AD282" s="149"/>
      <c r="AE282" s="149"/>
      <c r="AF282" s="64"/>
      <c r="AG282" s="56"/>
      <c r="AH282"/>
    </row>
    <row r="283" spans="1:34" ht="27.75" customHeight="1">
      <c r="A283" s="33" t="s">
        <v>655</v>
      </c>
      <c r="B283" s="23" t="s">
        <v>540</v>
      </c>
      <c r="C283" s="19"/>
      <c r="D283" s="21"/>
      <c r="E283" s="22">
        <f>E284</f>
        <v>0</v>
      </c>
      <c r="F283" s="22">
        <f>F284</f>
        <v>104080.17</v>
      </c>
      <c r="G283" s="22">
        <f t="shared" ref="G283:V283" si="94">G284</f>
        <v>0</v>
      </c>
      <c r="H283" s="22">
        <f t="shared" si="94"/>
        <v>0</v>
      </c>
      <c r="I283" s="22">
        <f t="shared" si="94"/>
        <v>0</v>
      </c>
      <c r="J283" s="22" t="str">
        <f t="shared" si="94"/>
        <v>Мемлекеттік сараптама қорытындысы - 1 бірлік.</v>
      </c>
      <c r="K283" s="22">
        <f t="shared" si="94"/>
        <v>0</v>
      </c>
      <c r="L283" s="22">
        <f t="shared" si="94"/>
        <v>0</v>
      </c>
      <c r="M283" s="22">
        <f t="shared" si="94"/>
        <v>0</v>
      </c>
      <c r="N283" s="22">
        <f t="shared" si="94"/>
        <v>0</v>
      </c>
      <c r="O283" s="22">
        <f t="shared" si="94"/>
        <v>0</v>
      </c>
      <c r="P283" s="22">
        <f t="shared" si="94"/>
        <v>0</v>
      </c>
      <c r="Q283" s="22">
        <f t="shared" si="94"/>
        <v>0</v>
      </c>
      <c r="R283" s="22">
        <f t="shared" si="94"/>
        <v>0</v>
      </c>
      <c r="S283" s="22">
        <f t="shared" si="94"/>
        <v>0</v>
      </c>
      <c r="T283" s="22">
        <f t="shared" si="94"/>
        <v>0</v>
      </c>
      <c r="U283" s="22">
        <f t="shared" si="94"/>
        <v>0</v>
      </c>
      <c r="V283" s="22">
        <f t="shared" si="94"/>
        <v>0</v>
      </c>
      <c r="W283" s="22">
        <f t="shared" si="74"/>
        <v>0</v>
      </c>
      <c r="X283" s="22"/>
      <c r="Y283" s="22">
        <f t="shared" si="75"/>
        <v>0</v>
      </c>
      <c r="Z283" s="129"/>
      <c r="AA283" s="22"/>
      <c r="AB283" s="138"/>
      <c r="AC283" s="22">
        <f t="shared" ref="AC283:AF283" si="95">AC284</f>
        <v>1</v>
      </c>
      <c r="AD283" s="22">
        <f t="shared" si="95"/>
        <v>0</v>
      </c>
      <c r="AE283" s="22">
        <f t="shared" si="95"/>
        <v>0</v>
      </c>
      <c r="AF283" s="22">
        <f t="shared" si="95"/>
        <v>0</v>
      </c>
      <c r="AG283" s="22"/>
      <c r="AH283"/>
    </row>
    <row r="284" spans="1:34" s="18" customFormat="1" ht="113.25" customHeight="1">
      <c r="A284" s="45">
        <v>263</v>
      </c>
      <c r="B284" s="51" t="s">
        <v>656</v>
      </c>
      <c r="C284" s="100" t="s">
        <v>650</v>
      </c>
      <c r="D284" s="48" t="s">
        <v>44</v>
      </c>
      <c r="E284" s="35"/>
      <c r="F284" s="35">
        <v>104080.17</v>
      </c>
      <c r="G284" s="49"/>
      <c r="H284" s="49"/>
      <c r="I284" s="49"/>
      <c r="J284" s="36" t="s">
        <v>141</v>
      </c>
      <c r="K284" s="49"/>
      <c r="L284" s="49"/>
      <c r="M284" s="49"/>
      <c r="N284" s="49"/>
      <c r="O284" s="49"/>
      <c r="P284" s="49"/>
      <c r="Q284" s="49"/>
      <c r="R284" s="49"/>
      <c r="S284" s="49"/>
      <c r="T284" s="49"/>
      <c r="U284" s="49"/>
      <c r="V284" s="49"/>
      <c r="W284" s="59">
        <f t="shared" si="74"/>
        <v>0</v>
      </c>
      <c r="X284" s="59"/>
      <c r="Y284" s="59">
        <f t="shared" si="75"/>
        <v>0</v>
      </c>
      <c r="Z284" s="131"/>
      <c r="AA284" s="59"/>
      <c r="AB284" s="140"/>
      <c r="AC284" s="149">
        <v>1</v>
      </c>
      <c r="AD284" s="149"/>
      <c r="AE284" s="149"/>
      <c r="AF284" s="64"/>
      <c r="AG284" s="56" t="s">
        <v>47</v>
      </c>
      <c r="AH284"/>
    </row>
    <row r="285" spans="1:34" s="6" customFormat="1" ht="30.75" customHeight="1">
      <c r="A285" s="168" t="s">
        <v>657</v>
      </c>
      <c r="B285" s="169"/>
      <c r="C285" s="28"/>
      <c r="D285" s="16"/>
      <c r="E285" s="25">
        <f>E287+F296</f>
        <v>186050155.80576003</v>
      </c>
      <c r="F285" s="25">
        <f>F287+F296</f>
        <v>185088513.56145</v>
      </c>
      <c r="G285" s="25">
        <f t="shared" ref="G285:V285" si="96">G287+G296</f>
        <v>0</v>
      </c>
      <c r="H285" s="25">
        <f>H287+H296</f>
        <v>16990036.943039998</v>
      </c>
      <c r="I285" s="25">
        <f t="shared" si="96"/>
        <v>0</v>
      </c>
      <c r="J285" s="25">
        <f t="shared" si="96"/>
        <v>0</v>
      </c>
      <c r="K285" s="25">
        <f t="shared" si="96"/>
        <v>0</v>
      </c>
      <c r="L285" s="25">
        <f t="shared" si="96"/>
        <v>0</v>
      </c>
      <c r="M285" s="25">
        <f t="shared" si="96"/>
        <v>0</v>
      </c>
      <c r="N285" s="25">
        <f t="shared" si="96"/>
        <v>0</v>
      </c>
      <c r="O285" s="25">
        <f t="shared" si="96"/>
        <v>10160576.460760001</v>
      </c>
      <c r="P285" s="25">
        <f t="shared" si="96"/>
        <v>10160576.460760001</v>
      </c>
      <c r="Q285" s="25">
        <f t="shared" si="96"/>
        <v>0</v>
      </c>
      <c r="R285" s="25">
        <f t="shared" si="96"/>
        <v>0</v>
      </c>
      <c r="S285" s="25">
        <f t="shared" si="96"/>
        <v>7761374.8517300002</v>
      </c>
      <c r="T285" s="25">
        <f t="shared" si="96"/>
        <v>7761374.8517300002</v>
      </c>
      <c r="U285" s="25">
        <f t="shared" si="96"/>
        <v>0</v>
      </c>
      <c r="V285" s="25">
        <f t="shared" si="96"/>
        <v>0</v>
      </c>
      <c r="W285" s="25">
        <f t="shared" si="74"/>
        <v>0</v>
      </c>
      <c r="X285" s="25"/>
      <c r="Y285" s="25">
        <f t="shared" si="75"/>
        <v>2399201.6090300009</v>
      </c>
      <c r="Z285" s="125">
        <f t="shared" si="76"/>
        <v>0.23612849313182993</v>
      </c>
      <c r="AA285" s="25">
        <f t="shared" si="77"/>
        <v>2399201.6090300009</v>
      </c>
      <c r="AB285" s="126">
        <f t="shared" si="78"/>
        <v>0.23612849313182993</v>
      </c>
      <c r="AC285" s="25">
        <f t="shared" ref="AC285:AE285" si="97">AC287+AC296</f>
        <v>21</v>
      </c>
      <c r="AD285" s="25">
        <f t="shared" si="97"/>
        <v>0</v>
      </c>
      <c r="AE285" s="25">
        <f t="shared" si="97"/>
        <v>0</v>
      </c>
      <c r="AF285" s="25">
        <f>AF287+AF296</f>
        <v>0</v>
      </c>
      <c r="AG285" s="25">
        <f>AG287+AG296</f>
        <v>0</v>
      </c>
      <c r="AH285"/>
    </row>
    <row r="286" spans="1:34">
      <c r="A286" s="34"/>
      <c r="B286" s="13" t="s">
        <v>207</v>
      </c>
      <c r="C286" s="3"/>
      <c r="D286" s="2"/>
      <c r="E286" s="26"/>
      <c r="F286" s="14"/>
      <c r="G286" s="14"/>
      <c r="H286" s="14"/>
      <c r="I286" s="14"/>
      <c r="J286" s="15"/>
      <c r="K286" s="14"/>
      <c r="L286" s="14"/>
      <c r="M286" s="14"/>
      <c r="N286" s="14"/>
      <c r="O286" s="38">
        <f>SUM(P286:R286)</f>
        <v>0</v>
      </c>
      <c r="P286" s="14"/>
      <c r="Q286" s="14"/>
      <c r="R286" s="14"/>
      <c r="S286" s="38">
        <f>SUM(T286:V286)</f>
        <v>0</v>
      </c>
      <c r="T286" s="14"/>
      <c r="U286" s="14"/>
      <c r="V286" s="14"/>
      <c r="W286" s="58">
        <f t="shared" si="74"/>
        <v>0</v>
      </c>
      <c r="X286" s="60"/>
      <c r="Y286" s="58">
        <f t="shared" si="75"/>
        <v>0</v>
      </c>
      <c r="Z286" s="132"/>
      <c r="AA286" s="58"/>
      <c r="AB286" s="141"/>
      <c r="AC286" s="119"/>
      <c r="AD286" s="119"/>
      <c r="AE286" s="119"/>
      <c r="AF286" s="65"/>
      <c r="AG286" s="74"/>
      <c r="AH286"/>
    </row>
    <row r="287" spans="1:34" ht="35.25" customHeight="1">
      <c r="A287" s="33" t="s">
        <v>658</v>
      </c>
      <c r="B287" s="23" t="s">
        <v>41</v>
      </c>
      <c r="C287" s="19"/>
      <c r="D287" s="21"/>
      <c r="E287" s="22">
        <f>SUM(E288:E295)</f>
        <v>184432172.26320001</v>
      </c>
      <c r="F287" s="22">
        <f>SUM(F288:F295)</f>
        <v>183470530.01888999</v>
      </c>
      <c r="G287" s="22">
        <f>SUM(G288:G292)</f>
        <v>0</v>
      </c>
      <c r="H287" s="22">
        <f>SUM(H288:H295)</f>
        <v>16814752</v>
      </c>
      <c r="I287" s="22">
        <f t="shared" ref="I287:N287" si="98">SUM(I288:I292)</f>
        <v>0</v>
      </c>
      <c r="J287" s="22">
        <f t="shared" si="98"/>
        <v>0</v>
      </c>
      <c r="K287" s="22">
        <f t="shared" si="98"/>
        <v>0</v>
      </c>
      <c r="L287" s="22">
        <f t="shared" si="98"/>
        <v>0</v>
      </c>
      <c r="M287" s="22">
        <f t="shared" si="98"/>
        <v>0</v>
      </c>
      <c r="N287" s="22">
        <f t="shared" si="98"/>
        <v>0</v>
      </c>
      <c r="O287" s="22">
        <f>SUM(O288:O295)</f>
        <v>10130576.460760001</v>
      </c>
      <c r="P287" s="22">
        <f>SUM(P288:P295)</f>
        <v>10130576.460760001</v>
      </c>
      <c r="Q287" s="22">
        <f>SUM(Q288:Q292)</f>
        <v>0</v>
      </c>
      <c r="R287" s="22">
        <f>SUM(R288:R292)</f>
        <v>0</v>
      </c>
      <c r="S287" s="22">
        <f>SUM(S288:S295)</f>
        <v>7731374.8517300002</v>
      </c>
      <c r="T287" s="22">
        <f>SUM(T288:T295)</f>
        <v>7731374.8517300002</v>
      </c>
      <c r="U287" s="22">
        <f>SUM(U288:U292)</f>
        <v>0</v>
      </c>
      <c r="V287" s="22">
        <f>SUM(V288:V292)</f>
        <v>0</v>
      </c>
      <c r="W287" s="22">
        <f t="shared" si="74"/>
        <v>0</v>
      </c>
      <c r="X287" s="22"/>
      <c r="Y287" s="22">
        <f t="shared" si="75"/>
        <v>2399201.6090300009</v>
      </c>
      <c r="Z287" s="129">
        <f t="shared" si="76"/>
        <v>0.23682774798878636</v>
      </c>
      <c r="AA287" s="22">
        <f t="shared" si="77"/>
        <v>2399201.6090300009</v>
      </c>
      <c r="AB287" s="138">
        <f t="shared" si="78"/>
        <v>0.23682774798878636</v>
      </c>
      <c r="AC287" s="22">
        <f>SUM(AC288:AC295)</f>
        <v>8</v>
      </c>
      <c r="AD287" s="22">
        <f>SUM(AD288:AD295)</f>
        <v>0</v>
      </c>
      <c r="AE287" s="22">
        <f>SUM(AE288:AE295)</f>
        <v>0</v>
      </c>
      <c r="AF287" s="22">
        <f>SUM(AF288:AF292)</f>
        <v>0</v>
      </c>
      <c r="AG287" s="22">
        <f>SUM(AG288:AG292)</f>
        <v>0</v>
      </c>
      <c r="AH287"/>
    </row>
    <row r="288" spans="1:34" s="18" customFormat="1" ht="86.25" customHeight="1">
      <c r="A288" s="45">
        <v>264</v>
      </c>
      <c r="B288" s="51" t="s">
        <v>635</v>
      </c>
      <c r="C288" s="100" t="s">
        <v>636</v>
      </c>
      <c r="D288" s="48" t="s">
        <v>44</v>
      </c>
      <c r="E288" s="49">
        <v>25307124</v>
      </c>
      <c r="F288" s="35">
        <v>24709885.39686</v>
      </c>
      <c r="G288" s="49"/>
      <c r="H288" s="49">
        <v>10191352</v>
      </c>
      <c r="I288" s="49"/>
      <c r="J288" s="36" t="s">
        <v>637</v>
      </c>
      <c r="K288" s="49"/>
      <c r="L288" s="49"/>
      <c r="M288" s="49"/>
      <c r="N288" s="49"/>
      <c r="O288" s="49">
        <f t="shared" ref="O288:O295" si="99">SUM(P288:R288)</f>
        <v>3432660</v>
      </c>
      <c r="P288" s="49">
        <v>3432660</v>
      </c>
      <c r="Q288" s="49"/>
      <c r="R288" s="49"/>
      <c r="S288" s="49">
        <f t="shared" ref="S288:S295" si="100">SUM(T288:V288)</f>
        <v>3105948.5389700001</v>
      </c>
      <c r="T288" s="49">
        <v>3105948.5389700001</v>
      </c>
      <c r="U288" s="49"/>
      <c r="V288" s="49"/>
      <c r="W288" s="59">
        <f t="shared" si="74"/>
        <v>0</v>
      </c>
      <c r="X288" s="59"/>
      <c r="Y288" s="59">
        <f t="shared" si="75"/>
        <v>326711.46102999989</v>
      </c>
      <c r="Z288" s="131">
        <f t="shared" si="76"/>
        <v>9.5177343817913776E-2</v>
      </c>
      <c r="AA288" s="59">
        <f t="shared" si="77"/>
        <v>326711.46102999989</v>
      </c>
      <c r="AB288" s="140">
        <f t="shared" si="78"/>
        <v>9.5177343817913776E-2</v>
      </c>
      <c r="AC288" s="149">
        <v>1</v>
      </c>
      <c r="AD288" s="149"/>
      <c r="AE288" s="149"/>
      <c r="AF288" s="64"/>
      <c r="AG288" s="56"/>
      <c r="AH288"/>
    </row>
    <row r="289" spans="1:34" s="18" customFormat="1" ht="65.25" customHeight="1">
      <c r="A289" s="45">
        <v>265</v>
      </c>
      <c r="B289" s="51" t="s">
        <v>638</v>
      </c>
      <c r="C289" s="100" t="s">
        <v>636</v>
      </c>
      <c r="D289" s="48" t="s">
        <v>44</v>
      </c>
      <c r="E289" s="49">
        <v>1925082</v>
      </c>
      <c r="F289" s="35">
        <v>1860503.1017899998</v>
      </c>
      <c r="G289" s="49"/>
      <c r="H289" s="49">
        <v>800000</v>
      </c>
      <c r="I289" s="49"/>
      <c r="J289" s="36" t="s">
        <v>639</v>
      </c>
      <c r="K289" s="49"/>
      <c r="L289" s="49"/>
      <c r="M289" s="49"/>
      <c r="N289" s="49"/>
      <c r="O289" s="49">
        <f t="shared" si="99"/>
        <v>296711.46075999999</v>
      </c>
      <c r="P289" s="49">
        <v>296711.46075999999</v>
      </c>
      <c r="Q289" s="49"/>
      <c r="R289" s="49"/>
      <c r="S289" s="49">
        <f t="shared" si="100"/>
        <v>296711.46075999999</v>
      </c>
      <c r="T289" s="49">
        <v>296711.46075999999</v>
      </c>
      <c r="U289" s="49"/>
      <c r="V289" s="49"/>
      <c r="W289" s="59">
        <f t="shared" si="74"/>
        <v>0</v>
      </c>
      <c r="X289" s="59"/>
      <c r="Y289" s="59">
        <f t="shared" si="75"/>
        <v>0</v>
      </c>
      <c r="Z289" s="131">
        <f t="shared" si="76"/>
        <v>0</v>
      </c>
      <c r="AA289" s="59">
        <f t="shared" si="77"/>
        <v>0</v>
      </c>
      <c r="AB289" s="140">
        <f t="shared" si="78"/>
        <v>0</v>
      </c>
      <c r="AC289" s="149">
        <v>1</v>
      </c>
      <c r="AD289" s="149"/>
      <c r="AE289" s="149"/>
      <c r="AF289" s="64"/>
      <c r="AG289" s="56"/>
      <c r="AH289"/>
    </row>
    <row r="290" spans="1:34" s="18" customFormat="1" ht="87.75" customHeight="1">
      <c r="A290" s="45">
        <v>266</v>
      </c>
      <c r="B290" s="51" t="s">
        <v>640</v>
      </c>
      <c r="C290" s="100" t="s">
        <v>636</v>
      </c>
      <c r="D290" s="48" t="s">
        <v>44</v>
      </c>
      <c r="E290" s="49">
        <v>1404362.7919999999</v>
      </c>
      <c r="F290" s="35">
        <v>1306053.0657599999</v>
      </c>
      <c r="G290" s="49"/>
      <c r="H290" s="49">
        <v>1238500</v>
      </c>
      <c r="I290" s="49"/>
      <c r="J290" s="36" t="s">
        <v>641</v>
      </c>
      <c r="K290" s="49"/>
      <c r="L290" s="49"/>
      <c r="M290" s="49"/>
      <c r="N290" s="49"/>
      <c r="O290" s="49">
        <f t="shared" si="99"/>
        <v>0</v>
      </c>
      <c r="P290" s="49">
        <v>0</v>
      </c>
      <c r="Q290" s="49"/>
      <c r="R290" s="49"/>
      <c r="S290" s="49">
        <f t="shared" si="100"/>
        <v>0</v>
      </c>
      <c r="T290" s="49">
        <v>0</v>
      </c>
      <c r="U290" s="49"/>
      <c r="V290" s="49"/>
      <c r="W290" s="59">
        <f t="shared" si="74"/>
        <v>0</v>
      </c>
      <c r="X290" s="59"/>
      <c r="Y290" s="59">
        <f t="shared" si="75"/>
        <v>0</v>
      </c>
      <c r="Z290" s="131"/>
      <c r="AA290" s="59"/>
      <c r="AB290" s="140"/>
      <c r="AC290" s="149">
        <v>1</v>
      </c>
      <c r="AD290" s="149"/>
      <c r="AE290" s="149"/>
      <c r="AF290" s="64"/>
      <c r="AG290" s="56" t="s">
        <v>47</v>
      </c>
      <c r="AH290"/>
    </row>
    <row r="291" spans="1:34" s="18" customFormat="1" ht="65.25" customHeight="1">
      <c r="A291" s="45">
        <v>267</v>
      </c>
      <c r="B291" s="51" t="s">
        <v>659</v>
      </c>
      <c r="C291" s="100" t="s">
        <v>660</v>
      </c>
      <c r="D291" s="48" t="s">
        <v>44</v>
      </c>
      <c r="E291" s="49">
        <v>29750432.1428</v>
      </c>
      <c r="F291" s="35">
        <v>29750432.1428</v>
      </c>
      <c r="G291" s="49"/>
      <c r="H291" s="49">
        <v>1887900</v>
      </c>
      <c r="I291" s="49"/>
      <c r="J291" s="36" t="s">
        <v>661</v>
      </c>
      <c r="K291" s="49"/>
      <c r="L291" s="49"/>
      <c r="M291" s="49"/>
      <c r="N291" s="49"/>
      <c r="O291" s="49">
        <f t="shared" si="99"/>
        <v>0</v>
      </c>
      <c r="P291" s="49">
        <v>0</v>
      </c>
      <c r="Q291" s="49"/>
      <c r="R291" s="49"/>
      <c r="S291" s="49">
        <f t="shared" si="100"/>
        <v>0</v>
      </c>
      <c r="T291" s="49">
        <v>0</v>
      </c>
      <c r="U291" s="49"/>
      <c r="V291" s="49"/>
      <c r="W291" s="59">
        <f t="shared" si="74"/>
        <v>0</v>
      </c>
      <c r="X291" s="59"/>
      <c r="Y291" s="59">
        <f t="shared" si="75"/>
        <v>0</v>
      </c>
      <c r="Z291" s="131"/>
      <c r="AA291" s="59"/>
      <c r="AB291" s="140"/>
      <c r="AC291" s="149">
        <v>1</v>
      </c>
      <c r="AD291" s="149"/>
      <c r="AE291" s="149"/>
      <c r="AF291" s="64"/>
      <c r="AG291" s="56" t="s">
        <v>47</v>
      </c>
      <c r="AH291"/>
    </row>
    <row r="292" spans="1:34" s="18" customFormat="1" ht="83.25" customHeight="1">
      <c r="A292" s="45">
        <v>268</v>
      </c>
      <c r="B292" s="51" t="s">
        <v>662</v>
      </c>
      <c r="C292" s="100" t="s">
        <v>660</v>
      </c>
      <c r="D292" s="48" t="s">
        <v>44</v>
      </c>
      <c r="E292" s="49">
        <v>83260821.428399995</v>
      </c>
      <c r="F292" s="35">
        <v>83260821.428399995</v>
      </c>
      <c r="G292" s="49"/>
      <c r="H292" s="49">
        <v>2697000</v>
      </c>
      <c r="I292" s="49"/>
      <c r="J292" s="36" t="s">
        <v>663</v>
      </c>
      <c r="K292" s="49"/>
      <c r="L292" s="49"/>
      <c r="M292" s="49"/>
      <c r="N292" s="49"/>
      <c r="O292" s="49">
        <f t="shared" si="99"/>
        <v>0</v>
      </c>
      <c r="P292" s="49">
        <v>0</v>
      </c>
      <c r="Q292" s="49"/>
      <c r="R292" s="49"/>
      <c r="S292" s="49">
        <f t="shared" si="100"/>
        <v>0</v>
      </c>
      <c r="T292" s="49">
        <v>0</v>
      </c>
      <c r="U292" s="49"/>
      <c r="V292" s="49"/>
      <c r="W292" s="59">
        <f t="shared" si="74"/>
        <v>0</v>
      </c>
      <c r="X292" s="59"/>
      <c r="Y292" s="59">
        <f t="shared" si="75"/>
        <v>0</v>
      </c>
      <c r="Z292" s="131"/>
      <c r="AA292" s="59"/>
      <c r="AB292" s="140"/>
      <c r="AC292" s="149">
        <v>1</v>
      </c>
      <c r="AD292" s="149"/>
      <c r="AE292" s="149"/>
      <c r="AF292" s="64"/>
      <c r="AG292" s="56" t="s">
        <v>47</v>
      </c>
      <c r="AH292"/>
    </row>
    <row r="293" spans="1:34" s="18" customFormat="1" ht="83.25" customHeight="1">
      <c r="A293" s="45">
        <v>269</v>
      </c>
      <c r="B293" s="51" t="s">
        <v>664</v>
      </c>
      <c r="C293" s="100" t="s">
        <v>660</v>
      </c>
      <c r="D293" s="48" t="s">
        <v>113</v>
      </c>
      <c r="E293" s="49">
        <v>15000000</v>
      </c>
      <c r="F293" s="49">
        <v>15000000</v>
      </c>
      <c r="G293" s="49"/>
      <c r="H293" s="49"/>
      <c r="I293" s="49"/>
      <c r="J293" s="36"/>
      <c r="K293" s="49"/>
      <c r="L293" s="49"/>
      <c r="M293" s="49"/>
      <c r="N293" s="49"/>
      <c r="O293" s="49">
        <f t="shared" si="99"/>
        <v>0</v>
      </c>
      <c r="P293" s="49"/>
      <c r="Q293" s="49"/>
      <c r="R293" s="49"/>
      <c r="S293" s="49">
        <f t="shared" si="100"/>
        <v>0</v>
      </c>
      <c r="T293" s="49"/>
      <c r="U293" s="49"/>
      <c r="V293" s="49"/>
      <c r="W293" s="59">
        <f t="shared" si="74"/>
        <v>0</v>
      </c>
      <c r="X293" s="59"/>
      <c r="Y293" s="59">
        <f t="shared" si="75"/>
        <v>0</v>
      </c>
      <c r="Z293" s="131"/>
      <c r="AA293" s="59"/>
      <c r="AB293" s="140"/>
      <c r="AC293" s="149">
        <v>1</v>
      </c>
      <c r="AD293" s="149"/>
      <c r="AE293" s="149"/>
      <c r="AF293" s="64"/>
      <c r="AG293" s="56" t="s">
        <v>47</v>
      </c>
      <c r="AH293"/>
    </row>
    <row r="294" spans="1:34" s="18" customFormat="1" ht="83.25" customHeight="1">
      <c r="A294" s="45">
        <v>270</v>
      </c>
      <c r="B294" s="51" t="s">
        <v>665</v>
      </c>
      <c r="C294" s="100" t="s">
        <v>660</v>
      </c>
      <c r="D294" s="48" t="s">
        <v>113</v>
      </c>
      <c r="E294" s="49">
        <v>11699414</v>
      </c>
      <c r="F294" s="35">
        <v>11497898.983279999</v>
      </c>
      <c r="G294" s="49"/>
      <c r="H294" s="49"/>
      <c r="I294" s="49"/>
      <c r="J294" s="36"/>
      <c r="K294" s="49"/>
      <c r="L294" s="49"/>
      <c r="M294" s="49"/>
      <c r="N294" s="49"/>
      <c r="O294" s="49">
        <f t="shared" si="99"/>
        <v>0</v>
      </c>
      <c r="P294" s="49"/>
      <c r="Q294" s="49"/>
      <c r="R294" s="49"/>
      <c r="S294" s="49">
        <f t="shared" si="100"/>
        <v>0</v>
      </c>
      <c r="T294" s="49"/>
      <c r="U294" s="49"/>
      <c r="V294" s="49"/>
      <c r="W294" s="59">
        <f t="shared" si="74"/>
        <v>0</v>
      </c>
      <c r="X294" s="59"/>
      <c r="Y294" s="59">
        <f t="shared" si="75"/>
        <v>0</v>
      </c>
      <c r="Z294" s="131"/>
      <c r="AA294" s="59"/>
      <c r="AB294" s="140"/>
      <c r="AC294" s="149">
        <v>1</v>
      </c>
      <c r="AD294" s="149"/>
      <c r="AE294" s="149"/>
      <c r="AF294" s="64"/>
      <c r="AG294" s="56" t="s">
        <v>47</v>
      </c>
      <c r="AH294"/>
    </row>
    <row r="295" spans="1:34" s="27" customFormat="1" ht="132" customHeight="1">
      <c r="A295" s="45">
        <v>271</v>
      </c>
      <c r="B295" s="51" t="s">
        <v>666</v>
      </c>
      <c r="C295" s="50" t="s">
        <v>586</v>
      </c>
      <c r="D295" s="50" t="s">
        <v>75</v>
      </c>
      <c r="E295" s="35">
        <f>33913*474.3</f>
        <v>16084935.9</v>
      </c>
      <c r="F295" s="35">
        <f>33913*474.3</f>
        <v>16084935.9</v>
      </c>
      <c r="G295" s="52"/>
      <c r="H295" s="52"/>
      <c r="I295" s="52"/>
      <c r="J295" s="36" t="s">
        <v>667</v>
      </c>
      <c r="K295" s="35"/>
      <c r="L295" s="35"/>
      <c r="M295" s="35"/>
      <c r="N295" s="35"/>
      <c r="O295" s="49">
        <f t="shared" si="99"/>
        <v>6401205</v>
      </c>
      <c r="P295" s="35">
        <v>6401205</v>
      </c>
      <c r="Q295" s="35"/>
      <c r="R295" s="35"/>
      <c r="S295" s="49">
        <f t="shared" si="100"/>
        <v>4328714.852</v>
      </c>
      <c r="T295" s="35">
        <v>4328714.852</v>
      </c>
      <c r="U295" s="35"/>
      <c r="V295" s="35"/>
      <c r="W295" s="59">
        <f t="shared" si="74"/>
        <v>0</v>
      </c>
      <c r="X295" s="59"/>
      <c r="Y295" s="59">
        <f t="shared" si="75"/>
        <v>2072490.148</v>
      </c>
      <c r="Z295" s="131">
        <f t="shared" si="76"/>
        <v>0.32376562662811142</v>
      </c>
      <c r="AA295" s="59">
        <f t="shared" si="77"/>
        <v>2072490.148</v>
      </c>
      <c r="AB295" s="140">
        <f t="shared" si="78"/>
        <v>0.32376562662811142</v>
      </c>
      <c r="AC295" s="124">
        <v>1</v>
      </c>
      <c r="AD295" s="124"/>
      <c r="AE295" s="124"/>
      <c r="AF295" s="66"/>
      <c r="AG295" s="56" t="s">
        <v>668</v>
      </c>
      <c r="AH295"/>
    </row>
    <row r="296" spans="1:34" ht="29.25" customHeight="1">
      <c r="A296" s="33" t="s">
        <v>669</v>
      </c>
      <c r="B296" s="23" t="s">
        <v>139</v>
      </c>
      <c r="C296" s="19"/>
      <c r="D296" s="21"/>
      <c r="E296" s="22">
        <f>SUM(E297:E304)</f>
        <v>0</v>
      </c>
      <c r="F296" s="22">
        <f>SUM(F297:F309)</f>
        <v>1617983.54256</v>
      </c>
      <c r="G296" s="22">
        <f>SUM(G297:G304)</f>
        <v>0</v>
      </c>
      <c r="H296" s="22">
        <f>SUM(H297:H309)</f>
        <v>175284.94303999998</v>
      </c>
      <c r="I296" s="22">
        <f t="shared" ref="I296:N296" si="101">SUM(I297:I304)</f>
        <v>0</v>
      </c>
      <c r="J296" s="22">
        <f t="shared" si="101"/>
        <v>0</v>
      </c>
      <c r="K296" s="22">
        <f t="shared" si="101"/>
        <v>0</v>
      </c>
      <c r="L296" s="22">
        <f t="shared" si="101"/>
        <v>0</v>
      </c>
      <c r="M296" s="22">
        <f t="shared" si="101"/>
        <v>0</v>
      </c>
      <c r="N296" s="22">
        <f t="shared" si="101"/>
        <v>0</v>
      </c>
      <c r="O296" s="22">
        <f>SUM(O297:O309)</f>
        <v>30000</v>
      </c>
      <c r="P296" s="22">
        <f>SUM(P297:P309)</f>
        <v>30000</v>
      </c>
      <c r="Q296" s="22">
        <f>SUM(Q297:Q304)</f>
        <v>0</v>
      </c>
      <c r="R296" s="22">
        <f>SUM(R297:R304)</f>
        <v>0</v>
      </c>
      <c r="S296" s="22">
        <f>SUM(S297:S309)</f>
        <v>30000</v>
      </c>
      <c r="T296" s="22">
        <f>SUM(T297:T309)</f>
        <v>30000</v>
      </c>
      <c r="U296" s="22">
        <f>SUM(U297:U304)</f>
        <v>0</v>
      </c>
      <c r="V296" s="22">
        <f>SUM(V297:V304)</f>
        <v>0</v>
      </c>
      <c r="W296" s="22">
        <f t="shared" si="74"/>
        <v>0</v>
      </c>
      <c r="X296" s="22"/>
      <c r="Y296" s="22">
        <f t="shared" si="75"/>
        <v>0</v>
      </c>
      <c r="Z296" s="129">
        <f t="shared" si="76"/>
        <v>0</v>
      </c>
      <c r="AA296" s="22">
        <f t="shared" si="77"/>
        <v>0</v>
      </c>
      <c r="AB296" s="138">
        <f t="shared" si="78"/>
        <v>0</v>
      </c>
      <c r="AC296" s="22">
        <f>SUM(AC297:AC309)</f>
        <v>13</v>
      </c>
      <c r="AD296" s="116">
        <f>SUM(AD297:AD309)</f>
        <v>0</v>
      </c>
      <c r="AE296" s="116">
        <f>SUM(AE297:AE309)</f>
        <v>0</v>
      </c>
      <c r="AF296" s="22">
        <f>SUM(AF297:AF304)</f>
        <v>0</v>
      </c>
      <c r="AG296" s="22">
        <f>SUM(AG297:AG304)</f>
        <v>0</v>
      </c>
      <c r="AH296"/>
    </row>
    <row r="297" spans="1:34" s="154" customFormat="1" ht="66.75" customHeight="1">
      <c r="A297" s="45">
        <v>272</v>
      </c>
      <c r="B297" s="51" t="s">
        <v>670</v>
      </c>
      <c r="C297" s="100" t="s">
        <v>636</v>
      </c>
      <c r="D297" s="48" t="s">
        <v>75</v>
      </c>
      <c r="E297" s="49"/>
      <c r="F297" s="35">
        <v>165457.99669999999</v>
      </c>
      <c r="G297" s="49"/>
      <c r="H297" s="49"/>
      <c r="I297" s="49"/>
      <c r="J297" s="36" t="s">
        <v>141</v>
      </c>
      <c r="K297" s="49"/>
      <c r="L297" s="49"/>
      <c r="M297" s="49"/>
      <c r="N297" s="49"/>
      <c r="O297" s="49">
        <f t="shared" ref="O297:O309" si="102">SUM(P297:R297)</f>
        <v>0</v>
      </c>
      <c r="P297" s="49">
        <v>0</v>
      </c>
      <c r="Q297" s="49"/>
      <c r="R297" s="49"/>
      <c r="S297" s="49">
        <f t="shared" ref="S297:S309" si="103">SUM(T297:V297)</f>
        <v>0</v>
      </c>
      <c r="T297" s="49">
        <v>0</v>
      </c>
      <c r="U297" s="49"/>
      <c r="V297" s="49"/>
      <c r="W297" s="59">
        <f t="shared" si="74"/>
        <v>0</v>
      </c>
      <c r="X297" s="59"/>
      <c r="Y297" s="59">
        <f t="shared" si="75"/>
        <v>0</v>
      </c>
      <c r="Z297" s="131"/>
      <c r="AA297" s="59"/>
      <c r="AB297" s="140"/>
      <c r="AC297" s="149">
        <v>1</v>
      </c>
      <c r="AD297" s="149"/>
      <c r="AE297" s="149"/>
      <c r="AF297" s="150"/>
      <c r="AG297" s="56" t="s">
        <v>671</v>
      </c>
      <c r="AH297"/>
    </row>
    <row r="298" spans="1:34" s="154" customFormat="1" ht="59.25" customHeight="1">
      <c r="A298" s="45">
        <v>273</v>
      </c>
      <c r="B298" s="51" t="s">
        <v>672</v>
      </c>
      <c r="C298" s="100" t="s">
        <v>636</v>
      </c>
      <c r="D298" s="48" t="s">
        <v>44</v>
      </c>
      <c r="E298" s="49"/>
      <c r="F298" s="35">
        <v>222202.93015</v>
      </c>
      <c r="G298" s="49"/>
      <c r="H298" s="49">
        <v>50000</v>
      </c>
      <c r="I298" s="49"/>
      <c r="J298" s="36" t="s">
        <v>141</v>
      </c>
      <c r="K298" s="49"/>
      <c r="L298" s="49"/>
      <c r="M298" s="49"/>
      <c r="N298" s="49"/>
      <c r="O298" s="49">
        <f t="shared" si="102"/>
        <v>30000</v>
      </c>
      <c r="P298" s="49">
        <v>30000</v>
      </c>
      <c r="Q298" s="49"/>
      <c r="R298" s="49"/>
      <c r="S298" s="49">
        <f t="shared" si="103"/>
        <v>30000</v>
      </c>
      <c r="T298" s="49">
        <v>30000</v>
      </c>
      <c r="U298" s="49"/>
      <c r="V298" s="49"/>
      <c r="W298" s="59">
        <f t="shared" si="74"/>
        <v>0</v>
      </c>
      <c r="X298" s="59"/>
      <c r="Y298" s="59">
        <f t="shared" si="75"/>
        <v>0</v>
      </c>
      <c r="Z298" s="131"/>
      <c r="AA298" s="59"/>
      <c r="AB298" s="140"/>
      <c r="AC298" s="149">
        <v>1</v>
      </c>
      <c r="AD298" s="149"/>
      <c r="AE298" s="149"/>
      <c r="AF298" s="150"/>
      <c r="AG298" s="56"/>
      <c r="AH298"/>
    </row>
    <row r="299" spans="1:34" s="154" customFormat="1" ht="69.75" customHeight="1">
      <c r="A299" s="45">
        <v>274</v>
      </c>
      <c r="B299" s="51" t="s">
        <v>673</v>
      </c>
      <c r="C299" s="100" t="s">
        <v>636</v>
      </c>
      <c r="D299" s="48" t="s">
        <v>44</v>
      </c>
      <c r="E299" s="49"/>
      <c r="F299" s="35">
        <v>432077.95309999998</v>
      </c>
      <c r="G299" s="49"/>
      <c r="H299" s="49">
        <v>15000</v>
      </c>
      <c r="I299" s="49"/>
      <c r="J299" s="36" t="s">
        <v>141</v>
      </c>
      <c r="K299" s="49"/>
      <c r="L299" s="49"/>
      <c r="M299" s="49"/>
      <c r="N299" s="49"/>
      <c r="O299" s="49">
        <f t="shared" si="102"/>
        <v>0</v>
      </c>
      <c r="P299" s="49"/>
      <c r="Q299" s="49"/>
      <c r="R299" s="49"/>
      <c r="S299" s="49">
        <f t="shared" si="103"/>
        <v>0</v>
      </c>
      <c r="T299" s="49"/>
      <c r="U299" s="49"/>
      <c r="V299" s="49"/>
      <c r="W299" s="59">
        <f t="shared" si="74"/>
        <v>0</v>
      </c>
      <c r="X299" s="59"/>
      <c r="Y299" s="59">
        <f t="shared" si="75"/>
        <v>0</v>
      </c>
      <c r="Z299" s="131"/>
      <c r="AA299" s="59"/>
      <c r="AB299" s="140"/>
      <c r="AC299" s="149">
        <v>1</v>
      </c>
      <c r="AD299" s="149"/>
      <c r="AE299" s="149"/>
      <c r="AF299" s="150"/>
      <c r="AG299" s="56" t="s">
        <v>674</v>
      </c>
      <c r="AH299"/>
    </row>
    <row r="300" spans="1:34" s="154" customFormat="1" ht="68.25" customHeight="1">
      <c r="A300" s="45">
        <v>275</v>
      </c>
      <c r="B300" s="51" t="s">
        <v>675</v>
      </c>
      <c r="C300" s="100" t="s">
        <v>660</v>
      </c>
      <c r="D300" s="48" t="s">
        <v>58</v>
      </c>
      <c r="E300" s="49"/>
      <c r="F300" s="35">
        <v>113284.20677999999</v>
      </c>
      <c r="G300" s="49"/>
      <c r="H300" s="49">
        <v>110284.94304</v>
      </c>
      <c r="I300" s="49"/>
      <c r="J300" s="36" t="s">
        <v>141</v>
      </c>
      <c r="K300" s="49"/>
      <c r="L300" s="49"/>
      <c r="M300" s="49"/>
      <c r="N300" s="49"/>
      <c r="O300" s="49">
        <f t="shared" si="102"/>
        <v>0</v>
      </c>
      <c r="P300" s="49">
        <v>0</v>
      </c>
      <c r="Q300" s="49"/>
      <c r="R300" s="49"/>
      <c r="S300" s="49">
        <f t="shared" si="103"/>
        <v>0</v>
      </c>
      <c r="T300" s="49">
        <v>0</v>
      </c>
      <c r="U300" s="49"/>
      <c r="V300" s="49"/>
      <c r="W300" s="59">
        <f t="shared" si="74"/>
        <v>0</v>
      </c>
      <c r="X300" s="59"/>
      <c r="Y300" s="59">
        <f t="shared" si="75"/>
        <v>0</v>
      </c>
      <c r="Z300" s="131"/>
      <c r="AA300" s="59"/>
      <c r="AB300" s="140"/>
      <c r="AC300" s="149">
        <v>1</v>
      </c>
      <c r="AD300" s="149"/>
      <c r="AE300" s="149"/>
      <c r="AF300" s="150"/>
      <c r="AG300" s="56" t="s">
        <v>676</v>
      </c>
      <c r="AH300"/>
    </row>
    <row r="301" spans="1:34" s="154" customFormat="1" ht="65.25" customHeight="1">
      <c r="A301" s="45">
        <v>276</v>
      </c>
      <c r="B301" s="51" t="s">
        <v>677</v>
      </c>
      <c r="C301" s="100" t="s">
        <v>660</v>
      </c>
      <c r="D301" s="48" t="s">
        <v>44</v>
      </c>
      <c r="E301" s="49"/>
      <c r="F301" s="35">
        <v>111609.94421</v>
      </c>
      <c r="G301" s="49"/>
      <c r="H301" s="49"/>
      <c r="I301" s="49"/>
      <c r="J301" s="36" t="s">
        <v>141</v>
      </c>
      <c r="K301" s="49"/>
      <c r="L301" s="49"/>
      <c r="M301" s="49"/>
      <c r="N301" s="49"/>
      <c r="O301" s="49">
        <f t="shared" si="102"/>
        <v>0</v>
      </c>
      <c r="P301" s="49"/>
      <c r="Q301" s="49"/>
      <c r="R301" s="49"/>
      <c r="S301" s="49">
        <f t="shared" si="103"/>
        <v>0</v>
      </c>
      <c r="T301" s="49"/>
      <c r="U301" s="49"/>
      <c r="V301" s="49"/>
      <c r="W301" s="59">
        <f t="shared" si="74"/>
        <v>0</v>
      </c>
      <c r="X301" s="59"/>
      <c r="Y301" s="59">
        <f t="shared" si="75"/>
        <v>0</v>
      </c>
      <c r="Z301" s="131"/>
      <c r="AA301" s="59"/>
      <c r="AB301" s="140"/>
      <c r="AC301" s="149">
        <v>1</v>
      </c>
      <c r="AD301" s="149"/>
      <c r="AE301" s="149"/>
      <c r="AF301" s="150"/>
      <c r="AG301" s="56" t="s">
        <v>678</v>
      </c>
      <c r="AH301"/>
    </row>
    <row r="302" spans="1:34" s="154" customFormat="1" ht="66.75" customHeight="1">
      <c r="A302" s="45">
        <v>277</v>
      </c>
      <c r="B302" s="51" t="s">
        <v>679</v>
      </c>
      <c r="C302" s="100" t="s">
        <v>660</v>
      </c>
      <c r="D302" s="48" t="s">
        <v>58</v>
      </c>
      <c r="E302" s="49"/>
      <c r="F302" s="49">
        <v>88468.821500000005</v>
      </c>
      <c r="G302" s="49"/>
      <c r="H302" s="49"/>
      <c r="I302" s="49"/>
      <c r="J302" s="36" t="s">
        <v>141</v>
      </c>
      <c r="K302" s="49"/>
      <c r="L302" s="49"/>
      <c r="M302" s="49"/>
      <c r="N302" s="49"/>
      <c r="O302" s="49">
        <f t="shared" si="102"/>
        <v>0</v>
      </c>
      <c r="P302" s="49"/>
      <c r="Q302" s="49"/>
      <c r="R302" s="49"/>
      <c r="S302" s="49">
        <f t="shared" si="103"/>
        <v>0</v>
      </c>
      <c r="T302" s="49"/>
      <c r="U302" s="49"/>
      <c r="V302" s="49"/>
      <c r="W302" s="59">
        <f t="shared" si="74"/>
        <v>0</v>
      </c>
      <c r="X302" s="59"/>
      <c r="Y302" s="59">
        <f t="shared" si="75"/>
        <v>0</v>
      </c>
      <c r="Z302" s="131"/>
      <c r="AA302" s="59"/>
      <c r="AB302" s="140"/>
      <c r="AC302" s="149">
        <v>1</v>
      </c>
      <c r="AD302" s="149"/>
      <c r="AE302" s="149"/>
      <c r="AF302" s="64"/>
      <c r="AG302" s="56" t="s">
        <v>680</v>
      </c>
      <c r="AH302"/>
    </row>
    <row r="303" spans="1:34" s="154" customFormat="1" ht="70.5" customHeight="1">
      <c r="A303" s="45">
        <v>278</v>
      </c>
      <c r="B303" s="51" t="s">
        <v>681</v>
      </c>
      <c r="C303" s="100" t="s">
        <v>660</v>
      </c>
      <c r="D303" s="48" t="s">
        <v>58</v>
      </c>
      <c r="E303" s="49"/>
      <c r="F303" s="49">
        <v>49939.81768</v>
      </c>
      <c r="G303" s="49"/>
      <c r="H303" s="49"/>
      <c r="I303" s="49"/>
      <c r="J303" s="36" t="s">
        <v>141</v>
      </c>
      <c r="K303" s="35"/>
      <c r="L303" s="49"/>
      <c r="M303" s="49"/>
      <c r="N303" s="49"/>
      <c r="O303" s="49">
        <f t="shared" si="102"/>
        <v>0</v>
      </c>
      <c r="P303" s="49"/>
      <c r="Q303" s="49"/>
      <c r="R303" s="49"/>
      <c r="S303" s="49">
        <f t="shared" si="103"/>
        <v>0</v>
      </c>
      <c r="T303" s="49"/>
      <c r="U303" s="49"/>
      <c r="V303" s="49"/>
      <c r="W303" s="59">
        <f t="shared" ref="W303:W361" si="104">R303-V303</f>
        <v>0</v>
      </c>
      <c r="X303" s="59"/>
      <c r="Y303" s="59">
        <f t="shared" ref="Y303:Y342" si="105">P303+Q303-T303-U303</f>
        <v>0</v>
      </c>
      <c r="Z303" s="131"/>
      <c r="AA303" s="59"/>
      <c r="AB303" s="140"/>
      <c r="AC303" s="149">
        <v>1</v>
      </c>
      <c r="AD303" s="149"/>
      <c r="AE303" s="149"/>
      <c r="AF303" s="64"/>
      <c r="AG303" s="56" t="s">
        <v>682</v>
      </c>
      <c r="AH303"/>
    </row>
    <row r="304" spans="1:34" s="154" customFormat="1" ht="78" customHeight="1">
      <c r="A304" s="45">
        <v>279</v>
      </c>
      <c r="B304" s="51" t="s">
        <v>683</v>
      </c>
      <c r="C304" s="100" t="s">
        <v>660</v>
      </c>
      <c r="D304" s="48" t="s">
        <v>44</v>
      </c>
      <c r="E304" s="49"/>
      <c r="F304" s="35">
        <v>125345.19010000001</v>
      </c>
      <c r="G304" s="49"/>
      <c r="H304" s="49"/>
      <c r="I304" s="49"/>
      <c r="J304" s="36" t="s">
        <v>141</v>
      </c>
      <c r="K304" s="35"/>
      <c r="L304" s="49"/>
      <c r="M304" s="49"/>
      <c r="N304" s="49"/>
      <c r="O304" s="49">
        <f t="shared" si="102"/>
        <v>0</v>
      </c>
      <c r="P304" s="49"/>
      <c r="Q304" s="49"/>
      <c r="R304" s="49"/>
      <c r="S304" s="49">
        <f t="shared" si="103"/>
        <v>0</v>
      </c>
      <c r="T304" s="49"/>
      <c r="U304" s="49"/>
      <c r="V304" s="49"/>
      <c r="W304" s="59">
        <f t="shared" si="104"/>
        <v>0</v>
      </c>
      <c r="X304" s="59"/>
      <c r="Y304" s="59">
        <f t="shared" si="105"/>
        <v>0</v>
      </c>
      <c r="Z304" s="131"/>
      <c r="AA304" s="59"/>
      <c r="AB304" s="140"/>
      <c r="AC304" s="149">
        <v>1</v>
      </c>
      <c r="AD304" s="149"/>
      <c r="AE304" s="149"/>
      <c r="AF304" s="64"/>
      <c r="AG304" s="56" t="s">
        <v>678</v>
      </c>
      <c r="AH304"/>
    </row>
    <row r="305" spans="1:34" s="154" customFormat="1" ht="63.75" customHeight="1">
      <c r="A305" s="45">
        <v>280</v>
      </c>
      <c r="B305" s="51" t="s">
        <v>684</v>
      </c>
      <c r="C305" s="100" t="s">
        <v>660</v>
      </c>
      <c r="D305" s="48" t="s">
        <v>113</v>
      </c>
      <c r="E305" s="49"/>
      <c r="F305" s="49">
        <v>158436.46385999999</v>
      </c>
      <c r="G305" s="49"/>
      <c r="H305" s="49"/>
      <c r="I305" s="49"/>
      <c r="J305" s="36"/>
      <c r="K305" s="35"/>
      <c r="L305" s="49"/>
      <c r="M305" s="49"/>
      <c r="N305" s="49"/>
      <c r="O305" s="49">
        <f t="shared" si="102"/>
        <v>0</v>
      </c>
      <c r="P305" s="49"/>
      <c r="Q305" s="49"/>
      <c r="R305" s="49"/>
      <c r="S305" s="49">
        <f t="shared" si="103"/>
        <v>0</v>
      </c>
      <c r="T305" s="49"/>
      <c r="U305" s="49"/>
      <c r="V305" s="49"/>
      <c r="W305" s="59">
        <f t="shared" si="104"/>
        <v>0</v>
      </c>
      <c r="X305" s="59"/>
      <c r="Y305" s="59">
        <f t="shared" si="105"/>
        <v>0</v>
      </c>
      <c r="Z305" s="131"/>
      <c r="AA305" s="59"/>
      <c r="AB305" s="140"/>
      <c r="AC305" s="149">
        <v>1</v>
      </c>
      <c r="AD305" s="149"/>
      <c r="AE305" s="149"/>
      <c r="AF305" s="64"/>
      <c r="AG305" s="56" t="s">
        <v>685</v>
      </c>
      <c r="AH305"/>
    </row>
    <row r="306" spans="1:34" s="154" customFormat="1" ht="120" customHeight="1">
      <c r="A306" s="45">
        <v>281</v>
      </c>
      <c r="B306" s="51" t="s">
        <v>686</v>
      </c>
      <c r="C306" s="100" t="s">
        <v>660</v>
      </c>
      <c r="D306" s="48" t="s">
        <v>113</v>
      </c>
      <c r="E306" s="49"/>
      <c r="F306" s="49">
        <v>33064.335359999997</v>
      </c>
      <c r="G306" s="49"/>
      <c r="H306" s="49"/>
      <c r="I306" s="49"/>
      <c r="J306" s="36"/>
      <c r="K306" s="35"/>
      <c r="L306" s="49"/>
      <c r="M306" s="49"/>
      <c r="N306" s="49"/>
      <c r="O306" s="49">
        <f t="shared" si="102"/>
        <v>0</v>
      </c>
      <c r="P306" s="49"/>
      <c r="Q306" s="49"/>
      <c r="R306" s="49"/>
      <c r="S306" s="49">
        <f t="shared" si="103"/>
        <v>0</v>
      </c>
      <c r="T306" s="49"/>
      <c r="U306" s="49"/>
      <c r="V306" s="49"/>
      <c r="W306" s="59">
        <f t="shared" si="104"/>
        <v>0</v>
      </c>
      <c r="X306" s="59"/>
      <c r="Y306" s="59">
        <f t="shared" si="105"/>
        <v>0</v>
      </c>
      <c r="Z306" s="131"/>
      <c r="AA306" s="59"/>
      <c r="AB306" s="140"/>
      <c r="AC306" s="149">
        <v>1</v>
      </c>
      <c r="AD306" s="149"/>
      <c r="AE306" s="149"/>
      <c r="AF306" s="64"/>
      <c r="AG306" s="56" t="s">
        <v>47</v>
      </c>
      <c r="AH306"/>
    </row>
    <row r="307" spans="1:34" s="154" customFormat="1" ht="120" customHeight="1">
      <c r="A307" s="45">
        <v>282</v>
      </c>
      <c r="B307" s="51" t="s">
        <v>687</v>
      </c>
      <c r="C307" s="100" t="s">
        <v>660</v>
      </c>
      <c r="D307" s="48" t="s">
        <v>113</v>
      </c>
      <c r="E307" s="49"/>
      <c r="F307" s="49">
        <v>0</v>
      </c>
      <c r="G307" s="49"/>
      <c r="H307" s="49"/>
      <c r="I307" s="49"/>
      <c r="J307" s="36"/>
      <c r="K307" s="35"/>
      <c r="L307" s="49"/>
      <c r="M307" s="49"/>
      <c r="N307" s="49"/>
      <c r="O307" s="49">
        <f t="shared" si="102"/>
        <v>0</v>
      </c>
      <c r="P307" s="49"/>
      <c r="Q307" s="49"/>
      <c r="R307" s="49"/>
      <c r="S307" s="49">
        <f t="shared" si="103"/>
        <v>0</v>
      </c>
      <c r="T307" s="49"/>
      <c r="U307" s="49"/>
      <c r="V307" s="49"/>
      <c r="W307" s="59">
        <f t="shared" si="104"/>
        <v>0</v>
      </c>
      <c r="X307" s="59"/>
      <c r="Y307" s="59">
        <f t="shared" si="105"/>
        <v>0</v>
      </c>
      <c r="Z307" s="131"/>
      <c r="AA307" s="59"/>
      <c r="AB307" s="140"/>
      <c r="AC307" s="149">
        <v>1</v>
      </c>
      <c r="AD307" s="149"/>
      <c r="AE307" s="149"/>
      <c r="AF307" s="64"/>
      <c r="AG307" s="56" t="s">
        <v>688</v>
      </c>
      <c r="AH307"/>
    </row>
    <row r="308" spans="1:34" s="154" customFormat="1" ht="120" customHeight="1">
      <c r="A308" s="45">
        <v>283</v>
      </c>
      <c r="B308" s="51" t="s">
        <v>689</v>
      </c>
      <c r="C308" s="100" t="s">
        <v>660</v>
      </c>
      <c r="D308" s="48" t="s">
        <v>113</v>
      </c>
      <c r="E308" s="49"/>
      <c r="F308" s="49">
        <v>59047.941559999999</v>
      </c>
      <c r="G308" s="49"/>
      <c r="H308" s="49"/>
      <c r="I308" s="49"/>
      <c r="J308" s="36"/>
      <c r="K308" s="35"/>
      <c r="L308" s="49"/>
      <c r="M308" s="49"/>
      <c r="N308" s="49"/>
      <c r="O308" s="49">
        <f t="shared" si="102"/>
        <v>0</v>
      </c>
      <c r="P308" s="49"/>
      <c r="Q308" s="49"/>
      <c r="R308" s="49"/>
      <c r="S308" s="49">
        <f t="shared" si="103"/>
        <v>0</v>
      </c>
      <c r="T308" s="49"/>
      <c r="U308" s="49"/>
      <c r="V308" s="49"/>
      <c r="W308" s="59">
        <f t="shared" si="104"/>
        <v>0</v>
      </c>
      <c r="X308" s="59"/>
      <c r="Y308" s="59">
        <f t="shared" si="105"/>
        <v>0</v>
      </c>
      <c r="Z308" s="131"/>
      <c r="AA308" s="59"/>
      <c r="AB308" s="140"/>
      <c r="AC308" s="149">
        <v>1</v>
      </c>
      <c r="AD308" s="149"/>
      <c r="AE308" s="149"/>
      <c r="AF308" s="64"/>
      <c r="AG308" s="56" t="s">
        <v>690</v>
      </c>
      <c r="AH308"/>
    </row>
    <row r="309" spans="1:34" s="154" customFormat="1" ht="120" customHeight="1">
      <c r="A309" s="45">
        <v>284</v>
      </c>
      <c r="B309" s="51" t="s">
        <v>691</v>
      </c>
      <c r="C309" s="100" t="s">
        <v>660</v>
      </c>
      <c r="D309" s="48" t="s">
        <v>113</v>
      </c>
      <c r="E309" s="49"/>
      <c r="F309" s="49">
        <v>59047.941559999999</v>
      </c>
      <c r="G309" s="49"/>
      <c r="H309" s="49"/>
      <c r="I309" s="49"/>
      <c r="J309" s="36" t="s">
        <v>141</v>
      </c>
      <c r="K309" s="35"/>
      <c r="L309" s="49"/>
      <c r="M309" s="49"/>
      <c r="N309" s="49"/>
      <c r="O309" s="49">
        <f t="shared" si="102"/>
        <v>0</v>
      </c>
      <c r="P309" s="49">
        <v>0</v>
      </c>
      <c r="Q309" s="49"/>
      <c r="R309" s="49">
        <v>0</v>
      </c>
      <c r="S309" s="49">
        <f t="shared" si="103"/>
        <v>0</v>
      </c>
      <c r="T309" s="49">
        <v>0</v>
      </c>
      <c r="U309" s="49"/>
      <c r="V309" s="49"/>
      <c r="W309" s="59">
        <f t="shared" si="104"/>
        <v>0</v>
      </c>
      <c r="X309" s="59"/>
      <c r="Y309" s="59">
        <f t="shared" si="105"/>
        <v>0</v>
      </c>
      <c r="Z309" s="131"/>
      <c r="AA309" s="59"/>
      <c r="AB309" s="140"/>
      <c r="AC309" s="149">
        <v>1</v>
      </c>
      <c r="AD309" s="149"/>
      <c r="AE309" s="149"/>
      <c r="AF309" s="64"/>
      <c r="AG309" s="56" t="s">
        <v>692</v>
      </c>
      <c r="AH309"/>
    </row>
    <row r="310" spans="1:34" s="6" customFormat="1" ht="30.75" customHeight="1">
      <c r="A310" s="168" t="s">
        <v>693</v>
      </c>
      <c r="B310" s="169"/>
      <c r="C310" s="28"/>
      <c r="D310" s="16"/>
      <c r="E310" s="25">
        <f>E312+F319</f>
        <v>21818492.432</v>
      </c>
      <c r="F310" s="25">
        <f t="shared" ref="F310:V310" si="106">F312+F319</f>
        <v>21076566.367269997</v>
      </c>
      <c r="G310" s="25">
        <f t="shared" si="106"/>
        <v>0</v>
      </c>
      <c r="H310" s="25">
        <f t="shared" si="106"/>
        <v>0</v>
      </c>
      <c r="I310" s="25">
        <f t="shared" si="106"/>
        <v>0</v>
      </c>
      <c r="J310" s="25">
        <f t="shared" si="106"/>
        <v>0</v>
      </c>
      <c r="K310" s="25">
        <f t="shared" si="106"/>
        <v>0</v>
      </c>
      <c r="L310" s="25">
        <f t="shared" si="106"/>
        <v>0</v>
      </c>
      <c r="M310" s="25">
        <f t="shared" si="106"/>
        <v>0</v>
      </c>
      <c r="N310" s="25">
        <f t="shared" si="106"/>
        <v>0</v>
      </c>
      <c r="O310" s="25">
        <f t="shared" si="106"/>
        <v>3221468</v>
      </c>
      <c r="P310" s="25">
        <f t="shared" si="106"/>
        <v>3221468</v>
      </c>
      <c r="Q310" s="25">
        <f t="shared" si="106"/>
        <v>0</v>
      </c>
      <c r="R310" s="25">
        <f t="shared" si="106"/>
        <v>0</v>
      </c>
      <c r="S310" s="25">
        <f t="shared" si="106"/>
        <v>1959539</v>
      </c>
      <c r="T310" s="25">
        <f t="shared" si="106"/>
        <v>1959539</v>
      </c>
      <c r="U310" s="25">
        <f t="shared" si="106"/>
        <v>0</v>
      </c>
      <c r="V310" s="25">
        <f t="shared" si="106"/>
        <v>0</v>
      </c>
      <c r="W310" s="25">
        <f t="shared" si="104"/>
        <v>0</v>
      </c>
      <c r="X310" s="25"/>
      <c r="Y310" s="25">
        <f t="shared" si="105"/>
        <v>1261929</v>
      </c>
      <c r="Z310" s="125">
        <f t="shared" ref="Z310:Z334" si="107">Y310/(P310+Q310)</f>
        <v>0.3917248285564221</v>
      </c>
      <c r="AA310" s="25">
        <f t="shared" ref="AA310:AA334" si="108">Y310+W310</f>
        <v>1261929</v>
      </c>
      <c r="AB310" s="126">
        <f t="shared" ref="AB310:AB334" si="109">AA310/O310</f>
        <v>0.3917248285564221</v>
      </c>
      <c r="AC310" s="25">
        <f>AC312+AC319</f>
        <v>14</v>
      </c>
      <c r="AD310" s="25">
        <f>AD312+AD319</f>
        <v>0</v>
      </c>
      <c r="AE310" s="25">
        <f>AE312+AE319</f>
        <v>0</v>
      </c>
      <c r="AF310" s="25">
        <f>AF312+AF319</f>
        <v>0</v>
      </c>
      <c r="AG310" s="25">
        <f>AG312+AG319</f>
        <v>0</v>
      </c>
      <c r="AH310"/>
    </row>
    <row r="311" spans="1:34" s="6" customFormat="1">
      <c r="A311" s="75"/>
      <c r="B311" s="76" t="s">
        <v>207</v>
      </c>
      <c r="C311" s="3"/>
      <c r="D311" s="2"/>
      <c r="E311" s="26"/>
      <c r="F311" s="14"/>
      <c r="G311" s="14"/>
      <c r="H311" s="14"/>
      <c r="I311" s="14"/>
      <c r="J311" s="15"/>
      <c r="K311" s="14"/>
      <c r="L311" s="14"/>
      <c r="M311" s="14"/>
      <c r="N311" s="14"/>
      <c r="O311" s="14"/>
      <c r="P311" s="14"/>
      <c r="Q311" s="14"/>
      <c r="R311" s="14"/>
      <c r="S311" s="14"/>
      <c r="T311" s="14"/>
      <c r="U311" s="14"/>
      <c r="V311" s="14"/>
      <c r="W311" s="58">
        <f t="shared" si="104"/>
        <v>0</v>
      </c>
      <c r="X311" s="60"/>
      <c r="Y311" s="58">
        <f t="shared" si="105"/>
        <v>0</v>
      </c>
      <c r="Z311" s="132"/>
      <c r="AA311" s="58"/>
      <c r="AB311" s="141"/>
      <c r="AC311" s="119"/>
      <c r="AD311" s="119"/>
      <c r="AE311" s="119"/>
      <c r="AF311" s="65"/>
      <c r="AG311" s="74"/>
      <c r="AH311"/>
    </row>
    <row r="312" spans="1:34" ht="26.25" customHeight="1">
      <c r="A312" s="33" t="s">
        <v>694</v>
      </c>
      <c r="B312" s="23" t="s">
        <v>41</v>
      </c>
      <c r="C312" s="19"/>
      <c r="D312" s="21"/>
      <c r="E312" s="22">
        <f t="shared" ref="E312:V312" si="110">SUM(E313:E318)</f>
        <v>21181821.199999999</v>
      </c>
      <c r="F312" s="22">
        <f t="shared" si="110"/>
        <v>20439895.135269996</v>
      </c>
      <c r="G312" s="22">
        <f t="shared" si="110"/>
        <v>0</v>
      </c>
      <c r="H312" s="22">
        <f t="shared" si="110"/>
        <v>0</v>
      </c>
      <c r="I312" s="22">
        <f t="shared" si="110"/>
        <v>0</v>
      </c>
      <c r="J312" s="22">
        <f t="shared" si="110"/>
        <v>0</v>
      </c>
      <c r="K312" s="22">
        <f t="shared" si="110"/>
        <v>0</v>
      </c>
      <c r="L312" s="22">
        <f t="shared" si="110"/>
        <v>0</v>
      </c>
      <c r="M312" s="22">
        <f t="shared" si="110"/>
        <v>0</v>
      </c>
      <c r="N312" s="22">
        <f t="shared" si="110"/>
        <v>0</v>
      </c>
      <c r="O312" s="22">
        <f t="shared" si="110"/>
        <v>2900000</v>
      </c>
      <c r="P312" s="22">
        <f t="shared" si="110"/>
        <v>2900000</v>
      </c>
      <c r="Q312" s="22">
        <f t="shared" si="110"/>
        <v>0</v>
      </c>
      <c r="R312" s="22">
        <f t="shared" si="110"/>
        <v>0</v>
      </c>
      <c r="S312" s="22">
        <f t="shared" si="110"/>
        <v>1871500</v>
      </c>
      <c r="T312" s="22">
        <f t="shared" si="110"/>
        <v>1871500</v>
      </c>
      <c r="U312" s="22">
        <f t="shared" si="110"/>
        <v>0</v>
      </c>
      <c r="V312" s="22">
        <f t="shared" si="110"/>
        <v>0</v>
      </c>
      <c r="W312" s="22">
        <f t="shared" si="104"/>
        <v>0</v>
      </c>
      <c r="X312" s="22"/>
      <c r="Y312" s="22">
        <f>P312+Q312-T312-U312</f>
        <v>1028500</v>
      </c>
      <c r="Z312" s="129">
        <f t="shared" si="107"/>
        <v>0.35465517241379313</v>
      </c>
      <c r="AA312" s="22">
        <f t="shared" si="108"/>
        <v>1028500</v>
      </c>
      <c r="AB312" s="138">
        <f t="shared" si="109"/>
        <v>0.35465517241379313</v>
      </c>
      <c r="AC312" s="22">
        <f>SUM(AC313:AC318)</f>
        <v>6</v>
      </c>
      <c r="AD312" s="22">
        <f>SUM(AD313:AD318)</f>
        <v>0</v>
      </c>
      <c r="AE312" s="22">
        <f>SUM(AE313:AE318)</f>
        <v>0</v>
      </c>
      <c r="AF312" s="22">
        <f>SUM(AF313:AF318)</f>
        <v>0</v>
      </c>
      <c r="AG312" s="22">
        <f>SUM(AG313:AG318)</f>
        <v>0</v>
      </c>
      <c r="AH312"/>
    </row>
    <row r="313" spans="1:34" s="18" customFormat="1" ht="109.5" customHeight="1">
      <c r="A313" s="45">
        <v>285</v>
      </c>
      <c r="B313" s="51" t="s">
        <v>695</v>
      </c>
      <c r="C313" s="100" t="s">
        <v>696</v>
      </c>
      <c r="D313" s="50" t="s">
        <v>44</v>
      </c>
      <c r="E313" s="49">
        <v>7062448</v>
      </c>
      <c r="F313" s="35">
        <v>6943744.5999999996</v>
      </c>
      <c r="G313" s="49"/>
      <c r="H313" s="49"/>
      <c r="I313" s="49"/>
      <c r="J313" s="51"/>
      <c r="K313" s="49"/>
      <c r="L313" s="49"/>
      <c r="M313" s="49"/>
      <c r="N313" s="49"/>
      <c r="O313" s="49">
        <f t="shared" ref="O313:O318" si="111">SUM(P313:R313)</f>
        <v>1000000</v>
      </c>
      <c r="P313" s="49">
        <v>1000000</v>
      </c>
      <c r="Q313" s="49"/>
      <c r="R313" s="49"/>
      <c r="S313" s="49">
        <f t="shared" ref="S313:S318" si="112">SUM(T313:V313)</f>
        <v>957000</v>
      </c>
      <c r="T313" s="49">
        <v>957000</v>
      </c>
      <c r="U313" s="49"/>
      <c r="V313" s="49"/>
      <c r="W313" s="59">
        <f t="shared" si="104"/>
        <v>0</v>
      </c>
      <c r="X313" s="59"/>
      <c r="Y313" s="59">
        <f t="shared" si="105"/>
        <v>43000</v>
      </c>
      <c r="Z313" s="131">
        <f t="shared" si="107"/>
        <v>4.2999999999999997E-2</v>
      </c>
      <c r="AA313" s="59">
        <f t="shared" si="108"/>
        <v>43000</v>
      </c>
      <c r="AB313" s="140">
        <f t="shared" si="109"/>
        <v>4.2999999999999997E-2</v>
      </c>
      <c r="AC313" s="149">
        <v>1</v>
      </c>
      <c r="AD313" s="149"/>
      <c r="AE313" s="149"/>
      <c r="AF313" s="64"/>
      <c r="AG313" s="56" t="s">
        <v>47</v>
      </c>
      <c r="AH313"/>
    </row>
    <row r="314" spans="1:34" s="18" customFormat="1" ht="165.75" customHeight="1">
      <c r="A314" s="45">
        <v>286</v>
      </c>
      <c r="B314" s="77" t="s">
        <v>697</v>
      </c>
      <c r="C314" s="100" t="s">
        <v>696</v>
      </c>
      <c r="D314" s="50" t="s">
        <v>75</v>
      </c>
      <c r="E314" s="49">
        <v>8179568</v>
      </c>
      <c r="F314" s="35">
        <v>8000300</v>
      </c>
      <c r="G314" s="49"/>
      <c r="H314" s="49"/>
      <c r="I314" s="49"/>
      <c r="J314" s="51"/>
      <c r="K314" s="49"/>
      <c r="L314" s="49">
        <v>0</v>
      </c>
      <c r="M314" s="49"/>
      <c r="N314" s="49"/>
      <c r="O314" s="49">
        <f t="shared" si="111"/>
        <v>900000</v>
      </c>
      <c r="P314" s="49">
        <v>900000</v>
      </c>
      <c r="Q314" s="49"/>
      <c r="R314" s="49"/>
      <c r="S314" s="49">
        <f t="shared" si="112"/>
        <v>0</v>
      </c>
      <c r="T314" s="49"/>
      <c r="U314" s="49"/>
      <c r="V314" s="49"/>
      <c r="W314" s="59">
        <f t="shared" si="104"/>
        <v>0</v>
      </c>
      <c r="X314" s="59"/>
      <c r="Y314" s="59">
        <f t="shared" si="105"/>
        <v>900000</v>
      </c>
      <c r="Z314" s="131">
        <f t="shared" si="107"/>
        <v>1</v>
      </c>
      <c r="AA314" s="59">
        <f t="shared" si="108"/>
        <v>900000</v>
      </c>
      <c r="AB314" s="140">
        <f t="shared" si="109"/>
        <v>1</v>
      </c>
      <c r="AC314" s="149">
        <v>1</v>
      </c>
      <c r="AD314" s="149"/>
      <c r="AE314" s="149"/>
      <c r="AF314" s="64"/>
      <c r="AG314" s="56" t="s">
        <v>47</v>
      </c>
      <c r="AH314"/>
    </row>
    <row r="315" spans="1:34" s="18" customFormat="1" ht="87.75" customHeight="1">
      <c r="A315" s="45">
        <v>287</v>
      </c>
      <c r="B315" s="78" t="s">
        <v>698</v>
      </c>
      <c r="C315" s="100" t="s">
        <v>696</v>
      </c>
      <c r="D315" s="50" t="s">
        <v>75</v>
      </c>
      <c r="E315" s="49">
        <v>984305.2</v>
      </c>
      <c r="F315" s="35">
        <v>984305.2</v>
      </c>
      <c r="G315" s="49"/>
      <c r="H315" s="49"/>
      <c r="I315" s="49"/>
      <c r="J315" s="51"/>
      <c r="K315" s="49"/>
      <c r="L315" s="49">
        <v>0</v>
      </c>
      <c r="M315" s="49"/>
      <c r="N315" s="49"/>
      <c r="O315" s="49">
        <f t="shared" si="111"/>
        <v>0</v>
      </c>
      <c r="P315" s="49"/>
      <c r="Q315" s="49"/>
      <c r="R315" s="49"/>
      <c r="S315" s="49">
        <f t="shared" si="112"/>
        <v>0</v>
      </c>
      <c r="T315" s="49"/>
      <c r="U315" s="49"/>
      <c r="V315" s="49"/>
      <c r="W315" s="59">
        <f t="shared" si="104"/>
        <v>0</v>
      </c>
      <c r="X315" s="59"/>
      <c r="Y315" s="59">
        <f t="shared" si="105"/>
        <v>0</v>
      </c>
      <c r="Z315" s="131"/>
      <c r="AA315" s="59">
        <f t="shared" si="108"/>
        <v>0</v>
      </c>
      <c r="AB315" s="140"/>
      <c r="AC315" s="149">
        <v>1</v>
      </c>
      <c r="AD315" s="149"/>
      <c r="AE315" s="149"/>
      <c r="AF315" s="64"/>
      <c r="AG315" s="56" t="s">
        <v>47</v>
      </c>
      <c r="AH315"/>
    </row>
    <row r="316" spans="1:34" s="18" customFormat="1" ht="62.25" customHeight="1">
      <c r="A316" s="45">
        <v>288</v>
      </c>
      <c r="B316" s="79" t="s">
        <v>699</v>
      </c>
      <c r="C316" s="100" t="s">
        <v>696</v>
      </c>
      <c r="D316" s="50" t="s">
        <v>44</v>
      </c>
      <c r="E316" s="49">
        <v>3479951</v>
      </c>
      <c r="F316" s="35">
        <v>3129625.7295499998</v>
      </c>
      <c r="G316" s="49"/>
      <c r="H316" s="49"/>
      <c r="I316" s="49"/>
      <c r="J316" s="51"/>
      <c r="K316" s="49"/>
      <c r="L316" s="49"/>
      <c r="M316" s="49"/>
      <c r="N316" s="49"/>
      <c r="O316" s="49">
        <f t="shared" si="111"/>
        <v>900000</v>
      </c>
      <c r="P316" s="49">
        <v>900000</v>
      </c>
      <c r="Q316" s="49"/>
      <c r="R316" s="49"/>
      <c r="S316" s="49">
        <f t="shared" si="112"/>
        <v>814500</v>
      </c>
      <c r="T316" s="49">
        <v>814500</v>
      </c>
      <c r="U316" s="49"/>
      <c r="V316" s="49"/>
      <c r="W316" s="59">
        <f t="shared" si="104"/>
        <v>0</v>
      </c>
      <c r="X316" s="59"/>
      <c r="Y316" s="59">
        <f t="shared" si="105"/>
        <v>85500</v>
      </c>
      <c r="Z316" s="131">
        <f t="shared" si="107"/>
        <v>9.5000000000000001E-2</v>
      </c>
      <c r="AA316" s="59">
        <f t="shared" si="108"/>
        <v>85500</v>
      </c>
      <c r="AB316" s="140">
        <f t="shared" si="109"/>
        <v>9.5000000000000001E-2</v>
      </c>
      <c r="AC316" s="149">
        <v>1</v>
      </c>
      <c r="AD316" s="149"/>
      <c r="AE316" s="149"/>
      <c r="AF316" s="64"/>
      <c r="AG316" s="56"/>
      <c r="AH316"/>
    </row>
    <row r="317" spans="1:34" s="27" customFormat="1" ht="66.75" customHeight="1">
      <c r="A317" s="45">
        <v>289</v>
      </c>
      <c r="B317" s="46" t="s">
        <v>700</v>
      </c>
      <c r="C317" s="100" t="s">
        <v>696</v>
      </c>
      <c r="D317" s="50" t="s">
        <v>44</v>
      </c>
      <c r="E317" s="35">
        <v>823305</v>
      </c>
      <c r="F317" s="35">
        <v>739675.60571999999</v>
      </c>
      <c r="G317" s="35"/>
      <c r="H317" s="35"/>
      <c r="I317" s="35"/>
      <c r="J317" s="36"/>
      <c r="K317" s="35"/>
      <c r="L317" s="35"/>
      <c r="M317" s="35"/>
      <c r="N317" s="35"/>
      <c r="O317" s="49">
        <f t="shared" si="111"/>
        <v>100000</v>
      </c>
      <c r="P317" s="35">
        <v>100000</v>
      </c>
      <c r="Q317" s="35"/>
      <c r="R317" s="35"/>
      <c r="S317" s="49">
        <f t="shared" si="112"/>
        <v>100000</v>
      </c>
      <c r="T317" s="35">
        <v>100000</v>
      </c>
      <c r="U317" s="35"/>
      <c r="V317" s="35"/>
      <c r="W317" s="59">
        <f t="shared" si="104"/>
        <v>0</v>
      </c>
      <c r="X317" s="59"/>
      <c r="Y317" s="59">
        <f t="shared" si="105"/>
        <v>0</v>
      </c>
      <c r="Z317" s="131">
        <f t="shared" si="107"/>
        <v>0</v>
      </c>
      <c r="AA317" s="59">
        <f t="shared" si="108"/>
        <v>0</v>
      </c>
      <c r="AB317" s="140">
        <f t="shared" si="109"/>
        <v>0</v>
      </c>
      <c r="AC317" s="124">
        <v>1</v>
      </c>
      <c r="AD317" s="124"/>
      <c r="AE317" s="124"/>
      <c r="AF317" s="66"/>
      <c r="AG317" s="81"/>
      <c r="AH317"/>
    </row>
    <row r="318" spans="1:34" s="18" customFormat="1" ht="140.25" customHeight="1">
      <c r="A318" s="45">
        <v>290</v>
      </c>
      <c r="B318" s="80" t="s">
        <v>701</v>
      </c>
      <c r="C318" s="100" t="s">
        <v>580</v>
      </c>
      <c r="D318" s="50" t="s">
        <v>44</v>
      </c>
      <c r="E318" s="49">
        <v>652244</v>
      </c>
      <c r="F318" s="35">
        <v>642244</v>
      </c>
      <c r="G318" s="49"/>
      <c r="H318" s="49"/>
      <c r="I318" s="49"/>
      <c r="J318" s="51"/>
      <c r="K318" s="49"/>
      <c r="L318" s="49"/>
      <c r="M318" s="49"/>
      <c r="N318" s="49"/>
      <c r="O318" s="49">
        <f t="shared" si="111"/>
        <v>0</v>
      </c>
      <c r="P318" s="49">
        <v>0</v>
      </c>
      <c r="Q318" s="49"/>
      <c r="R318" s="49"/>
      <c r="S318" s="49">
        <f t="shared" si="112"/>
        <v>0</v>
      </c>
      <c r="T318" s="49">
        <v>0</v>
      </c>
      <c r="U318" s="49"/>
      <c r="V318" s="49"/>
      <c r="W318" s="59">
        <f t="shared" si="104"/>
        <v>0</v>
      </c>
      <c r="X318" s="59"/>
      <c r="Y318" s="59">
        <f t="shared" si="105"/>
        <v>0</v>
      </c>
      <c r="Z318" s="131"/>
      <c r="AA318" s="59">
        <f t="shared" si="108"/>
        <v>0</v>
      </c>
      <c r="AB318" s="140"/>
      <c r="AC318" s="149">
        <v>1</v>
      </c>
      <c r="AD318" s="149"/>
      <c r="AE318" s="149"/>
      <c r="AF318" s="64"/>
      <c r="AG318" s="56" t="s">
        <v>47</v>
      </c>
      <c r="AH318"/>
    </row>
    <row r="319" spans="1:34" ht="26.25" customHeight="1">
      <c r="A319" s="33" t="s">
        <v>708</v>
      </c>
      <c r="B319" s="23" t="s">
        <v>139</v>
      </c>
      <c r="C319" s="19"/>
      <c r="D319" s="21"/>
      <c r="E319" s="22">
        <f t="shared" ref="E319:V319" si="113">SUM(E320:E327)</f>
        <v>0</v>
      </c>
      <c r="F319" s="22">
        <f t="shared" si="113"/>
        <v>636671.23199999996</v>
      </c>
      <c r="G319" s="22">
        <f t="shared" si="113"/>
        <v>0</v>
      </c>
      <c r="H319" s="22">
        <f t="shared" si="113"/>
        <v>0</v>
      </c>
      <c r="I319" s="22">
        <f t="shared" si="113"/>
        <v>0</v>
      </c>
      <c r="J319" s="22">
        <f t="shared" si="113"/>
        <v>0</v>
      </c>
      <c r="K319" s="22">
        <f t="shared" si="113"/>
        <v>0</v>
      </c>
      <c r="L319" s="22">
        <f t="shared" si="113"/>
        <v>0</v>
      </c>
      <c r="M319" s="22">
        <f t="shared" si="113"/>
        <v>0</v>
      </c>
      <c r="N319" s="22">
        <f t="shared" si="113"/>
        <v>0</v>
      </c>
      <c r="O319" s="22">
        <f t="shared" si="113"/>
        <v>321468</v>
      </c>
      <c r="P319" s="22">
        <f t="shared" si="113"/>
        <v>321468</v>
      </c>
      <c r="Q319" s="22">
        <f t="shared" si="113"/>
        <v>0</v>
      </c>
      <c r="R319" s="22">
        <f t="shared" si="113"/>
        <v>0</v>
      </c>
      <c r="S319" s="22">
        <f t="shared" si="113"/>
        <v>88039</v>
      </c>
      <c r="T319" s="22">
        <f t="shared" si="113"/>
        <v>88039</v>
      </c>
      <c r="U319" s="22">
        <f t="shared" si="113"/>
        <v>0</v>
      </c>
      <c r="V319" s="22">
        <f t="shared" si="113"/>
        <v>0</v>
      </c>
      <c r="W319" s="22">
        <f t="shared" si="104"/>
        <v>0</v>
      </c>
      <c r="X319" s="22"/>
      <c r="Y319" s="22">
        <f>P319+Q319-T319-U319</f>
        <v>233429</v>
      </c>
      <c r="Z319" s="129">
        <f t="shared" si="107"/>
        <v>0.726134483058967</v>
      </c>
      <c r="AA319" s="22">
        <f t="shared" si="108"/>
        <v>233429</v>
      </c>
      <c r="AB319" s="138">
        <f t="shared" si="109"/>
        <v>0.726134483058967</v>
      </c>
      <c r="AC319" s="116">
        <f>SUM(AC320:AC327)</f>
        <v>8</v>
      </c>
      <c r="AD319" s="116">
        <f>SUM(AD320:AD327)</f>
        <v>0</v>
      </c>
      <c r="AE319" s="116">
        <f>SUM(AE320:AE327)</f>
        <v>0</v>
      </c>
      <c r="AF319" s="22">
        <f>SUM(AF320:AF327)</f>
        <v>0</v>
      </c>
      <c r="AG319" s="22">
        <f>SUM(AG320:AG327)</f>
        <v>0</v>
      </c>
      <c r="AH319"/>
    </row>
    <row r="320" spans="1:34" s="18" customFormat="1" ht="72.75" customHeight="1">
      <c r="A320" s="45">
        <v>294</v>
      </c>
      <c r="B320" s="51" t="s">
        <v>711</v>
      </c>
      <c r="C320" s="100" t="s">
        <v>696</v>
      </c>
      <c r="D320" s="50" t="s">
        <v>75</v>
      </c>
      <c r="E320" s="49"/>
      <c r="F320" s="49">
        <v>127605.70944000001</v>
      </c>
      <c r="G320" s="49"/>
      <c r="H320" s="49"/>
      <c r="I320" s="49"/>
      <c r="J320" s="36"/>
      <c r="K320" s="49"/>
      <c r="L320" s="49">
        <v>0</v>
      </c>
      <c r="M320" s="49"/>
      <c r="N320" s="49"/>
      <c r="O320" s="49">
        <f t="shared" ref="O320:O327" si="114">SUM(P320:R320)</f>
        <v>12627</v>
      </c>
      <c r="P320" s="49">
        <v>12627</v>
      </c>
      <c r="Q320" s="49"/>
      <c r="R320" s="49"/>
      <c r="S320" s="49">
        <f t="shared" ref="S320:S327" si="115">SUM(T320:V320)</f>
        <v>12627</v>
      </c>
      <c r="T320" s="49">
        <v>12627</v>
      </c>
      <c r="U320" s="49"/>
      <c r="V320" s="49"/>
      <c r="W320" s="59">
        <f t="shared" si="104"/>
        <v>0</v>
      </c>
      <c r="X320" s="59"/>
      <c r="Y320" s="59">
        <f t="shared" si="105"/>
        <v>0</v>
      </c>
      <c r="Z320" s="131">
        <f t="shared" si="107"/>
        <v>0</v>
      </c>
      <c r="AA320" s="59">
        <f t="shared" si="108"/>
        <v>0</v>
      </c>
      <c r="AB320" s="140">
        <f t="shared" si="109"/>
        <v>0</v>
      </c>
      <c r="AC320" s="149">
        <v>1</v>
      </c>
      <c r="AD320" s="149"/>
      <c r="AE320" s="149"/>
      <c r="AF320" s="64"/>
      <c r="AG320" s="56" t="s">
        <v>712</v>
      </c>
      <c r="AH320"/>
    </row>
    <row r="321" spans="1:34" s="27" customFormat="1" ht="100.5" customHeight="1">
      <c r="A321" s="45">
        <v>295</v>
      </c>
      <c r="B321" s="46" t="s">
        <v>713</v>
      </c>
      <c r="C321" s="100" t="s">
        <v>696</v>
      </c>
      <c r="D321" s="50" t="s">
        <v>44</v>
      </c>
      <c r="E321" s="35"/>
      <c r="F321" s="35">
        <v>144255.66623999999</v>
      </c>
      <c r="G321" s="35"/>
      <c r="H321" s="35"/>
      <c r="I321" s="35"/>
      <c r="J321" s="36"/>
      <c r="K321" s="35"/>
      <c r="L321" s="35"/>
      <c r="M321" s="35"/>
      <c r="N321" s="35"/>
      <c r="O321" s="49">
        <f t="shared" si="114"/>
        <v>72795</v>
      </c>
      <c r="P321" s="35">
        <v>72795</v>
      </c>
      <c r="Q321" s="35"/>
      <c r="R321" s="35"/>
      <c r="S321" s="49">
        <f t="shared" si="115"/>
        <v>0</v>
      </c>
      <c r="T321" s="35"/>
      <c r="U321" s="35"/>
      <c r="V321" s="35"/>
      <c r="W321" s="59">
        <f t="shared" si="104"/>
        <v>0</v>
      </c>
      <c r="X321" s="59"/>
      <c r="Y321" s="59">
        <f t="shared" si="105"/>
        <v>72795</v>
      </c>
      <c r="Z321" s="131">
        <f t="shared" si="107"/>
        <v>1</v>
      </c>
      <c r="AA321" s="59">
        <f t="shared" si="108"/>
        <v>72795</v>
      </c>
      <c r="AB321" s="140">
        <f t="shared" si="109"/>
        <v>1</v>
      </c>
      <c r="AC321" s="124">
        <v>1</v>
      </c>
      <c r="AD321" s="124"/>
      <c r="AE321" s="124"/>
      <c r="AF321" s="66"/>
      <c r="AG321" s="56" t="s">
        <v>47</v>
      </c>
      <c r="AH321"/>
    </row>
    <row r="322" spans="1:34" s="27" customFormat="1" ht="87" customHeight="1">
      <c r="A322" s="45">
        <v>296</v>
      </c>
      <c r="B322" s="46" t="s">
        <v>714</v>
      </c>
      <c r="C322" s="100" t="s">
        <v>696</v>
      </c>
      <c r="D322" s="50" t="s">
        <v>44</v>
      </c>
      <c r="E322" s="35"/>
      <c r="F322" s="35">
        <v>75727.834560000003</v>
      </c>
      <c r="G322" s="35"/>
      <c r="H322" s="35"/>
      <c r="I322" s="35"/>
      <c r="J322" s="36"/>
      <c r="K322" s="35"/>
      <c r="L322" s="35"/>
      <c r="M322" s="35"/>
      <c r="N322" s="35"/>
      <c r="O322" s="49">
        <f t="shared" si="114"/>
        <v>19826</v>
      </c>
      <c r="P322" s="35">
        <v>19826</v>
      </c>
      <c r="Q322" s="35"/>
      <c r="R322" s="35"/>
      <c r="S322" s="49">
        <f t="shared" si="115"/>
        <v>19826</v>
      </c>
      <c r="T322" s="35">
        <v>19826</v>
      </c>
      <c r="U322" s="35"/>
      <c r="V322" s="35"/>
      <c r="W322" s="59">
        <f t="shared" si="104"/>
        <v>0</v>
      </c>
      <c r="X322" s="59"/>
      <c r="Y322" s="59">
        <f t="shared" si="105"/>
        <v>0</v>
      </c>
      <c r="Z322" s="131">
        <f t="shared" si="107"/>
        <v>0</v>
      </c>
      <c r="AA322" s="59">
        <f t="shared" si="108"/>
        <v>0</v>
      </c>
      <c r="AB322" s="140">
        <f t="shared" si="109"/>
        <v>0</v>
      </c>
      <c r="AC322" s="124">
        <v>1</v>
      </c>
      <c r="AD322" s="124"/>
      <c r="AE322" s="124"/>
      <c r="AF322" s="66"/>
      <c r="AG322" s="81"/>
      <c r="AH322"/>
    </row>
    <row r="323" spans="1:34" s="27" customFormat="1" ht="87" customHeight="1">
      <c r="A323" s="45">
        <v>297</v>
      </c>
      <c r="B323" s="46" t="s">
        <v>715</v>
      </c>
      <c r="C323" s="100" t="s">
        <v>696</v>
      </c>
      <c r="D323" s="50" t="s">
        <v>44</v>
      </c>
      <c r="E323" s="35"/>
      <c r="F323" s="35">
        <v>85337.8848</v>
      </c>
      <c r="G323" s="35"/>
      <c r="H323" s="35"/>
      <c r="I323" s="35"/>
      <c r="J323" s="36"/>
      <c r="K323" s="35"/>
      <c r="L323" s="35"/>
      <c r="M323" s="35"/>
      <c r="N323" s="35"/>
      <c r="O323" s="49">
        <f t="shared" si="114"/>
        <v>19700</v>
      </c>
      <c r="P323" s="35">
        <v>19700</v>
      </c>
      <c r="Q323" s="35"/>
      <c r="R323" s="35"/>
      <c r="S323" s="49">
        <f t="shared" si="115"/>
        <v>0</v>
      </c>
      <c r="T323" s="35"/>
      <c r="U323" s="35"/>
      <c r="V323" s="35"/>
      <c r="W323" s="59">
        <f t="shared" si="104"/>
        <v>0</v>
      </c>
      <c r="X323" s="59"/>
      <c r="Y323" s="59">
        <f t="shared" si="105"/>
        <v>19700</v>
      </c>
      <c r="Z323" s="131">
        <f t="shared" si="107"/>
        <v>1</v>
      </c>
      <c r="AA323" s="59">
        <f t="shared" si="108"/>
        <v>19700</v>
      </c>
      <c r="AB323" s="140">
        <f t="shared" si="109"/>
        <v>1</v>
      </c>
      <c r="AC323" s="124">
        <v>1</v>
      </c>
      <c r="AD323" s="124"/>
      <c r="AE323" s="124"/>
      <c r="AF323" s="66"/>
      <c r="AG323" s="56" t="s">
        <v>47</v>
      </c>
      <c r="AH323"/>
    </row>
    <row r="324" spans="1:34" s="27" customFormat="1" ht="85.5" customHeight="1">
      <c r="A324" s="45">
        <v>300</v>
      </c>
      <c r="B324" s="46" t="s">
        <v>720</v>
      </c>
      <c r="C324" s="100" t="s">
        <v>696</v>
      </c>
      <c r="D324" s="50" t="s">
        <v>44</v>
      </c>
      <c r="E324" s="35"/>
      <c r="F324" s="35">
        <v>77442.906239999997</v>
      </c>
      <c r="G324" s="35"/>
      <c r="H324" s="35"/>
      <c r="I324" s="35"/>
      <c r="J324" s="36"/>
      <c r="K324" s="35"/>
      <c r="L324" s="35"/>
      <c r="M324" s="35"/>
      <c r="N324" s="35"/>
      <c r="O324" s="49">
        <f t="shared" si="114"/>
        <v>73994</v>
      </c>
      <c r="P324" s="35">
        <v>73994</v>
      </c>
      <c r="Q324" s="35"/>
      <c r="R324" s="35"/>
      <c r="S324" s="49">
        <f t="shared" si="115"/>
        <v>35721</v>
      </c>
      <c r="T324" s="35">
        <v>35721</v>
      </c>
      <c r="U324" s="35"/>
      <c r="V324" s="35"/>
      <c r="W324" s="59">
        <f t="shared" si="104"/>
        <v>0</v>
      </c>
      <c r="X324" s="59"/>
      <c r="Y324" s="59">
        <f t="shared" si="105"/>
        <v>38273</v>
      </c>
      <c r="Z324" s="131">
        <f t="shared" si="107"/>
        <v>0.51724464145741544</v>
      </c>
      <c r="AA324" s="59">
        <f t="shared" si="108"/>
        <v>38273</v>
      </c>
      <c r="AB324" s="140">
        <f t="shared" si="109"/>
        <v>0.51724464145741544</v>
      </c>
      <c r="AC324" s="124">
        <v>1</v>
      </c>
      <c r="AD324" s="124"/>
      <c r="AE324" s="124"/>
      <c r="AF324" s="66"/>
      <c r="AG324" s="81"/>
      <c r="AH324"/>
    </row>
    <row r="325" spans="1:34" s="27" customFormat="1" ht="96" customHeight="1">
      <c r="A325" s="45">
        <v>301</v>
      </c>
      <c r="B325" s="46" t="s">
        <v>721</v>
      </c>
      <c r="C325" s="100" t="s">
        <v>696</v>
      </c>
      <c r="D325" s="50" t="s">
        <v>44</v>
      </c>
      <c r="E325" s="35"/>
      <c r="F325" s="35">
        <v>18508.190399999999</v>
      </c>
      <c r="G325" s="35"/>
      <c r="H325" s="35"/>
      <c r="I325" s="35"/>
      <c r="J325" s="36"/>
      <c r="K325" s="35"/>
      <c r="L325" s="35"/>
      <c r="M325" s="35"/>
      <c r="N325" s="35"/>
      <c r="O325" s="49">
        <f t="shared" si="114"/>
        <v>17098</v>
      </c>
      <c r="P325" s="35">
        <v>17098</v>
      </c>
      <c r="Q325" s="35"/>
      <c r="R325" s="35"/>
      <c r="S325" s="49">
        <f t="shared" si="115"/>
        <v>8254</v>
      </c>
      <c r="T325" s="35">
        <v>8254</v>
      </c>
      <c r="U325" s="35"/>
      <c r="V325" s="35"/>
      <c r="W325" s="59">
        <f t="shared" si="104"/>
        <v>0</v>
      </c>
      <c r="X325" s="59"/>
      <c r="Y325" s="59">
        <f t="shared" si="105"/>
        <v>8844</v>
      </c>
      <c r="Z325" s="131">
        <f t="shared" si="107"/>
        <v>0.51725347993917414</v>
      </c>
      <c r="AA325" s="59">
        <f t="shared" si="108"/>
        <v>8844</v>
      </c>
      <c r="AB325" s="140">
        <f t="shared" si="109"/>
        <v>0.51725347993917414</v>
      </c>
      <c r="AC325" s="124">
        <v>1</v>
      </c>
      <c r="AD325" s="124"/>
      <c r="AE325" s="124"/>
      <c r="AF325" s="66"/>
      <c r="AG325" s="81"/>
      <c r="AH325"/>
    </row>
    <row r="326" spans="1:34" s="27" customFormat="1" ht="80.25" customHeight="1">
      <c r="A326" s="45">
        <v>302</v>
      </c>
      <c r="B326" s="46" t="s">
        <v>722</v>
      </c>
      <c r="C326" s="100" t="s">
        <v>696</v>
      </c>
      <c r="D326" s="50" t="s">
        <v>44</v>
      </c>
      <c r="E326" s="35"/>
      <c r="F326" s="35">
        <v>25222.871520000001</v>
      </c>
      <c r="G326" s="35"/>
      <c r="H326" s="35"/>
      <c r="I326" s="35"/>
      <c r="J326" s="36"/>
      <c r="K326" s="35"/>
      <c r="L326" s="35"/>
      <c r="M326" s="35"/>
      <c r="N326" s="35"/>
      <c r="O326" s="49">
        <f t="shared" si="114"/>
        <v>24052</v>
      </c>
      <c r="P326" s="35">
        <v>24052</v>
      </c>
      <c r="Q326" s="35"/>
      <c r="R326" s="35"/>
      <c r="S326" s="49">
        <f t="shared" si="115"/>
        <v>11611</v>
      </c>
      <c r="T326" s="35">
        <v>11611</v>
      </c>
      <c r="U326" s="35"/>
      <c r="V326" s="35"/>
      <c r="W326" s="59">
        <f t="shared" si="104"/>
        <v>0</v>
      </c>
      <c r="X326" s="59"/>
      <c r="Y326" s="59">
        <f t="shared" si="105"/>
        <v>12441</v>
      </c>
      <c r="Z326" s="131">
        <f t="shared" si="107"/>
        <v>0.51725428238815896</v>
      </c>
      <c r="AA326" s="59">
        <f t="shared" si="108"/>
        <v>12441</v>
      </c>
      <c r="AB326" s="140">
        <f t="shared" si="109"/>
        <v>0.51725428238815896</v>
      </c>
      <c r="AC326" s="124">
        <v>1</v>
      </c>
      <c r="AD326" s="124"/>
      <c r="AE326" s="124"/>
      <c r="AF326" s="66"/>
      <c r="AG326" s="81"/>
      <c r="AH326"/>
    </row>
    <row r="327" spans="1:34" s="27" customFormat="1" ht="87" customHeight="1">
      <c r="A327" s="45">
        <v>303</v>
      </c>
      <c r="B327" s="46" t="s">
        <v>723</v>
      </c>
      <c r="C327" s="100" t="s">
        <v>696</v>
      </c>
      <c r="D327" s="50" t="s">
        <v>44</v>
      </c>
      <c r="E327" s="35"/>
      <c r="F327" s="35">
        <v>82570.168799999999</v>
      </c>
      <c r="G327" s="35"/>
      <c r="H327" s="35"/>
      <c r="I327" s="35"/>
      <c r="J327" s="36"/>
      <c r="K327" s="35"/>
      <c r="L327" s="35"/>
      <c r="M327" s="35"/>
      <c r="N327" s="35"/>
      <c r="O327" s="49">
        <f t="shared" si="114"/>
        <v>81376</v>
      </c>
      <c r="P327" s="35">
        <v>81376</v>
      </c>
      <c r="Q327" s="35"/>
      <c r="R327" s="35"/>
      <c r="S327" s="49">
        <f t="shared" si="115"/>
        <v>0</v>
      </c>
      <c r="T327" s="35"/>
      <c r="U327" s="35"/>
      <c r="V327" s="35"/>
      <c r="W327" s="59">
        <f t="shared" si="104"/>
        <v>0</v>
      </c>
      <c r="X327" s="59"/>
      <c r="Y327" s="59">
        <f t="shared" si="105"/>
        <v>81376</v>
      </c>
      <c r="Z327" s="131">
        <f t="shared" si="107"/>
        <v>1</v>
      </c>
      <c r="AA327" s="59">
        <f t="shared" si="108"/>
        <v>81376</v>
      </c>
      <c r="AB327" s="140">
        <f t="shared" si="109"/>
        <v>1</v>
      </c>
      <c r="AC327" s="124">
        <v>1</v>
      </c>
      <c r="AD327" s="124"/>
      <c r="AE327" s="124"/>
      <c r="AF327" s="66"/>
      <c r="AG327" s="56" t="s">
        <v>47</v>
      </c>
      <c r="AH327"/>
    </row>
    <row r="328" spans="1:34" s="158" customFormat="1" ht="30.75" customHeight="1">
      <c r="A328" s="168" t="s">
        <v>724</v>
      </c>
      <c r="B328" s="169"/>
      <c r="C328" s="28"/>
      <c r="D328" s="16"/>
      <c r="E328" s="25">
        <f>E330+F350</f>
        <v>37894628.597589999</v>
      </c>
      <c r="F328" s="25">
        <f>F330+F350</f>
        <v>27046145.362099998</v>
      </c>
      <c r="G328" s="25">
        <f>G330+G350</f>
        <v>2400000</v>
      </c>
      <c r="H328" s="25">
        <f t="shared" ref="H328:N328" si="116">H330+H350</f>
        <v>5000</v>
      </c>
      <c r="I328" s="25">
        <f t="shared" si="116"/>
        <v>0</v>
      </c>
      <c r="J328" s="25">
        <f t="shared" si="116"/>
        <v>0</v>
      </c>
      <c r="K328" s="25">
        <f t="shared" si="116"/>
        <v>0</v>
      </c>
      <c r="L328" s="25">
        <f t="shared" si="116"/>
        <v>0</v>
      </c>
      <c r="M328" s="25">
        <f t="shared" si="116"/>
        <v>0</v>
      </c>
      <c r="N328" s="25">
        <f t="shared" si="116"/>
        <v>0</v>
      </c>
      <c r="O328" s="25">
        <f>O330+O350</f>
        <v>2698066.18279</v>
      </c>
      <c r="P328" s="25">
        <f t="shared" ref="P328:V328" si="117">P330+P350</f>
        <v>298066.18278999999</v>
      </c>
      <c r="Q328" s="25">
        <f t="shared" si="117"/>
        <v>0</v>
      </c>
      <c r="R328" s="25">
        <f t="shared" si="117"/>
        <v>2400000</v>
      </c>
      <c r="S328" s="25">
        <f>S330+S350</f>
        <v>221225.34836999999</v>
      </c>
      <c r="T328" s="25">
        <f>T330+T350</f>
        <v>221225.34836999999</v>
      </c>
      <c r="U328" s="25">
        <f t="shared" si="117"/>
        <v>0</v>
      </c>
      <c r="V328" s="25">
        <f t="shared" si="117"/>
        <v>0</v>
      </c>
      <c r="W328" s="25">
        <f t="shared" si="104"/>
        <v>2400000</v>
      </c>
      <c r="X328" s="25"/>
      <c r="Y328" s="25">
        <f t="shared" si="105"/>
        <v>76840.834419999999</v>
      </c>
      <c r="Z328" s="125">
        <f t="shared" si="107"/>
        <v>0.25779789475191006</v>
      </c>
      <c r="AA328" s="25">
        <f t="shared" si="108"/>
        <v>2476840.8344200002</v>
      </c>
      <c r="AB328" s="126">
        <f t="shared" si="109"/>
        <v>0.91800595931222251</v>
      </c>
      <c r="AC328" s="25">
        <f t="shared" ref="AC328:AE328" si="118">AC330+AC350</f>
        <v>31</v>
      </c>
      <c r="AD328" s="25">
        <f t="shared" si="118"/>
        <v>0</v>
      </c>
      <c r="AE328" s="25">
        <f t="shared" si="118"/>
        <v>0</v>
      </c>
      <c r="AF328" s="25">
        <f>AF330+AF350</f>
        <v>0</v>
      </c>
      <c r="AG328" s="25">
        <f>AG330+AG350</f>
        <v>0</v>
      </c>
      <c r="AH328"/>
    </row>
    <row r="329" spans="1:34">
      <c r="A329" s="34"/>
      <c r="B329" s="13" t="s">
        <v>207</v>
      </c>
      <c r="C329" s="3"/>
      <c r="D329" s="2"/>
      <c r="E329" s="26"/>
      <c r="F329" s="14"/>
      <c r="G329" s="14"/>
      <c r="H329" s="14"/>
      <c r="I329" s="14"/>
      <c r="J329" s="15"/>
      <c r="K329" s="14"/>
      <c r="L329" s="14"/>
      <c r="M329" s="14"/>
      <c r="N329" s="14"/>
      <c r="O329" s="14"/>
      <c r="P329" s="14"/>
      <c r="Q329" s="14"/>
      <c r="R329" s="14"/>
      <c r="S329" s="14"/>
      <c r="T329" s="14"/>
      <c r="U329" s="14"/>
      <c r="V329" s="14"/>
      <c r="W329" s="58">
        <f t="shared" si="104"/>
        <v>0</v>
      </c>
      <c r="X329" s="60"/>
      <c r="Y329" s="58">
        <f t="shared" si="105"/>
        <v>0</v>
      </c>
      <c r="Z329" s="132"/>
      <c r="AA329" s="58"/>
      <c r="AB329" s="141"/>
      <c r="AC329" s="119"/>
      <c r="AD329" s="119"/>
      <c r="AE329" s="119"/>
      <c r="AF329" s="65"/>
      <c r="AG329" s="74"/>
      <c r="AH329"/>
    </row>
    <row r="330" spans="1:34" ht="26.25" customHeight="1">
      <c r="A330" s="33" t="s">
        <v>725</v>
      </c>
      <c r="B330" s="23" t="s">
        <v>41</v>
      </c>
      <c r="C330" s="19"/>
      <c r="D330" s="21"/>
      <c r="E330" s="22">
        <f>E331+F335+E343</f>
        <v>35800682.742909998</v>
      </c>
      <c r="F330" s="22">
        <f>F331+F335+F343</f>
        <v>24952199.507419996</v>
      </c>
      <c r="G330" s="22">
        <f t="shared" ref="G330:V330" si="119">G331+G335+G343</f>
        <v>2400000</v>
      </c>
      <c r="H330" s="22">
        <f t="shared" si="119"/>
        <v>5000</v>
      </c>
      <c r="I330" s="22">
        <f t="shared" si="119"/>
        <v>0</v>
      </c>
      <c r="J330" s="22">
        <f t="shared" si="119"/>
        <v>0</v>
      </c>
      <c r="K330" s="22">
        <f t="shared" si="119"/>
        <v>0</v>
      </c>
      <c r="L330" s="22">
        <f t="shared" si="119"/>
        <v>0</v>
      </c>
      <c r="M330" s="22">
        <f t="shared" si="119"/>
        <v>0</v>
      </c>
      <c r="N330" s="22">
        <f t="shared" si="119"/>
        <v>0</v>
      </c>
      <c r="O330" s="22">
        <f t="shared" si="119"/>
        <v>2405000</v>
      </c>
      <c r="P330" s="22">
        <f t="shared" si="119"/>
        <v>5000</v>
      </c>
      <c r="Q330" s="22">
        <f t="shared" si="119"/>
        <v>0</v>
      </c>
      <c r="R330" s="22">
        <f t="shared" si="119"/>
        <v>2400000</v>
      </c>
      <c r="S330" s="22">
        <f t="shared" si="119"/>
        <v>1316.1655800000001</v>
      </c>
      <c r="T330" s="22">
        <f t="shared" si="119"/>
        <v>1316.1655800000001</v>
      </c>
      <c r="U330" s="22">
        <f t="shared" si="119"/>
        <v>0</v>
      </c>
      <c r="V330" s="22">
        <f t="shared" si="119"/>
        <v>0</v>
      </c>
      <c r="W330" s="22">
        <f t="shared" si="104"/>
        <v>2400000</v>
      </c>
      <c r="X330" s="22"/>
      <c r="Y330" s="22">
        <f t="shared" si="105"/>
        <v>3683.8344200000001</v>
      </c>
      <c r="Z330" s="129">
        <f t="shared" si="107"/>
        <v>0.73676688400000001</v>
      </c>
      <c r="AA330" s="22">
        <f t="shared" si="108"/>
        <v>2403683.8344200002</v>
      </c>
      <c r="AB330" s="138">
        <f t="shared" si="109"/>
        <v>0.99945273780457389</v>
      </c>
      <c r="AC330" s="22">
        <f t="shared" ref="AC330:AE330" si="120">AC331+AC335+AC343</f>
        <v>16</v>
      </c>
      <c r="AD330" s="22">
        <f t="shared" si="120"/>
        <v>0</v>
      </c>
      <c r="AE330" s="22">
        <f t="shared" si="120"/>
        <v>0</v>
      </c>
      <c r="AF330" s="22">
        <f>AF331+AF335+AF343</f>
        <v>0</v>
      </c>
      <c r="AG330" s="22">
        <f>AG331+AG335+AG343</f>
        <v>0</v>
      </c>
      <c r="AH330"/>
    </row>
    <row r="331" spans="1:34" s="6" customFormat="1" ht="27" customHeight="1">
      <c r="A331" s="109"/>
      <c r="B331" s="174" t="s">
        <v>726</v>
      </c>
      <c r="C331" s="110"/>
      <c r="D331" s="110"/>
      <c r="E331" s="111">
        <f>SUM(E332:E334)</f>
        <v>13784847</v>
      </c>
      <c r="F331" s="111">
        <f>SUM(F332:F334)</f>
        <v>4871155.7744899997</v>
      </c>
      <c r="G331" s="111">
        <f>SUM(G332:G334)</f>
        <v>2400000</v>
      </c>
      <c r="H331" s="111">
        <f t="shared" ref="H331:P331" si="121">SUM(H332:H334)</f>
        <v>5000</v>
      </c>
      <c r="I331" s="111">
        <f t="shared" si="121"/>
        <v>0</v>
      </c>
      <c r="J331" s="111">
        <f t="shared" si="121"/>
        <v>0</v>
      </c>
      <c r="K331" s="111">
        <f t="shared" si="121"/>
        <v>0</v>
      </c>
      <c r="L331" s="111">
        <f t="shared" si="121"/>
        <v>0</v>
      </c>
      <c r="M331" s="111">
        <f t="shared" si="121"/>
        <v>0</v>
      </c>
      <c r="N331" s="111">
        <f t="shared" si="121"/>
        <v>0</v>
      </c>
      <c r="O331" s="111">
        <f t="shared" si="121"/>
        <v>2405000</v>
      </c>
      <c r="P331" s="111">
        <f t="shared" si="121"/>
        <v>5000</v>
      </c>
      <c r="Q331" s="111">
        <f t="shared" ref="Q331:V331" si="122">SUM(Q332:Q334)</f>
        <v>0</v>
      </c>
      <c r="R331" s="111">
        <f t="shared" si="122"/>
        <v>2400000</v>
      </c>
      <c r="S331" s="111">
        <f>SUM(S332:S334)</f>
        <v>1316.1655800000001</v>
      </c>
      <c r="T331" s="111">
        <f t="shared" si="122"/>
        <v>1316.1655800000001</v>
      </c>
      <c r="U331" s="111">
        <f t="shared" si="122"/>
        <v>0</v>
      </c>
      <c r="V331" s="111">
        <f t="shared" si="122"/>
        <v>0</v>
      </c>
      <c r="W331" s="111">
        <f t="shared" si="104"/>
        <v>2400000</v>
      </c>
      <c r="X331" s="111"/>
      <c r="Y331" s="111">
        <f>P331+Q331-T331-U331</f>
        <v>3683.8344200000001</v>
      </c>
      <c r="Z331" s="136">
        <f t="shared" si="107"/>
        <v>0.73676688400000001</v>
      </c>
      <c r="AA331" s="111">
        <f t="shared" si="108"/>
        <v>2403683.8344200002</v>
      </c>
      <c r="AB331" s="145">
        <f t="shared" si="109"/>
        <v>0.99945273780457389</v>
      </c>
      <c r="AC331" s="111">
        <f t="shared" ref="AC331:AE331" si="123">SUM(AC332:AC334)</f>
        <v>3</v>
      </c>
      <c r="AD331" s="111">
        <f t="shared" si="123"/>
        <v>0</v>
      </c>
      <c r="AE331" s="111">
        <f t="shared" si="123"/>
        <v>0</v>
      </c>
      <c r="AF331" s="111">
        <f>SUM(AF332:AF332)</f>
        <v>0</v>
      </c>
      <c r="AG331" s="111">
        <f>SUM(AG332:AG332)</f>
        <v>0</v>
      </c>
      <c r="AH331"/>
    </row>
    <row r="332" spans="1:34" s="18" customFormat="1" ht="96.75" customHeight="1">
      <c r="A332" s="45">
        <v>304</v>
      </c>
      <c r="B332" s="94" t="s">
        <v>727</v>
      </c>
      <c r="C332" s="159" t="s">
        <v>653</v>
      </c>
      <c r="D332" s="50" t="s">
        <v>44</v>
      </c>
      <c r="E332" s="49">
        <v>5107940</v>
      </c>
      <c r="F332" s="35">
        <v>4871155.7744899997</v>
      </c>
      <c r="G332" s="49">
        <v>1400000</v>
      </c>
      <c r="H332" s="49"/>
      <c r="I332" s="49"/>
      <c r="J332" s="51" t="s">
        <v>728</v>
      </c>
      <c r="K332" s="49"/>
      <c r="L332" s="49"/>
      <c r="M332" s="49"/>
      <c r="N332" s="49"/>
      <c r="O332" s="49">
        <f t="shared" ref="O332:O334" si="124">SUM(P332:R332)</f>
        <v>1400000</v>
      </c>
      <c r="P332" s="49"/>
      <c r="Q332" s="49"/>
      <c r="R332" s="49">
        <v>1400000</v>
      </c>
      <c r="S332" s="49">
        <f t="shared" ref="S332:S334" si="125">SUM(T332:V332)</f>
        <v>0</v>
      </c>
      <c r="T332" s="108"/>
      <c r="U332" s="49"/>
      <c r="V332" s="49"/>
      <c r="W332" s="59">
        <f t="shared" si="104"/>
        <v>1400000</v>
      </c>
      <c r="X332" s="59"/>
      <c r="Y332" s="59">
        <f t="shared" ref="Y332:Y334" si="126">P332+Q332-T332-U332</f>
        <v>0</v>
      </c>
      <c r="Z332" s="131" t="e">
        <f t="shared" si="107"/>
        <v>#DIV/0!</v>
      </c>
      <c r="AA332" s="59">
        <f t="shared" si="108"/>
        <v>1400000</v>
      </c>
      <c r="AB332" s="140">
        <f t="shared" si="109"/>
        <v>1</v>
      </c>
      <c r="AC332" s="149">
        <v>1</v>
      </c>
      <c r="AD332" s="149"/>
      <c r="AE332" s="149"/>
      <c r="AF332" s="64"/>
      <c r="AG332" s="56" t="s">
        <v>47</v>
      </c>
      <c r="AH332"/>
    </row>
    <row r="333" spans="1:34" s="18" customFormat="1" ht="96.75" customHeight="1">
      <c r="A333" s="45">
        <v>305</v>
      </c>
      <c r="B333" s="206" t="s">
        <v>729</v>
      </c>
      <c r="C333" s="159" t="s">
        <v>653</v>
      </c>
      <c r="D333" s="50" t="s">
        <v>44</v>
      </c>
      <c r="E333" s="38">
        <v>7233480</v>
      </c>
      <c r="F333" s="102"/>
      <c r="G333" s="236"/>
      <c r="H333" s="49">
        <v>5000</v>
      </c>
      <c r="I333" s="49"/>
      <c r="J333" s="51"/>
      <c r="K333" s="49"/>
      <c r="L333" s="49"/>
      <c r="M333" s="49"/>
      <c r="N333" s="49"/>
      <c r="O333" s="49">
        <f t="shared" si="124"/>
        <v>5000</v>
      </c>
      <c r="P333" s="49">
        <v>5000</v>
      </c>
      <c r="Q333" s="49"/>
      <c r="R333" s="49"/>
      <c r="S333" s="49">
        <f t="shared" si="125"/>
        <v>1316.1655800000001</v>
      </c>
      <c r="T333" s="49">
        <v>1316.1655800000001</v>
      </c>
      <c r="U333" s="49"/>
      <c r="V333" s="49"/>
      <c r="W333" s="59">
        <f t="shared" si="104"/>
        <v>0</v>
      </c>
      <c r="X333" s="59"/>
      <c r="Y333" s="59">
        <f t="shared" si="126"/>
        <v>3683.8344200000001</v>
      </c>
      <c r="Z333" s="131">
        <f t="shared" si="107"/>
        <v>0.73676688400000001</v>
      </c>
      <c r="AA333" s="59">
        <f t="shared" si="108"/>
        <v>3683.8344200000001</v>
      </c>
      <c r="AB333" s="140">
        <f t="shared" si="109"/>
        <v>0.73676688400000001</v>
      </c>
      <c r="AC333" s="149">
        <v>1</v>
      </c>
      <c r="AD333" s="149"/>
      <c r="AE333" s="149"/>
      <c r="AF333" s="64"/>
      <c r="AG333" s="56"/>
      <c r="AH333"/>
    </row>
    <row r="334" spans="1:34" s="18" customFormat="1" ht="96.75" customHeight="1">
      <c r="A334" s="45">
        <v>306</v>
      </c>
      <c r="B334" s="206" t="s">
        <v>731</v>
      </c>
      <c r="C334" s="159" t="s">
        <v>653</v>
      </c>
      <c r="D334" s="50" t="s">
        <v>113</v>
      </c>
      <c r="E334" s="49">
        <v>1443427</v>
      </c>
      <c r="F334" s="35"/>
      <c r="G334" s="49">
        <v>1000000</v>
      </c>
      <c r="H334" s="49"/>
      <c r="I334" s="49"/>
      <c r="J334" s="51"/>
      <c r="K334" s="49"/>
      <c r="L334" s="49"/>
      <c r="M334" s="49"/>
      <c r="N334" s="49"/>
      <c r="O334" s="49">
        <f t="shared" si="124"/>
        <v>1000000</v>
      </c>
      <c r="P334" s="49"/>
      <c r="Q334" s="49"/>
      <c r="R334" s="49">
        <v>1000000</v>
      </c>
      <c r="S334" s="49">
        <f t="shared" si="125"/>
        <v>0</v>
      </c>
      <c r="T334" s="49"/>
      <c r="U334" s="49"/>
      <c r="V334" s="49"/>
      <c r="W334" s="59">
        <f t="shared" si="104"/>
        <v>1000000</v>
      </c>
      <c r="X334" s="59"/>
      <c r="Y334" s="59">
        <f t="shared" si="126"/>
        <v>0</v>
      </c>
      <c r="Z334" s="131" t="e">
        <f t="shared" si="107"/>
        <v>#DIV/0!</v>
      </c>
      <c r="AA334" s="59">
        <f t="shared" si="108"/>
        <v>1000000</v>
      </c>
      <c r="AB334" s="140">
        <f t="shared" si="109"/>
        <v>1</v>
      </c>
      <c r="AC334" s="149">
        <v>1</v>
      </c>
      <c r="AD334" s="149"/>
      <c r="AE334" s="149"/>
      <c r="AF334" s="64"/>
      <c r="AG334" s="56" t="s">
        <v>530</v>
      </c>
      <c r="AH334"/>
    </row>
    <row r="335" spans="1:34" s="6" customFormat="1" ht="27" customHeight="1">
      <c r="A335" s="109"/>
      <c r="B335" s="174" t="s">
        <v>732</v>
      </c>
      <c r="C335" s="110"/>
      <c r="D335" s="110"/>
      <c r="E335" s="111">
        <f>SUM(E336:E342)</f>
        <v>0</v>
      </c>
      <c r="F335" s="111">
        <f>SUM(F336:F342)</f>
        <v>1765704.38491</v>
      </c>
      <c r="G335" s="111">
        <f t="shared" ref="G335:AG335" si="127">SUM(G336:G342)</f>
        <v>0</v>
      </c>
      <c r="H335" s="111">
        <f t="shared" si="127"/>
        <v>0</v>
      </c>
      <c r="I335" s="111">
        <f t="shared" si="127"/>
        <v>0</v>
      </c>
      <c r="J335" s="111">
        <f t="shared" si="127"/>
        <v>0</v>
      </c>
      <c r="K335" s="111">
        <f t="shared" si="127"/>
        <v>0</v>
      </c>
      <c r="L335" s="111">
        <f t="shared" si="127"/>
        <v>0</v>
      </c>
      <c r="M335" s="111">
        <f t="shared" si="127"/>
        <v>0</v>
      </c>
      <c r="N335" s="111">
        <f t="shared" si="127"/>
        <v>0</v>
      </c>
      <c r="O335" s="111">
        <f t="shared" ref="O335:V335" si="128">SUM(O336:O342)</f>
        <v>0</v>
      </c>
      <c r="P335" s="111">
        <f t="shared" si="128"/>
        <v>0</v>
      </c>
      <c r="Q335" s="111">
        <f t="shared" si="128"/>
        <v>0</v>
      </c>
      <c r="R335" s="111">
        <f t="shared" si="128"/>
        <v>0</v>
      </c>
      <c r="S335" s="111">
        <f t="shared" si="128"/>
        <v>0</v>
      </c>
      <c r="T335" s="111">
        <f t="shared" si="128"/>
        <v>0</v>
      </c>
      <c r="U335" s="111">
        <f t="shared" si="128"/>
        <v>0</v>
      </c>
      <c r="V335" s="111">
        <f t="shared" si="128"/>
        <v>0</v>
      </c>
      <c r="W335" s="111">
        <f t="shared" si="104"/>
        <v>0</v>
      </c>
      <c r="X335" s="111"/>
      <c r="Y335" s="111">
        <f t="shared" si="105"/>
        <v>0</v>
      </c>
      <c r="Z335" s="136"/>
      <c r="AA335" s="111"/>
      <c r="AB335" s="145"/>
      <c r="AC335" s="111">
        <f>SUM(AC336:AC342)</f>
        <v>7</v>
      </c>
      <c r="AD335" s="111">
        <f>SUM(AD336:AD342)</f>
        <v>0</v>
      </c>
      <c r="AE335" s="111">
        <f>SUM(AE336:AE342)</f>
        <v>0</v>
      </c>
      <c r="AF335" s="111">
        <f t="shared" si="127"/>
        <v>0</v>
      </c>
      <c r="AG335" s="111">
        <f t="shared" si="127"/>
        <v>0</v>
      </c>
      <c r="AH335"/>
    </row>
    <row r="336" spans="1:34" s="18" customFormat="1" ht="68.25" customHeight="1">
      <c r="A336" s="45">
        <v>307</v>
      </c>
      <c r="B336" s="94" t="s">
        <v>733</v>
      </c>
      <c r="C336" s="159" t="s">
        <v>653</v>
      </c>
      <c r="D336" s="50" t="s">
        <v>44</v>
      </c>
      <c r="E336" s="49"/>
      <c r="F336" s="35">
        <v>23379.511500000001</v>
      </c>
      <c r="G336" s="49"/>
      <c r="H336" s="49"/>
      <c r="I336" s="49"/>
      <c r="J336" s="36" t="s">
        <v>141</v>
      </c>
      <c r="K336" s="49"/>
      <c r="L336" s="49"/>
      <c r="M336" s="49"/>
      <c r="N336" s="49"/>
      <c r="O336" s="49"/>
      <c r="P336" s="49"/>
      <c r="Q336" s="49"/>
      <c r="R336" s="49"/>
      <c r="S336" s="49"/>
      <c r="T336" s="108"/>
      <c r="U336" s="49"/>
      <c r="V336" s="49"/>
      <c r="W336" s="59">
        <f t="shared" si="104"/>
        <v>0</v>
      </c>
      <c r="X336" s="59"/>
      <c r="Y336" s="59">
        <f t="shared" si="105"/>
        <v>0</v>
      </c>
      <c r="Z336" s="131"/>
      <c r="AA336" s="59"/>
      <c r="AB336" s="140"/>
      <c r="AC336" s="149">
        <v>1</v>
      </c>
      <c r="AD336" s="149"/>
      <c r="AE336" s="149"/>
      <c r="AF336" s="64"/>
      <c r="AG336" s="56" t="s">
        <v>47</v>
      </c>
      <c r="AH336"/>
    </row>
    <row r="337" spans="1:34" s="18" customFormat="1" ht="86.25" customHeight="1">
      <c r="A337" s="45">
        <v>308</v>
      </c>
      <c r="B337" s="94" t="s">
        <v>734</v>
      </c>
      <c r="C337" s="159" t="s">
        <v>653</v>
      </c>
      <c r="D337" s="50" t="s">
        <v>44</v>
      </c>
      <c r="E337" s="49"/>
      <c r="F337" s="35">
        <v>100269.7164</v>
      </c>
      <c r="G337" s="49"/>
      <c r="H337" s="49"/>
      <c r="I337" s="49"/>
      <c r="J337" s="36" t="s">
        <v>141</v>
      </c>
      <c r="K337" s="49"/>
      <c r="L337" s="49"/>
      <c r="M337" s="49"/>
      <c r="N337" s="49"/>
      <c r="O337" s="49"/>
      <c r="P337" s="49"/>
      <c r="Q337" s="49"/>
      <c r="R337" s="49"/>
      <c r="S337" s="49"/>
      <c r="T337" s="108"/>
      <c r="U337" s="49"/>
      <c r="V337" s="49"/>
      <c r="W337" s="59">
        <f t="shared" si="104"/>
        <v>0</v>
      </c>
      <c r="X337" s="59"/>
      <c r="Y337" s="59">
        <f t="shared" si="105"/>
        <v>0</v>
      </c>
      <c r="Z337" s="131"/>
      <c r="AA337" s="59"/>
      <c r="AB337" s="140"/>
      <c r="AC337" s="149">
        <v>1</v>
      </c>
      <c r="AD337" s="149"/>
      <c r="AE337" s="149"/>
      <c r="AF337" s="64"/>
      <c r="AG337" s="56" t="s">
        <v>47</v>
      </c>
      <c r="AH337"/>
    </row>
    <row r="338" spans="1:34" s="18" customFormat="1" ht="68.25" customHeight="1">
      <c r="A338" s="45">
        <v>309</v>
      </c>
      <c r="B338" s="94" t="s">
        <v>735</v>
      </c>
      <c r="C338" s="159" t="s">
        <v>653</v>
      </c>
      <c r="D338" s="50" t="s">
        <v>44</v>
      </c>
      <c r="E338" s="49"/>
      <c r="F338" s="35">
        <v>72473.292000000001</v>
      </c>
      <c r="G338" s="49"/>
      <c r="H338" s="49"/>
      <c r="I338" s="49"/>
      <c r="J338" s="36" t="s">
        <v>141</v>
      </c>
      <c r="K338" s="49"/>
      <c r="L338" s="49"/>
      <c r="M338" s="49"/>
      <c r="N338" s="49"/>
      <c r="O338" s="49"/>
      <c r="P338" s="49"/>
      <c r="Q338" s="49"/>
      <c r="R338" s="49"/>
      <c r="S338" s="49"/>
      <c r="T338" s="108"/>
      <c r="U338" s="49"/>
      <c r="V338" s="49"/>
      <c r="W338" s="59">
        <f t="shared" si="104"/>
        <v>0</v>
      </c>
      <c r="X338" s="59"/>
      <c r="Y338" s="59">
        <f t="shared" si="105"/>
        <v>0</v>
      </c>
      <c r="Z338" s="131"/>
      <c r="AA338" s="59"/>
      <c r="AB338" s="140"/>
      <c r="AC338" s="149">
        <v>1</v>
      </c>
      <c r="AD338" s="149"/>
      <c r="AE338" s="149"/>
      <c r="AF338" s="64"/>
      <c r="AG338" s="56" t="s">
        <v>47</v>
      </c>
      <c r="AH338"/>
    </row>
    <row r="339" spans="1:34" s="18" customFormat="1" ht="68.25" customHeight="1">
      <c r="A339" s="45">
        <v>310</v>
      </c>
      <c r="B339" s="94" t="s">
        <v>736</v>
      </c>
      <c r="C339" s="159" t="s">
        <v>653</v>
      </c>
      <c r="D339" s="50" t="s">
        <v>44</v>
      </c>
      <c r="E339" s="49"/>
      <c r="F339" s="35">
        <v>43398.864009999998</v>
      </c>
      <c r="G339" s="49"/>
      <c r="H339" s="49"/>
      <c r="I339" s="49"/>
      <c r="J339" s="36" t="s">
        <v>141</v>
      </c>
      <c r="K339" s="49"/>
      <c r="L339" s="49"/>
      <c r="M339" s="49"/>
      <c r="N339" s="49"/>
      <c r="O339" s="49"/>
      <c r="P339" s="49"/>
      <c r="Q339" s="49"/>
      <c r="R339" s="49"/>
      <c r="S339" s="49"/>
      <c r="T339" s="108"/>
      <c r="U339" s="49"/>
      <c r="V339" s="49"/>
      <c r="W339" s="59">
        <f t="shared" si="104"/>
        <v>0</v>
      </c>
      <c r="X339" s="59"/>
      <c r="Y339" s="59">
        <f t="shared" si="105"/>
        <v>0</v>
      </c>
      <c r="Z339" s="131"/>
      <c r="AA339" s="59"/>
      <c r="AB339" s="140"/>
      <c r="AC339" s="149">
        <v>1</v>
      </c>
      <c r="AD339" s="149"/>
      <c r="AE339" s="149"/>
      <c r="AF339" s="64"/>
      <c r="AG339" s="56" t="s">
        <v>47</v>
      </c>
      <c r="AH339"/>
    </row>
    <row r="340" spans="1:34" s="18" customFormat="1" ht="68.25" customHeight="1">
      <c r="A340" s="45">
        <v>311</v>
      </c>
      <c r="B340" s="94" t="s">
        <v>737</v>
      </c>
      <c r="C340" s="159" t="s">
        <v>653</v>
      </c>
      <c r="D340" s="50" t="s">
        <v>44</v>
      </c>
      <c r="E340" s="49"/>
      <c r="F340" s="35">
        <v>244223.91</v>
      </c>
      <c r="G340" s="49"/>
      <c r="H340" s="49"/>
      <c r="I340" s="49"/>
      <c r="J340" s="36" t="s">
        <v>141</v>
      </c>
      <c r="K340" s="49"/>
      <c r="L340" s="49"/>
      <c r="M340" s="49"/>
      <c r="N340" s="49"/>
      <c r="O340" s="49"/>
      <c r="P340" s="49"/>
      <c r="Q340" s="49"/>
      <c r="R340" s="49"/>
      <c r="S340" s="49"/>
      <c r="T340" s="108"/>
      <c r="U340" s="49"/>
      <c r="V340" s="49"/>
      <c r="W340" s="59">
        <f t="shared" si="104"/>
        <v>0</v>
      </c>
      <c r="X340" s="59"/>
      <c r="Y340" s="59">
        <f t="shared" si="105"/>
        <v>0</v>
      </c>
      <c r="Z340" s="131"/>
      <c r="AA340" s="59"/>
      <c r="AB340" s="140"/>
      <c r="AC340" s="149">
        <v>1</v>
      </c>
      <c r="AD340" s="149"/>
      <c r="AE340" s="149"/>
      <c r="AF340" s="64"/>
      <c r="AG340" s="56" t="s">
        <v>47</v>
      </c>
      <c r="AH340"/>
    </row>
    <row r="341" spans="1:34" s="18" customFormat="1" ht="68.25" customHeight="1">
      <c r="A341" s="45">
        <v>312</v>
      </c>
      <c r="B341" s="94" t="s">
        <v>738</v>
      </c>
      <c r="C341" s="159" t="s">
        <v>653</v>
      </c>
      <c r="D341" s="50" t="s">
        <v>44</v>
      </c>
      <c r="E341" s="49"/>
      <c r="F341" s="35">
        <v>341921.223</v>
      </c>
      <c r="G341" s="49"/>
      <c r="H341" s="49"/>
      <c r="I341" s="49"/>
      <c r="J341" s="36" t="s">
        <v>141</v>
      </c>
      <c r="K341" s="49"/>
      <c r="L341" s="49"/>
      <c r="M341" s="49"/>
      <c r="N341" s="49"/>
      <c r="O341" s="49"/>
      <c r="P341" s="49"/>
      <c r="Q341" s="49"/>
      <c r="R341" s="49"/>
      <c r="S341" s="49"/>
      <c r="T341" s="108"/>
      <c r="U341" s="49"/>
      <c r="V341" s="49"/>
      <c r="W341" s="59">
        <f t="shared" si="104"/>
        <v>0</v>
      </c>
      <c r="X341" s="59"/>
      <c r="Y341" s="59">
        <f t="shared" si="105"/>
        <v>0</v>
      </c>
      <c r="Z341" s="131"/>
      <c r="AA341" s="59"/>
      <c r="AB341" s="140"/>
      <c r="AC341" s="149">
        <v>1</v>
      </c>
      <c r="AD341" s="149"/>
      <c r="AE341" s="149"/>
      <c r="AF341" s="64"/>
      <c r="AG341" s="56" t="s">
        <v>47</v>
      </c>
      <c r="AH341"/>
    </row>
    <row r="342" spans="1:34" s="18" customFormat="1" ht="68.25" customHeight="1">
      <c r="A342" s="45">
        <v>313</v>
      </c>
      <c r="B342" s="94" t="s">
        <v>739</v>
      </c>
      <c r="C342" s="159" t="s">
        <v>653</v>
      </c>
      <c r="D342" s="50" t="s">
        <v>44</v>
      </c>
      <c r="E342" s="49"/>
      <c r="F342" s="35">
        <v>940037.86800000002</v>
      </c>
      <c r="G342" s="49"/>
      <c r="H342" s="49"/>
      <c r="I342" s="49"/>
      <c r="J342" s="36" t="s">
        <v>141</v>
      </c>
      <c r="K342" s="49"/>
      <c r="L342" s="49"/>
      <c r="M342" s="49"/>
      <c r="N342" s="49"/>
      <c r="O342" s="49"/>
      <c r="P342" s="49"/>
      <c r="Q342" s="49"/>
      <c r="R342" s="49"/>
      <c r="S342" s="49"/>
      <c r="T342" s="108"/>
      <c r="U342" s="49"/>
      <c r="V342" s="49"/>
      <c r="W342" s="59">
        <f t="shared" si="104"/>
        <v>0</v>
      </c>
      <c r="X342" s="59"/>
      <c r="Y342" s="59">
        <f t="shared" si="105"/>
        <v>0</v>
      </c>
      <c r="Z342" s="131"/>
      <c r="AA342" s="59"/>
      <c r="AB342" s="140"/>
      <c r="AC342" s="149">
        <v>1</v>
      </c>
      <c r="AD342" s="149"/>
      <c r="AE342" s="149"/>
      <c r="AF342" s="64"/>
      <c r="AG342" s="56" t="s">
        <v>47</v>
      </c>
      <c r="AH342"/>
    </row>
    <row r="343" spans="1:34" s="6" customFormat="1" ht="27" customHeight="1">
      <c r="A343" s="109"/>
      <c r="B343" s="174" t="s">
        <v>740</v>
      </c>
      <c r="C343" s="110"/>
      <c r="D343" s="110"/>
      <c r="E343" s="111">
        <f t="shared" ref="E343:V343" si="129">SUM(E344:E349)</f>
        <v>20250131.357999999</v>
      </c>
      <c r="F343" s="111">
        <f t="shared" si="129"/>
        <v>18315339.348019999</v>
      </c>
      <c r="G343" s="111">
        <f t="shared" si="129"/>
        <v>0</v>
      </c>
      <c r="H343" s="111">
        <f t="shared" si="129"/>
        <v>0</v>
      </c>
      <c r="I343" s="111">
        <f t="shared" si="129"/>
        <v>0</v>
      </c>
      <c r="J343" s="111">
        <f t="shared" si="129"/>
        <v>0</v>
      </c>
      <c r="K343" s="111">
        <f t="shared" si="129"/>
        <v>0</v>
      </c>
      <c r="L343" s="111">
        <f t="shared" si="129"/>
        <v>0</v>
      </c>
      <c r="M343" s="111">
        <f t="shared" si="129"/>
        <v>0</v>
      </c>
      <c r="N343" s="111">
        <f t="shared" si="129"/>
        <v>0</v>
      </c>
      <c r="O343" s="111">
        <f t="shared" si="129"/>
        <v>0</v>
      </c>
      <c r="P343" s="111">
        <f t="shared" si="129"/>
        <v>0</v>
      </c>
      <c r="Q343" s="111">
        <f t="shared" si="129"/>
        <v>0</v>
      </c>
      <c r="R343" s="111">
        <f t="shared" si="129"/>
        <v>0</v>
      </c>
      <c r="S343" s="111">
        <f t="shared" si="129"/>
        <v>0</v>
      </c>
      <c r="T343" s="111">
        <f t="shared" si="129"/>
        <v>0</v>
      </c>
      <c r="U343" s="111">
        <f t="shared" si="129"/>
        <v>0</v>
      </c>
      <c r="V343" s="111">
        <f t="shared" si="129"/>
        <v>0</v>
      </c>
      <c r="W343" s="111">
        <f t="shared" si="104"/>
        <v>0</v>
      </c>
      <c r="X343" s="111"/>
      <c r="Y343" s="111">
        <f>P343+Q343-T343-U343</f>
        <v>0</v>
      </c>
      <c r="Z343" s="136"/>
      <c r="AA343" s="111"/>
      <c r="AB343" s="145"/>
      <c r="AC343" s="111">
        <f>SUM(AC344:AC349)</f>
        <v>6</v>
      </c>
      <c r="AD343" s="111">
        <f>SUM(AD344:AD349)</f>
        <v>0</v>
      </c>
      <c r="AE343" s="111">
        <f>SUM(AE344:AE349)</f>
        <v>0</v>
      </c>
      <c r="AF343" s="111">
        <f>SUM(AF344:AF349)</f>
        <v>0</v>
      </c>
      <c r="AG343" s="111">
        <f>SUM(AG344:AG349)</f>
        <v>0</v>
      </c>
      <c r="AH343"/>
    </row>
    <row r="344" spans="1:34" s="18" customFormat="1" ht="178.5" customHeight="1">
      <c r="A344" s="45">
        <v>314</v>
      </c>
      <c r="B344" s="94" t="s">
        <v>741</v>
      </c>
      <c r="C344" s="159" t="s">
        <v>653</v>
      </c>
      <c r="D344" s="50" t="s">
        <v>75</v>
      </c>
      <c r="E344" s="49">
        <v>241470</v>
      </c>
      <c r="F344" s="35">
        <v>239941.68336</v>
      </c>
      <c r="G344" s="49"/>
      <c r="H344" s="49"/>
      <c r="I344" s="49"/>
      <c r="J344" s="51" t="s">
        <v>742</v>
      </c>
      <c r="K344" s="49"/>
      <c r="L344" s="49">
        <v>0</v>
      </c>
      <c r="M344" s="49"/>
      <c r="N344" s="49"/>
      <c r="O344" s="49"/>
      <c r="P344" s="49"/>
      <c r="Q344" s="49"/>
      <c r="R344" s="49"/>
      <c r="S344" s="49"/>
      <c r="T344" s="108"/>
      <c r="U344" s="49"/>
      <c r="V344" s="49"/>
      <c r="W344" s="59">
        <f t="shared" si="104"/>
        <v>0</v>
      </c>
      <c r="X344" s="59"/>
      <c r="Y344" s="59">
        <f t="shared" ref="Y344:Y394" si="130">P344+Q344-T344-U344</f>
        <v>0</v>
      </c>
      <c r="Z344" s="131"/>
      <c r="AA344" s="59"/>
      <c r="AB344" s="140"/>
      <c r="AC344" s="149">
        <v>1</v>
      </c>
      <c r="AD344" s="149"/>
      <c r="AE344" s="149"/>
      <c r="AF344" s="64"/>
      <c r="AG344" s="56" t="s">
        <v>743</v>
      </c>
      <c r="AH344"/>
    </row>
    <row r="345" spans="1:34" s="18" customFormat="1" ht="102" customHeight="1">
      <c r="A345" s="45">
        <v>315</v>
      </c>
      <c r="B345" s="94" t="s">
        <v>744</v>
      </c>
      <c r="C345" s="159" t="s">
        <v>653</v>
      </c>
      <c r="D345" s="50" t="s">
        <v>75</v>
      </c>
      <c r="E345" s="49">
        <v>436533</v>
      </c>
      <c r="F345" s="35">
        <v>421252.83804</v>
      </c>
      <c r="G345" s="49"/>
      <c r="H345" s="49"/>
      <c r="I345" s="49"/>
      <c r="J345" s="51" t="s">
        <v>745</v>
      </c>
      <c r="K345" s="49"/>
      <c r="L345" s="49">
        <v>0</v>
      </c>
      <c r="M345" s="49"/>
      <c r="N345" s="49"/>
      <c r="O345" s="49"/>
      <c r="P345" s="49"/>
      <c r="Q345" s="49"/>
      <c r="R345" s="49"/>
      <c r="S345" s="49"/>
      <c r="T345" s="108"/>
      <c r="U345" s="49"/>
      <c r="V345" s="49"/>
      <c r="W345" s="59">
        <f t="shared" si="104"/>
        <v>0</v>
      </c>
      <c r="X345" s="59"/>
      <c r="Y345" s="59">
        <f t="shared" si="130"/>
        <v>0</v>
      </c>
      <c r="Z345" s="131"/>
      <c r="AA345" s="59"/>
      <c r="AB345" s="140"/>
      <c r="AC345" s="149">
        <v>1</v>
      </c>
      <c r="AD345" s="149"/>
      <c r="AE345" s="149"/>
      <c r="AF345" s="64"/>
      <c r="AG345" s="56" t="s">
        <v>743</v>
      </c>
      <c r="AH345"/>
    </row>
    <row r="346" spans="1:34" s="18" customFormat="1" ht="56.25" customHeight="1">
      <c r="A346" s="45">
        <v>316</v>
      </c>
      <c r="B346" s="94" t="s">
        <v>746</v>
      </c>
      <c r="C346" s="159" t="s">
        <v>653</v>
      </c>
      <c r="D346" s="50" t="s">
        <v>44</v>
      </c>
      <c r="E346" s="49">
        <v>439815.35800000001</v>
      </c>
      <c r="F346" s="49">
        <v>427250.00956999999</v>
      </c>
      <c r="G346" s="49"/>
      <c r="H346" s="49"/>
      <c r="I346" s="49"/>
      <c r="J346" s="51" t="s">
        <v>747</v>
      </c>
      <c r="K346" s="49"/>
      <c r="L346" s="49"/>
      <c r="M346" s="49"/>
      <c r="N346" s="49"/>
      <c r="O346" s="49"/>
      <c r="P346" s="49"/>
      <c r="Q346" s="49"/>
      <c r="R346" s="49"/>
      <c r="S346" s="49"/>
      <c r="T346" s="49"/>
      <c r="U346" s="49"/>
      <c r="V346" s="49"/>
      <c r="W346" s="59">
        <f t="shared" si="104"/>
        <v>0</v>
      </c>
      <c r="X346" s="59"/>
      <c r="Y346" s="59">
        <f t="shared" si="130"/>
        <v>0</v>
      </c>
      <c r="Z346" s="131"/>
      <c r="AA346" s="59"/>
      <c r="AB346" s="140"/>
      <c r="AC346" s="149">
        <v>1</v>
      </c>
      <c r="AD346" s="149"/>
      <c r="AE346" s="149"/>
      <c r="AF346" s="64"/>
      <c r="AG346" s="56" t="s">
        <v>47</v>
      </c>
      <c r="AH346"/>
    </row>
    <row r="347" spans="1:34" s="18" customFormat="1" ht="90" customHeight="1">
      <c r="A347" s="45">
        <v>317</v>
      </c>
      <c r="B347" s="94" t="s">
        <v>748</v>
      </c>
      <c r="C347" s="159" t="s">
        <v>653</v>
      </c>
      <c r="D347" s="50" t="s">
        <v>44</v>
      </c>
      <c r="E347" s="49">
        <v>6909314</v>
      </c>
      <c r="F347" s="49">
        <v>6393991.7211999996</v>
      </c>
      <c r="G347" s="49"/>
      <c r="H347" s="49"/>
      <c r="I347" s="49"/>
      <c r="J347" s="51" t="s">
        <v>749</v>
      </c>
      <c r="K347" s="49"/>
      <c r="L347" s="49"/>
      <c r="M347" s="49"/>
      <c r="N347" s="49"/>
      <c r="O347" s="49"/>
      <c r="P347" s="49"/>
      <c r="Q347" s="49"/>
      <c r="R347" s="49"/>
      <c r="S347" s="49"/>
      <c r="T347" s="49"/>
      <c r="U347" s="49"/>
      <c r="V347" s="49"/>
      <c r="W347" s="59">
        <f t="shared" si="104"/>
        <v>0</v>
      </c>
      <c r="X347" s="59"/>
      <c r="Y347" s="59">
        <f t="shared" si="130"/>
        <v>0</v>
      </c>
      <c r="Z347" s="131"/>
      <c r="AA347" s="59"/>
      <c r="AB347" s="140"/>
      <c r="AC347" s="149">
        <v>1</v>
      </c>
      <c r="AD347" s="149"/>
      <c r="AE347" s="149"/>
      <c r="AF347" s="64"/>
      <c r="AG347" s="56" t="s">
        <v>47</v>
      </c>
      <c r="AH347"/>
    </row>
    <row r="348" spans="1:34" s="18" customFormat="1" ht="119.25" customHeight="1">
      <c r="A348" s="45">
        <v>318</v>
      </c>
      <c r="B348" s="94" t="s">
        <v>750</v>
      </c>
      <c r="C348" s="159" t="s">
        <v>653</v>
      </c>
      <c r="D348" s="50" t="s">
        <v>247</v>
      </c>
      <c r="E348" s="49">
        <v>11293090</v>
      </c>
      <c r="F348" s="49">
        <v>9961241.1153999995</v>
      </c>
      <c r="G348" s="49"/>
      <c r="H348" s="49"/>
      <c r="I348" s="49"/>
      <c r="J348" s="51" t="s">
        <v>751</v>
      </c>
      <c r="K348" s="49"/>
      <c r="L348" s="49"/>
      <c r="M348" s="49"/>
      <c r="N348" s="49"/>
      <c r="O348" s="49"/>
      <c r="P348" s="49"/>
      <c r="Q348" s="49"/>
      <c r="R348" s="49"/>
      <c r="S348" s="49"/>
      <c r="T348" s="108"/>
      <c r="U348" s="49"/>
      <c r="V348" s="49"/>
      <c r="W348" s="59">
        <f t="shared" si="104"/>
        <v>0</v>
      </c>
      <c r="X348" s="59"/>
      <c r="Y348" s="59">
        <f t="shared" si="130"/>
        <v>0</v>
      </c>
      <c r="Z348" s="131"/>
      <c r="AA348" s="59"/>
      <c r="AB348" s="140"/>
      <c r="AC348" s="149">
        <v>1</v>
      </c>
      <c r="AD348" s="149"/>
      <c r="AE348" s="149"/>
      <c r="AF348" s="64"/>
      <c r="AG348" s="56" t="s">
        <v>47</v>
      </c>
      <c r="AH348"/>
    </row>
    <row r="349" spans="1:34" s="18" customFormat="1" ht="96" customHeight="1">
      <c r="A349" s="45">
        <v>319</v>
      </c>
      <c r="B349" s="94" t="s">
        <v>752</v>
      </c>
      <c r="C349" s="159" t="s">
        <v>653</v>
      </c>
      <c r="D349" s="50" t="s">
        <v>44</v>
      </c>
      <c r="E349" s="49">
        <v>929909</v>
      </c>
      <c r="F349" s="35">
        <v>871661.98045000003</v>
      </c>
      <c r="G349" s="49"/>
      <c r="H349" s="49"/>
      <c r="I349" s="49"/>
      <c r="J349" s="51" t="s">
        <v>753</v>
      </c>
      <c r="K349" s="49"/>
      <c r="L349" s="49"/>
      <c r="M349" s="49"/>
      <c r="N349" s="49"/>
      <c r="O349" s="49"/>
      <c r="P349" s="49"/>
      <c r="Q349" s="49"/>
      <c r="R349" s="49"/>
      <c r="S349" s="49"/>
      <c r="T349" s="49"/>
      <c r="U349" s="49"/>
      <c r="V349" s="49"/>
      <c r="W349" s="59">
        <f t="shared" si="104"/>
        <v>0</v>
      </c>
      <c r="X349" s="59"/>
      <c r="Y349" s="59">
        <f t="shared" si="130"/>
        <v>0</v>
      </c>
      <c r="Z349" s="131"/>
      <c r="AA349" s="59"/>
      <c r="AB349" s="140"/>
      <c r="AC349" s="149">
        <v>1</v>
      </c>
      <c r="AD349" s="149"/>
      <c r="AE349" s="149"/>
      <c r="AF349" s="64"/>
      <c r="AG349" s="56" t="s">
        <v>47</v>
      </c>
      <c r="AH349"/>
    </row>
    <row r="350" spans="1:34" ht="26.25" customHeight="1">
      <c r="A350" s="33" t="s">
        <v>754</v>
      </c>
      <c r="B350" s="23" t="s">
        <v>139</v>
      </c>
      <c r="C350" s="19"/>
      <c r="D350" s="21"/>
      <c r="E350" s="22">
        <f>E351+E355</f>
        <v>0</v>
      </c>
      <c r="F350" s="22">
        <f>F351+F355</f>
        <v>2093945.8546800001</v>
      </c>
      <c r="G350" s="22">
        <f t="shared" ref="G350:V350" si="131">G351+G355</f>
        <v>0</v>
      </c>
      <c r="H350" s="22">
        <f t="shared" si="131"/>
        <v>0</v>
      </c>
      <c r="I350" s="22">
        <f t="shared" si="131"/>
        <v>0</v>
      </c>
      <c r="J350" s="22">
        <f t="shared" si="131"/>
        <v>0</v>
      </c>
      <c r="K350" s="22">
        <f t="shared" si="131"/>
        <v>0</v>
      </c>
      <c r="L350" s="22">
        <f t="shared" si="131"/>
        <v>0</v>
      </c>
      <c r="M350" s="22">
        <f t="shared" si="131"/>
        <v>0</v>
      </c>
      <c r="N350" s="22">
        <f t="shared" si="131"/>
        <v>0</v>
      </c>
      <c r="O350" s="22">
        <f t="shared" si="131"/>
        <v>293066.18278999999</v>
      </c>
      <c r="P350" s="22">
        <f t="shared" si="131"/>
        <v>293066.18278999999</v>
      </c>
      <c r="Q350" s="22">
        <f t="shared" si="131"/>
        <v>0</v>
      </c>
      <c r="R350" s="22">
        <f t="shared" si="131"/>
        <v>0</v>
      </c>
      <c r="S350" s="22">
        <f t="shared" si="131"/>
        <v>219909.18278999999</v>
      </c>
      <c r="T350" s="22">
        <f t="shared" si="131"/>
        <v>219909.18278999999</v>
      </c>
      <c r="U350" s="22">
        <f t="shared" si="131"/>
        <v>0</v>
      </c>
      <c r="V350" s="22">
        <f t="shared" si="131"/>
        <v>0</v>
      </c>
      <c r="W350" s="22">
        <f t="shared" si="104"/>
        <v>0</v>
      </c>
      <c r="X350" s="22"/>
      <c r="Y350" s="22">
        <f t="shared" si="130"/>
        <v>73157</v>
      </c>
      <c r="Z350" s="129">
        <f t="shared" ref="Z350:Z394" si="132">Y350/(P350+Q350)</f>
        <v>0.24962620833131574</v>
      </c>
      <c r="AA350" s="22">
        <f t="shared" ref="AA350:AA394" si="133">Y350+W350</f>
        <v>73157</v>
      </c>
      <c r="AB350" s="138">
        <f t="shared" ref="AB350:AB394" si="134">AA350/O350</f>
        <v>0.24962620833131574</v>
      </c>
      <c r="AC350" s="22">
        <f t="shared" ref="AC350:AE350" si="135">AC351+AC355</f>
        <v>15</v>
      </c>
      <c r="AD350" s="22">
        <f t="shared" si="135"/>
        <v>0</v>
      </c>
      <c r="AE350" s="22">
        <f t="shared" si="135"/>
        <v>0</v>
      </c>
      <c r="AF350" s="22">
        <f>AF351+AF355</f>
        <v>0</v>
      </c>
      <c r="AG350" s="22">
        <f>AG351+AG355</f>
        <v>0</v>
      </c>
      <c r="AH350"/>
    </row>
    <row r="351" spans="1:34" s="6" customFormat="1" ht="27" customHeight="1">
      <c r="A351" s="109"/>
      <c r="B351" s="174" t="s">
        <v>726</v>
      </c>
      <c r="C351" s="110"/>
      <c r="D351" s="110"/>
      <c r="E351" s="111">
        <f t="shared" ref="E351:V351" si="136">SUM(E352:E354)</f>
        <v>0</v>
      </c>
      <c r="F351" s="111">
        <f t="shared" si="136"/>
        <v>761555.45846000011</v>
      </c>
      <c r="G351" s="111">
        <f t="shared" si="136"/>
        <v>0</v>
      </c>
      <c r="H351" s="111">
        <f t="shared" si="136"/>
        <v>0</v>
      </c>
      <c r="I351" s="111">
        <f t="shared" si="136"/>
        <v>0</v>
      </c>
      <c r="J351" s="111">
        <f t="shared" si="136"/>
        <v>0</v>
      </c>
      <c r="K351" s="111">
        <f t="shared" si="136"/>
        <v>0</v>
      </c>
      <c r="L351" s="111">
        <f t="shared" si="136"/>
        <v>0</v>
      </c>
      <c r="M351" s="111">
        <f t="shared" si="136"/>
        <v>0</v>
      </c>
      <c r="N351" s="111">
        <f t="shared" si="136"/>
        <v>0</v>
      </c>
      <c r="O351" s="111">
        <f t="shared" si="136"/>
        <v>293066.18278999999</v>
      </c>
      <c r="P351" s="111">
        <f t="shared" si="136"/>
        <v>293066.18278999999</v>
      </c>
      <c r="Q351" s="111">
        <f t="shared" si="136"/>
        <v>0</v>
      </c>
      <c r="R351" s="111">
        <f t="shared" si="136"/>
        <v>0</v>
      </c>
      <c r="S351" s="111">
        <f t="shared" si="136"/>
        <v>219909.18278999999</v>
      </c>
      <c r="T351" s="111">
        <f t="shared" si="136"/>
        <v>219909.18278999999</v>
      </c>
      <c r="U351" s="111">
        <f t="shared" si="136"/>
        <v>0</v>
      </c>
      <c r="V351" s="111">
        <f t="shared" si="136"/>
        <v>0</v>
      </c>
      <c r="W351" s="111">
        <f t="shared" si="104"/>
        <v>0</v>
      </c>
      <c r="X351" s="111"/>
      <c r="Y351" s="111">
        <f t="shared" si="130"/>
        <v>73157</v>
      </c>
      <c r="Z351" s="136">
        <f t="shared" si="132"/>
        <v>0.24962620833131574</v>
      </c>
      <c r="AA351" s="111">
        <f t="shared" si="133"/>
        <v>73157</v>
      </c>
      <c r="AB351" s="145">
        <f t="shared" si="134"/>
        <v>0.24962620833131574</v>
      </c>
      <c r="AC351" s="111">
        <f>SUM(AC352:AC354)</f>
        <v>3</v>
      </c>
      <c r="AD351" s="115">
        <f>SUM(AD352:AD354)</f>
        <v>0</v>
      </c>
      <c r="AE351" s="115">
        <f>SUM(AE352:AE354)</f>
        <v>0</v>
      </c>
      <c r="AF351" s="111">
        <f>SUM(AF352:AF354)</f>
        <v>0</v>
      </c>
      <c r="AG351" s="111">
        <f>SUM(AG352:AG354)</f>
        <v>0</v>
      </c>
      <c r="AH351"/>
    </row>
    <row r="352" spans="1:34" s="154" customFormat="1" ht="50.25" customHeight="1">
      <c r="A352" s="190">
        <v>320</v>
      </c>
      <c r="B352" s="196" t="s">
        <v>755</v>
      </c>
      <c r="C352" s="221" t="s">
        <v>653</v>
      </c>
      <c r="D352" s="192" t="s">
        <v>75</v>
      </c>
      <c r="E352" s="193"/>
      <c r="F352" s="194">
        <v>75092.001560000004</v>
      </c>
      <c r="G352" s="193"/>
      <c r="H352" s="193"/>
      <c r="I352" s="193"/>
      <c r="J352" s="217" t="s">
        <v>141</v>
      </c>
      <c r="K352" s="193"/>
      <c r="L352" s="193">
        <v>0</v>
      </c>
      <c r="M352" s="193"/>
      <c r="N352" s="193"/>
      <c r="O352" s="193"/>
      <c r="P352" s="193"/>
      <c r="Q352" s="193"/>
      <c r="R352" s="193"/>
      <c r="S352" s="193"/>
      <c r="T352" s="222"/>
      <c r="U352" s="193"/>
      <c r="V352" s="193"/>
      <c r="W352" s="197">
        <f t="shared" si="104"/>
        <v>0</v>
      </c>
      <c r="X352" s="197"/>
      <c r="Y352" s="197">
        <f t="shared" si="130"/>
        <v>0</v>
      </c>
      <c r="Z352" s="198"/>
      <c r="AA352" s="197"/>
      <c r="AB352" s="199"/>
      <c r="AC352" s="200">
        <v>1</v>
      </c>
      <c r="AD352" s="200"/>
      <c r="AE352" s="200"/>
      <c r="AF352" s="218"/>
      <c r="AG352" s="202" t="s">
        <v>47</v>
      </c>
      <c r="AH352"/>
    </row>
    <row r="353" spans="1:34" s="154" customFormat="1" ht="111" customHeight="1">
      <c r="A353" s="190">
        <v>321</v>
      </c>
      <c r="B353" s="196" t="s">
        <v>756</v>
      </c>
      <c r="C353" s="221" t="s">
        <v>653</v>
      </c>
      <c r="D353" s="192" t="s">
        <v>247</v>
      </c>
      <c r="E353" s="193"/>
      <c r="F353" s="193">
        <v>268307.25690000004</v>
      </c>
      <c r="G353" s="193"/>
      <c r="H353" s="193"/>
      <c r="I353" s="193"/>
      <c r="J353" s="217" t="s">
        <v>141</v>
      </c>
      <c r="K353" s="193"/>
      <c r="L353" s="193">
        <v>0</v>
      </c>
      <c r="M353" s="193"/>
      <c r="N353" s="193"/>
      <c r="O353" s="193">
        <f t="shared" ref="O353:O354" si="137">SUM(P353:R353)</f>
        <v>119909.18279000001</v>
      </c>
      <c r="P353" s="193">
        <v>119909.18279000001</v>
      </c>
      <c r="Q353" s="193"/>
      <c r="R353" s="193"/>
      <c r="S353" s="193">
        <f t="shared" ref="S353:S354" si="138">SUM(T353:V353)</f>
        <v>119909.18279000001</v>
      </c>
      <c r="T353" s="222">
        <v>119909.18279000001</v>
      </c>
      <c r="U353" s="193"/>
      <c r="V353" s="193"/>
      <c r="W353" s="197">
        <f t="shared" si="104"/>
        <v>0</v>
      </c>
      <c r="X353" s="197"/>
      <c r="Y353" s="197">
        <f t="shared" si="130"/>
        <v>0</v>
      </c>
      <c r="Z353" s="198">
        <f t="shared" si="132"/>
        <v>0</v>
      </c>
      <c r="AA353" s="197">
        <f t="shared" si="133"/>
        <v>0</v>
      </c>
      <c r="AB353" s="199">
        <f t="shared" si="134"/>
        <v>0</v>
      </c>
      <c r="AC353" s="200">
        <v>1</v>
      </c>
      <c r="AD353" s="200"/>
      <c r="AE353" s="200"/>
      <c r="AF353" s="218"/>
      <c r="AG353" s="202" t="s">
        <v>757</v>
      </c>
      <c r="AH353"/>
    </row>
    <row r="354" spans="1:34" s="154" customFormat="1" ht="75" customHeight="1">
      <c r="A354" s="190">
        <v>322</v>
      </c>
      <c r="B354" s="196" t="s">
        <v>758</v>
      </c>
      <c r="C354" s="221" t="s">
        <v>653</v>
      </c>
      <c r="D354" s="192" t="s">
        <v>44</v>
      </c>
      <c r="E354" s="193"/>
      <c r="F354" s="194">
        <v>418156.2</v>
      </c>
      <c r="G354" s="193"/>
      <c r="H354" s="193"/>
      <c r="I354" s="193"/>
      <c r="J354" s="217" t="s">
        <v>141</v>
      </c>
      <c r="K354" s="193"/>
      <c r="L354" s="193"/>
      <c r="M354" s="193"/>
      <c r="N354" s="193"/>
      <c r="O354" s="193">
        <f t="shared" si="137"/>
        <v>173157</v>
      </c>
      <c r="P354" s="194">
        <v>173157</v>
      </c>
      <c r="Q354" s="193"/>
      <c r="R354" s="193"/>
      <c r="S354" s="193">
        <f t="shared" si="138"/>
        <v>100000</v>
      </c>
      <c r="T354" s="193">
        <v>100000</v>
      </c>
      <c r="U354" s="193"/>
      <c r="V354" s="193"/>
      <c r="W354" s="197">
        <f t="shared" si="104"/>
        <v>0</v>
      </c>
      <c r="X354" s="197"/>
      <c r="Y354" s="197">
        <f t="shared" si="130"/>
        <v>73157</v>
      </c>
      <c r="Z354" s="198">
        <f t="shared" si="132"/>
        <v>0.42248941711856869</v>
      </c>
      <c r="AA354" s="197">
        <f t="shared" si="133"/>
        <v>73157</v>
      </c>
      <c r="AB354" s="199">
        <f t="shared" si="134"/>
        <v>0.42248941711856869</v>
      </c>
      <c r="AC354" s="200">
        <v>1</v>
      </c>
      <c r="AD354" s="200"/>
      <c r="AE354" s="200"/>
      <c r="AF354" s="218"/>
      <c r="AG354" s="220"/>
      <c r="AH354"/>
    </row>
    <row r="355" spans="1:34" s="6" customFormat="1" ht="27" customHeight="1">
      <c r="A355" s="109"/>
      <c r="B355" s="174" t="s">
        <v>740</v>
      </c>
      <c r="C355" s="110"/>
      <c r="D355" s="110"/>
      <c r="E355" s="111">
        <f t="shared" ref="E355:V355" si="139">SUM(E356:E367)</f>
        <v>0</v>
      </c>
      <c r="F355" s="111">
        <f t="shared" si="139"/>
        <v>1332390.39622</v>
      </c>
      <c r="G355" s="111">
        <f t="shared" si="139"/>
        <v>0</v>
      </c>
      <c r="H355" s="111">
        <f t="shared" si="139"/>
        <v>0</v>
      </c>
      <c r="I355" s="111">
        <f t="shared" si="139"/>
        <v>0</v>
      </c>
      <c r="J355" s="111">
        <f t="shared" si="139"/>
        <v>0</v>
      </c>
      <c r="K355" s="111">
        <f t="shared" si="139"/>
        <v>0</v>
      </c>
      <c r="L355" s="111">
        <f t="shared" si="139"/>
        <v>0</v>
      </c>
      <c r="M355" s="111">
        <f t="shared" si="139"/>
        <v>0</v>
      </c>
      <c r="N355" s="111">
        <f t="shared" si="139"/>
        <v>0</v>
      </c>
      <c r="O355" s="111">
        <f t="shared" si="139"/>
        <v>0</v>
      </c>
      <c r="P355" s="111">
        <f t="shared" si="139"/>
        <v>0</v>
      </c>
      <c r="Q355" s="111">
        <f t="shared" si="139"/>
        <v>0</v>
      </c>
      <c r="R355" s="111">
        <f t="shared" si="139"/>
        <v>0</v>
      </c>
      <c r="S355" s="111">
        <f t="shared" si="139"/>
        <v>0</v>
      </c>
      <c r="T355" s="111">
        <f t="shared" si="139"/>
        <v>0</v>
      </c>
      <c r="U355" s="111">
        <f t="shared" si="139"/>
        <v>0</v>
      </c>
      <c r="V355" s="111">
        <f t="shared" si="139"/>
        <v>0</v>
      </c>
      <c r="W355" s="111">
        <f t="shared" si="104"/>
        <v>0</v>
      </c>
      <c r="X355" s="111"/>
      <c r="Y355" s="111">
        <f t="shared" si="130"/>
        <v>0</v>
      </c>
      <c r="Z355" s="136"/>
      <c r="AA355" s="111"/>
      <c r="AB355" s="145"/>
      <c r="AC355" s="111">
        <f>SUM(AC356:AC367)</f>
        <v>12</v>
      </c>
      <c r="AD355" s="111">
        <f>SUM(AD356:AD367)</f>
        <v>0</v>
      </c>
      <c r="AE355" s="111">
        <f>SUM(AE356:AE367)</f>
        <v>0</v>
      </c>
      <c r="AF355" s="111">
        <f>SUM(AF356:AF367)</f>
        <v>0</v>
      </c>
      <c r="AG355" s="111">
        <f>SUM(AG356:AG367)</f>
        <v>0</v>
      </c>
      <c r="AH355"/>
    </row>
    <row r="356" spans="1:34" s="154" customFormat="1" ht="69.75" customHeight="1">
      <c r="A356" s="190">
        <v>323</v>
      </c>
      <c r="B356" s="206" t="s">
        <v>759</v>
      </c>
      <c r="C356" s="221" t="s">
        <v>653</v>
      </c>
      <c r="D356" s="192" t="s">
        <v>105</v>
      </c>
      <c r="E356" s="193"/>
      <c r="F356" s="194">
        <v>22897.629010000001</v>
      </c>
      <c r="G356" s="193"/>
      <c r="H356" s="193"/>
      <c r="I356" s="193"/>
      <c r="J356" s="217" t="s">
        <v>141</v>
      </c>
      <c r="K356" s="193"/>
      <c r="L356" s="193"/>
      <c r="M356" s="193"/>
      <c r="N356" s="193"/>
      <c r="O356" s="193"/>
      <c r="P356" s="193"/>
      <c r="Q356" s="193"/>
      <c r="R356" s="193"/>
      <c r="S356" s="193"/>
      <c r="T356" s="222"/>
      <c r="U356" s="193"/>
      <c r="V356" s="193"/>
      <c r="W356" s="197">
        <f t="shared" si="104"/>
        <v>0</v>
      </c>
      <c r="X356" s="197"/>
      <c r="Y356" s="197">
        <f t="shared" si="130"/>
        <v>0</v>
      </c>
      <c r="Z356" s="198"/>
      <c r="AA356" s="197"/>
      <c r="AB356" s="199"/>
      <c r="AC356" s="200">
        <v>1</v>
      </c>
      <c r="AD356" s="200"/>
      <c r="AE356" s="200"/>
      <c r="AF356" s="218"/>
      <c r="AG356" s="202" t="s">
        <v>47</v>
      </c>
      <c r="AH356"/>
    </row>
    <row r="357" spans="1:34" s="154" customFormat="1" ht="50.25" customHeight="1">
      <c r="A357" s="190">
        <v>324</v>
      </c>
      <c r="B357" s="206" t="s">
        <v>760</v>
      </c>
      <c r="C357" s="221" t="s">
        <v>653</v>
      </c>
      <c r="D357" s="192" t="s">
        <v>105</v>
      </c>
      <c r="E357" s="193"/>
      <c r="F357" s="194">
        <v>79887.600000000006</v>
      </c>
      <c r="G357" s="193"/>
      <c r="H357" s="193"/>
      <c r="I357" s="193"/>
      <c r="J357" s="217" t="s">
        <v>141</v>
      </c>
      <c r="K357" s="193"/>
      <c r="L357" s="193"/>
      <c r="M357" s="193"/>
      <c r="N357" s="193"/>
      <c r="O357" s="193"/>
      <c r="P357" s="193"/>
      <c r="Q357" s="193"/>
      <c r="R357" s="193"/>
      <c r="S357" s="193"/>
      <c r="T357" s="222"/>
      <c r="U357" s="193"/>
      <c r="V357" s="193"/>
      <c r="W357" s="197">
        <f t="shared" si="104"/>
        <v>0</v>
      </c>
      <c r="X357" s="197"/>
      <c r="Y357" s="197">
        <f t="shared" si="130"/>
        <v>0</v>
      </c>
      <c r="Z357" s="198"/>
      <c r="AA357" s="197"/>
      <c r="AB357" s="199"/>
      <c r="AC357" s="200">
        <v>1</v>
      </c>
      <c r="AD357" s="200"/>
      <c r="AE357" s="200"/>
      <c r="AF357" s="218"/>
      <c r="AG357" s="202" t="s">
        <v>47</v>
      </c>
      <c r="AH357"/>
    </row>
    <row r="358" spans="1:34" s="154" customFormat="1" ht="48" customHeight="1">
      <c r="A358" s="190">
        <v>325</v>
      </c>
      <c r="B358" s="196" t="s">
        <v>761</v>
      </c>
      <c r="C358" s="221" t="s">
        <v>653</v>
      </c>
      <c r="D358" s="192" t="s">
        <v>75</v>
      </c>
      <c r="E358" s="193"/>
      <c r="F358" s="193">
        <v>71742.5</v>
      </c>
      <c r="G358" s="193"/>
      <c r="H358" s="193"/>
      <c r="I358" s="193"/>
      <c r="J358" s="217" t="s">
        <v>141</v>
      </c>
      <c r="K358" s="193"/>
      <c r="L358" s="193">
        <v>0</v>
      </c>
      <c r="M358" s="193"/>
      <c r="N358" s="193"/>
      <c r="O358" s="193"/>
      <c r="P358" s="193"/>
      <c r="Q358" s="193"/>
      <c r="R358" s="193"/>
      <c r="S358" s="193"/>
      <c r="T358" s="222"/>
      <c r="U358" s="193"/>
      <c r="V358" s="193"/>
      <c r="W358" s="197">
        <f t="shared" si="104"/>
        <v>0</v>
      </c>
      <c r="X358" s="197"/>
      <c r="Y358" s="197">
        <f t="shared" si="130"/>
        <v>0</v>
      </c>
      <c r="Z358" s="198"/>
      <c r="AA358" s="197"/>
      <c r="AB358" s="199"/>
      <c r="AC358" s="200">
        <v>1</v>
      </c>
      <c r="AD358" s="200"/>
      <c r="AE358" s="200"/>
      <c r="AF358" s="218"/>
      <c r="AG358" s="202" t="s">
        <v>47</v>
      </c>
      <c r="AH358"/>
    </row>
    <row r="359" spans="1:34" s="154" customFormat="1" ht="92.25" customHeight="1">
      <c r="A359" s="190">
        <v>326</v>
      </c>
      <c r="B359" s="196" t="s">
        <v>762</v>
      </c>
      <c r="C359" s="221" t="s">
        <v>653</v>
      </c>
      <c r="D359" s="192" t="s">
        <v>44</v>
      </c>
      <c r="E359" s="193"/>
      <c r="F359" s="194">
        <v>117944.1</v>
      </c>
      <c r="G359" s="193"/>
      <c r="H359" s="193"/>
      <c r="I359" s="193"/>
      <c r="J359" s="217" t="s">
        <v>141</v>
      </c>
      <c r="K359" s="193"/>
      <c r="L359" s="193"/>
      <c r="M359" s="193"/>
      <c r="N359" s="193"/>
      <c r="O359" s="193"/>
      <c r="P359" s="193"/>
      <c r="Q359" s="193"/>
      <c r="R359" s="193"/>
      <c r="S359" s="193"/>
      <c r="T359" s="222"/>
      <c r="U359" s="193"/>
      <c r="V359" s="193"/>
      <c r="W359" s="197">
        <f t="shared" si="104"/>
        <v>0</v>
      </c>
      <c r="X359" s="197"/>
      <c r="Y359" s="197">
        <f t="shared" si="130"/>
        <v>0</v>
      </c>
      <c r="Z359" s="198"/>
      <c r="AA359" s="197"/>
      <c r="AB359" s="199"/>
      <c r="AC359" s="200">
        <v>1</v>
      </c>
      <c r="AD359" s="200"/>
      <c r="AE359" s="200"/>
      <c r="AF359" s="218"/>
      <c r="AG359" s="202" t="s">
        <v>47</v>
      </c>
      <c r="AH359"/>
    </row>
    <row r="360" spans="1:34" s="154" customFormat="1" ht="109.5" customHeight="1">
      <c r="A360" s="190">
        <v>327</v>
      </c>
      <c r="B360" s="196" t="s">
        <v>763</v>
      </c>
      <c r="C360" s="221" t="s">
        <v>653</v>
      </c>
      <c r="D360" s="192" t="s">
        <v>58</v>
      </c>
      <c r="E360" s="193"/>
      <c r="F360" s="193">
        <v>95179.756500000003</v>
      </c>
      <c r="G360" s="193"/>
      <c r="H360" s="193"/>
      <c r="I360" s="193"/>
      <c r="J360" s="217" t="s">
        <v>141</v>
      </c>
      <c r="K360" s="193"/>
      <c r="L360" s="193">
        <v>0</v>
      </c>
      <c r="M360" s="193"/>
      <c r="N360" s="193"/>
      <c r="O360" s="193"/>
      <c r="P360" s="193"/>
      <c r="Q360" s="193"/>
      <c r="R360" s="193"/>
      <c r="S360" s="193"/>
      <c r="T360" s="222"/>
      <c r="U360" s="193"/>
      <c r="V360" s="193"/>
      <c r="W360" s="197">
        <f t="shared" si="104"/>
        <v>0</v>
      </c>
      <c r="X360" s="197"/>
      <c r="Y360" s="197">
        <f t="shared" si="130"/>
        <v>0</v>
      </c>
      <c r="Z360" s="198"/>
      <c r="AA360" s="197"/>
      <c r="AB360" s="199"/>
      <c r="AC360" s="200">
        <v>1</v>
      </c>
      <c r="AD360" s="200"/>
      <c r="AE360" s="200"/>
      <c r="AF360" s="218"/>
      <c r="AG360" s="202" t="s">
        <v>47</v>
      </c>
      <c r="AH360"/>
    </row>
    <row r="361" spans="1:34" s="154" customFormat="1" ht="65.25" customHeight="1">
      <c r="A361" s="190">
        <v>328</v>
      </c>
      <c r="B361" s="223" t="s">
        <v>764</v>
      </c>
      <c r="C361" s="221" t="s">
        <v>653</v>
      </c>
      <c r="D361" s="192" t="s">
        <v>44</v>
      </c>
      <c r="E361" s="193"/>
      <c r="F361" s="193">
        <v>639432.67469999997</v>
      </c>
      <c r="G361" s="193"/>
      <c r="H361" s="193"/>
      <c r="I361" s="193"/>
      <c r="J361" s="217" t="s">
        <v>141</v>
      </c>
      <c r="K361" s="224"/>
      <c r="L361" s="193">
        <v>0</v>
      </c>
      <c r="M361" s="193"/>
      <c r="N361" s="193"/>
      <c r="O361" s="193"/>
      <c r="P361" s="193"/>
      <c r="Q361" s="193"/>
      <c r="R361" s="193"/>
      <c r="S361" s="193"/>
      <c r="T361" s="222"/>
      <c r="U361" s="193"/>
      <c r="V361" s="193"/>
      <c r="W361" s="197">
        <f t="shared" si="104"/>
        <v>0</v>
      </c>
      <c r="X361" s="197"/>
      <c r="Y361" s="197">
        <f t="shared" si="130"/>
        <v>0</v>
      </c>
      <c r="Z361" s="198"/>
      <c r="AA361" s="197"/>
      <c r="AB361" s="199"/>
      <c r="AC361" s="200">
        <v>1</v>
      </c>
      <c r="AD361" s="200"/>
      <c r="AE361" s="200"/>
      <c r="AF361" s="218"/>
      <c r="AG361" s="202" t="s">
        <v>47</v>
      </c>
      <c r="AH361"/>
    </row>
    <row r="362" spans="1:34" s="154" customFormat="1" ht="65.25" customHeight="1">
      <c r="A362" s="190">
        <v>329</v>
      </c>
      <c r="B362" s="225" t="s">
        <v>765</v>
      </c>
      <c r="C362" s="221" t="s">
        <v>653</v>
      </c>
      <c r="D362" s="192" t="s">
        <v>44</v>
      </c>
      <c r="E362" s="193"/>
      <c r="F362" s="193">
        <v>209965.05</v>
      </c>
      <c r="G362" s="193"/>
      <c r="H362" s="193"/>
      <c r="I362" s="193"/>
      <c r="J362" s="217" t="s">
        <v>141</v>
      </c>
      <c r="K362" s="224"/>
      <c r="L362" s="193"/>
      <c r="M362" s="193"/>
      <c r="N362" s="193"/>
      <c r="O362" s="193"/>
      <c r="P362" s="193"/>
      <c r="Q362" s="193"/>
      <c r="R362" s="193"/>
      <c r="S362" s="193"/>
      <c r="T362" s="222"/>
      <c r="U362" s="193"/>
      <c r="V362" s="193"/>
      <c r="W362" s="197">
        <f t="shared" ref="W362:W394" si="140">R362-V362</f>
        <v>0</v>
      </c>
      <c r="X362" s="197"/>
      <c r="Y362" s="197">
        <f t="shared" si="130"/>
        <v>0</v>
      </c>
      <c r="Z362" s="198"/>
      <c r="AA362" s="197"/>
      <c r="AB362" s="199"/>
      <c r="AC362" s="200">
        <v>1</v>
      </c>
      <c r="AD362" s="200"/>
      <c r="AE362" s="200"/>
      <c r="AF362" s="218"/>
      <c r="AG362" s="202" t="s">
        <v>47</v>
      </c>
      <c r="AH362"/>
    </row>
    <row r="363" spans="1:34" s="154" customFormat="1" ht="76.5" customHeight="1">
      <c r="A363" s="190">
        <v>330</v>
      </c>
      <c r="B363" s="206" t="s">
        <v>766</v>
      </c>
      <c r="C363" s="221" t="s">
        <v>653</v>
      </c>
      <c r="D363" s="192" t="s">
        <v>44</v>
      </c>
      <c r="E363" s="193"/>
      <c r="F363" s="194">
        <v>43342.83</v>
      </c>
      <c r="G363" s="193"/>
      <c r="H363" s="193"/>
      <c r="I363" s="193"/>
      <c r="J363" s="217" t="s">
        <v>141</v>
      </c>
      <c r="K363" s="224"/>
      <c r="L363" s="193"/>
      <c r="M363" s="193"/>
      <c r="N363" s="193"/>
      <c r="O363" s="193"/>
      <c r="P363" s="193"/>
      <c r="Q363" s="193"/>
      <c r="R363" s="193"/>
      <c r="S363" s="193"/>
      <c r="T363" s="222"/>
      <c r="U363" s="193"/>
      <c r="V363" s="193"/>
      <c r="W363" s="197">
        <f t="shared" si="140"/>
        <v>0</v>
      </c>
      <c r="X363" s="197"/>
      <c r="Y363" s="197">
        <f t="shared" si="130"/>
        <v>0</v>
      </c>
      <c r="Z363" s="198"/>
      <c r="AA363" s="197"/>
      <c r="AB363" s="199"/>
      <c r="AC363" s="200">
        <v>1</v>
      </c>
      <c r="AD363" s="200"/>
      <c r="AE363" s="200"/>
      <c r="AF363" s="218"/>
      <c r="AG363" s="202" t="s">
        <v>47</v>
      </c>
      <c r="AH363"/>
    </row>
    <row r="364" spans="1:34" s="154" customFormat="1" ht="65.25" customHeight="1">
      <c r="A364" s="190">
        <v>331</v>
      </c>
      <c r="B364" s="206" t="s">
        <v>767</v>
      </c>
      <c r="C364" s="221" t="s">
        <v>653</v>
      </c>
      <c r="D364" s="192" t="s">
        <v>44</v>
      </c>
      <c r="E364" s="193"/>
      <c r="F364" s="194">
        <v>12378.960010000001</v>
      </c>
      <c r="G364" s="193"/>
      <c r="H364" s="193"/>
      <c r="I364" s="193"/>
      <c r="J364" s="217" t="s">
        <v>141</v>
      </c>
      <c r="K364" s="224"/>
      <c r="L364" s="193"/>
      <c r="M364" s="193"/>
      <c r="N364" s="193"/>
      <c r="O364" s="193"/>
      <c r="P364" s="193"/>
      <c r="Q364" s="193"/>
      <c r="R364" s="193"/>
      <c r="S364" s="193"/>
      <c r="T364" s="222"/>
      <c r="U364" s="193"/>
      <c r="V364" s="193"/>
      <c r="W364" s="197">
        <f t="shared" si="140"/>
        <v>0</v>
      </c>
      <c r="X364" s="197"/>
      <c r="Y364" s="197">
        <f t="shared" si="130"/>
        <v>0</v>
      </c>
      <c r="Z364" s="198"/>
      <c r="AA364" s="197"/>
      <c r="AB364" s="199"/>
      <c r="AC364" s="200">
        <v>1</v>
      </c>
      <c r="AD364" s="200"/>
      <c r="AE364" s="200"/>
      <c r="AF364" s="218"/>
      <c r="AG364" s="202" t="s">
        <v>47</v>
      </c>
      <c r="AH364"/>
    </row>
    <row r="365" spans="1:34" s="154" customFormat="1" ht="75" customHeight="1">
      <c r="A365" s="190">
        <v>332</v>
      </c>
      <c r="B365" s="206" t="s">
        <v>768</v>
      </c>
      <c r="C365" s="221" t="s">
        <v>653</v>
      </c>
      <c r="D365" s="192" t="s">
        <v>44</v>
      </c>
      <c r="E365" s="193"/>
      <c r="F365" s="194">
        <v>11092.5</v>
      </c>
      <c r="G365" s="193"/>
      <c r="H365" s="193"/>
      <c r="I365" s="193"/>
      <c r="J365" s="217" t="s">
        <v>141</v>
      </c>
      <c r="K365" s="224"/>
      <c r="L365" s="193"/>
      <c r="M365" s="193"/>
      <c r="N365" s="193"/>
      <c r="O365" s="193"/>
      <c r="P365" s="193"/>
      <c r="Q365" s="193"/>
      <c r="R365" s="193"/>
      <c r="S365" s="193"/>
      <c r="T365" s="193"/>
      <c r="U365" s="193"/>
      <c r="V365" s="193"/>
      <c r="W365" s="197">
        <f t="shared" si="140"/>
        <v>0</v>
      </c>
      <c r="X365" s="197"/>
      <c r="Y365" s="197">
        <f t="shared" si="130"/>
        <v>0</v>
      </c>
      <c r="Z365" s="198"/>
      <c r="AA365" s="197"/>
      <c r="AB365" s="199"/>
      <c r="AC365" s="200">
        <v>1</v>
      </c>
      <c r="AD365" s="200"/>
      <c r="AE365" s="200"/>
      <c r="AF365" s="218"/>
      <c r="AG365" s="202" t="s">
        <v>47</v>
      </c>
      <c r="AH365"/>
    </row>
    <row r="366" spans="1:34" s="154" customFormat="1" ht="68.25" customHeight="1">
      <c r="A366" s="190">
        <v>333</v>
      </c>
      <c r="B366" s="206" t="s">
        <v>769</v>
      </c>
      <c r="C366" s="221" t="s">
        <v>653</v>
      </c>
      <c r="D366" s="192" t="s">
        <v>44</v>
      </c>
      <c r="E366" s="193"/>
      <c r="F366" s="194">
        <v>16778.106</v>
      </c>
      <c r="G366" s="193"/>
      <c r="H366" s="193"/>
      <c r="I366" s="193"/>
      <c r="J366" s="217" t="s">
        <v>141</v>
      </c>
      <c r="K366" s="224"/>
      <c r="L366" s="193"/>
      <c r="M366" s="193"/>
      <c r="N366" s="193"/>
      <c r="O366" s="193"/>
      <c r="P366" s="193"/>
      <c r="Q366" s="193"/>
      <c r="R366" s="193"/>
      <c r="S366" s="193"/>
      <c r="T366" s="222"/>
      <c r="U366" s="193"/>
      <c r="V366" s="193"/>
      <c r="W366" s="197">
        <f t="shared" si="140"/>
        <v>0</v>
      </c>
      <c r="X366" s="197"/>
      <c r="Y366" s="197">
        <f t="shared" si="130"/>
        <v>0</v>
      </c>
      <c r="Z366" s="198"/>
      <c r="AA366" s="197"/>
      <c r="AB366" s="199"/>
      <c r="AC366" s="200">
        <v>1</v>
      </c>
      <c r="AD366" s="200"/>
      <c r="AE366" s="200"/>
      <c r="AF366" s="218"/>
      <c r="AG366" s="202" t="s">
        <v>47</v>
      </c>
      <c r="AH366"/>
    </row>
    <row r="367" spans="1:34" s="154" customFormat="1" ht="71.25" customHeight="1">
      <c r="A367" s="190">
        <v>334</v>
      </c>
      <c r="B367" s="206" t="s">
        <v>770</v>
      </c>
      <c r="C367" s="221" t="s">
        <v>653</v>
      </c>
      <c r="D367" s="192" t="s">
        <v>44</v>
      </c>
      <c r="E367" s="193"/>
      <c r="F367" s="194">
        <v>11748.69</v>
      </c>
      <c r="G367" s="193"/>
      <c r="H367" s="193"/>
      <c r="I367" s="193"/>
      <c r="J367" s="217" t="s">
        <v>141</v>
      </c>
      <c r="K367" s="224"/>
      <c r="L367" s="193"/>
      <c r="M367" s="193"/>
      <c r="N367" s="193"/>
      <c r="O367" s="193"/>
      <c r="P367" s="193"/>
      <c r="Q367" s="193"/>
      <c r="R367" s="193"/>
      <c r="S367" s="193"/>
      <c r="T367" s="222"/>
      <c r="U367" s="193"/>
      <c r="V367" s="193"/>
      <c r="W367" s="197">
        <f t="shared" si="140"/>
        <v>0</v>
      </c>
      <c r="X367" s="197"/>
      <c r="Y367" s="197">
        <f t="shared" si="130"/>
        <v>0</v>
      </c>
      <c r="Z367" s="198"/>
      <c r="AA367" s="197"/>
      <c r="AB367" s="199"/>
      <c r="AC367" s="200">
        <v>1</v>
      </c>
      <c r="AD367" s="200"/>
      <c r="AE367" s="200"/>
      <c r="AF367" s="218"/>
      <c r="AG367" s="202" t="s">
        <v>47</v>
      </c>
      <c r="AH367"/>
    </row>
    <row r="368" spans="1:34" s="6" customFormat="1" ht="30.75" customHeight="1">
      <c r="A368" s="168" t="s">
        <v>771</v>
      </c>
      <c r="B368" s="169"/>
      <c r="C368" s="28"/>
      <c r="D368" s="16"/>
      <c r="E368" s="25">
        <f>E370+F377</f>
        <v>45830858.982919998</v>
      </c>
      <c r="F368" s="25">
        <f t="shared" ref="F368:V368" si="141">F370+F377</f>
        <v>48172653.020559996</v>
      </c>
      <c r="G368" s="25">
        <f t="shared" si="141"/>
        <v>0</v>
      </c>
      <c r="H368" s="25">
        <f t="shared" si="141"/>
        <v>4126709.6447899998</v>
      </c>
      <c r="I368" s="25">
        <f t="shared" si="141"/>
        <v>0</v>
      </c>
      <c r="J368" s="25">
        <f t="shared" si="141"/>
        <v>0</v>
      </c>
      <c r="K368" s="25">
        <f t="shared" si="141"/>
        <v>0</v>
      </c>
      <c r="L368" s="25">
        <f t="shared" si="141"/>
        <v>0</v>
      </c>
      <c r="M368" s="25">
        <f t="shared" si="141"/>
        <v>0</v>
      </c>
      <c r="N368" s="25">
        <f t="shared" si="141"/>
        <v>0</v>
      </c>
      <c r="O368" s="25">
        <f t="shared" si="141"/>
        <v>7107511.4556299997</v>
      </c>
      <c r="P368" s="25">
        <f t="shared" si="141"/>
        <v>7107511.4556299997</v>
      </c>
      <c r="Q368" s="25">
        <f t="shared" si="141"/>
        <v>0</v>
      </c>
      <c r="R368" s="25">
        <f t="shared" si="141"/>
        <v>0</v>
      </c>
      <c r="S368" s="25">
        <f t="shared" si="141"/>
        <v>7012519.9995799996</v>
      </c>
      <c r="T368" s="25">
        <f t="shared" si="141"/>
        <v>7012519.9995799996</v>
      </c>
      <c r="U368" s="25">
        <f t="shared" si="141"/>
        <v>0</v>
      </c>
      <c r="V368" s="25">
        <f t="shared" si="141"/>
        <v>0</v>
      </c>
      <c r="W368" s="25">
        <f t="shared" si="140"/>
        <v>0</v>
      </c>
      <c r="X368" s="25"/>
      <c r="Y368" s="25">
        <f t="shared" si="130"/>
        <v>94991.456050000153</v>
      </c>
      <c r="Z368" s="125">
        <f t="shared" si="132"/>
        <v>1.3364938859824918E-2</v>
      </c>
      <c r="AA368" s="25">
        <f t="shared" si="133"/>
        <v>94991.456050000153</v>
      </c>
      <c r="AB368" s="126">
        <f t="shared" si="134"/>
        <v>1.3364938859824918E-2</v>
      </c>
      <c r="AC368" s="25">
        <f>AC370+AC377</f>
        <v>8</v>
      </c>
      <c r="AD368" s="25">
        <f>AD370+AD377</f>
        <v>0</v>
      </c>
      <c r="AE368" s="25">
        <f>AE370+AE377</f>
        <v>0</v>
      </c>
      <c r="AF368" s="25">
        <f>AF370+AF377</f>
        <v>0</v>
      </c>
      <c r="AG368" s="25">
        <f>AG370+AG377</f>
        <v>0</v>
      </c>
      <c r="AH368"/>
    </row>
    <row r="369" spans="1:34">
      <c r="A369" s="34"/>
      <c r="B369" s="13" t="s">
        <v>207</v>
      </c>
      <c r="C369" s="3"/>
      <c r="D369" s="2"/>
      <c r="E369" s="26"/>
      <c r="F369" s="14"/>
      <c r="G369" s="14"/>
      <c r="H369" s="14"/>
      <c r="I369" s="14"/>
      <c r="J369" s="15"/>
      <c r="K369" s="14"/>
      <c r="L369" s="14"/>
      <c r="M369" s="14"/>
      <c r="N369" s="14"/>
      <c r="O369" s="14"/>
      <c r="P369" s="14"/>
      <c r="Q369" s="14"/>
      <c r="R369" s="14"/>
      <c r="S369" s="14"/>
      <c r="T369" s="14"/>
      <c r="U369" s="14"/>
      <c r="V369" s="14"/>
      <c r="W369" s="58">
        <f t="shared" si="140"/>
        <v>0</v>
      </c>
      <c r="X369" s="60"/>
      <c r="Y369" s="58">
        <f t="shared" si="130"/>
        <v>0</v>
      </c>
      <c r="Z369" s="132"/>
      <c r="AA369" s="58"/>
      <c r="AB369" s="141"/>
      <c r="AC369" s="119"/>
      <c r="AD369" s="119"/>
      <c r="AE369" s="119"/>
      <c r="AF369" s="65"/>
      <c r="AG369" s="74"/>
      <c r="AH369"/>
    </row>
    <row r="370" spans="1:34" ht="26.25" customHeight="1">
      <c r="A370" s="33" t="s">
        <v>772</v>
      </c>
      <c r="B370" s="23" t="s">
        <v>41</v>
      </c>
      <c r="C370" s="19"/>
      <c r="D370" s="21"/>
      <c r="E370" s="22">
        <f>SUM(E371:E376)</f>
        <v>45649283</v>
      </c>
      <c r="F370" s="22">
        <f>SUM(F371:F376)</f>
        <v>47991077.037639998</v>
      </c>
      <c r="G370" s="22">
        <f>SUM(G371:G372)</f>
        <v>0</v>
      </c>
      <c r="H370" s="22">
        <f>SUM(H371:H376)</f>
        <v>4126709.6447899998</v>
      </c>
      <c r="I370" s="22">
        <f t="shared" ref="I370:N370" si="142">SUM(I371:I372)</f>
        <v>0</v>
      </c>
      <c r="J370" s="22">
        <f t="shared" si="142"/>
        <v>0</v>
      </c>
      <c r="K370" s="22">
        <f t="shared" si="142"/>
        <v>0</v>
      </c>
      <c r="L370" s="22">
        <f t="shared" si="142"/>
        <v>0</v>
      </c>
      <c r="M370" s="22">
        <f t="shared" si="142"/>
        <v>0</v>
      </c>
      <c r="N370" s="22">
        <f t="shared" si="142"/>
        <v>0</v>
      </c>
      <c r="O370" s="22">
        <f>SUM(O371:O376)</f>
        <v>7101807.4556299997</v>
      </c>
      <c r="P370" s="22">
        <f>SUM(P371:P376)</f>
        <v>7101807.4556299997</v>
      </c>
      <c r="Q370" s="22">
        <f>SUM(Q371:Q372)</f>
        <v>0</v>
      </c>
      <c r="R370" s="22">
        <f>SUM(R371:R372)</f>
        <v>0</v>
      </c>
      <c r="S370" s="22">
        <f>SUM(S371:S376)</f>
        <v>7010808.8136299998</v>
      </c>
      <c r="T370" s="22">
        <f>SUM(T371:T376)</f>
        <v>7010808.8136299998</v>
      </c>
      <c r="U370" s="22">
        <f>SUM(U371:U372)</f>
        <v>0</v>
      </c>
      <c r="V370" s="22">
        <f>SUM(V371:V372)</f>
        <v>0</v>
      </c>
      <c r="W370" s="22">
        <f t="shared" si="140"/>
        <v>0</v>
      </c>
      <c r="X370" s="22"/>
      <c r="Y370" s="22">
        <f t="shared" si="130"/>
        <v>90998.641999999993</v>
      </c>
      <c r="Z370" s="129">
        <f t="shared" si="132"/>
        <v>1.2813448205760674E-2</v>
      </c>
      <c r="AA370" s="22">
        <f t="shared" si="133"/>
        <v>90998.641999999993</v>
      </c>
      <c r="AB370" s="138">
        <f t="shared" si="134"/>
        <v>1.2813448205760674E-2</v>
      </c>
      <c r="AC370" s="116">
        <f>SUM(AC371:AC376)</f>
        <v>6</v>
      </c>
      <c r="AD370" s="22">
        <f>SUM(AD371:AD376)</f>
        <v>0</v>
      </c>
      <c r="AE370" s="22">
        <f>SUM(AE371:AE376)</f>
        <v>0</v>
      </c>
      <c r="AF370" s="22">
        <f>SUM(AF371:AF376)</f>
        <v>0</v>
      </c>
      <c r="AG370" s="22">
        <f>SUM(AG371:AG372)</f>
        <v>0</v>
      </c>
      <c r="AH370"/>
    </row>
    <row r="371" spans="1:34" s="27" customFormat="1" ht="108" customHeight="1">
      <c r="A371" s="45">
        <v>335</v>
      </c>
      <c r="B371" s="94" t="s">
        <v>773</v>
      </c>
      <c r="C371" s="159" t="s">
        <v>774</v>
      </c>
      <c r="D371" s="50" t="s">
        <v>247</v>
      </c>
      <c r="E371" s="35">
        <v>3829170</v>
      </c>
      <c r="F371" s="35">
        <v>6661278.0760000004</v>
      </c>
      <c r="G371" s="35"/>
      <c r="H371" s="35" t="s">
        <v>404</v>
      </c>
      <c r="I371" s="35"/>
      <c r="J371" s="36" t="s">
        <v>775</v>
      </c>
      <c r="K371" s="86"/>
      <c r="L371" s="35"/>
      <c r="M371" s="35"/>
      <c r="N371" s="35"/>
      <c r="O371" s="49">
        <f t="shared" ref="O371:O376" si="143">SUM(P371:R371)</f>
        <v>2370000</v>
      </c>
      <c r="P371" s="35">
        <v>2370000</v>
      </c>
      <c r="Q371" s="35"/>
      <c r="R371" s="35"/>
      <c r="S371" s="49">
        <f t="shared" ref="S371:S376" si="144">SUM(T371:V371)</f>
        <v>2370000</v>
      </c>
      <c r="T371" s="35">
        <v>2370000</v>
      </c>
      <c r="U371" s="35"/>
      <c r="V371" s="35"/>
      <c r="W371" s="59">
        <f t="shared" si="140"/>
        <v>0</v>
      </c>
      <c r="X371" s="59"/>
      <c r="Y371" s="59">
        <f t="shared" si="130"/>
        <v>0</v>
      </c>
      <c r="Z371" s="131">
        <f t="shared" si="132"/>
        <v>0</v>
      </c>
      <c r="AA371" s="59">
        <f t="shared" si="133"/>
        <v>0</v>
      </c>
      <c r="AB371" s="140">
        <f t="shared" si="134"/>
        <v>0</v>
      </c>
      <c r="AC371" s="124">
        <v>1</v>
      </c>
      <c r="AD371" s="124"/>
      <c r="AE371" s="124"/>
      <c r="AF371" s="66"/>
      <c r="AG371" s="56"/>
      <c r="AH371"/>
    </row>
    <row r="372" spans="1:34" s="18" customFormat="1" ht="110.25" customHeight="1">
      <c r="A372" s="45">
        <v>336</v>
      </c>
      <c r="B372" s="160" t="s">
        <v>776</v>
      </c>
      <c r="C372" s="159" t="s">
        <v>774</v>
      </c>
      <c r="D372" s="50" t="s">
        <v>105</v>
      </c>
      <c r="E372" s="49">
        <v>15598080</v>
      </c>
      <c r="F372" s="35">
        <v>15699248.290099999</v>
      </c>
      <c r="G372" s="49"/>
      <c r="H372" s="49">
        <v>1510000</v>
      </c>
      <c r="I372" s="49"/>
      <c r="J372" s="36" t="s">
        <v>777</v>
      </c>
      <c r="K372" s="112"/>
      <c r="L372" s="49"/>
      <c r="M372" s="49"/>
      <c r="N372" s="49"/>
      <c r="O372" s="49">
        <f t="shared" si="143"/>
        <v>2370000</v>
      </c>
      <c r="P372" s="49">
        <v>2370000</v>
      </c>
      <c r="Q372" s="49"/>
      <c r="R372" s="49"/>
      <c r="S372" s="49">
        <f t="shared" si="144"/>
        <v>2370000</v>
      </c>
      <c r="T372" s="49">
        <v>2370000</v>
      </c>
      <c r="U372" s="49"/>
      <c r="V372" s="49"/>
      <c r="W372" s="59">
        <f t="shared" si="140"/>
        <v>0</v>
      </c>
      <c r="X372" s="59"/>
      <c r="Y372" s="59">
        <f t="shared" si="130"/>
        <v>0</v>
      </c>
      <c r="Z372" s="131">
        <f t="shared" si="132"/>
        <v>0</v>
      </c>
      <c r="AA372" s="59">
        <f t="shared" si="133"/>
        <v>0</v>
      </c>
      <c r="AB372" s="140">
        <f t="shared" si="134"/>
        <v>0</v>
      </c>
      <c r="AC372" s="149">
        <v>1</v>
      </c>
      <c r="AD372" s="149"/>
      <c r="AE372" s="149"/>
      <c r="AF372" s="64"/>
      <c r="AG372" s="81"/>
      <c r="AH372"/>
    </row>
    <row r="373" spans="1:34" s="18" customFormat="1" ht="110.25" customHeight="1">
      <c r="A373" s="45">
        <v>337</v>
      </c>
      <c r="B373" s="160" t="s">
        <v>778</v>
      </c>
      <c r="C373" s="159" t="s">
        <v>774</v>
      </c>
      <c r="D373" s="50" t="s">
        <v>105</v>
      </c>
      <c r="E373" s="49">
        <v>4583843</v>
      </c>
      <c r="F373" s="35">
        <v>4174299.6186800003</v>
      </c>
      <c r="G373" s="49"/>
      <c r="H373" s="49"/>
      <c r="I373" s="49"/>
      <c r="J373" s="36" t="s">
        <v>779</v>
      </c>
      <c r="K373" s="112"/>
      <c r="L373" s="49"/>
      <c r="M373" s="49"/>
      <c r="N373" s="49"/>
      <c r="O373" s="49">
        <f t="shared" si="143"/>
        <v>1223491.45563</v>
      </c>
      <c r="P373" s="49">
        <v>1223491.45563</v>
      </c>
      <c r="Q373" s="49"/>
      <c r="R373" s="49"/>
      <c r="S373" s="49">
        <f t="shared" si="144"/>
        <v>1223491.45563</v>
      </c>
      <c r="T373" s="49">
        <v>1223491.45563</v>
      </c>
      <c r="U373" s="49"/>
      <c r="V373" s="49"/>
      <c r="W373" s="59">
        <f t="shared" si="140"/>
        <v>0</v>
      </c>
      <c r="X373" s="59"/>
      <c r="Y373" s="59">
        <f t="shared" si="130"/>
        <v>0</v>
      </c>
      <c r="Z373" s="131">
        <f t="shared" si="132"/>
        <v>0</v>
      </c>
      <c r="AA373" s="59">
        <f t="shared" si="133"/>
        <v>0</v>
      </c>
      <c r="AB373" s="140">
        <f t="shared" si="134"/>
        <v>0</v>
      </c>
      <c r="AC373" s="149">
        <v>1</v>
      </c>
      <c r="AD373" s="149"/>
      <c r="AE373" s="149"/>
      <c r="AF373" s="64"/>
      <c r="AG373" s="184"/>
      <c r="AH373"/>
    </row>
    <row r="374" spans="1:34" s="18" customFormat="1" ht="110.25" customHeight="1">
      <c r="A374" s="45">
        <v>338</v>
      </c>
      <c r="B374" s="160" t="s">
        <v>780</v>
      </c>
      <c r="C374" s="159" t="s">
        <v>774</v>
      </c>
      <c r="D374" s="50" t="s">
        <v>105</v>
      </c>
      <c r="E374" s="49">
        <v>5923655</v>
      </c>
      <c r="F374" s="35">
        <v>5644097.0989999995</v>
      </c>
      <c r="G374" s="49"/>
      <c r="H374" s="49">
        <v>0</v>
      </c>
      <c r="I374" s="49"/>
      <c r="J374" s="36" t="s">
        <v>781</v>
      </c>
      <c r="K374" s="112"/>
      <c r="L374" s="49"/>
      <c r="M374" s="49"/>
      <c r="N374" s="49"/>
      <c r="O374" s="49">
        <f t="shared" si="143"/>
        <v>1085000</v>
      </c>
      <c r="P374" s="49">
        <v>1085000</v>
      </c>
      <c r="Q374" s="49"/>
      <c r="R374" s="49"/>
      <c r="S374" s="49">
        <f t="shared" si="144"/>
        <v>1006001.358</v>
      </c>
      <c r="T374" s="49">
        <v>1006001.358</v>
      </c>
      <c r="U374" s="49"/>
      <c r="V374" s="49"/>
      <c r="W374" s="59">
        <f t="shared" si="140"/>
        <v>0</v>
      </c>
      <c r="X374" s="59"/>
      <c r="Y374" s="59">
        <f t="shared" si="130"/>
        <v>78998.641999999993</v>
      </c>
      <c r="Z374" s="131">
        <f t="shared" si="132"/>
        <v>7.2809808294930875E-2</v>
      </c>
      <c r="AA374" s="59">
        <f t="shared" si="133"/>
        <v>78998.641999999993</v>
      </c>
      <c r="AB374" s="140">
        <f t="shared" si="134"/>
        <v>7.2809808294930875E-2</v>
      </c>
      <c r="AC374" s="149">
        <v>1</v>
      </c>
      <c r="AD374" s="149"/>
      <c r="AE374" s="149"/>
      <c r="AF374" s="64"/>
      <c r="AG374" s="184"/>
      <c r="AH374"/>
    </row>
    <row r="375" spans="1:34" s="18" customFormat="1" ht="110.25" customHeight="1">
      <c r="A375" s="45">
        <v>339</v>
      </c>
      <c r="B375" s="160" t="s">
        <v>782</v>
      </c>
      <c r="C375" s="159" t="s">
        <v>774</v>
      </c>
      <c r="D375" s="50" t="s">
        <v>105</v>
      </c>
      <c r="E375" s="49">
        <v>15598080</v>
      </c>
      <c r="F375" s="35">
        <v>15699248.290099999</v>
      </c>
      <c r="G375" s="49"/>
      <c r="H375" s="49">
        <v>2616709.6447899998</v>
      </c>
      <c r="I375" s="49"/>
      <c r="J375" s="183"/>
      <c r="K375" s="112"/>
      <c r="L375" s="49"/>
      <c r="M375" s="49"/>
      <c r="N375" s="49"/>
      <c r="O375" s="49">
        <f t="shared" si="143"/>
        <v>41316</v>
      </c>
      <c r="P375" s="49">
        <v>41316</v>
      </c>
      <c r="Q375" s="49"/>
      <c r="R375" s="49"/>
      <c r="S375" s="49">
        <f t="shared" si="144"/>
        <v>41316</v>
      </c>
      <c r="T375" s="49">
        <v>41316</v>
      </c>
      <c r="U375" s="49"/>
      <c r="V375" s="49"/>
      <c r="W375" s="59">
        <f t="shared" si="140"/>
        <v>0</v>
      </c>
      <c r="X375" s="59"/>
      <c r="Y375" s="59">
        <f t="shared" si="130"/>
        <v>0</v>
      </c>
      <c r="Z375" s="131">
        <f t="shared" si="132"/>
        <v>0</v>
      </c>
      <c r="AA375" s="59">
        <f t="shared" si="133"/>
        <v>0</v>
      </c>
      <c r="AB375" s="140">
        <f t="shared" si="134"/>
        <v>0</v>
      </c>
      <c r="AC375" s="149">
        <v>1</v>
      </c>
      <c r="AD375" s="149"/>
      <c r="AE375" s="149"/>
      <c r="AF375" s="64"/>
      <c r="AG375" s="184"/>
      <c r="AH375"/>
    </row>
    <row r="376" spans="1:34" s="18" customFormat="1" ht="109.9" customHeight="1">
      <c r="A376" s="45">
        <v>341</v>
      </c>
      <c r="B376" s="160" t="s">
        <v>784</v>
      </c>
      <c r="C376" s="159" t="s">
        <v>774</v>
      </c>
      <c r="D376" s="48" t="s">
        <v>113</v>
      </c>
      <c r="E376" s="49">
        <v>116455</v>
      </c>
      <c r="F376" s="49">
        <v>112905.66376</v>
      </c>
      <c r="G376" s="49"/>
      <c r="H376" s="49"/>
      <c r="I376" s="49"/>
      <c r="J376" s="183"/>
      <c r="K376" s="112"/>
      <c r="L376" s="49"/>
      <c r="M376" s="49"/>
      <c r="N376" s="49"/>
      <c r="O376" s="49">
        <f t="shared" si="143"/>
        <v>12000</v>
      </c>
      <c r="P376" s="49">
        <v>12000</v>
      </c>
      <c r="Q376" s="49"/>
      <c r="R376" s="49"/>
      <c r="S376" s="49">
        <f t="shared" si="144"/>
        <v>0</v>
      </c>
      <c r="T376" s="49"/>
      <c r="U376" s="49"/>
      <c r="V376" s="49"/>
      <c r="W376" s="59">
        <f t="shared" si="140"/>
        <v>0</v>
      </c>
      <c r="X376" s="59"/>
      <c r="Y376" s="59">
        <f t="shared" si="130"/>
        <v>12000</v>
      </c>
      <c r="Z376" s="131">
        <f t="shared" si="132"/>
        <v>1</v>
      </c>
      <c r="AA376" s="59">
        <f t="shared" si="133"/>
        <v>12000</v>
      </c>
      <c r="AB376" s="140">
        <f t="shared" si="134"/>
        <v>1</v>
      </c>
      <c r="AC376" s="149">
        <v>1</v>
      </c>
      <c r="AD376" s="149"/>
      <c r="AE376" s="149"/>
      <c r="AF376" s="64"/>
      <c r="AG376" s="184"/>
      <c r="AH376"/>
    </row>
    <row r="377" spans="1:34" s="6" customFormat="1" ht="27.6" customHeight="1">
      <c r="A377" s="33" t="s">
        <v>785</v>
      </c>
      <c r="B377" s="23" t="s">
        <v>139</v>
      </c>
      <c r="C377" s="19"/>
      <c r="D377" s="21"/>
      <c r="E377" s="22">
        <f>SUM(E378:E378)</f>
        <v>0</v>
      </c>
      <c r="F377" s="22">
        <f>SUM(F378:F379)</f>
        <v>181575.98292000001</v>
      </c>
      <c r="G377" s="22">
        <f t="shared" ref="G377:N377" si="145">SUM(G378:G378)</f>
        <v>0</v>
      </c>
      <c r="H377" s="22">
        <f t="shared" si="145"/>
        <v>0</v>
      </c>
      <c r="I377" s="22">
        <f t="shared" si="145"/>
        <v>0</v>
      </c>
      <c r="J377" s="22">
        <f t="shared" si="145"/>
        <v>0</v>
      </c>
      <c r="K377" s="22">
        <f t="shared" si="145"/>
        <v>0</v>
      </c>
      <c r="L377" s="22">
        <f t="shared" si="145"/>
        <v>0</v>
      </c>
      <c r="M377" s="22">
        <f t="shared" si="145"/>
        <v>0</v>
      </c>
      <c r="N377" s="22">
        <f t="shared" si="145"/>
        <v>0</v>
      </c>
      <c r="O377" s="22">
        <f>SUM(O378:O379)</f>
        <v>5704</v>
      </c>
      <c r="P377" s="22">
        <f>SUM(P378:P379)</f>
        <v>5704</v>
      </c>
      <c r="Q377" s="22">
        <f>SUM(Q378:Q378)</f>
        <v>0</v>
      </c>
      <c r="R377" s="22">
        <f>SUM(R378:R378)</f>
        <v>0</v>
      </c>
      <c r="S377" s="22">
        <f>SUM(S378:S379)</f>
        <v>1711.18595</v>
      </c>
      <c r="T377" s="22">
        <f>SUM(T378:T379)</f>
        <v>1711.18595</v>
      </c>
      <c r="U377" s="22">
        <f>SUM(U378:U378)</f>
        <v>0</v>
      </c>
      <c r="V377" s="22">
        <f>SUM(V378:V378)</f>
        <v>0</v>
      </c>
      <c r="W377" s="22">
        <f t="shared" si="140"/>
        <v>0</v>
      </c>
      <c r="X377" s="22"/>
      <c r="Y377" s="22">
        <f t="shared" si="130"/>
        <v>3992.81405</v>
      </c>
      <c r="Z377" s="129">
        <f t="shared" si="132"/>
        <v>0.70000246318373072</v>
      </c>
      <c r="AA377" s="22">
        <f t="shared" si="133"/>
        <v>3992.81405</v>
      </c>
      <c r="AB377" s="138">
        <f t="shared" si="134"/>
        <v>0.70000246318373072</v>
      </c>
      <c r="AC377" s="22">
        <f>SUM(AC378:AC379)</f>
        <v>2</v>
      </c>
      <c r="AD377" s="116">
        <f>SUM(AD378:AD379)</f>
        <v>0</v>
      </c>
      <c r="AE377" s="116">
        <f>SUM(AE378:AE379)</f>
        <v>0</v>
      </c>
      <c r="AF377" s="22">
        <f>SUM(AF378:AF378)</f>
        <v>0</v>
      </c>
      <c r="AG377" s="22">
        <f>SUM(AG378:AG378)</f>
        <v>0</v>
      </c>
      <c r="AH377"/>
    </row>
    <row r="378" spans="1:34" s="27" customFormat="1" ht="71.25" customHeight="1">
      <c r="A378" s="85">
        <v>342</v>
      </c>
      <c r="B378" s="94" t="s">
        <v>786</v>
      </c>
      <c r="C378" s="159" t="s">
        <v>774</v>
      </c>
      <c r="D378" s="50" t="s">
        <v>75</v>
      </c>
      <c r="E378" s="35"/>
      <c r="F378" s="35">
        <v>175872.02976</v>
      </c>
      <c r="G378" s="35"/>
      <c r="H378" s="35"/>
      <c r="I378" s="35"/>
      <c r="J378" s="36" t="s">
        <v>141</v>
      </c>
      <c r="K378" s="86"/>
      <c r="L378" s="35"/>
      <c r="M378" s="35"/>
      <c r="N378" s="35"/>
      <c r="O378" s="49">
        <f t="shared" ref="O378:O379" si="146">SUM(P378:R378)</f>
        <v>0</v>
      </c>
      <c r="P378" s="35">
        <v>0</v>
      </c>
      <c r="Q378" s="35"/>
      <c r="R378" s="35"/>
      <c r="S378" s="49">
        <f t="shared" ref="S378:S379" si="147">SUM(T378:V378)</f>
        <v>0</v>
      </c>
      <c r="T378" s="35">
        <v>0</v>
      </c>
      <c r="U378" s="35"/>
      <c r="V378" s="35"/>
      <c r="W378" s="59">
        <f t="shared" si="140"/>
        <v>0</v>
      </c>
      <c r="X378" s="59"/>
      <c r="Y378" s="59">
        <f t="shared" si="130"/>
        <v>0</v>
      </c>
      <c r="Z378" s="131"/>
      <c r="AA378" s="59"/>
      <c r="AB378" s="140"/>
      <c r="AC378" s="124">
        <v>1</v>
      </c>
      <c r="AD378" s="124"/>
      <c r="AE378" s="124"/>
      <c r="AF378" s="66"/>
      <c r="AG378" s="56" t="s">
        <v>787</v>
      </c>
      <c r="AH378"/>
    </row>
    <row r="379" spans="1:34" s="27" customFormat="1" ht="126.75" customHeight="1">
      <c r="A379" s="85">
        <v>343</v>
      </c>
      <c r="B379" s="94" t="s">
        <v>788</v>
      </c>
      <c r="C379" s="159" t="s">
        <v>774</v>
      </c>
      <c r="D379" s="48" t="s">
        <v>113</v>
      </c>
      <c r="E379" s="35"/>
      <c r="F379" s="35">
        <v>5703.95316</v>
      </c>
      <c r="G379" s="35"/>
      <c r="H379" s="35"/>
      <c r="I379" s="35"/>
      <c r="J379" s="36"/>
      <c r="K379" s="86"/>
      <c r="L379" s="35"/>
      <c r="M379" s="35"/>
      <c r="N379" s="35"/>
      <c r="O379" s="49">
        <f t="shared" si="146"/>
        <v>5704</v>
      </c>
      <c r="P379" s="35">
        <v>5704</v>
      </c>
      <c r="Q379" s="35"/>
      <c r="R379" s="35"/>
      <c r="S379" s="49">
        <f t="shared" si="147"/>
        <v>1711.18595</v>
      </c>
      <c r="T379" s="35">
        <v>1711.18595</v>
      </c>
      <c r="U379" s="35"/>
      <c r="V379" s="35"/>
      <c r="W379" s="59">
        <f t="shared" si="140"/>
        <v>0</v>
      </c>
      <c r="X379" s="59"/>
      <c r="Y379" s="59">
        <f t="shared" si="130"/>
        <v>3992.81405</v>
      </c>
      <c r="Z379" s="131">
        <f t="shared" si="132"/>
        <v>0.70000246318373072</v>
      </c>
      <c r="AA379" s="59">
        <f t="shared" si="133"/>
        <v>3992.81405</v>
      </c>
      <c r="AB379" s="140">
        <f t="shared" si="134"/>
        <v>0.70000246318373072</v>
      </c>
      <c r="AC379" s="124">
        <v>1</v>
      </c>
      <c r="AD379" s="124"/>
      <c r="AE379" s="124"/>
      <c r="AF379" s="66"/>
      <c r="AG379" s="177"/>
      <c r="AH379"/>
    </row>
    <row r="380" spans="1:34" s="6" customFormat="1" ht="30.75" customHeight="1">
      <c r="A380" s="168" t="s">
        <v>789</v>
      </c>
      <c r="B380" s="169"/>
      <c r="C380" s="28"/>
      <c r="D380" s="16"/>
      <c r="E380" s="25">
        <f t="shared" ref="E380:V380" si="148">E382+E393</f>
        <v>492773417.50739998</v>
      </c>
      <c r="F380" s="25">
        <f t="shared" si="148"/>
        <v>488572488.96133995</v>
      </c>
      <c r="G380" s="25">
        <f t="shared" si="148"/>
        <v>58366543</v>
      </c>
      <c r="H380" s="25">
        <f t="shared" si="148"/>
        <v>261832809.44</v>
      </c>
      <c r="I380" s="25">
        <f t="shared" si="148"/>
        <v>167700000</v>
      </c>
      <c r="J380" s="25">
        <f t="shared" si="148"/>
        <v>0</v>
      </c>
      <c r="K380" s="25">
        <f t="shared" si="148"/>
        <v>0</v>
      </c>
      <c r="L380" s="25">
        <f t="shared" si="148"/>
        <v>0</v>
      </c>
      <c r="M380" s="25">
        <f t="shared" si="148"/>
        <v>40724404</v>
      </c>
      <c r="N380" s="25">
        <f t="shared" si="148"/>
        <v>5662587.4100000001</v>
      </c>
      <c r="O380" s="25">
        <f t="shared" si="148"/>
        <v>11758832</v>
      </c>
      <c r="P380" s="25">
        <f t="shared" si="148"/>
        <v>3176883</v>
      </c>
      <c r="Q380" s="25">
        <f t="shared" si="148"/>
        <v>175284</v>
      </c>
      <c r="R380" s="25">
        <f t="shared" si="148"/>
        <v>8406665</v>
      </c>
      <c r="S380" s="25">
        <f t="shared" si="148"/>
        <v>10212949</v>
      </c>
      <c r="T380" s="25">
        <f t="shared" si="148"/>
        <v>1631000</v>
      </c>
      <c r="U380" s="25">
        <f t="shared" si="148"/>
        <v>175284</v>
      </c>
      <c r="V380" s="25">
        <f t="shared" si="148"/>
        <v>8406665</v>
      </c>
      <c r="W380" s="25">
        <f t="shared" si="140"/>
        <v>0</v>
      </c>
      <c r="X380" s="25"/>
      <c r="Y380" s="25">
        <f t="shared" si="130"/>
        <v>1545883</v>
      </c>
      <c r="Z380" s="125">
        <f t="shared" si="132"/>
        <v>0.46115930381750075</v>
      </c>
      <c r="AA380" s="25">
        <f t="shared" si="133"/>
        <v>1545883</v>
      </c>
      <c r="AB380" s="126">
        <f t="shared" si="134"/>
        <v>0.13146569319129656</v>
      </c>
      <c r="AC380" s="25">
        <f>AC382+AC393</f>
        <v>6</v>
      </c>
      <c r="AD380" s="25">
        <f>AD382+AD393</f>
        <v>0</v>
      </c>
      <c r="AE380" s="25">
        <f>AE382+AE393</f>
        <v>0</v>
      </c>
      <c r="AF380" s="25">
        <f>AF382+AF393</f>
        <v>0</v>
      </c>
      <c r="AG380" s="25"/>
      <c r="AH380"/>
    </row>
    <row r="381" spans="1:34" ht="25.5" customHeight="1">
      <c r="A381" s="34"/>
      <c r="B381" s="13" t="s">
        <v>207</v>
      </c>
      <c r="C381" s="2"/>
      <c r="D381" s="2"/>
      <c r="E381" s="26"/>
      <c r="F381" s="14"/>
      <c r="G381" s="14"/>
      <c r="H381" s="14"/>
      <c r="I381" s="14"/>
      <c r="J381" s="15"/>
      <c r="K381" s="14"/>
      <c r="L381" s="14"/>
      <c r="M381" s="14"/>
      <c r="N381" s="14"/>
      <c r="O381" s="14"/>
      <c r="P381" s="14"/>
      <c r="Q381" s="14"/>
      <c r="R381" s="14"/>
      <c r="S381" s="14"/>
      <c r="T381" s="14"/>
      <c r="U381" s="14"/>
      <c r="V381" s="14"/>
      <c r="W381" s="58">
        <f t="shared" si="140"/>
        <v>0</v>
      </c>
      <c r="X381" s="60"/>
      <c r="Y381" s="58">
        <f t="shared" si="130"/>
        <v>0</v>
      </c>
      <c r="Z381" s="132"/>
      <c r="AA381" s="58"/>
      <c r="AB381" s="141"/>
      <c r="AC381" s="119"/>
      <c r="AD381" s="119"/>
      <c r="AE381" s="119"/>
      <c r="AF381" s="65"/>
      <c r="AG381" s="74"/>
      <c r="AH381"/>
    </row>
    <row r="382" spans="1:34" s="6" customFormat="1" ht="47.25" customHeight="1">
      <c r="A382" s="113" t="s">
        <v>790</v>
      </c>
      <c r="B382" s="23" t="s">
        <v>791</v>
      </c>
      <c r="C382" s="21"/>
      <c r="D382" s="21"/>
      <c r="E382" s="22">
        <f>E383+E385+E387+E389+F391</f>
        <v>489453685.50739998</v>
      </c>
      <c r="F382" s="22">
        <f t="shared" ref="F382:V382" si="149">F383+F385+F387+F389+F391</f>
        <v>485319453.50467998</v>
      </c>
      <c r="G382" s="22">
        <f t="shared" si="149"/>
        <v>58366543</v>
      </c>
      <c r="H382" s="22">
        <f t="shared" si="149"/>
        <v>260832809.44</v>
      </c>
      <c r="I382" s="22">
        <f t="shared" si="149"/>
        <v>167700000</v>
      </c>
      <c r="J382" s="22">
        <f t="shared" si="149"/>
        <v>0</v>
      </c>
      <c r="K382" s="22">
        <f t="shared" si="149"/>
        <v>0</v>
      </c>
      <c r="L382" s="22">
        <f t="shared" si="149"/>
        <v>0</v>
      </c>
      <c r="M382" s="22">
        <f t="shared" si="149"/>
        <v>40724404</v>
      </c>
      <c r="N382" s="22">
        <f t="shared" si="149"/>
        <v>5662587.4100000001</v>
      </c>
      <c r="O382" s="22">
        <f t="shared" si="149"/>
        <v>11127832</v>
      </c>
      <c r="P382" s="22">
        <f t="shared" si="149"/>
        <v>2545883</v>
      </c>
      <c r="Q382" s="22">
        <f t="shared" si="149"/>
        <v>175284</v>
      </c>
      <c r="R382" s="22">
        <f t="shared" si="149"/>
        <v>8406665</v>
      </c>
      <c r="S382" s="22">
        <f t="shared" si="149"/>
        <v>9581949</v>
      </c>
      <c r="T382" s="22">
        <f t="shared" si="149"/>
        <v>1000000</v>
      </c>
      <c r="U382" s="22">
        <f t="shared" si="149"/>
        <v>175284</v>
      </c>
      <c r="V382" s="22">
        <f t="shared" si="149"/>
        <v>8406665</v>
      </c>
      <c r="W382" s="22">
        <f t="shared" si="140"/>
        <v>0</v>
      </c>
      <c r="X382" s="22"/>
      <c r="Y382" s="22">
        <f t="shared" si="130"/>
        <v>1545883</v>
      </c>
      <c r="Z382" s="129">
        <f t="shared" si="132"/>
        <v>0.56809560015978444</v>
      </c>
      <c r="AA382" s="22">
        <f t="shared" si="133"/>
        <v>1545883</v>
      </c>
      <c r="AB382" s="147">
        <f t="shared" si="134"/>
        <v>0.13892041145121531</v>
      </c>
      <c r="AC382" s="22">
        <f>AC383+AC385+AC387+AC389+AC391</f>
        <v>5</v>
      </c>
      <c r="AD382" s="22">
        <f>AD383+AD385+AD387+AD389+AD391</f>
        <v>0</v>
      </c>
      <c r="AE382" s="22">
        <f>AE383+AE385+AE387+AE389+AE391</f>
        <v>0</v>
      </c>
      <c r="AF382" s="22"/>
      <c r="AG382" s="73"/>
      <c r="AH382"/>
    </row>
    <row r="383" spans="1:34" s="6" customFormat="1" ht="27" customHeight="1">
      <c r="A383" s="83"/>
      <c r="B383" s="175" t="s">
        <v>797</v>
      </c>
      <c r="C383" s="84"/>
      <c r="D383" s="84"/>
      <c r="E383" s="44">
        <f>SUM(E384)</f>
        <v>67814524</v>
      </c>
      <c r="F383" s="44">
        <f t="shared" ref="F383:V383" si="150">SUM(F384)</f>
        <v>63776109.899999999</v>
      </c>
      <c r="G383" s="44">
        <f t="shared" si="150"/>
        <v>58366543</v>
      </c>
      <c r="H383" s="44">
        <f t="shared" si="150"/>
        <v>9447980.9600000009</v>
      </c>
      <c r="I383" s="44">
        <f t="shared" si="150"/>
        <v>0</v>
      </c>
      <c r="J383" s="44">
        <f t="shared" si="150"/>
        <v>0</v>
      </c>
      <c r="K383" s="44">
        <f t="shared" si="150"/>
        <v>0</v>
      </c>
      <c r="L383" s="44">
        <f t="shared" si="150"/>
        <v>0</v>
      </c>
      <c r="M383" s="44">
        <f t="shared" si="150"/>
        <v>40724404</v>
      </c>
      <c r="N383" s="44">
        <f t="shared" si="150"/>
        <v>4240789.41</v>
      </c>
      <c r="O383" s="44">
        <f t="shared" si="150"/>
        <v>8581949</v>
      </c>
      <c r="P383" s="44">
        <f t="shared" si="150"/>
        <v>0</v>
      </c>
      <c r="Q383" s="44">
        <f t="shared" si="150"/>
        <v>175284</v>
      </c>
      <c r="R383" s="44">
        <f t="shared" si="150"/>
        <v>8406665</v>
      </c>
      <c r="S383" s="44">
        <f t="shared" si="150"/>
        <v>8581949</v>
      </c>
      <c r="T383" s="44">
        <f t="shared" si="150"/>
        <v>0</v>
      </c>
      <c r="U383" s="44">
        <f t="shared" si="150"/>
        <v>175284</v>
      </c>
      <c r="V383" s="44">
        <f t="shared" si="150"/>
        <v>8406665</v>
      </c>
      <c r="W383" s="44">
        <f t="shared" si="140"/>
        <v>0</v>
      </c>
      <c r="X383" s="44"/>
      <c r="Y383" s="44">
        <f t="shared" si="130"/>
        <v>0</v>
      </c>
      <c r="Z383" s="137">
        <f t="shared" si="132"/>
        <v>0</v>
      </c>
      <c r="AA383" s="44">
        <f t="shared" si="133"/>
        <v>0</v>
      </c>
      <c r="AB383" s="146">
        <f t="shared" si="134"/>
        <v>0</v>
      </c>
      <c r="AC383" s="44">
        <f t="shared" ref="AC383:AF383" si="151">SUM(AC384)</f>
        <v>1</v>
      </c>
      <c r="AD383" s="44">
        <f t="shared" si="151"/>
        <v>0</v>
      </c>
      <c r="AE383" s="44">
        <f t="shared" si="151"/>
        <v>0</v>
      </c>
      <c r="AF383" s="44">
        <f t="shared" si="151"/>
        <v>0</v>
      </c>
      <c r="AG383" s="44"/>
      <c r="AH383"/>
    </row>
    <row r="384" spans="1:34" s="153" customFormat="1" ht="181.5" customHeight="1">
      <c r="A384" s="226">
        <v>345</v>
      </c>
      <c r="B384" s="206" t="s">
        <v>798</v>
      </c>
      <c r="C384" s="221" t="s">
        <v>799</v>
      </c>
      <c r="D384" s="192" t="s">
        <v>800</v>
      </c>
      <c r="E384" s="194">
        <v>67814524</v>
      </c>
      <c r="F384" s="194">
        <v>63776109.899999999</v>
      </c>
      <c r="G384" s="194">
        <v>58366543</v>
      </c>
      <c r="H384" s="194">
        <v>9447980.9600000009</v>
      </c>
      <c r="I384" s="194"/>
      <c r="J384" s="217" t="s">
        <v>801</v>
      </c>
      <c r="K384" s="227"/>
      <c r="L384" s="194"/>
      <c r="M384" s="194">
        <v>40724404</v>
      </c>
      <c r="N384" s="194">
        <v>4240789.41</v>
      </c>
      <c r="O384" s="193">
        <f t="shared" ref="O384" si="152">SUM(P384:R384)</f>
        <v>8581949</v>
      </c>
      <c r="P384" s="194"/>
      <c r="Q384" s="194">
        <v>175284</v>
      </c>
      <c r="R384" s="194">
        <v>8406665</v>
      </c>
      <c r="S384" s="193">
        <f t="shared" ref="S384" si="153">SUM(T384:V384)</f>
        <v>8581949</v>
      </c>
      <c r="T384" s="194"/>
      <c r="U384" s="194">
        <v>175284</v>
      </c>
      <c r="V384" s="194">
        <v>8406665</v>
      </c>
      <c r="W384" s="197">
        <f>R384-V384</f>
        <v>0</v>
      </c>
      <c r="X384" s="197"/>
      <c r="Y384" s="197">
        <f>P384+Q384-T384-U384</f>
        <v>0</v>
      </c>
      <c r="Z384" s="198">
        <f>Y384/(P384+Q384)</f>
        <v>0</v>
      </c>
      <c r="AA384" s="197">
        <f>Y384+W384</f>
        <v>0</v>
      </c>
      <c r="AB384" s="199">
        <f>AA384/O384</f>
        <v>0</v>
      </c>
      <c r="AC384" s="212">
        <v>1</v>
      </c>
      <c r="AD384" s="212"/>
      <c r="AE384" s="212"/>
      <c r="AF384" s="228"/>
      <c r="AG384" s="202" t="s">
        <v>802</v>
      </c>
      <c r="AH384"/>
    </row>
    <row r="385" spans="1:34" s="6" customFormat="1" ht="46.5" customHeight="1">
      <c r="A385" s="83"/>
      <c r="B385" s="175" t="s">
        <v>810</v>
      </c>
      <c r="C385" s="84"/>
      <c r="D385" s="84"/>
      <c r="E385" s="44">
        <f t="shared" ref="E385:V385" si="154">SUM(E386:E386)</f>
        <v>418448959</v>
      </c>
      <c r="F385" s="44">
        <f t="shared" si="154"/>
        <v>418448959</v>
      </c>
      <c r="G385" s="44">
        <f t="shared" si="154"/>
        <v>0</v>
      </c>
      <c r="H385" s="44">
        <f t="shared" si="154"/>
        <v>250748959</v>
      </c>
      <c r="I385" s="44">
        <f t="shared" si="154"/>
        <v>167700000</v>
      </c>
      <c r="J385" s="44">
        <f t="shared" si="154"/>
        <v>0</v>
      </c>
      <c r="K385" s="44">
        <f t="shared" si="154"/>
        <v>0</v>
      </c>
      <c r="L385" s="44">
        <f t="shared" si="154"/>
        <v>0</v>
      </c>
      <c r="M385" s="44">
        <f t="shared" si="154"/>
        <v>0</v>
      </c>
      <c r="N385" s="44">
        <f t="shared" si="154"/>
        <v>0</v>
      </c>
      <c r="O385" s="44">
        <f t="shared" si="154"/>
        <v>0</v>
      </c>
      <c r="P385" s="44">
        <f t="shared" si="154"/>
        <v>0</v>
      </c>
      <c r="Q385" s="44">
        <f t="shared" si="154"/>
        <v>0</v>
      </c>
      <c r="R385" s="44">
        <f t="shared" si="154"/>
        <v>0</v>
      </c>
      <c r="S385" s="44">
        <f t="shared" si="154"/>
        <v>0</v>
      </c>
      <c r="T385" s="44">
        <f t="shared" si="154"/>
        <v>0</v>
      </c>
      <c r="U385" s="44">
        <f t="shared" si="154"/>
        <v>0</v>
      </c>
      <c r="V385" s="44">
        <f t="shared" si="154"/>
        <v>0</v>
      </c>
      <c r="W385" s="44">
        <f t="shared" si="140"/>
        <v>0</v>
      </c>
      <c r="X385" s="44"/>
      <c r="Y385" s="44">
        <f t="shared" si="130"/>
        <v>0</v>
      </c>
      <c r="Z385" s="137" t="e">
        <f t="shared" si="132"/>
        <v>#DIV/0!</v>
      </c>
      <c r="AA385" s="44">
        <f t="shared" si="133"/>
        <v>0</v>
      </c>
      <c r="AB385" s="146" t="e">
        <f t="shared" si="134"/>
        <v>#DIV/0!</v>
      </c>
      <c r="AC385" s="44">
        <f>SUM(AC386:AC386)</f>
        <v>1</v>
      </c>
      <c r="AD385" s="44">
        <f>SUM(AD386:AD386)</f>
        <v>0</v>
      </c>
      <c r="AE385" s="44">
        <f>SUM(AE386:AE386)</f>
        <v>0</v>
      </c>
      <c r="AF385" s="44"/>
      <c r="AG385" s="44"/>
      <c r="AH385"/>
    </row>
    <row r="386" spans="1:34" s="153" customFormat="1" ht="193.5" customHeight="1">
      <c r="A386" s="226">
        <v>348</v>
      </c>
      <c r="B386" s="206" t="s">
        <v>816</v>
      </c>
      <c r="C386" s="221" t="s">
        <v>812</v>
      </c>
      <c r="D386" s="229" t="s">
        <v>113</v>
      </c>
      <c r="E386" s="194">
        <v>418448959</v>
      </c>
      <c r="F386" s="194">
        <v>418448959</v>
      </c>
      <c r="G386" s="194"/>
      <c r="H386" s="194">
        <v>250748959</v>
      </c>
      <c r="I386" s="194">
        <v>167700000</v>
      </c>
      <c r="J386" s="217"/>
      <c r="K386" s="227" t="s">
        <v>817</v>
      </c>
      <c r="L386" s="194"/>
      <c r="M386" s="194"/>
      <c r="N386" s="194"/>
      <c r="O386" s="193" t="s">
        <v>818</v>
      </c>
      <c r="P386" s="193" t="s">
        <v>818</v>
      </c>
      <c r="Q386" s="194"/>
      <c r="R386" s="194"/>
      <c r="S386" s="193" t="s">
        <v>818</v>
      </c>
      <c r="T386" s="193" t="s">
        <v>818</v>
      </c>
      <c r="U386" s="194"/>
      <c r="V386" s="194"/>
      <c r="W386" s="197">
        <f t="shared" si="140"/>
        <v>0</v>
      </c>
      <c r="X386" s="197"/>
      <c r="Y386" s="197" t="e">
        <f t="shared" si="130"/>
        <v>#VALUE!</v>
      </c>
      <c r="Z386" s="198" t="e">
        <f t="shared" si="132"/>
        <v>#VALUE!</v>
      </c>
      <c r="AA386" s="197" t="e">
        <f t="shared" si="133"/>
        <v>#VALUE!</v>
      </c>
      <c r="AB386" s="199" t="e">
        <f t="shared" si="134"/>
        <v>#VALUE!</v>
      </c>
      <c r="AC386" s="212">
        <v>1</v>
      </c>
      <c r="AD386" s="212"/>
      <c r="AE386" s="212"/>
      <c r="AF386" s="215"/>
      <c r="AG386" s="230" t="s">
        <v>819</v>
      </c>
      <c r="AH386"/>
    </row>
    <row r="387" spans="1:34" s="6" customFormat="1" ht="30" customHeight="1">
      <c r="A387" s="83"/>
      <c r="B387" s="175" t="s">
        <v>820</v>
      </c>
      <c r="C387" s="84"/>
      <c r="D387" s="84"/>
      <c r="E387" s="44">
        <f t="shared" ref="E387:V387" si="155">SUM(E388:E388)</f>
        <v>2526847.7000000002</v>
      </c>
      <c r="F387" s="44">
        <f t="shared" si="155"/>
        <v>2435706.56</v>
      </c>
      <c r="G387" s="44">
        <f t="shared" si="155"/>
        <v>0</v>
      </c>
      <c r="H387" s="44">
        <f t="shared" si="155"/>
        <v>421798</v>
      </c>
      <c r="I387" s="44">
        <f t="shared" si="155"/>
        <v>0</v>
      </c>
      <c r="J387" s="44">
        <f t="shared" si="155"/>
        <v>0</v>
      </c>
      <c r="K387" s="44">
        <f t="shared" si="155"/>
        <v>0</v>
      </c>
      <c r="L387" s="44">
        <f t="shared" si="155"/>
        <v>0</v>
      </c>
      <c r="M387" s="44">
        <f t="shared" si="155"/>
        <v>0</v>
      </c>
      <c r="N387" s="44">
        <f t="shared" si="155"/>
        <v>1421798</v>
      </c>
      <c r="O387" s="44">
        <f t="shared" si="155"/>
        <v>2105050</v>
      </c>
      <c r="P387" s="44">
        <f t="shared" si="155"/>
        <v>2105050</v>
      </c>
      <c r="Q387" s="44">
        <f t="shared" si="155"/>
        <v>0</v>
      </c>
      <c r="R387" s="44">
        <f t="shared" si="155"/>
        <v>0</v>
      </c>
      <c r="S387" s="44">
        <f t="shared" si="155"/>
        <v>1000000</v>
      </c>
      <c r="T387" s="44">
        <f t="shared" si="155"/>
        <v>1000000</v>
      </c>
      <c r="U387" s="44">
        <f t="shared" si="155"/>
        <v>0</v>
      </c>
      <c r="V387" s="44">
        <f t="shared" si="155"/>
        <v>0</v>
      </c>
      <c r="W387" s="44">
        <f t="shared" si="140"/>
        <v>0</v>
      </c>
      <c r="X387" s="44"/>
      <c r="Y387" s="44">
        <f t="shared" si="130"/>
        <v>1105050</v>
      </c>
      <c r="Z387" s="137">
        <f t="shared" si="132"/>
        <v>0.52495190138001468</v>
      </c>
      <c r="AA387" s="44">
        <f t="shared" si="133"/>
        <v>1105050</v>
      </c>
      <c r="AB387" s="146">
        <f t="shared" si="134"/>
        <v>0.52495190138001468</v>
      </c>
      <c r="AC387" s="120">
        <f>SUM(AC388:AC388)</f>
        <v>1</v>
      </c>
      <c r="AD387" s="120">
        <f>SUM(AD388:AD388)</f>
        <v>0</v>
      </c>
      <c r="AE387" s="120">
        <f>SUM(AE388:AE388)</f>
        <v>0</v>
      </c>
      <c r="AF387" s="44">
        <f>SUM(AF388:AF388)</f>
        <v>0</v>
      </c>
      <c r="AG387" s="44">
        <f>SUM(AG388:AG388)</f>
        <v>0</v>
      </c>
      <c r="AH387"/>
    </row>
    <row r="388" spans="1:34" s="153" customFormat="1" ht="93" customHeight="1">
      <c r="A388" s="190">
        <v>349</v>
      </c>
      <c r="B388" s="206" t="s">
        <v>821</v>
      </c>
      <c r="C388" s="221" t="s">
        <v>822</v>
      </c>
      <c r="D388" s="192" t="s">
        <v>44</v>
      </c>
      <c r="E388" s="194">
        <v>2526847.7000000002</v>
      </c>
      <c r="F388" s="194">
        <v>2435706.56</v>
      </c>
      <c r="G388" s="194"/>
      <c r="H388" s="194">
        <v>421798</v>
      </c>
      <c r="I388" s="194"/>
      <c r="J388" s="217" t="s">
        <v>823</v>
      </c>
      <c r="K388" s="227" t="s">
        <v>824</v>
      </c>
      <c r="L388" s="194" t="s">
        <v>825</v>
      </c>
      <c r="M388" s="194"/>
      <c r="N388" s="194">
        <v>1421798</v>
      </c>
      <c r="O388" s="193">
        <f t="shared" ref="O388" si="156">SUM(P388:R388)</f>
        <v>2105050</v>
      </c>
      <c r="P388" s="193">
        <v>2105050</v>
      </c>
      <c r="Q388" s="194"/>
      <c r="R388" s="194"/>
      <c r="S388" s="193">
        <f t="shared" ref="S388" si="157">SUM(T388:V388)</f>
        <v>1000000</v>
      </c>
      <c r="T388" s="193">
        <v>1000000</v>
      </c>
      <c r="U388" s="194"/>
      <c r="V388" s="194"/>
      <c r="W388" s="197">
        <f t="shared" si="140"/>
        <v>0</v>
      </c>
      <c r="X388" s="197"/>
      <c r="Y388" s="197">
        <f t="shared" si="130"/>
        <v>1105050</v>
      </c>
      <c r="Z388" s="198">
        <f t="shared" si="132"/>
        <v>0.52495190138001468</v>
      </c>
      <c r="AA388" s="197">
        <f t="shared" si="133"/>
        <v>1105050</v>
      </c>
      <c r="AB388" s="199">
        <f t="shared" si="134"/>
        <v>0.52495190138001468</v>
      </c>
      <c r="AC388" s="212">
        <v>1</v>
      </c>
      <c r="AD388" s="212"/>
      <c r="AE388" s="212"/>
      <c r="AF388" s="215"/>
      <c r="AG388" s="202" t="s">
        <v>825</v>
      </c>
      <c r="AH388"/>
    </row>
    <row r="389" spans="1:34" s="6" customFormat="1" ht="51" customHeight="1">
      <c r="A389" s="83"/>
      <c r="B389" s="175" t="s">
        <v>826</v>
      </c>
      <c r="C389" s="84"/>
      <c r="D389" s="84"/>
      <c r="E389" s="44">
        <f t="shared" ref="E389:V389" si="158">SUM(E390:E390)</f>
        <v>218748.24272000004</v>
      </c>
      <c r="F389" s="44">
        <f t="shared" si="158"/>
        <v>214071.48</v>
      </c>
      <c r="G389" s="44">
        <f t="shared" si="158"/>
        <v>0</v>
      </c>
      <c r="H389" s="44">
        <f t="shared" si="158"/>
        <v>214071.48</v>
      </c>
      <c r="I389" s="44">
        <f t="shared" si="158"/>
        <v>0</v>
      </c>
      <c r="J389" s="44">
        <f t="shared" si="158"/>
        <v>0</v>
      </c>
      <c r="K389" s="44">
        <f t="shared" si="158"/>
        <v>0</v>
      </c>
      <c r="L389" s="44">
        <f t="shared" si="158"/>
        <v>0</v>
      </c>
      <c r="M389" s="44">
        <f t="shared" si="158"/>
        <v>0</v>
      </c>
      <c r="N389" s="44">
        <f t="shared" si="158"/>
        <v>0</v>
      </c>
      <c r="O389" s="44">
        <f t="shared" si="158"/>
        <v>0</v>
      </c>
      <c r="P389" s="44">
        <f t="shared" si="158"/>
        <v>0</v>
      </c>
      <c r="Q389" s="44">
        <f t="shared" si="158"/>
        <v>0</v>
      </c>
      <c r="R389" s="44">
        <f t="shared" si="158"/>
        <v>0</v>
      </c>
      <c r="S389" s="44">
        <f t="shared" si="158"/>
        <v>0</v>
      </c>
      <c r="T389" s="44">
        <f t="shared" si="158"/>
        <v>0</v>
      </c>
      <c r="U389" s="44">
        <f t="shared" si="158"/>
        <v>0</v>
      </c>
      <c r="V389" s="44">
        <f t="shared" si="158"/>
        <v>0</v>
      </c>
      <c r="W389" s="44">
        <f t="shared" si="140"/>
        <v>0</v>
      </c>
      <c r="X389" s="44"/>
      <c r="Y389" s="44">
        <f t="shared" si="130"/>
        <v>0</v>
      </c>
      <c r="Z389" s="137" t="e">
        <f t="shared" si="132"/>
        <v>#DIV/0!</v>
      </c>
      <c r="AA389" s="44">
        <f t="shared" si="133"/>
        <v>0</v>
      </c>
      <c r="AB389" s="146" t="e">
        <f t="shared" si="134"/>
        <v>#DIV/0!</v>
      </c>
      <c r="AC389" s="120">
        <f>SUM(AC390:AC390)</f>
        <v>1</v>
      </c>
      <c r="AD389" s="120">
        <f>SUM(AD390:AD390)</f>
        <v>0</v>
      </c>
      <c r="AE389" s="120">
        <f>SUM(AE390:AE390)</f>
        <v>0</v>
      </c>
      <c r="AF389" s="44">
        <f>SUM(AF390:AF390)</f>
        <v>0</v>
      </c>
      <c r="AG389" s="44">
        <f>SUM(AG390:AG390)</f>
        <v>0</v>
      </c>
      <c r="AH389"/>
    </row>
    <row r="390" spans="1:34" s="27" customFormat="1" ht="93.75">
      <c r="A390" s="45">
        <v>350</v>
      </c>
      <c r="B390" s="94" t="s">
        <v>827</v>
      </c>
      <c r="C390" s="159" t="s">
        <v>822</v>
      </c>
      <c r="D390" s="50" t="s">
        <v>44</v>
      </c>
      <c r="E390" s="35">
        <v>218748.24272000004</v>
      </c>
      <c r="F390" s="35">
        <v>214071.48</v>
      </c>
      <c r="G390" s="35"/>
      <c r="H390" s="35">
        <v>214071.48</v>
      </c>
      <c r="I390" s="35"/>
      <c r="J390" s="36" t="s">
        <v>828</v>
      </c>
      <c r="K390" s="86" t="s">
        <v>829</v>
      </c>
      <c r="L390" s="35" t="s">
        <v>827</v>
      </c>
      <c r="M390" s="35"/>
      <c r="N390" s="35"/>
      <c r="O390" s="49"/>
      <c r="P390" s="49"/>
      <c r="Q390" s="35"/>
      <c r="R390" s="35"/>
      <c r="S390" s="49"/>
      <c r="T390" s="35"/>
      <c r="U390" s="35"/>
      <c r="V390" s="35"/>
      <c r="W390" s="59">
        <f t="shared" si="140"/>
        <v>0</v>
      </c>
      <c r="X390" s="59"/>
      <c r="Y390" s="59">
        <f t="shared" si="130"/>
        <v>0</v>
      </c>
      <c r="Z390" s="131"/>
      <c r="AA390" s="59"/>
      <c r="AB390" s="140"/>
      <c r="AC390" s="186">
        <v>1</v>
      </c>
      <c r="AD390" s="162"/>
      <c r="AE390" s="163"/>
      <c r="AF390" s="66"/>
      <c r="AG390" s="56" t="s">
        <v>830</v>
      </c>
      <c r="AH390"/>
    </row>
    <row r="391" spans="1:34" s="6" customFormat="1" ht="30" customHeight="1">
      <c r="A391" s="83"/>
      <c r="B391" s="175" t="s">
        <v>831</v>
      </c>
      <c r="C391" s="84"/>
      <c r="D391" s="84"/>
      <c r="E391" s="44">
        <f>E392</f>
        <v>0</v>
      </c>
      <c r="F391" s="44">
        <f t="shared" ref="F391:AF391" si="159">F392</f>
        <v>444606.56468000001</v>
      </c>
      <c r="G391" s="44">
        <f t="shared" si="159"/>
        <v>0</v>
      </c>
      <c r="H391" s="44">
        <f t="shared" si="159"/>
        <v>0</v>
      </c>
      <c r="I391" s="44">
        <f t="shared" si="159"/>
        <v>0</v>
      </c>
      <c r="J391" s="44"/>
      <c r="K391" s="44">
        <f t="shared" si="159"/>
        <v>0</v>
      </c>
      <c r="L391" s="44">
        <f t="shared" si="159"/>
        <v>0</v>
      </c>
      <c r="M391" s="44">
        <f t="shared" si="159"/>
        <v>0</v>
      </c>
      <c r="N391" s="44">
        <f t="shared" si="159"/>
        <v>0</v>
      </c>
      <c r="O391" s="44">
        <f t="shared" si="159"/>
        <v>440833</v>
      </c>
      <c r="P391" s="44">
        <f t="shared" si="159"/>
        <v>440833</v>
      </c>
      <c r="Q391" s="44">
        <f t="shared" si="159"/>
        <v>0</v>
      </c>
      <c r="R391" s="44">
        <f t="shared" si="159"/>
        <v>0</v>
      </c>
      <c r="S391" s="44">
        <f t="shared" si="159"/>
        <v>0</v>
      </c>
      <c r="T391" s="44">
        <f t="shared" si="159"/>
        <v>0</v>
      </c>
      <c r="U391" s="44">
        <f t="shared" si="159"/>
        <v>0</v>
      </c>
      <c r="V391" s="44">
        <f t="shared" si="159"/>
        <v>0</v>
      </c>
      <c r="W391" s="44">
        <f t="shared" si="140"/>
        <v>0</v>
      </c>
      <c r="X391" s="44"/>
      <c r="Y391" s="44">
        <f t="shared" si="130"/>
        <v>440833</v>
      </c>
      <c r="Z391" s="137">
        <f t="shared" si="132"/>
        <v>1</v>
      </c>
      <c r="AA391" s="44">
        <f t="shared" si="133"/>
        <v>440833</v>
      </c>
      <c r="AB391" s="146">
        <f t="shared" si="134"/>
        <v>1</v>
      </c>
      <c r="AC391" s="120">
        <f>AC392</f>
        <v>1</v>
      </c>
      <c r="AD391" s="120">
        <f t="shared" si="159"/>
        <v>0</v>
      </c>
      <c r="AE391" s="120">
        <f t="shared" si="159"/>
        <v>0</v>
      </c>
      <c r="AF391" s="44">
        <f t="shared" si="159"/>
        <v>0</v>
      </c>
      <c r="AG391" s="44"/>
      <c r="AH391"/>
    </row>
    <row r="392" spans="1:34" s="27" customFormat="1" ht="284.25" customHeight="1">
      <c r="A392" s="164">
        <v>351</v>
      </c>
      <c r="B392" s="94" t="s">
        <v>832</v>
      </c>
      <c r="C392" s="159" t="s">
        <v>833</v>
      </c>
      <c r="D392" s="50">
        <v>2025</v>
      </c>
      <c r="E392" s="35"/>
      <c r="F392" s="35">
        <v>444606.56468000001</v>
      </c>
      <c r="G392" s="35"/>
      <c r="H392" s="35"/>
      <c r="I392" s="35"/>
      <c r="J392" s="36"/>
      <c r="K392" s="176"/>
      <c r="L392" s="35"/>
      <c r="M392" s="35"/>
      <c r="N392" s="35"/>
      <c r="O392" s="49">
        <f t="shared" ref="O392" si="160">SUM(P392:R392)</f>
        <v>440833</v>
      </c>
      <c r="P392" s="49">
        <v>440833</v>
      </c>
      <c r="Q392" s="35"/>
      <c r="R392" s="35"/>
      <c r="S392" s="49">
        <f t="shared" ref="S392" si="161">SUM(T392:V392)</f>
        <v>0</v>
      </c>
      <c r="T392" s="35">
        <v>0</v>
      </c>
      <c r="U392" s="35"/>
      <c r="V392" s="35"/>
      <c r="W392" s="59">
        <f t="shared" si="140"/>
        <v>0</v>
      </c>
      <c r="X392" s="59"/>
      <c r="Y392" s="59">
        <f t="shared" si="130"/>
        <v>440833</v>
      </c>
      <c r="Z392" s="131">
        <f t="shared" si="132"/>
        <v>1</v>
      </c>
      <c r="AA392" s="59">
        <f t="shared" si="133"/>
        <v>440833</v>
      </c>
      <c r="AB392" s="140">
        <f t="shared" si="134"/>
        <v>1</v>
      </c>
      <c r="AC392" s="124">
        <v>1</v>
      </c>
      <c r="AD392" s="124"/>
      <c r="AE392" s="124"/>
      <c r="AF392" s="66"/>
      <c r="AG392" s="56" t="s">
        <v>47</v>
      </c>
      <c r="AH392"/>
    </row>
    <row r="393" spans="1:34" s="6" customFormat="1" ht="54" customHeight="1">
      <c r="A393" s="113" t="s">
        <v>834</v>
      </c>
      <c r="B393" s="23" t="s">
        <v>41</v>
      </c>
      <c r="C393" s="21"/>
      <c r="D393" s="21"/>
      <c r="E393" s="22">
        <f>E394</f>
        <v>3319732</v>
      </c>
      <c r="F393" s="22">
        <f t="shared" ref="F393:AG393" si="162">F394</f>
        <v>3253035.4566600001</v>
      </c>
      <c r="G393" s="22">
        <f t="shared" si="162"/>
        <v>0</v>
      </c>
      <c r="H393" s="22">
        <f t="shared" si="162"/>
        <v>1000000</v>
      </c>
      <c r="I393" s="22">
        <f t="shared" si="162"/>
        <v>0</v>
      </c>
      <c r="J393" s="22"/>
      <c r="K393" s="22">
        <f t="shared" si="162"/>
        <v>0</v>
      </c>
      <c r="L393" s="22">
        <f t="shared" si="162"/>
        <v>0</v>
      </c>
      <c r="M393" s="22">
        <f t="shared" si="162"/>
        <v>0</v>
      </c>
      <c r="N393" s="22">
        <f t="shared" si="162"/>
        <v>0</v>
      </c>
      <c r="O393" s="22">
        <f>O394</f>
        <v>631000</v>
      </c>
      <c r="P393" s="22">
        <f t="shared" si="162"/>
        <v>631000</v>
      </c>
      <c r="Q393" s="22">
        <f t="shared" si="162"/>
        <v>0</v>
      </c>
      <c r="R393" s="22">
        <f t="shared" si="162"/>
        <v>0</v>
      </c>
      <c r="S393" s="22">
        <f t="shared" si="162"/>
        <v>631000</v>
      </c>
      <c r="T393" s="22">
        <f t="shared" si="162"/>
        <v>631000</v>
      </c>
      <c r="U393" s="22">
        <f t="shared" si="162"/>
        <v>0</v>
      </c>
      <c r="V393" s="22">
        <f t="shared" si="162"/>
        <v>0</v>
      </c>
      <c r="W393" s="22">
        <f t="shared" si="140"/>
        <v>0</v>
      </c>
      <c r="X393" s="22"/>
      <c r="Y393" s="22">
        <f t="shared" si="130"/>
        <v>0</v>
      </c>
      <c r="Z393" s="129">
        <f t="shared" si="132"/>
        <v>0</v>
      </c>
      <c r="AA393" s="22">
        <f t="shared" si="133"/>
        <v>0</v>
      </c>
      <c r="AB393" s="138">
        <f t="shared" si="134"/>
        <v>0</v>
      </c>
      <c r="AC393" s="116">
        <f>AC394</f>
        <v>1</v>
      </c>
      <c r="AD393" s="116">
        <f t="shared" si="162"/>
        <v>0</v>
      </c>
      <c r="AE393" s="116">
        <f t="shared" si="162"/>
        <v>0</v>
      </c>
      <c r="AF393" s="22">
        <f t="shared" si="162"/>
        <v>0</v>
      </c>
      <c r="AG393" s="22">
        <f t="shared" si="162"/>
        <v>0</v>
      </c>
      <c r="AH393"/>
    </row>
    <row r="394" spans="1:34" s="27" customFormat="1" ht="57" customHeight="1">
      <c r="A394" s="85">
        <v>352</v>
      </c>
      <c r="B394" s="94" t="s">
        <v>835</v>
      </c>
      <c r="C394" s="159" t="s">
        <v>836</v>
      </c>
      <c r="D394" s="50" t="s">
        <v>44</v>
      </c>
      <c r="E394" s="35">
        <v>3319732</v>
      </c>
      <c r="F394" s="35">
        <v>3253035.4566600001</v>
      </c>
      <c r="G394" s="35"/>
      <c r="H394" s="35">
        <v>1000000</v>
      </c>
      <c r="I394" s="35"/>
      <c r="J394" s="36" t="s">
        <v>837</v>
      </c>
      <c r="K394" s="86"/>
      <c r="L394" s="35"/>
      <c r="M394" s="35"/>
      <c r="N394" s="35"/>
      <c r="O394" s="49">
        <f t="shared" ref="O394" si="163">SUM(P394:R394)</f>
        <v>631000</v>
      </c>
      <c r="P394" s="35">
        <v>631000</v>
      </c>
      <c r="Q394" s="35"/>
      <c r="R394" s="35"/>
      <c r="S394" s="49">
        <f t="shared" ref="S394" si="164">SUM(T394:V394)</f>
        <v>631000</v>
      </c>
      <c r="T394" s="35">
        <v>631000</v>
      </c>
      <c r="U394" s="35"/>
      <c r="V394" s="35"/>
      <c r="W394" s="59">
        <f t="shared" si="140"/>
        <v>0</v>
      </c>
      <c r="X394" s="59"/>
      <c r="Y394" s="59">
        <f t="shared" si="130"/>
        <v>0</v>
      </c>
      <c r="Z394" s="131">
        <f t="shared" si="132"/>
        <v>0</v>
      </c>
      <c r="AA394" s="59">
        <f t="shared" si="133"/>
        <v>0</v>
      </c>
      <c r="AB394" s="140">
        <f t="shared" si="134"/>
        <v>0</v>
      </c>
      <c r="AC394" s="124">
        <v>1</v>
      </c>
      <c r="AD394" s="124"/>
      <c r="AE394" s="124"/>
      <c r="AF394" s="66"/>
      <c r="AG394" s="81"/>
      <c r="AH394"/>
    </row>
    <row r="395" spans="1:34">
      <c r="A395"/>
      <c r="B395"/>
      <c r="C395"/>
      <c r="D395"/>
      <c r="E395"/>
      <c r="F395"/>
      <c r="G395"/>
      <c r="H395"/>
      <c r="I395"/>
      <c r="J395"/>
      <c r="K395"/>
      <c r="L395"/>
      <c r="M395"/>
      <c r="N395"/>
      <c r="O395" s="114"/>
      <c r="P395"/>
      <c r="Q395"/>
      <c r="R395"/>
      <c r="S395"/>
      <c r="T395"/>
      <c r="U395"/>
      <c r="V395"/>
      <c r="W395"/>
      <c r="X395"/>
      <c r="Y395"/>
      <c r="Z395"/>
      <c r="AA395"/>
      <c r="AB395"/>
      <c r="AC395"/>
      <c r="AD395"/>
      <c r="AE395"/>
      <c r="AF395"/>
      <c r="AG395"/>
      <c r="AH395"/>
    </row>
  </sheetData>
  <mergeCells count="48">
    <mergeCell ref="M7:N7"/>
    <mergeCell ref="O7:R7"/>
    <mergeCell ref="S7:S9"/>
    <mergeCell ref="T7:V7"/>
    <mergeCell ref="A4:AG4"/>
    <mergeCell ref="A6:A9"/>
    <mergeCell ref="B6:B9"/>
    <mergeCell ref="D6:D9"/>
    <mergeCell ref="E6:E9"/>
    <mergeCell ref="F6:F9"/>
    <mergeCell ref="G6:H6"/>
    <mergeCell ref="I6:L6"/>
    <mergeCell ref="M6:AF6"/>
    <mergeCell ref="AG6:AG9"/>
    <mergeCell ref="AC7:AF7"/>
    <mergeCell ref="G8:G9"/>
    <mergeCell ref="W7:Z7"/>
    <mergeCell ref="AA7:AB7"/>
    <mergeCell ref="A171:B171"/>
    <mergeCell ref="Z8:Z9"/>
    <mergeCell ref="AA8:AA9"/>
    <mergeCell ref="AB8:AB9"/>
    <mergeCell ref="C7:C9"/>
    <mergeCell ref="G7:H7"/>
    <mergeCell ref="I7:I9"/>
    <mergeCell ref="J7:J9"/>
    <mergeCell ref="K7:K9"/>
    <mergeCell ref="L7:L9"/>
    <mergeCell ref="Q8:Q9"/>
    <mergeCell ref="R8:R9"/>
    <mergeCell ref="T8:T9"/>
    <mergeCell ref="U8:U9"/>
    <mergeCell ref="AF8:AF9"/>
    <mergeCell ref="A11:B11"/>
    <mergeCell ref="A12:B12"/>
    <mergeCell ref="A83:B83"/>
    <mergeCell ref="A125:B125"/>
    <mergeCell ref="AD8:AD9"/>
    <mergeCell ref="AE8:AE9"/>
    <mergeCell ref="AC8:AC9"/>
    <mergeCell ref="V8:V9"/>
    <mergeCell ref="W8:W9"/>
    <mergeCell ref="X8:X9"/>
    <mergeCell ref="Y8:Y9"/>
    <mergeCell ref="H8:H9"/>
    <mergeCell ref="M8:N8"/>
    <mergeCell ref="O8:O9"/>
    <mergeCell ref="P8:P9"/>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FF"/>
  </sheetPr>
  <dimension ref="A1:AH42"/>
  <sheetViews>
    <sheetView zoomScale="70" zoomScaleNormal="70" workbookViewId="0"/>
  </sheetViews>
  <sheetFormatPr defaultColWidth="9.140625" defaultRowHeight="18.75"/>
  <cols>
    <col min="1" max="1" width="16.140625" style="1" customWidth="1"/>
    <col min="2" max="2" width="66.140625" style="32" customWidth="1"/>
    <col min="3" max="3" width="28.28515625" style="1" customWidth="1"/>
    <col min="4" max="4" width="15.5703125" style="10" customWidth="1"/>
    <col min="5" max="5" width="21.28515625" style="55" customWidth="1"/>
    <col min="6" max="6" width="23" style="24" customWidth="1"/>
    <col min="7" max="7" width="26.5703125" style="1" customWidth="1"/>
    <col min="8" max="8" width="26" style="1" customWidth="1"/>
    <col min="9" max="9" width="20.140625" style="1" customWidth="1"/>
    <col min="10" max="10" width="41.85546875" style="24" customWidth="1"/>
    <col min="11" max="11" width="37.5703125" style="24" customWidth="1"/>
    <col min="12" max="12" width="45" style="24" customWidth="1"/>
    <col min="13" max="13" width="18.140625" style="24" customWidth="1"/>
    <col min="14" max="14" width="17" style="24" customWidth="1"/>
    <col min="15" max="15" width="21.7109375" style="1" customWidth="1"/>
    <col min="16" max="16" width="19.7109375" style="1" customWidth="1"/>
    <col min="17" max="17" width="25.42578125" style="1" customWidth="1"/>
    <col min="18" max="18" width="18.42578125" style="1" customWidth="1"/>
    <col min="19" max="19" width="25.7109375" style="24" customWidth="1"/>
    <col min="20" max="20" width="26.42578125" style="24" customWidth="1"/>
    <col min="21" max="21" width="25.7109375" style="24" customWidth="1"/>
    <col min="22" max="22" width="28.28515625" style="24" customWidth="1"/>
    <col min="23" max="23" width="16.5703125" style="24" customWidth="1"/>
    <col min="24" max="24" width="18" style="24" customWidth="1"/>
    <col min="25" max="25" width="21.42578125" style="24" customWidth="1"/>
    <col min="26" max="26" width="20.7109375" style="24" customWidth="1"/>
    <col min="27" max="27" width="17" style="24" customWidth="1"/>
    <col min="28" max="28" width="15.5703125" style="24" customWidth="1"/>
    <col min="29" max="29" width="18.140625" style="67" customWidth="1"/>
    <col min="30" max="30" width="19.85546875" style="67" customWidth="1"/>
    <col min="31" max="31" width="17.140625" style="67" customWidth="1"/>
    <col min="32" max="32" width="26.42578125" style="67" customWidth="1"/>
    <col min="33" max="33" width="99" style="9" customWidth="1"/>
    <col min="34" max="34" width="18.42578125" style="4" customWidth="1"/>
    <col min="35" max="16384" width="9.140625" style="4"/>
  </cols>
  <sheetData>
    <row r="1" spans="1:34">
      <c r="A1"/>
      <c r="B1"/>
      <c r="C1"/>
      <c r="D1"/>
      <c r="E1" s="170"/>
      <c r="F1"/>
      <c r="G1" s="24"/>
      <c r="H1"/>
      <c r="I1"/>
      <c r="J1"/>
      <c r="K1"/>
      <c r="L1"/>
      <c r="M1"/>
      <c r="N1"/>
      <c r="O1" s="24"/>
      <c r="P1"/>
      <c r="Q1"/>
      <c r="R1"/>
      <c r="S1"/>
      <c r="T1"/>
      <c r="U1"/>
      <c r="V1"/>
      <c r="W1"/>
      <c r="X1"/>
      <c r="Y1"/>
      <c r="Z1"/>
      <c r="AA1"/>
      <c r="AB1"/>
      <c r="AC1"/>
      <c r="AD1"/>
      <c r="AE1"/>
      <c r="AF1"/>
      <c r="AG1"/>
      <c r="AH1"/>
    </row>
    <row r="2" spans="1:34">
      <c r="A2"/>
      <c r="B2"/>
      <c r="C2"/>
      <c r="D2"/>
      <c r="E2"/>
      <c r="F2"/>
      <c r="G2" s="24"/>
      <c r="H2"/>
      <c r="I2"/>
      <c r="J2"/>
      <c r="K2"/>
      <c r="L2"/>
      <c r="M2"/>
      <c r="N2"/>
      <c r="O2"/>
      <c r="P2"/>
      <c r="Q2"/>
      <c r="R2"/>
      <c r="S2"/>
      <c r="T2"/>
      <c r="U2"/>
      <c r="V2"/>
      <c r="W2"/>
      <c r="X2"/>
      <c r="Y2"/>
      <c r="Z2"/>
      <c r="AA2"/>
      <c r="AB2"/>
      <c r="AC2"/>
      <c r="AD2"/>
      <c r="AE2"/>
      <c r="AF2"/>
      <c r="AG2"/>
      <c r="AH2"/>
    </row>
    <row r="3" spans="1:34" ht="25.5" customHeight="1">
      <c r="A3" s="7"/>
      <c r="B3" s="29"/>
      <c r="C3" s="7"/>
      <c r="D3" s="11"/>
      <c r="E3" s="54"/>
      <c r="F3" s="12"/>
      <c r="G3" s="12"/>
      <c r="H3" s="7"/>
      <c r="I3" s="7"/>
      <c r="J3" s="12"/>
      <c r="K3" s="12"/>
      <c r="L3" s="12"/>
      <c r="M3" s="12"/>
      <c r="N3" s="12"/>
      <c r="O3" s="7"/>
      <c r="P3" s="7"/>
      <c r="Q3" s="7"/>
      <c r="R3" s="7"/>
      <c r="S3" s="12"/>
      <c r="T3" s="12"/>
      <c r="U3" s="12"/>
      <c r="V3" s="12"/>
      <c r="W3" s="12"/>
      <c r="X3" s="12"/>
      <c r="Y3" s="148"/>
      <c r="Z3" s="12"/>
      <c r="AA3" s="12"/>
      <c r="AB3" s="12"/>
      <c r="AC3" s="62"/>
      <c r="AD3" s="62"/>
      <c r="AE3" s="62"/>
      <c r="AF3" s="62"/>
      <c r="AG3" s="69" t="s">
        <v>0</v>
      </c>
      <c r="AH3"/>
    </row>
    <row r="4" spans="1:34" ht="37.5" customHeight="1">
      <c r="A4" s="237" t="s">
        <v>1</v>
      </c>
      <c r="B4" s="237"/>
      <c r="C4" s="237"/>
      <c r="D4" s="237"/>
      <c r="E4" s="237"/>
      <c r="F4" s="237"/>
      <c r="G4" s="237"/>
      <c r="H4" s="237"/>
      <c r="I4" s="237"/>
      <c r="J4" s="237"/>
      <c r="K4" s="237"/>
      <c r="L4" s="237"/>
      <c r="M4" s="237"/>
      <c r="N4" s="237"/>
      <c r="O4" s="237"/>
      <c r="P4" s="237"/>
      <c r="Q4" s="237"/>
      <c r="R4" s="237"/>
      <c r="S4" s="238"/>
      <c r="T4" s="237"/>
      <c r="U4" s="237"/>
      <c r="V4" s="237"/>
      <c r="W4" s="237"/>
      <c r="X4" s="237"/>
      <c r="Y4" s="237"/>
      <c r="Z4" s="237"/>
      <c r="AA4" s="237"/>
      <c r="AB4" s="237"/>
      <c r="AC4" s="237"/>
      <c r="AD4" s="237"/>
      <c r="AE4" s="237"/>
      <c r="AF4" s="237"/>
      <c r="AG4" s="237"/>
      <c r="AH4"/>
    </row>
    <row r="5" spans="1:34" ht="23.25">
      <c r="A5" s="7"/>
      <c r="B5" s="29"/>
      <c r="C5" s="7"/>
      <c r="D5" s="11"/>
      <c r="E5" s="54"/>
      <c r="F5" s="17"/>
      <c r="G5" s="8"/>
      <c r="H5" s="8"/>
      <c r="I5" s="8"/>
      <c r="J5" s="12"/>
      <c r="K5" s="12"/>
      <c r="L5" s="12"/>
      <c r="M5" s="12"/>
      <c r="N5" s="12"/>
      <c r="O5" s="12"/>
      <c r="P5" s="12"/>
      <c r="Q5" s="12"/>
      <c r="R5" s="12"/>
      <c r="S5" s="12"/>
      <c r="T5" s="57"/>
      <c r="U5" s="12"/>
      <c r="V5" s="12"/>
      <c r="W5" s="12"/>
      <c r="X5" s="12"/>
      <c r="Y5" s="12"/>
      <c r="Z5" s="12"/>
      <c r="AA5" s="12"/>
      <c r="AB5" s="12"/>
      <c r="AC5" s="62"/>
      <c r="AD5" s="62"/>
      <c r="AE5" s="62"/>
      <c r="AF5" s="62"/>
      <c r="AG5" s="70" t="s">
        <v>2</v>
      </c>
      <c r="AH5"/>
    </row>
    <row r="6" spans="1:34" s="6" customFormat="1" ht="47.25" customHeight="1">
      <c r="A6" s="239" t="s">
        <v>3</v>
      </c>
      <c r="B6" s="241" t="s">
        <v>4</v>
      </c>
      <c r="C6" s="166" t="s">
        <v>5</v>
      </c>
      <c r="D6" s="241" t="s">
        <v>6</v>
      </c>
      <c r="E6" s="243" t="s">
        <v>7</v>
      </c>
      <c r="F6" s="243" t="s">
        <v>8</v>
      </c>
      <c r="G6" s="245" t="s">
        <v>9</v>
      </c>
      <c r="H6" s="246"/>
      <c r="I6" s="247" t="s">
        <v>10</v>
      </c>
      <c r="J6" s="248"/>
      <c r="K6" s="248"/>
      <c r="L6" s="249"/>
      <c r="M6" s="247" t="s">
        <v>11</v>
      </c>
      <c r="N6" s="248"/>
      <c r="O6" s="248"/>
      <c r="P6" s="248"/>
      <c r="Q6" s="248"/>
      <c r="R6" s="248"/>
      <c r="S6" s="248"/>
      <c r="T6" s="248"/>
      <c r="U6" s="248"/>
      <c r="V6" s="248"/>
      <c r="W6" s="248"/>
      <c r="X6" s="248"/>
      <c r="Y6" s="248"/>
      <c r="Z6" s="248"/>
      <c r="AA6" s="248"/>
      <c r="AB6" s="248"/>
      <c r="AC6" s="248"/>
      <c r="AD6" s="248"/>
      <c r="AE6" s="248"/>
      <c r="AF6" s="249"/>
      <c r="AG6" s="250" t="s">
        <v>12</v>
      </c>
      <c r="AH6"/>
    </row>
    <row r="7" spans="1:34" s="6" customFormat="1" ht="75.75" customHeight="1">
      <c r="A7" s="240"/>
      <c r="B7" s="242"/>
      <c r="C7" s="242" t="s">
        <v>13</v>
      </c>
      <c r="D7" s="242"/>
      <c r="E7" s="244"/>
      <c r="F7" s="244"/>
      <c r="G7" s="252" t="s">
        <v>14</v>
      </c>
      <c r="H7" s="253"/>
      <c r="I7" s="254" t="s">
        <v>15</v>
      </c>
      <c r="J7" s="254" t="s">
        <v>16</v>
      </c>
      <c r="K7" s="254" t="s">
        <v>17</v>
      </c>
      <c r="L7" s="254" t="s">
        <v>18</v>
      </c>
      <c r="M7" s="244" t="s">
        <v>19</v>
      </c>
      <c r="N7" s="244"/>
      <c r="O7" s="259" t="s">
        <v>16</v>
      </c>
      <c r="P7" s="260"/>
      <c r="Q7" s="260"/>
      <c r="R7" s="260"/>
      <c r="S7" s="257" t="s">
        <v>17</v>
      </c>
      <c r="T7" s="257" t="s">
        <v>20</v>
      </c>
      <c r="U7" s="257"/>
      <c r="V7" s="257"/>
      <c r="W7" s="263" t="s">
        <v>21</v>
      </c>
      <c r="X7" s="263"/>
      <c r="Y7" s="263"/>
      <c r="Z7" s="263"/>
      <c r="AA7" s="263" t="s">
        <v>22</v>
      </c>
      <c r="AB7" s="263"/>
      <c r="AC7" s="264" t="s">
        <v>23</v>
      </c>
      <c r="AD7" s="265"/>
      <c r="AE7" s="265"/>
      <c r="AF7" s="266"/>
      <c r="AG7" s="251"/>
      <c r="AH7"/>
    </row>
    <row r="8" spans="1:34" s="6" customFormat="1" ht="28.15" customHeight="1">
      <c r="A8" s="240"/>
      <c r="B8" s="242"/>
      <c r="C8" s="242"/>
      <c r="D8" s="242"/>
      <c r="E8" s="244"/>
      <c r="F8" s="244"/>
      <c r="G8" s="258" t="s">
        <v>24</v>
      </c>
      <c r="H8" s="258" t="s">
        <v>25</v>
      </c>
      <c r="I8" s="255"/>
      <c r="J8" s="255"/>
      <c r="K8" s="255"/>
      <c r="L8" s="255"/>
      <c r="M8" s="244" t="s">
        <v>26</v>
      </c>
      <c r="N8" s="244"/>
      <c r="O8" s="261" t="s">
        <v>27</v>
      </c>
      <c r="P8" s="263" t="s">
        <v>28</v>
      </c>
      <c r="Q8" s="263" t="s">
        <v>29</v>
      </c>
      <c r="R8" s="261" t="s">
        <v>24</v>
      </c>
      <c r="S8" s="257"/>
      <c r="T8" s="257" t="s">
        <v>28</v>
      </c>
      <c r="U8" s="257" t="s">
        <v>29</v>
      </c>
      <c r="V8" s="267" t="s">
        <v>24</v>
      </c>
      <c r="W8" s="257" t="s">
        <v>30</v>
      </c>
      <c r="X8" s="257" t="s">
        <v>31</v>
      </c>
      <c r="Y8" s="257" t="s">
        <v>32</v>
      </c>
      <c r="Z8" s="257" t="s">
        <v>31</v>
      </c>
      <c r="AA8" s="257" t="s">
        <v>33</v>
      </c>
      <c r="AB8" s="257" t="s">
        <v>31</v>
      </c>
      <c r="AC8" s="269" t="s">
        <v>34</v>
      </c>
      <c r="AD8" s="269" t="s">
        <v>35</v>
      </c>
      <c r="AE8" s="269" t="s">
        <v>36</v>
      </c>
      <c r="AF8" s="269" t="s">
        <v>37</v>
      </c>
      <c r="AG8" s="251"/>
      <c r="AH8"/>
    </row>
    <row r="9" spans="1:34" s="6" customFormat="1" ht="36.4" customHeight="1">
      <c r="A9" s="240"/>
      <c r="B9" s="242"/>
      <c r="C9" s="242"/>
      <c r="D9" s="242"/>
      <c r="E9" s="244"/>
      <c r="F9" s="244"/>
      <c r="G9" s="258"/>
      <c r="H9" s="258"/>
      <c r="I9" s="256"/>
      <c r="J9" s="256"/>
      <c r="K9" s="256"/>
      <c r="L9" s="256"/>
      <c r="M9" s="167" t="s">
        <v>24</v>
      </c>
      <c r="N9" s="167" t="s">
        <v>25</v>
      </c>
      <c r="O9" s="262"/>
      <c r="P9" s="263"/>
      <c r="Q9" s="263"/>
      <c r="R9" s="262"/>
      <c r="S9" s="257"/>
      <c r="T9" s="257"/>
      <c r="U9" s="257"/>
      <c r="V9" s="268"/>
      <c r="W9" s="257"/>
      <c r="X9" s="257"/>
      <c r="Y9" s="257"/>
      <c r="Z9" s="257"/>
      <c r="AA9" s="257"/>
      <c r="AB9" s="257"/>
      <c r="AC9" s="269"/>
      <c r="AD9" s="269"/>
      <c r="AE9" s="269"/>
      <c r="AF9" s="269"/>
      <c r="AG9" s="251"/>
      <c r="AH9"/>
    </row>
    <row r="10" spans="1:34" s="37" customFormat="1" ht="25.5" customHeight="1">
      <c r="A10" s="42">
        <v>1</v>
      </c>
      <c r="B10" s="43">
        <f t="shared" ref="B10:AG10" si="0">A10+1</f>
        <v>2</v>
      </c>
      <c r="C10" s="43">
        <f t="shared" si="0"/>
        <v>3</v>
      </c>
      <c r="D10" s="43">
        <v>4</v>
      </c>
      <c r="E10" s="43">
        <v>5</v>
      </c>
      <c r="F10" s="43">
        <f t="shared" si="0"/>
        <v>6</v>
      </c>
      <c r="G10" s="43">
        <v>7</v>
      </c>
      <c r="H10" s="43">
        <f t="shared" si="0"/>
        <v>8</v>
      </c>
      <c r="I10" s="43">
        <f t="shared" si="0"/>
        <v>9</v>
      </c>
      <c r="J10" s="43">
        <f>I10+1</f>
        <v>10</v>
      </c>
      <c r="K10" s="43">
        <f t="shared" si="0"/>
        <v>11</v>
      </c>
      <c r="L10" s="43">
        <f>K10+1</f>
        <v>12</v>
      </c>
      <c r="M10" s="43">
        <f t="shared" ref="M10:T10" si="1">L10+1</f>
        <v>13</v>
      </c>
      <c r="N10" s="43">
        <f t="shared" si="1"/>
        <v>14</v>
      </c>
      <c r="O10" s="43">
        <f t="shared" si="1"/>
        <v>15</v>
      </c>
      <c r="P10" s="43">
        <f t="shared" si="1"/>
        <v>16</v>
      </c>
      <c r="Q10" s="43">
        <f t="shared" si="1"/>
        <v>17</v>
      </c>
      <c r="R10" s="43">
        <f t="shared" si="1"/>
        <v>18</v>
      </c>
      <c r="S10" s="43">
        <f t="shared" si="1"/>
        <v>19</v>
      </c>
      <c r="T10" s="43">
        <f t="shared" si="1"/>
        <v>20</v>
      </c>
      <c r="U10" s="43">
        <f t="shared" si="0"/>
        <v>21</v>
      </c>
      <c r="V10" s="43">
        <f t="shared" si="0"/>
        <v>22</v>
      </c>
      <c r="W10" s="43">
        <f t="shared" si="0"/>
        <v>23</v>
      </c>
      <c r="X10" s="43">
        <f t="shared" si="0"/>
        <v>24</v>
      </c>
      <c r="Y10" s="43">
        <f t="shared" si="0"/>
        <v>25</v>
      </c>
      <c r="Z10" s="43">
        <f t="shared" si="0"/>
        <v>26</v>
      </c>
      <c r="AA10" s="43">
        <f t="shared" si="0"/>
        <v>27</v>
      </c>
      <c r="AB10" s="43">
        <f t="shared" si="0"/>
        <v>28</v>
      </c>
      <c r="AC10" s="63">
        <f t="shared" si="0"/>
        <v>29</v>
      </c>
      <c r="AD10" s="63">
        <f t="shared" si="0"/>
        <v>30</v>
      </c>
      <c r="AE10" s="63">
        <f t="shared" si="0"/>
        <v>31</v>
      </c>
      <c r="AF10" s="63">
        <f t="shared" si="0"/>
        <v>32</v>
      </c>
      <c r="AG10" s="71">
        <f t="shared" si="0"/>
        <v>33</v>
      </c>
      <c r="AH10"/>
    </row>
    <row r="11" spans="1:34" s="6" customFormat="1" ht="42" customHeight="1">
      <c r="A11" s="272" t="s">
        <v>38</v>
      </c>
      <c r="B11" s="273"/>
      <c r="C11" s="39"/>
      <c r="D11" s="40"/>
      <c r="E11" s="41">
        <f>E12+E15+E19+E27+E33+E37</f>
        <v>28556433.794199999</v>
      </c>
      <c r="F11" s="41">
        <f>F12+F15+F19+F27+F33+F37</f>
        <v>28416027.659200002</v>
      </c>
      <c r="G11" s="41">
        <f t="shared" ref="G11:V11" si="2">G12+G15+G19+G27+G33+G37</f>
        <v>0</v>
      </c>
      <c r="H11" s="41">
        <f t="shared" si="2"/>
        <v>11241608.890250001</v>
      </c>
      <c r="I11" s="41">
        <f t="shared" si="2"/>
        <v>3616330.7</v>
      </c>
      <c r="J11" s="41"/>
      <c r="K11" s="41">
        <f t="shared" si="2"/>
        <v>0</v>
      </c>
      <c r="L11" s="41">
        <f t="shared" si="2"/>
        <v>15</v>
      </c>
      <c r="M11" s="41">
        <f t="shared" si="2"/>
        <v>0</v>
      </c>
      <c r="N11" s="41">
        <f t="shared" si="2"/>
        <v>4223194.9161999999</v>
      </c>
      <c r="O11" s="41">
        <f t="shared" si="2"/>
        <v>5189645.6208199998</v>
      </c>
      <c r="P11" s="41">
        <f t="shared" si="2"/>
        <v>5189645.6208199998</v>
      </c>
      <c r="Q11" s="41">
        <f t="shared" si="2"/>
        <v>0</v>
      </c>
      <c r="R11" s="41">
        <f t="shared" si="2"/>
        <v>0</v>
      </c>
      <c r="S11" s="41">
        <f t="shared" si="2"/>
        <v>1585868.16524</v>
      </c>
      <c r="T11" s="41">
        <f t="shared" si="2"/>
        <v>1585868.16524</v>
      </c>
      <c r="U11" s="41">
        <f t="shared" si="2"/>
        <v>0</v>
      </c>
      <c r="V11" s="41">
        <f t="shared" si="2"/>
        <v>0</v>
      </c>
      <c r="W11" s="41">
        <f>R11-V11</f>
        <v>0</v>
      </c>
      <c r="X11" s="127"/>
      <c r="Y11" s="41">
        <f>P11+Q11-T11-U11</f>
        <v>3603777.4555799998</v>
      </c>
      <c r="Z11" s="127">
        <f>Y11/(P11+Q11)</f>
        <v>0.69441686752602927</v>
      </c>
      <c r="AA11" s="41">
        <f>Y11+W11</f>
        <v>3603777.4555799998</v>
      </c>
      <c r="AB11" s="128">
        <f>AA11/O11</f>
        <v>0.69441686752602927</v>
      </c>
      <c r="AC11" s="41">
        <f t="shared" ref="AC11:AE11" si="3">AC12+AC15+AC19+AC27+AC33+AC37</f>
        <v>0</v>
      </c>
      <c r="AD11" s="41">
        <f t="shared" si="3"/>
        <v>12</v>
      </c>
      <c r="AE11" s="41">
        <f t="shared" si="3"/>
        <v>0</v>
      </c>
      <c r="AF11" s="41"/>
      <c r="AG11" s="41"/>
      <c r="AH11"/>
    </row>
    <row r="12" spans="1:34" s="6" customFormat="1">
      <c r="A12" s="270" t="s">
        <v>39</v>
      </c>
      <c r="B12" s="271"/>
      <c r="C12" s="28"/>
      <c r="D12" s="16"/>
      <c r="E12" s="25">
        <f>E13</f>
        <v>8236674</v>
      </c>
      <c r="F12" s="25">
        <f t="shared" ref="F12:V12" si="4">F13</f>
        <v>7763890.0880000005</v>
      </c>
      <c r="G12" s="25">
        <f t="shared" si="4"/>
        <v>0</v>
      </c>
      <c r="H12" s="25">
        <f t="shared" si="4"/>
        <v>7517549.19025</v>
      </c>
      <c r="I12" s="25">
        <f t="shared" si="4"/>
        <v>0</v>
      </c>
      <c r="J12" s="25">
        <f t="shared" si="4"/>
        <v>0</v>
      </c>
      <c r="K12" s="25">
        <f t="shared" si="4"/>
        <v>0</v>
      </c>
      <c r="L12" s="25">
        <f t="shared" si="4"/>
        <v>0</v>
      </c>
      <c r="M12" s="25">
        <f t="shared" si="4"/>
        <v>0</v>
      </c>
      <c r="N12" s="25">
        <f t="shared" si="4"/>
        <v>0</v>
      </c>
      <c r="O12" s="25">
        <f t="shared" si="4"/>
        <v>401341.91236000002</v>
      </c>
      <c r="P12" s="25">
        <f t="shared" si="4"/>
        <v>401341.91236000002</v>
      </c>
      <c r="Q12" s="25">
        <f t="shared" si="4"/>
        <v>0</v>
      </c>
      <c r="R12" s="25">
        <f t="shared" si="4"/>
        <v>0</v>
      </c>
      <c r="S12" s="25">
        <f t="shared" si="4"/>
        <v>401341.91236000002</v>
      </c>
      <c r="T12" s="25">
        <f t="shared" si="4"/>
        <v>401341.91236000002</v>
      </c>
      <c r="U12" s="25">
        <f t="shared" si="4"/>
        <v>0</v>
      </c>
      <c r="V12" s="25">
        <f t="shared" si="4"/>
        <v>0</v>
      </c>
      <c r="W12" s="25">
        <v>0</v>
      </c>
      <c r="X12" s="25"/>
      <c r="Y12" s="25">
        <f>P12+Q12-T12-U12</f>
        <v>0</v>
      </c>
      <c r="Z12" s="125">
        <f>Y12/(P12+Q12)</f>
        <v>0</v>
      </c>
      <c r="AA12" s="25">
        <f>Y12+W12</f>
        <v>0</v>
      </c>
      <c r="AB12" s="126">
        <f t="shared" ref="AB12" si="5">AA12/O12</f>
        <v>0</v>
      </c>
      <c r="AC12" s="25">
        <f t="shared" ref="AC12" si="6">AC13</f>
        <v>0</v>
      </c>
      <c r="AD12" s="25">
        <f t="shared" ref="AD12" si="7">AD13</f>
        <v>1</v>
      </c>
      <c r="AE12" s="25">
        <f t="shared" ref="AE12" si="8">AE13</f>
        <v>0</v>
      </c>
      <c r="AF12" s="25"/>
      <c r="AG12" s="72"/>
      <c r="AH12"/>
    </row>
    <row r="13" spans="1:34" s="6" customFormat="1" ht="27.75" customHeight="1">
      <c r="A13" s="33" t="s">
        <v>40</v>
      </c>
      <c r="B13" s="23" t="s">
        <v>41</v>
      </c>
      <c r="C13" s="19"/>
      <c r="D13" s="21"/>
      <c r="E13" s="22">
        <f t="shared" ref="E13:V13" si="9">SUM(E14:E14)</f>
        <v>8236674</v>
      </c>
      <c r="F13" s="22">
        <f t="shared" si="9"/>
        <v>7763890.0880000005</v>
      </c>
      <c r="G13" s="22">
        <f t="shared" si="9"/>
        <v>0</v>
      </c>
      <c r="H13" s="22">
        <f t="shared" si="9"/>
        <v>7517549.19025</v>
      </c>
      <c r="I13" s="22">
        <f t="shared" si="9"/>
        <v>0</v>
      </c>
      <c r="J13" s="22">
        <f t="shared" si="9"/>
        <v>0</v>
      </c>
      <c r="K13" s="22">
        <f t="shared" si="9"/>
        <v>0</v>
      </c>
      <c r="L13" s="22">
        <f t="shared" si="9"/>
        <v>0</v>
      </c>
      <c r="M13" s="22">
        <f t="shared" si="9"/>
        <v>0</v>
      </c>
      <c r="N13" s="22">
        <f t="shared" si="9"/>
        <v>0</v>
      </c>
      <c r="O13" s="22">
        <f t="shared" si="9"/>
        <v>401341.91236000002</v>
      </c>
      <c r="P13" s="22">
        <f t="shared" si="9"/>
        <v>401341.91236000002</v>
      </c>
      <c r="Q13" s="22">
        <f t="shared" si="9"/>
        <v>0</v>
      </c>
      <c r="R13" s="22">
        <f t="shared" si="9"/>
        <v>0</v>
      </c>
      <c r="S13" s="22">
        <f t="shared" si="9"/>
        <v>401341.91236000002</v>
      </c>
      <c r="T13" s="22">
        <f t="shared" si="9"/>
        <v>401341.91236000002</v>
      </c>
      <c r="U13" s="22">
        <f t="shared" si="9"/>
        <v>0</v>
      </c>
      <c r="V13" s="22">
        <f t="shared" si="9"/>
        <v>0</v>
      </c>
      <c r="W13" s="22">
        <f>R13-V13</f>
        <v>0</v>
      </c>
      <c r="X13" s="22"/>
      <c r="Y13" s="22">
        <f>P13+Q13-T13-U13</f>
        <v>0</v>
      </c>
      <c r="Z13" s="129">
        <f>Y13/(P13+Q13)</f>
        <v>0</v>
      </c>
      <c r="AA13" s="22">
        <f>Y13+W13</f>
        <v>0</v>
      </c>
      <c r="AB13" s="138">
        <f>AA13/O13</f>
        <v>0</v>
      </c>
      <c r="AC13" s="22">
        <f>SUM(AC14:AC14)</f>
        <v>0</v>
      </c>
      <c r="AD13" s="22">
        <f>SUM(AD14:AD14)</f>
        <v>1</v>
      </c>
      <c r="AE13" s="22">
        <f>SUM(AE14:AE14)</f>
        <v>0</v>
      </c>
      <c r="AF13" s="22">
        <f>SUM(AF14:AF14)</f>
        <v>0</v>
      </c>
      <c r="AG13" s="73"/>
      <c r="AH13" s="68"/>
    </row>
    <row r="14" spans="1:34" s="91" customFormat="1" ht="71.25" customHeight="1">
      <c r="A14" s="45">
        <v>18</v>
      </c>
      <c r="B14" s="208" t="s">
        <v>97</v>
      </c>
      <c r="C14" s="47" t="s">
        <v>65</v>
      </c>
      <c r="D14" s="48" t="s">
        <v>75</v>
      </c>
      <c r="E14" s="49">
        <v>8236674</v>
      </c>
      <c r="F14" s="49">
        <v>7763890.0880000005</v>
      </c>
      <c r="G14" s="49"/>
      <c r="H14" s="49">
        <v>7517549.19025</v>
      </c>
      <c r="I14" s="49"/>
      <c r="J14" s="51" t="s">
        <v>98</v>
      </c>
      <c r="K14" s="51" t="s">
        <v>98</v>
      </c>
      <c r="L14" s="49"/>
      <c r="M14" s="49"/>
      <c r="N14" s="49"/>
      <c r="O14" s="49">
        <f t="shared" ref="O14" si="10">SUM(P14:R14)</f>
        <v>401341.91236000002</v>
      </c>
      <c r="P14" s="49">
        <v>401341.91236000002</v>
      </c>
      <c r="Q14" s="49"/>
      <c r="R14" s="49"/>
      <c r="S14" s="49">
        <f t="shared" ref="S14" si="11">SUM(T14:V14)</f>
        <v>401341.91236000002</v>
      </c>
      <c r="T14" s="49">
        <v>401341.91236000002</v>
      </c>
      <c r="U14" s="49"/>
      <c r="V14" s="49"/>
      <c r="W14" s="59">
        <f t="shared" ref="W14" si="12">R14-V14</f>
        <v>0</v>
      </c>
      <c r="X14" s="59"/>
      <c r="Y14" s="59">
        <f t="shared" ref="Y14" si="13">P14+Q14-T14-U14</f>
        <v>0</v>
      </c>
      <c r="Z14" s="131">
        <f t="shared" ref="Z14" si="14">Y14/(P14+Q14)</f>
        <v>0</v>
      </c>
      <c r="AA14" s="59">
        <f t="shared" ref="AA14" si="15">Y14+W14</f>
        <v>0</v>
      </c>
      <c r="AB14" s="140">
        <f t="shared" ref="AB14" si="16">AA14/O14</f>
        <v>0</v>
      </c>
      <c r="AC14" s="182"/>
      <c r="AD14" s="149">
        <v>1</v>
      </c>
      <c r="AE14" s="149">
        <v>0</v>
      </c>
      <c r="AF14" s="150">
        <v>0</v>
      </c>
      <c r="AG14" s="56" t="s">
        <v>99</v>
      </c>
      <c r="AH14"/>
    </row>
    <row r="15" spans="1:34" ht="29.25" customHeight="1">
      <c r="A15" s="270" t="s">
        <v>206</v>
      </c>
      <c r="B15" s="271"/>
      <c r="C15" s="28"/>
      <c r="D15" s="16"/>
      <c r="E15" s="25">
        <f>F17</f>
        <v>107729</v>
      </c>
      <c r="F15" s="25">
        <f>F17</f>
        <v>107729</v>
      </c>
      <c r="G15" s="25">
        <f t="shared" ref="G15:J15" si="17">G18</f>
        <v>0</v>
      </c>
      <c r="H15" s="25">
        <f t="shared" si="17"/>
        <v>107729</v>
      </c>
      <c r="I15" s="25">
        <f t="shared" si="17"/>
        <v>0</v>
      </c>
      <c r="J15" s="25" t="str">
        <f t="shared" si="17"/>
        <v>Мемлекеттік сараптама қорытындысы - 1 бірлік.</v>
      </c>
      <c r="K15" s="25">
        <f t="shared" ref="K15:V15" si="18">K17</f>
        <v>0</v>
      </c>
      <c r="L15" s="25">
        <f t="shared" si="18"/>
        <v>0</v>
      </c>
      <c r="M15" s="25">
        <f t="shared" si="18"/>
        <v>0</v>
      </c>
      <c r="N15" s="25">
        <f t="shared" si="18"/>
        <v>0</v>
      </c>
      <c r="O15" s="25">
        <f t="shared" si="18"/>
        <v>107729.55346</v>
      </c>
      <c r="P15" s="25">
        <f t="shared" si="18"/>
        <v>107729.55346</v>
      </c>
      <c r="Q15" s="25">
        <f t="shared" si="18"/>
        <v>0</v>
      </c>
      <c r="R15" s="25">
        <f t="shared" si="18"/>
        <v>0</v>
      </c>
      <c r="S15" s="25">
        <f t="shared" si="18"/>
        <v>107729.55346</v>
      </c>
      <c r="T15" s="25">
        <f t="shared" si="18"/>
        <v>107729.55346</v>
      </c>
      <c r="U15" s="25">
        <f t="shared" si="18"/>
        <v>0</v>
      </c>
      <c r="V15" s="25">
        <f t="shared" si="18"/>
        <v>0</v>
      </c>
      <c r="W15" s="25"/>
      <c r="X15" s="25"/>
      <c r="Y15" s="25">
        <f>P15+Q15-T15-U15</f>
        <v>0</v>
      </c>
      <c r="Z15" s="125">
        <f t="shared" ref="Z15:Z22" si="19">Y15/(P15+Q15)</f>
        <v>0</v>
      </c>
      <c r="AA15" s="25">
        <f>Y15+W15</f>
        <v>0</v>
      </c>
      <c r="AB15" s="126">
        <f>AA15/O15</f>
        <v>0</v>
      </c>
      <c r="AC15" s="25">
        <f t="shared" ref="AC15" si="20">AC16</f>
        <v>0</v>
      </c>
      <c r="AD15" s="25">
        <f>AD17</f>
        <v>1</v>
      </c>
      <c r="AE15" s="25">
        <f t="shared" ref="AE15" si="21">AE16</f>
        <v>0</v>
      </c>
      <c r="AF15" s="25"/>
      <c r="AG15" s="72"/>
      <c r="AH15"/>
    </row>
    <row r="16" spans="1:34" s="106" customFormat="1">
      <c r="A16" s="104"/>
      <c r="B16" s="105" t="s">
        <v>207</v>
      </c>
      <c r="C16" s="5"/>
      <c r="D16" s="2"/>
      <c r="E16" s="26"/>
      <c r="F16" s="14"/>
      <c r="G16" s="14"/>
      <c r="H16" s="14"/>
      <c r="I16" s="14"/>
      <c r="J16" s="30"/>
      <c r="K16" s="14"/>
      <c r="L16" s="14"/>
      <c r="M16" s="14"/>
      <c r="N16" s="14"/>
      <c r="O16" s="38">
        <f>SUM(P16:R16)</f>
        <v>0</v>
      </c>
      <c r="P16" s="14"/>
      <c r="Q16" s="14"/>
      <c r="R16" s="14"/>
      <c r="S16" s="38">
        <f>SUM(T16:V16)</f>
        <v>0</v>
      </c>
      <c r="T16" s="14"/>
      <c r="U16" s="14"/>
      <c r="V16" s="14"/>
      <c r="W16" s="58">
        <f t="shared" ref="W16" si="22">R16-V16</f>
        <v>0</v>
      </c>
      <c r="X16" s="60"/>
      <c r="Y16" s="58">
        <f t="shared" ref="Y16:Y21" si="23">P16+Q16-T16-U16</f>
        <v>0</v>
      </c>
      <c r="Z16" s="132"/>
      <c r="AA16" s="58"/>
      <c r="AB16" s="141"/>
      <c r="AC16" s="119"/>
      <c r="AD16" s="119"/>
      <c r="AE16" s="119"/>
      <c r="AF16" s="65"/>
      <c r="AG16" s="74"/>
      <c r="AH16"/>
    </row>
    <row r="17" spans="1:34" s="6" customFormat="1" ht="26.25" customHeight="1">
      <c r="A17" s="33" t="s">
        <v>241</v>
      </c>
      <c r="B17" s="23" t="s">
        <v>139</v>
      </c>
      <c r="C17" s="19"/>
      <c r="D17" s="21"/>
      <c r="E17" s="22">
        <f t="shared" ref="E17:V17" si="24">SUM(E18:E18)</f>
        <v>0</v>
      </c>
      <c r="F17" s="22">
        <f t="shared" si="24"/>
        <v>107729</v>
      </c>
      <c r="G17" s="22">
        <f t="shared" si="24"/>
        <v>0</v>
      </c>
      <c r="H17" s="22">
        <f t="shared" si="24"/>
        <v>107729</v>
      </c>
      <c r="I17" s="22">
        <f t="shared" si="24"/>
        <v>0</v>
      </c>
      <c r="J17" s="22">
        <f t="shared" si="24"/>
        <v>0</v>
      </c>
      <c r="K17" s="22">
        <f t="shared" si="24"/>
        <v>0</v>
      </c>
      <c r="L17" s="22">
        <f t="shared" si="24"/>
        <v>0</v>
      </c>
      <c r="M17" s="22">
        <f t="shared" si="24"/>
        <v>0</v>
      </c>
      <c r="N17" s="22">
        <f t="shared" si="24"/>
        <v>0</v>
      </c>
      <c r="O17" s="22">
        <f t="shared" si="24"/>
        <v>107729.55346</v>
      </c>
      <c r="P17" s="22">
        <f t="shared" si="24"/>
        <v>107729.55346</v>
      </c>
      <c r="Q17" s="22">
        <f t="shared" si="24"/>
        <v>0</v>
      </c>
      <c r="R17" s="22">
        <f t="shared" si="24"/>
        <v>0</v>
      </c>
      <c r="S17" s="22">
        <f t="shared" si="24"/>
        <v>107729.55346</v>
      </c>
      <c r="T17" s="22">
        <f t="shared" si="24"/>
        <v>107729.55346</v>
      </c>
      <c r="U17" s="22">
        <f t="shared" si="24"/>
        <v>0</v>
      </c>
      <c r="V17" s="22">
        <f t="shared" si="24"/>
        <v>0</v>
      </c>
      <c r="W17" s="22"/>
      <c r="X17" s="22"/>
      <c r="Y17" s="22">
        <f t="shared" si="23"/>
        <v>0</v>
      </c>
      <c r="Z17" s="129">
        <f t="shared" ref="Z17" si="25">Y17/(P17+Q17)</f>
        <v>0</v>
      </c>
      <c r="AA17" s="22">
        <f t="shared" ref="AA17" si="26">Y17+W17</f>
        <v>0</v>
      </c>
      <c r="AB17" s="138">
        <f t="shared" ref="AB17" si="27">AA17/O17</f>
        <v>0</v>
      </c>
      <c r="AC17" s="22">
        <f>SUM(AC18:AC18)</f>
        <v>0</v>
      </c>
      <c r="AD17" s="22">
        <f>SUM(AD18:AD18)</f>
        <v>1</v>
      </c>
      <c r="AE17" s="22">
        <f>SUM(AE18:AE18)</f>
        <v>0</v>
      </c>
      <c r="AF17" s="22">
        <f>SUM(AF18:AF18)</f>
        <v>0</v>
      </c>
      <c r="AG17" s="22">
        <f>SUM(AG18:AG18)</f>
        <v>0</v>
      </c>
      <c r="AH17"/>
    </row>
    <row r="18" spans="1:34" s="18" customFormat="1" ht="90.75" customHeight="1">
      <c r="A18" s="45">
        <v>108</v>
      </c>
      <c r="B18" s="208" t="s">
        <v>288</v>
      </c>
      <c r="C18" s="47" t="s">
        <v>43</v>
      </c>
      <c r="D18" s="48" t="s">
        <v>44</v>
      </c>
      <c r="E18" s="49"/>
      <c r="F18" s="35">
        <v>107729</v>
      </c>
      <c r="G18" s="49"/>
      <c r="H18" s="49">
        <v>107729</v>
      </c>
      <c r="I18" s="49"/>
      <c r="J18" s="36" t="s">
        <v>141</v>
      </c>
      <c r="K18" s="49"/>
      <c r="L18" s="49"/>
      <c r="M18" s="49"/>
      <c r="N18" s="49"/>
      <c r="O18" s="49">
        <f t="shared" ref="O18" si="28">SUM(P18:R18)</f>
        <v>107729.55346</v>
      </c>
      <c r="P18" s="49">
        <v>107729.55346</v>
      </c>
      <c r="Q18" s="49"/>
      <c r="R18" s="49"/>
      <c r="S18" s="49">
        <f t="shared" ref="S18" si="29">SUM(T18:V18)</f>
        <v>107729.55346</v>
      </c>
      <c r="T18" s="49">
        <v>107729.55346</v>
      </c>
      <c r="U18" s="49"/>
      <c r="V18" s="49"/>
      <c r="W18" s="59"/>
      <c r="X18" s="59"/>
      <c r="Y18" s="59">
        <f t="shared" si="23"/>
        <v>0</v>
      </c>
      <c r="Z18" s="131">
        <f t="shared" si="19"/>
        <v>0</v>
      </c>
      <c r="AA18" s="59">
        <f t="shared" ref="AA18:AA22" si="30">Y18+W18</f>
        <v>0</v>
      </c>
      <c r="AB18" s="140">
        <f t="shared" ref="AB18:AB22" si="31">AA18/O18</f>
        <v>0</v>
      </c>
      <c r="AC18" s="149"/>
      <c r="AD18" s="149">
        <v>1</v>
      </c>
      <c r="AE18" s="149"/>
      <c r="AF18" s="178"/>
      <c r="AG18" s="56" t="s">
        <v>289</v>
      </c>
      <c r="AH18"/>
    </row>
    <row r="19" spans="1:34" s="151" customFormat="1" ht="30" customHeight="1">
      <c r="A19" s="270" t="s">
        <v>306</v>
      </c>
      <c r="B19" s="271"/>
      <c r="C19" s="28"/>
      <c r="D19" s="16"/>
      <c r="E19" s="25">
        <f>E21+F25</f>
        <v>11611248.994200001</v>
      </c>
      <c r="F19" s="25">
        <f t="shared" ref="F19:V19" si="32">F21+F25</f>
        <v>12550232.0942</v>
      </c>
      <c r="G19" s="25">
        <f t="shared" si="32"/>
        <v>0</v>
      </c>
      <c r="H19" s="25">
        <f t="shared" si="32"/>
        <v>3616330.7</v>
      </c>
      <c r="I19" s="25">
        <f t="shared" si="32"/>
        <v>3616330.7</v>
      </c>
      <c r="J19" s="25">
        <f t="shared" si="32"/>
        <v>0</v>
      </c>
      <c r="K19" s="25">
        <f t="shared" si="32"/>
        <v>0</v>
      </c>
      <c r="L19" s="25">
        <f t="shared" si="32"/>
        <v>0</v>
      </c>
      <c r="M19" s="25">
        <f t="shared" si="32"/>
        <v>0</v>
      </c>
      <c r="N19" s="25">
        <f t="shared" si="32"/>
        <v>3694963.6942000003</v>
      </c>
      <c r="O19" s="25">
        <f t="shared" si="32"/>
        <v>1680074.2</v>
      </c>
      <c r="P19" s="25">
        <f t="shared" si="32"/>
        <v>1680074.2</v>
      </c>
      <c r="Q19" s="25">
        <f t="shared" si="32"/>
        <v>0</v>
      </c>
      <c r="R19" s="25">
        <f t="shared" si="32"/>
        <v>0</v>
      </c>
      <c r="S19" s="25">
        <f t="shared" si="32"/>
        <v>589139.69941999996</v>
      </c>
      <c r="T19" s="25">
        <f t="shared" si="32"/>
        <v>589139.69941999996</v>
      </c>
      <c r="U19" s="25">
        <f t="shared" si="32"/>
        <v>0</v>
      </c>
      <c r="V19" s="25">
        <f t="shared" si="32"/>
        <v>0</v>
      </c>
      <c r="W19" s="25">
        <f t="shared" ref="W19:W20" si="33">R19-V19</f>
        <v>0</v>
      </c>
      <c r="X19" s="25"/>
      <c r="Y19" s="25">
        <f>P19+Q19-T19-U19</f>
        <v>1090934.50058</v>
      </c>
      <c r="Z19" s="125">
        <f t="shared" si="19"/>
        <v>0.64933709509972837</v>
      </c>
      <c r="AA19" s="25">
        <f>Y19+W19</f>
        <v>1090934.50058</v>
      </c>
      <c r="AB19" s="126">
        <f t="shared" si="31"/>
        <v>0.64933709509972837</v>
      </c>
      <c r="AC19" s="25">
        <f>AC21+AC25</f>
        <v>0</v>
      </c>
      <c r="AD19" s="25">
        <f>AD21+AD25</f>
        <v>4</v>
      </c>
      <c r="AE19" s="25">
        <f>AE21+AE25</f>
        <v>0</v>
      </c>
      <c r="AF19" s="25">
        <f>AF21+AF25</f>
        <v>0</v>
      </c>
      <c r="AG19" s="25">
        <f>AG21+AG25</f>
        <v>0</v>
      </c>
      <c r="AH19"/>
    </row>
    <row r="20" spans="1:34">
      <c r="A20" s="75"/>
      <c r="B20" s="76" t="s">
        <v>207</v>
      </c>
      <c r="C20" s="3"/>
      <c r="D20" s="2"/>
      <c r="E20" s="26"/>
      <c r="F20" s="26"/>
      <c r="G20" s="26"/>
      <c r="H20" s="26"/>
      <c r="I20" s="26"/>
      <c r="J20" s="15"/>
      <c r="K20" s="26"/>
      <c r="L20" s="26"/>
      <c r="M20" s="26"/>
      <c r="N20" s="26"/>
      <c r="O20" s="38">
        <v>0</v>
      </c>
      <c r="P20" s="26"/>
      <c r="Q20" s="26"/>
      <c r="R20" s="26"/>
      <c r="S20" s="38">
        <v>0</v>
      </c>
      <c r="T20" s="26"/>
      <c r="U20" s="26"/>
      <c r="V20" s="26"/>
      <c r="W20" s="58">
        <f t="shared" si="33"/>
        <v>0</v>
      </c>
      <c r="X20" s="87"/>
      <c r="Y20" s="58">
        <f t="shared" si="23"/>
        <v>0</v>
      </c>
      <c r="Z20" s="133"/>
      <c r="AA20" s="58"/>
      <c r="AB20" s="142"/>
      <c r="AC20" s="122"/>
      <c r="AD20" s="122"/>
      <c r="AE20" s="122"/>
      <c r="AF20" s="88"/>
      <c r="AG20" s="74"/>
      <c r="AH20"/>
    </row>
    <row r="21" spans="1:34" s="6" customFormat="1" ht="26.25" customHeight="1">
      <c r="A21" s="33" t="s">
        <v>307</v>
      </c>
      <c r="B21" s="23" t="s">
        <v>41</v>
      </c>
      <c r="C21" s="19"/>
      <c r="D21" s="21"/>
      <c r="E21" s="22">
        <f t="shared" ref="E21:V21" si="34">SUM(E22:E24)</f>
        <v>11532616</v>
      </c>
      <c r="F21" s="22">
        <f t="shared" si="34"/>
        <v>12471599.1</v>
      </c>
      <c r="G21" s="22">
        <f t="shared" si="34"/>
        <v>0</v>
      </c>
      <c r="H21" s="22">
        <f t="shared" si="34"/>
        <v>3616330.7</v>
      </c>
      <c r="I21" s="22">
        <f t="shared" si="34"/>
        <v>3616330.7</v>
      </c>
      <c r="J21" s="22">
        <f t="shared" si="34"/>
        <v>0</v>
      </c>
      <c r="K21" s="22">
        <f t="shared" si="34"/>
        <v>0</v>
      </c>
      <c r="L21" s="22">
        <f t="shared" si="34"/>
        <v>0</v>
      </c>
      <c r="M21" s="22">
        <f t="shared" si="34"/>
        <v>0</v>
      </c>
      <c r="N21" s="22">
        <f t="shared" si="34"/>
        <v>3616330.7</v>
      </c>
      <c r="O21" s="22">
        <f t="shared" si="34"/>
        <v>1588224.2</v>
      </c>
      <c r="P21" s="22">
        <f t="shared" si="34"/>
        <v>1588224.2</v>
      </c>
      <c r="Q21" s="22">
        <f t="shared" si="34"/>
        <v>0</v>
      </c>
      <c r="R21" s="22">
        <f t="shared" si="34"/>
        <v>0</v>
      </c>
      <c r="S21" s="22">
        <f t="shared" si="34"/>
        <v>510506.7</v>
      </c>
      <c r="T21" s="22">
        <f t="shared" si="34"/>
        <v>510506.7</v>
      </c>
      <c r="U21" s="22">
        <f t="shared" si="34"/>
        <v>0</v>
      </c>
      <c r="V21" s="22">
        <f t="shared" si="34"/>
        <v>0</v>
      </c>
      <c r="W21" s="22"/>
      <c r="X21" s="22"/>
      <c r="Y21" s="22">
        <f t="shared" si="23"/>
        <v>1077717.5</v>
      </c>
      <c r="Z21" s="129">
        <f t="shared" si="19"/>
        <v>0.67856761029078894</v>
      </c>
      <c r="AA21" s="22">
        <f t="shared" si="30"/>
        <v>1077717.5</v>
      </c>
      <c r="AB21" s="138">
        <f t="shared" si="31"/>
        <v>0.67856761029078894</v>
      </c>
      <c r="AC21" s="22">
        <f>SUM(AC22:AC24)</f>
        <v>0</v>
      </c>
      <c r="AD21" s="22">
        <f>SUM(AD22:AD24)</f>
        <v>3</v>
      </c>
      <c r="AE21" s="22">
        <f>SUM(AE22:AE24)</f>
        <v>0</v>
      </c>
      <c r="AF21" s="22">
        <f>SUM(AF22:AF24)</f>
        <v>0</v>
      </c>
      <c r="AG21" s="22">
        <f>SUM(AG22:AG24)</f>
        <v>0</v>
      </c>
      <c r="AH21"/>
    </row>
    <row r="22" spans="1:34" s="154" customFormat="1" ht="243.75" customHeight="1">
      <c r="A22" s="45">
        <v>120</v>
      </c>
      <c r="B22" s="232" t="s">
        <v>334</v>
      </c>
      <c r="C22" s="47" t="s">
        <v>309</v>
      </c>
      <c r="D22" s="50" t="s">
        <v>58</v>
      </c>
      <c r="E22" s="49">
        <v>1067803</v>
      </c>
      <c r="F22" s="49">
        <v>2500211.5</v>
      </c>
      <c r="G22" s="35"/>
      <c r="H22" s="35" t="s">
        <v>335</v>
      </c>
      <c r="I22" s="35"/>
      <c r="J22" s="36" t="s">
        <v>336</v>
      </c>
      <c r="K22" s="35" t="s">
        <v>337</v>
      </c>
      <c r="L22" s="49"/>
      <c r="M22" s="49"/>
      <c r="N22" s="49"/>
      <c r="O22" s="49">
        <f t="shared" ref="O22:O26" si="35">SUM(P22:R22)</f>
        <v>834311</v>
      </c>
      <c r="P22" s="49">
        <v>834311</v>
      </c>
      <c r="Q22" s="49"/>
      <c r="R22" s="49"/>
      <c r="S22" s="49">
        <f t="shared" ref="S22:S26" si="36">SUM(T22:V22)</f>
        <v>139505</v>
      </c>
      <c r="T22" s="49">
        <v>139505</v>
      </c>
      <c r="U22" s="49"/>
      <c r="V22" s="49"/>
      <c r="W22" s="59">
        <f t="shared" ref="W22:W24" si="37">R22-V22</f>
        <v>0</v>
      </c>
      <c r="X22" s="59"/>
      <c r="Y22" s="59">
        <f t="shared" ref="Y22:Y26" si="38">P22+Q22-T22-U22</f>
        <v>694806</v>
      </c>
      <c r="Z22" s="131">
        <f t="shared" si="19"/>
        <v>0.83279017057188509</v>
      </c>
      <c r="AA22" s="59">
        <f t="shared" si="30"/>
        <v>694806</v>
      </c>
      <c r="AB22" s="140">
        <f t="shared" si="31"/>
        <v>0.83279017057188509</v>
      </c>
      <c r="AC22" s="149"/>
      <c r="AD22" s="149">
        <v>1</v>
      </c>
      <c r="AE22" s="149"/>
      <c r="AF22" s="150">
        <v>0</v>
      </c>
      <c r="AG22" s="56" t="s">
        <v>338</v>
      </c>
      <c r="AH22"/>
    </row>
    <row r="23" spans="1:34" s="154" customFormat="1" ht="96" customHeight="1">
      <c r="A23" s="45">
        <v>121</v>
      </c>
      <c r="B23" s="232" t="s">
        <v>339</v>
      </c>
      <c r="C23" s="47" t="s">
        <v>309</v>
      </c>
      <c r="D23" s="50" t="s">
        <v>75</v>
      </c>
      <c r="E23" s="49">
        <v>6055963</v>
      </c>
      <c r="F23" s="49">
        <v>5745283.7999999998</v>
      </c>
      <c r="G23" s="49"/>
      <c r="H23" s="35" t="s">
        <v>340</v>
      </c>
      <c r="I23" s="49"/>
      <c r="J23" s="36" t="s">
        <v>341</v>
      </c>
      <c r="K23" s="35" t="s">
        <v>342</v>
      </c>
      <c r="L23" s="49"/>
      <c r="M23" s="49"/>
      <c r="N23" s="49"/>
      <c r="O23" s="49">
        <f t="shared" si="35"/>
        <v>566934.5</v>
      </c>
      <c r="P23" s="49">
        <v>566934.5</v>
      </c>
      <c r="Q23" s="49"/>
      <c r="R23" s="49"/>
      <c r="S23" s="49">
        <f t="shared" si="36"/>
        <v>184023</v>
      </c>
      <c r="T23" s="49">
        <v>184023</v>
      </c>
      <c r="U23" s="49"/>
      <c r="V23" s="49"/>
      <c r="W23" s="59">
        <f t="shared" si="37"/>
        <v>0</v>
      </c>
      <c r="X23" s="59"/>
      <c r="Y23" s="59">
        <f t="shared" si="38"/>
        <v>382911.5</v>
      </c>
      <c r="Z23" s="131">
        <f t="shared" ref="Z23:Z26" si="39">Y23/(P23+Q23)</f>
        <v>0.67540694736340789</v>
      </c>
      <c r="AA23" s="59">
        <f t="shared" ref="AA23:AA26" si="40">Y23+W23</f>
        <v>382911.5</v>
      </c>
      <c r="AB23" s="140">
        <f t="shared" ref="AB23:AB26" si="41">AA23/O23</f>
        <v>0.67540694736340789</v>
      </c>
      <c r="AC23" s="149"/>
      <c r="AD23" s="149">
        <v>1</v>
      </c>
      <c r="AE23" s="149">
        <v>0</v>
      </c>
      <c r="AF23" s="150">
        <v>0</v>
      </c>
      <c r="AG23" s="56" t="s">
        <v>343</v>
      </c>
      <c r="AH23"/>
    </row>
    <row r="24" spans="1:34" s="154" customFormat="1" ht="79.5" customHeight="1">
      <c r="A24" s="45">
        <v>130</v>
      </c>
      <c r="B24" s="206" t="s">
        <v>373</v>
      </c>
      <c r="C24" s="47" t="s">
        <v>309</v>
      </c>
      <c r="D24" s="50" t="s">
        <v>75</v>
      </c>
      <c r="E24" s="49">
        <v>4408850</v>
      </c>
      <c r="F24" s="35">
        <v>4226103.8</v>
      </c>
      <c r="G24" s="49"/>
      <c r="H24" s="49">
        <v>3616330.7</v>
      </c>
      <c r="I24" s="49">
        <v>3616330.7</v>
      </c>
      <c r="J24" s="36" t="s">
        <v>374</v>
      </c>
      <c r="K24" s="36" t="s">
        <v>374</v>
      </c>
      <c r="L24" s="49"/>
      <c r="M24" s="49"/>
      <c r="N24" s="49">
        <v>3616330.7</v>
      </c>
      <c r="O24" s="49">
        <f t="shared" si="35"/>
        <v>186978.7</v>
      </c>
      <c r="P24" s="49">
        <v>186978.7</v>
      </c>
      <c r="Q24" s="49"/>
      <c r="R24" s="49"/>
      <c r="S24" s="49">
        <f t="shared" si="36"/>
        <v>186978.7</v>
      </c>
      <c r="T24" s="49">
        <v>186978.7</v>
      </c>
      <c r="U24" s="49"/>
      <c r="V24" s="49"/>
      <c r="W24" s="59">
        <f t="shared" si="37"/>
        <v>0</v>
      </c>
      <c r="X24" s="59"/>
      <c r="Y24" s="59">
        <f t="shared" si="38"/>
        <v>0</v>
      </c>
      <c r="Z24" s="131">
        <f t="shared" si="39"/>
        <v>0</v>
      </c>
      <c r="AA24" s="59">
        <f t="shared" si="40"/>
        <v>0</v>
      </c>
      <c r="AB24" s="140">
        <f t="shared" si="41"/>
        <v>0</v>
      </c>
      <c r="AC24" s="149"/>
      <c r="AD24" s="149">
        <v>1</v>
      </c>
      <c r="AE24" s="149">
        <v>0</v>
      </c>
      <c r="AF24" s="150">
        <v>0</v>
      </c>
      <c r="AG24" s="171" t="s">
        <v>375</v>
      </c>
      <c r="AH24"/>
    </row>
    <row r="25" spans="1:34" s="6" customFormat="1" ht="26.25" customHeight="1">
      <c r="A25" s="33" t="s">
        <v>410</v>
      </c>
      <c r="B25" s="23" t="s">
        <v>139</v>
      </c>
      <c r="C25" s="19"/>
      <c r="D25" s="21"/>
      <c r="E25" s="22">
        <f t="shared" ref="E25:V25" si="42">SUM(E26:E26)</f>
        <v>0</v>
      </c>
      <c r="F25" s="22">
        <f t="shared" si="42"/>
        <v>78632.994200000001</v>
      </c>
      <c r="G25" s="22">
        <f t="shared" si="42"/>
        <v>0</v>
      </c>
      <c r="H25" s="22">
        <f t="shared" si="42"/>
        <v>0</v>
      </c>
      <c r="I25" s="22">
        <f t="shared" si="42"/>
        <v>0</v>
      </c>
      <c r="J25" s="22">
        <f t="shared" si="42"/>
        <v>0</v>
      </c>
      <c r="K25" s="22">
        <f t="shared" si="42"/>
        <v>0</v>
      </c>
      <c r="L25" s="22">
        <f t="shared" si="42"/>
        <v>0</v>
      </c>
      <c r="M25" s="22">
        <f t="shared" si="42"/>
        <v>0</v>
      </c>
      <c r="N25" s="22">
        <f t="shared" si="42"/>
        <v>78632.994200000001</v>
      </c>
      <c r="O25" s="22">
        <f t="shared" si="42"/>
        <v>91850</v>
      </c>
      <c r="P25" s="22">
        <f t="shared" si="42"/>
        <v>91850</v>
      </c>
      <c r="Q25" s="22">
        <f t="shared" si="42"/>
        <v>0</v>
      </c>
      <c r="R25" s="22">
        <f t="shared" si="42"/>
        <v>0</v>
      </c>
      <c r="S25" s="22">
        <f t="shared" si="42"/>
        <v>78632.999419999993</v>
      </c>
      <c r="T25" s="22">
        <f t="shared" si="42"/>
        <v>78632.999419999993</v>
      </c>
      <c r="U25" s="22">
        <f t="shared" si="42"/>
        <v>0</v>
      </c>
      <c r="V25" s="22">
        <f t="shared" si="42"/>
        <v>0</v>
      </c>
      <c r="W25" s="22"/>
      <c r="X25" s="22"/>
      <c r="Y25" s="22">
        <f t="shared" si="38"/>
        <v>13217.000580000007</v>
      </c>
      <c r="Z25" s="129">
        <f t="shared" si="39"/>
        <v>0.14389766554164407</v>
      </c>
      <c r="AA25" s="22">
        <f t="shared" si="40"/>
        <v>13217.000580000007</v>
      </c>
      <c r="AB25" s="138">
        <f t="shared" si="41"/>
        <v>0.14389766554164407</v>
      </c>
      <c r="AC25" s="22">
        <f>SUM(AC26:AC26)</f>
        <v>0</v>
      </c>
      <c r="AD25" s="22">
        <f>SUM(AD26:AD26)</f>
        <v>1</v>
      </c>
      <c r="AE25" s="22">
        <f>SUM(AE26:AE26)</f>
        <v>0</v>
      </c>
      <c r="AF25" s="22">
        <f>SUM(AF26:AF26)</f>
        <v>0</v>
      </c>
      <c r="AG25" s="22">
        <f>SUM(AG26:AG26)</f>
        <v>0</v>
      </c>
      <c r="AH25"/>
    </row>
    <row r="26" spans="1:34" s="91" customFormat="1" ht="83.25" customHeight="1">
      <c r="A26" s="45">
        <v>150</v>
      </c>
      <c r="B26" s="232" t="s">
        <v>420</v>
      </c>
      <c r="C26" s="47" t="s">
        <v>309</v>
      </c>
      <c r="D26" s="50" t="s">
        <v>44</v>
      </c>
      <c r="E26" s="82"/>
      <c r="F26" s="35">
        <v>78632.994200000001</v>
      </c>
      <c r="G26" s="52"/>
      <c r="H26" s="52"/>
      <c r="I26" s="52"/>
      <c r="J26" s="92" t="s">
        <v>141</v>
      </c>
      <c r="K26" s="82" t="s">
        <v>141</v>
      </c>
      <c r="L26" s="82" t="s">
        <v>421</v>
      </c>
      <c r="M26" s="82"/>
      <c r="N26" s="82">
        <v>78632.994200000001</v>
      </c>
      <c r="O26" s="49">
        <f t="shared" si="35"/>
        <v>91850</v>
      </c>
      <c r="P26" s="82">
        <v>91850</v>
      </c>
      <c r="Q26" s="52"/>
      <c r="R26" s="35"/>
      <c r="S26" s="49">
        <f t="shared" si="36"/>
        <v>78632.999419999993</v>
      </c>
      <c r="T26" s="82">
        <v>78632.999419999993</v>
      </c>
      <c r="U26" s="52"/>
      <c r="V26" s="52"/>
      <c r="W26" s="59">
        <f t="shared" ref="W26" si="43">R26-V26</f>
        <v>0</v>
      </c>
      <c r="X26" s="59"/>
      <c r="Y26" s="59">
        <f t="shared" si="38"/>
        <v>13217.000580000007</v>
      </c>
      <c r="Z26" s="131">
        <f t="shared" si="39"/>
        <v>0.14389766554164407</v>
      </c>
      <c r="AA26" s="59">
        <f t="shared" si="40"/>
        <v>13217.000580000007</v>
      </c>
      <c r="AB26" s="140">
        <f t="shared" si="41"/>
        <v>0.14389766554164407</v>
      </c>
      <c r="AC26" s="149"/>
      <c r="AD26" s="149">
        <v>1</v>
      </c>
      <c r="AE26" s="149"/>
      <c r="AF26" s="66"/>
      <c r="AG26" s="96" t="s">
        <v>422</v>
      </c>
      <c r="AH26"/>
    </row>
    <row r="27" spans="1:34" s="6" customFormat="1" ht="23.25" customHeight="1">
      <c r="A27" s="168" t="s">
        <v>574</v>
      </c>
      <c r="B27" s="169"/>
      <c r="C27" s="28"/>
      <c r="D27" s="16"/>
      <c r="E27" s="25">
        <f>E28</f>
        <v>7293229.7999999998</v>
      </c>
      <c r="F27" s="25">
        <f t="shared" ref="F27:V27" si="44">F28</f>
        <v>6295381.2999999998</v>
      </c>
      <c r="G27" s="25">
        <f t="shared" si="44"/>
        <v>0</v>
      </c>
      <c r="H27" s="25">
        <f t="shared" si="44"/>
        <v>0</v>
      </c>
      <c r="I27" s="25">
        <f t="shared" si="44"/>
        <v>0</v>
      </c>
      <c r="J27" s="25">
        <f t="shared" si="44"/>
        <v>0</v>
      </c>
      <c r="K27" s="25">
        <f t="shared" si="44"/>
        <v>0</v>
      </c>
      <c r="L27" s="25">
        <f t="shared" si="44"/>
        <v>0</v>
      </c>
      <c r="M27" s="25">
        <f t="shared" si="44"/>
        <v>0</v>
      </c>
      <c r="N27" s="25">
        <f t="shared" si="44"/>
        <v>0</v>
      </c>
      <c r="O27" s="25">
        <f t="shared" si="44"/>
        <v>1829936</v>
      </c>
      <c r="P27" s="25">
        <f t="shared" si="44"/>
        <v>1829936</v>
      </c>
      <c r="Q27" s="25">
        <f t="shared" si="44"/>
        <v>0</v>
      </c>
      <c r="R27" s="25">
        <f t="shared" si="44"/>
        <v>0</v>
      </c>
      <c r="S27" s="25">
        <f t="shared" si="44"/>
        <v>487657</v>
      </c>
      <c r="T27" s="25">
        <f t="shared" si="44"/>
        <v>487657</v>
      </c>
      <c r="U27" s="25">
        <f t="shared" si="44"/>
        <v>0</v>
      </c>
      <c r="V27" s="25">
        <f t="shared" si="44"/>
        <v>0</v>
      </c>
      <c r="W27" s="25">
        <f t="shared" ref="W27:W32" si="45">R27-V27</f>
        <v>0</v>
      </c>
      <c r="X27" s="25"/>
      <c r="Y27" s="25">
        <f t="shared" ref="Y27:Y32" si="46">P27+Q27-T27-U27</f>
        <v>1342279</v>
      </c>
      <c r="Z27" s="125">
        <f t="shared" ref="Z27:Z32" si="47">Y27/(P27+Q27)</f>
        <v>0.73351144520901279</v>
      </c>
      <c r="AA27" s="25">
        <f t="shared" ref="AA27:AA32" si="48">Y27+W27</f>
        <v>1342279</v>
      </c>
      <c r="AB27" s="126">
        <f t="shared" ref="AB27:AB32" si="49">AA27/O27</f>
        <v>0.73351144520901279</v>
      </c>
      <c r="AC27" s="25">
        <f t="shared" ref="AC27" si="50">AC28</f>
        <v>0</v>
      </c>
      <c r="AD27" s="25">
        <f t="shared" ref="AD27" si="51">AD28</f>
        <v>4</v>
      </c>
      <c r="AE27" s="25">
        <f t="shared" ref="AE27" si="52">AE28</f>
        <v>0</v>
      </c>
      <c r="AF27" s="25"/>
      <c r="AG27" s="25"/>
      <c r="AH27"/>
    </row>
    <row r="28" spans="1:34" ht="24" customHeight="1">
      <c r="A28" s="33" t="s">
        <v>575</v>
      </c>
      <c r="B28" s="23" t="s">
        <v>41</v>
      </c>
      <c r="C28" s="19"/>
      <c r="D28" s="21"/>
      <c r="E28" s="22">
        <f t="shared" ref="E28:V28" si="53">SUM(E29:E32)</f>
        <v>7293229.7999999998</v>
      </c>
      <c r="F28" s="22">
        <f t="shared" si="53"/>
        <v>6295381.2999999998</v>
      </c>
      <c r="G28" s="22">
        <f t="shared" si="53"/>
        <v>0</v>
      </c>
      <c r="H28" s="22">
        <f t="shared" si="53"/>
        <v>0</v>
      </c>
      <c r="I28" s="22">
        <f t="shared" si="53"/>
        <v>0</v>
      </c>
      <c r="J28" s="22">
        <f t="shared" si="53"/>
        <v>0</v>
      </c>
      <c r="K28" s="22">
        <f t="shared" si="53"/>
        <v>0</v>
      </c>
      <c r="L28" s="22">
        <f t="shared" si="53"/>
        <v>0</v>
      </c>
      <c r="M28" s="22">
        <f t="shared" si="53"/>
        <v>0</v>
      </c>
      <c r="N28" s="22">
        <f t="shared" si="53"/>
        <v>0</v>
      </c>
      <c r="O28" s="22">
        <f t="shared" si="53"/>
        <v>1829936</v>
      </c>
      <c r="P28" s="22">
        <f t="shared" si="53"/>
        <v>1829936</v>
      </c>
      <c r="Q28" s="22">
        <f t="shared" si="53"/>
        <v>0</v>
      </c>
      <c r="R28" s="22">
        <f t="shared" si="53"/>
        <v>0</v>
      </c>
      <c r="S28" s="22">
        <f t="shared" si="53"/>
        <v>487657</v>
      </c>
      <c r="T28" s="22">
        <f t="shared" si="53"/>
        <v>487657</v>
      </c>
      <c r="U28" s="22">
        <f t="shared" si="53"/>
        <v>0</v>
      </c>
      <c r="V28" s="22">
        <f t="shared" si="53"/>
        <v>0</v>
      </c>
      <c r="W28" s="22">
        <f t="shared" si="45"/>
        <v>0</v>
      </c>
      <c r="X28" s="22"/>
      <c r="Y28" s="22">
        <f t="shared" si="46"/>
        <v>1342279</v>
      </c>
      <c r="Z28" s="129">
        <f t="shared" si="47"/>
        <v>0.73351144520901279</v>
      </c>
      <c r="AA28" s="22">
        <f t="shared" si="48"/>
        <v>1342279</v>
      </c>
      <c r="AB28" s="138">
        <f t="shared" si="49"/>
        <v>0.73351144520901279</v>
      </c>
      <c r="AC28" s="22">
        <f>SUM(AC29:AC32)</f>
        <v>0</v>
      </c>
      <c r="AD28" s="22">
        <f>SUM(AD29:AD32)</f>
        <v>4</v>
      </c>
      <c r="AE28" s="22">
        <f>SUM(AE29:AE32)</f>
        <v>0</v>
      </c>
      <c r="AF28" s="22">
        <f>SUM(AF29:AF32)</f>
        <v>0</v>
      </c>
      <c r="AG28" s="22">
        <f>SUM(AG29:AG32)</f>
        <v>0</v>
      </c>
      <c r="AH28"/>
    </row>
    <row r="29" spans="1:34" s="27" customFormat="1" ht="97.5" customHeight="1">
      <c r="A29" s="45">
        <v>245</v>
      </c>
      <c r="B29" s="196" t="s">
        <v>605</v>
      </c>
      <c r="C29" s="50" t="s">
        <v>586</v>
      </c>
      <c r="D29" s="50" t="s">
        <v>44</v>
      </c>
      <c r="E29" s="35">
        <v>2885955</v>
      </c>
      <c r="F29" s="35">
        <v>2834960.3</v>
      </c>
      <c r="G29" s="52"/>
      <c r="H29" s="52"/>
      <c r="I29" s="52"/>
      <c r="J29" s="36" t="s">
        <v>606</v>
      </c>
      <c r="K29" s="35"/>
      <c r="L29" s="35"/>
      <c r="M29" s="35"/>
      <c r="N29" s="35"/>
      <c r="O29" s="49">
        <f t="shared" ref="O29:O32" si="54">SUM(P29:R29)</f>
        <v>826479</v>
      </c>
      <c r="P29" s="35">
        <v>826479</v>
      </c>
      <c r="Q29" s="35"/>
      <c r="R29" s="35"/>
      <c r="S29" s="49">
        <v>187384</v>
      </c>
      <c r="T29" s="35">
        <v>187384</v>
      </c>
      <c r="U29" s="35"/>
      <c r="V29" s="35"/>
      <c r="W29" s="59">
        <f t="shared" si="45"/>
        <v>0</v>
      </c>
      <c r="X29" s="59"/>
      <c r="Y29" s="59">
        <f t="shared" si="46"/>
        <v>639095</v>
      </c>
      <c r="Z29" s="131">
        <f t="shared" si="47"/>
        <v>0.77327433606903506</v>
      </c>
      <c r="AA29" s="59">
        <f t="shared" si="48"/>
        <v>639095</v>
      </c>
      <c r="AB29" s="140">
        <f t="shared" si="49"/>
        <v>0.77327433606903506</v>
      </c>
      <c r="AC29" s="124"/>
      <c r="AD29" s="124">
        <v>1</v>
      </c>
      <c r="AE29" s="124"/>
      <c r="AF29" s="66"/>
      <c r="AG29" s="56" t="s">
        <v>607</v>
      </c>
      <c r="AH29"/>
    </row>
    <row r="30" spans="1:34" s="27" customFormat="1" ht="97.5" customHeight="1">
      <c r="A30" s="45">
        <v>246</v>
      </c>
      <c r="B30" s="196" t="s">
        <v>608</v>
      </c>
      <c r="C30" s="50" t="s">
        <v>586</v>
      </c>
      <c r="D30" s="50" t="s">
        <v>44</v>
      </c>
      <c r="E30" s="35">
        <v>2487867</v>
      </c>
      <c r="F30" s="35">
        <v>2438966.5</v>
      </c>
      <c r="G30" s="52"/>
      <c r="H30" s="52"/>
      <c r="I30" s="52"/>
      <c r="J30" s="36" t="s">
        <v>609</v>
      </c>
      <c r="K30" s="35"/>
      <c r="L30" s="35"/>
      <c r="M30" s="35"/>
      <c r="N30" s="35"/>
      <c r="O30" s="49">
        <f t="shared" si="54"/>
        <v>753193</v>
      </c>
      <c r="P30" s="35">
        <v>753193</v>
      </c>
      <c r="Q30" s="35"/>
      <c r="R30" s="35"/>
      <c r="S30" s="49">
        <v>225958</v>
      </c>
      <c r="T30" s="35">
        <v>225958</v>
      </c>
      <c r="U30" s="35"/>
      <c r="V30" s="35"/>
      <c r="W30" s="59">
        <f t="shared" si="45"/>
        <v>0</v>
      </c>
      <c r="X30" s="59"/>
      <c r="Y30" s="59">
        <f t="shared" si="46"/>
        <v>527235</v>
      </c>
      <c r="Z30" s="131">
        <f t="shared" si="47"/>
        <v>0.69999986723190466</v>
      </c>
      <c r="AA30" s="59">
        <f t="shared" si="48"/>
        <v>527235</v>
      </c>
      <c r="AB30" s="140">
        <f t="shared" si="49"/>
        <v>0.69999986723190466</v>
      </c>
      <c r="AC30" s="124"/>
      <c r="AD30" s="124">
        <v>1</v>
      </c>
      <c r="AE30" s="124"/>
      <c r="AF30" s="66"/>
      <c r="AG30" s="56" t="s">
        <v>610</v>
      </c>
      <c r="AH30"/>
    </row>
    <row r="31" spans="1:34" s="27" customFormat="1" ht="61.5" customHeight="1">
      <c r="A31" s="45">
        <v>247</v>
      </c>
      <c r="B31" s="196" t="s">
        <v>611</v>
      </c>
      <c r="C31" s="50" t="s">
        <v>586</v>
      </c>
      <c r="D31" s="50" t="s">
        <v>44</v>
      </c>
      <c r="E31" s="35">
        <v>1030407.8</v>
      </c>
      <c r="F31" s="35">
        <v>978393.5</v>
      </c>
      <c r="G31" s="52"/>
      <c r="H31" s="52"/>
      <c r="I31" s="52"/>
      <c r="J31" s="36" t="s">
        <v>612</v>
      </c>
      <c r="K31" s="35"/>
      <c r="L31" s="35"/>
      <c r="M31" s="35"/>
      <c r="N31" s="35"/>
      <c r="O31" s="49">
        <f t="shared" si="54"/>
        <v>207203</v>
      </c>
      <c r="P31" s="35">
        <v>207203</v>
      </c>
      <c r="Q31" s="35"/>
      <c r="R31" s="35"/>
      <c r="S31" s="49">
        <v>74215</v>
      </c>
      <c r="T31" s="35">
        <v>74215</v>
      </c>
      <c r="U31" s="35"/>
      <c r="V31" s="35"/>
      <c r="W31" s="59">
        <f t="shared" si="45"/>
        <v>0</v>
      </c>
      <c r="X31" s="59"/>
      <c r="Y31" s="59">
        <f t="shared" si="46"/>
        <v>132988</v>
      </c>
      <c r="Z31" s="131">
        <f t="shared" si="47"/>
        <v>0.64182468400554049</v>
      </c>
      <c r="AA31" s="59">
        <f t="shared" si="48"/>
        <v>132988</v>
      </c>
      <c r="AB31" s="140">
        <f t="shared" si="49"/>
        <v>0.64182468400554049</v>
      </c>
      <c r="AC31" s="124"/>
      <c r="AD31" s="124">
        <v>1</v>
      </c>
      <c r="AE31" s="124"/>
      <c r="AF31" s="66"/>
      <c r="AG31" s="56" t="s">
        <v>613</v>
      </c>
      <c r="AH31"/>
    </row>
    <row r="32" spans="1:34" s="27" customFormat="1" ht="61.5" customHeight="1">
      <c r="A32" s="45">
        <v>249</v>
      </c>
      <c r="B32" s="196" t="s">
        <v>618</v>
      </c>
      <c r="C32" s="50" t="s">
        <v>615</v>
      </c>
      <c r="D32" s="50" t="s">
        <v>44</v>
      </c>
      <c r="E32" s="35">
        <v>889000</v>
      </c>
      <c r="F32" s="35">
        <v>43061</v>
      </c>
      <c r="G32" s="52"/>
      <c r="H32" s="52"/>
      <c r="I32" s="52"/>
      <c r="J32" s="36" t="s">
        <v>619</v>
      </c>
      <c r="K32" s="35"/>
      <c r="L32" s="35"/>
      <c r="M32" s="35"/>
      <c r="N32" s="35"/>
      <c r="O32" s="49">
        <f t="shared" si="54"/>
        <v>43061</v>
      </c>
      <c r="P32" s="35">
        <v>43061</v>
      </c>
      <c r="Q32" s="35"/>
      <c r="R32" s="35"/>
      <c r="S32" s="49">
        <v>100</v>
      </c>
      <c r="T32" s="35">
        <v>100</v>
      </c>
      <c r="U32" s="35"/>
      <c r="V32" s="35"/>
      <c r="W32" s="59">
        <f t="shared" si="45"/>
        <v>0</v>
      </c>
      <c r="X32" s="59"/>
      <c r="Y32" s="59">
        <f t="shared" si="46"/>
        <v>42961</v>
      </c>
      <c r="Z32" s="131">
        <f t="shared" si="47"/>
        <v>0.99767771301177399</v>
      </c>
      <c r="AA32" s="59">
        <f t="shared" si="48"/>
        <v>42961</v>
      </c>
      <c r="AB32" s="140">
        <f t="shared" si="49"/>
        <v>0.99767771301177399</v>
      </c>
      <c r="AC32" s="124"/>
      <c r="AD32" s="124">
        <v>1</v>
      </c>
      <c r="AE32" s="124"/>
      <c r="AF32" s="66"/>
      <c r="AG32" s="56" t="s">
        <v>620</v>
      </c>
      <c r="AH32"/>
    </row>
    <row r="33" spans="1:34" s="6" customFormat="1" ht="30.75" customHeight="1">
      <c r="A33" s="168" t="s">
        <v>771</v>
      </c>
      <c r="B33" s="169"/>
      <c r="C33" s="28"/>
      <c r="D33" s="16"/>
      <c r="E33" s="25">
        <f>E35</f>
        <v>1307552</v>
      </c>
      <c r="F33" s="25">
        <f t="shared" ref="F33:V33" si="55">F35</f>
        <v>0</v>
      </c>
      <c r="G33" s="25">
        <f t="shared" si="55"/>
        <v>0</v>
      </c>
      <c r="H33" s="25">
        <f t="shared" si="55"/>
        <v>0</v>
      </c>
      <c r="I33" s="25">
        <f t="shared" si="55"/>
        <v>0</v>
      </c>
      <c r="J33" s="25">
        <f t="shared" si="55"/>
        <v>0</v>
      </c>
      <c r="K33" s="25">
        <f t="shared" si="55"/>
        <v>0</v>
      </c>
      <c r="L33" s="25">
        <f t="shared" si="55"/>
        <v>0</v>
      </c>
      <c r="M33" s="25">
        <f t="shared" si="55"/>
        <v>0</v>
      </c>
      <c r="N33" s="25">
        <f t="shared" si="55"/>
        <v>0</v>
      </c>
      <c r="O33" s="25">
        <f t="shared" si="55"/>
        <v>0</v>
      </c>
      <c r="P33" s="25">
        <f t="shared" si="55"/>
        <v>0</v>
      </c>
      <c r="Q33" s="25">
        <f t="shared" si="55"/>
        <v>0</v>
      </c>
      <c r="R33" s="25">
        <f t="shared" si="55"/>
        <v>0</v>
      </c>
      <c r="S33" s="25">
        <f t="shared" si="55"/>
        <v>0</v>
      </c>
      <c r="T33" s="25">
        <f t="shared" si="55"/>
        <v>0</v>
      </c>
      <c r="U33" s="25">
        <f t="shared" si="55"/>
        <v>0</v>
      </c>
      <c r="V33" s="25">
        <f t="shared" si="55"/>
        <v>0</v>
      </c>
      <c r="W33" s="25">
        <f t="shared" ref="W33:W41" si="56">R33-V33</f>
        <v>0</v>
      </c>
      <c r="X33" s="25"/>
      <c r="Y33" s="25">
        <f t="shared" ref="Y33:Y41" si="57">P33+Q33-T33-U33</f>
        <v>0</v>
      </c>
      <c r="Z33" s="125" t="e">
        <f t="shared" ref="Z33:Z41" si="58">Y33/(P33+Q33)</f>
        <v>#DIV/0!</v>
      </c>
      <c r="AA33" s="25">
        <f t="shared" ref="AA33:AA41" si="59">Y33+W33</f>
        <v>0</v>
      </c>
      <c r="AB33" s="126" t="e">
        <f t="shared" ref="AB33:AB41" si="60">AA33/O33</f>
        <v>#DIV/0!</v>
      </c>
      <c r="AC33" s="25">
        <f t="shared" ref="AC33:AE33" si="61">AC35</f>
        <v>0</v>
      </c>
      <c r="AD33" s="25">
        <f t="shared" si="61"/>
        <v>1</v>
      </c>
      <c r="AE33" s="25">
        <f t="shared" si="61"/>
        <v>0</v>
      </c>
      <c r="AF33" s="25"/>
      <c r="AG33" s="25"/>
      <c r="AH33"/>
    </row>
    <row r="34" spans="1:34">
      <c r="A34" s="34"/>
      <c r="B34" s="13" t="s">
        <v>207</v>
      </c>
      <c r="C34" s="3"/>
      <c r="D34" s="2"/>
      <c r="E34" s="26"/>
      <c r="F34" s="14"/>
      <c r="G34" s="14"/>
      <c r="H34" s="14"/>
      <c r="I34" s="14"/>
      <c r="J34" s="15"/>
      <c r="K34" s="14"/>
      <c r="L34" s="14"/>
      <c r="M34" s="14"/>
      <c r="N34" s="14"/>
      <c r="O34" s="14"/>
      <c r="P34" s="14"/>
      <c r="Q34" s="14"/>
      <c r="R34" s="14"/>
      <c r="S34" s="14"/>
      <c r="T34" s="14"/>
      <c r="U34" s="14"/>
      <c r="V34" s="14"/>
      <c r="W34" s="58">
        <f t="shared" si="56"/>
        <v>0</v>
      </c>
      <c r="X34" s="60"/>
      <c r="Y34" s="58">
        <f t="shared" si="57"/>
        <v>0</v>
      </c>
      <c r="Z34" s="132"/>
      <c r="AA34" s="58"/>
      <c r="AB34" s="141"/>
      <c r="AC34" s="119"/>
      <c r="AD34" s="119"/>
      <c r="AE34" s="119"/>
      <c r="AF34" s="65"/>
      <c r="AG34" s="74"/>
      <c r="AH34"/>
    </row>
    <row r="35" spans="1:34" ht="26.25" customHeight="1">
      <c r="A35" s="33" t="s">
        <v>772</v>
      </c>
      <c r="B35" s="23" t="s">
        <v>41</v>
      </c>
      <c r="C35" s="19"/>
      <c r="D35" s="21"/>
      <c r="E35" s="22">
        <f>SUM(E36:E36)</f>
        <v>1307552</v>
      </c>
      <c r="F35" s="22">
        <f t="shared" ref="F35:V35" si="62">SUM(F36:F36)</f>
        <v>0</v>
      </c>
      <c r="G35" s="22">
        <f t="shared" si="62"/>
        <v>0</v>
      </c>
      <c r="H35" s="22">
        <f t="shared" si="62"/>
        <v>0</v>
      </c>
      <c r="I35" s="22">
        <f t="shared" si="62"/>
        <v>0</v>
      </c>
      <c r="J35" s="22">
        <f t="shared" si="62"/>
        <v>0</v>
      </c>
      <c r="K35" s="22">
        <f t="shared" si="62"/>
        <v>0</v>
      </c>
      <c r="L35" s="22">
        <f t="shared" si="62"/>
        <v>0</v>
      </c>
      <c r="M35" s="22">
        <f t="shared" si="62"/>
        <v>0</v>
      </c>
      <c r="N35" s="22">
        <f t="shared" si="62"/>
        <v>0</v>
      </c>
      <c r="O35" s="22">
        <f t="shared" si="62"/>
        <v>0</v>
      </c>
      <c r="P35" s="22">
        <f t="shared" si="62"/>
        <v>0</v>
      </c>
      <c r="Q35" s="22">
        <f t="shared" si="62"/>
        <v>0</v>
      </c>
      <c r="R35" s="22">
        <f t="shared" si="62"/>
        <v>0</v>
      </c>
      <c r="S35" s="22">
        <f t="shared" si="62"/>
        <v>0</v>
      </c>
      <c r="T35" s="22">
        <f t="shared" si="62"/>
        <v>0</v>
      </c>
      <c r="U35" s="22">
        <f t="shared" si="62"/>
        <v>0</v>
      </c>
      <c r="V35" s="22">
        <f t="shared" si="62"/>
        <v>0</v>
      </c>
      <c r="W35" s="22">
        <f t="shared" si="56"/>
        <v>0</v>
      </c>
      <c r="X35" s="22"/>
      <c r="Y35" s="22">
        <f t="shared" si="57"/>
        <v>0</v>
      </c>
      <c r="Z35" s="129" t="e">
        <f t="shared" si="58"/>
        <v>#DIV/0!</v>
      </c>
      <c r="AA35" s="22">
        <f t="shared" si="59"/>
        <v>0</v>
      </c>
      <c r="AB35" s="138" t="e">
        <f t="shared" si="60"/>
        <v>#DIV/0!</v>
      </c>
      <c r="AC35" s="116">
        <f>SUM(AC36:AC36)</f>
        <v>0</v>
      </c>
      <c r="AD35" s="22">
        <f>SUM(AD36:AD36)</f>
        <v>1</v>
      </c>
      <c r="AE35" s="22">
        <f>SUM(AE36:AE36)</f>
        <v>0</v>
      </c>
      <c r="AF35" s="22">
        <f>SUM(AF36:AF36)</f>
        <v>0</v>
      </c>
      <c r="AG35" s="22"/>
      <c r="AH35"/>
    </row>
    <row r="36" spans="1:34" s="18" customFormat="1" ht="110.25" customHeight="1">
      <c r="A36" s="45">
        <v>340</v>
      </c>
      <c r="B36" s="160" t="s">
        <v>783</v>
      </c>
      <c r="C36" s="159" t="s">
        <v>774</v>
      </c>
      <c r="D36" s="50" t="s">
        <v>113</v>
      </c>
      <c r="E36" s="49">
        <v>1307552</v>
      </c>
      <c r="F36" s="35"/>
      <c r="G36" s="49"/>
      <c r="H36" s="49"/>
      <c r="I36" s="49"/>
      <c r="J36" s="183"/>
      <c r="K36" s="112"/>
      <c r="L36" s="49"/>
      <c r="M36" s="49"/>
      <c r="N36" s="49"/>
      <c r="O36" s="49">
        <f t="shared" ref="O36" si="63">SUM(P36:R36)</f>
        <v>0</v>
      </c>
      <c r="P36" s="49"/>
      <c r="Q36" s="49"/>
      <c r="R36" s="49"/>
      <c r="S36" s="49">
        <f t="shared" ref="S36" si="64">SUM(T36:V36)</f>
        <v>0</v>
      </c>
      <c r="T36" s="49"/>
      <c r="U36" s="49"/>
      <c r="V36" s="49"/>
      <c r="W36" s="59">
        <f t="shared" si="56"/>
        <v>0</v>
      </c>
      <c r="X36" s="59"/>
      <c r="Y36" s="59">
        <f t="shared" si="57"/>
        <v>0</v>
      </c>
      <c r="Z36" s="131"/>
      <c r="AA36" s="59"/>
      <c r="AB36" s="140"/>
      <c r="AC36" s="149"/>
      <c r="AD36" s="149">
        <v>1</v>
      </c>
      <c r="AE36" s="149"/>
      <c r="AF36" s="64"/>
      <c r="AG36" s="177" t="s">
        <v>240</v>
      </c>
      <c r="AH36"/>
    </row>
    <row r="37" spans="1:34" s="6" customFormat="1" ht="30.75" customHeight="1">
      <c r="A37" s="168" t="s">
        <v>789</v>
      </c>
      <c r="B37" s="169"/>
      <c r="C37" s="28"/>
      <c r="D37" s="16"/>
      <c r="E37" s="25">
        <f>E39</f>
        <v>0</v>
      </c>
      <c r="F37" s="25">
        <f>F39</f>
        <v>1698795.1769999999</v>
      </c>
      <c r="G37" s="25">
        <f t="shared" ref="G37:V37" si="65">G39</f>
        <v>0</v>
      </c>
      <c r="H37" s="25">
        <f t="shared" si="65"/>
        <v>0</v>
      </c>
      <c r="I37" s="25">
        <f t="shared" si="65"/>
        <v>0</v>
      </c>
      <c r="J37" s="25">
        <f t="shared" si="65"/>
        <v>0</v>
      </c>
      <c r="K37" s="25">
        <f t="shared" si="65"/>
        <v>0</v>
      </c>
      <c r="L37" s="25">
        <f t="shared" si="65"/>
        <v>15</v>
      </c>
      <c r="M37" s="25">
        <f t="shared" si="65"/>
        <v>0</v>
      </c>
      <c r="N37" s="25">
        <f t="shared" si="65"/>
        <v>528231.22199999995</v>
      </c>
      <c r="O37" s="25">
        <f t="shared" si="65"/>
        <v>1170563.9550000001</v>
      </c>
      <c r="P37" s="25">
        <f t="shared" si="65"/>
        <v>1170563.9550000001</v>
      </c>
      <c r="Q37" s="25">
        <f t="shared" si="65"/>
        <v>0</v>
      </c>
      <c r="R37" s="25">
        <f t="shared" si="65"/>
        <v>0</v>
      </c>
      <c r="S37" s="25">
        <f t="shared" si="65"/>
        <v>0</v>
      </c>
      <c r="T37" s="25">
        <f t="shared" si="65"/>
        <v>0</v>
      </c>
      <c r="U37" s="25">
        <f t="shared" si="65"/>
        <v>0</v>
      </c>
      <c r="V37" s="25">
        <f t="shared" si="65"/>
        <v>0</v>
      </c>
      <c r="W37" s="25">
        <f t="shared" si="56"/>
        <v>0</v>
      </c>
      <c r="X37" s="25"/>
      <c r="Y37" s="25">
        <f t="shared" si="57"/>
        <v>1170563.9550000001</v>
      </c>
      <c r="Z37" s="125">
        <f t="shared" si="58"/>
        <v>1</v>
      </c>
      <c r="AA37" s="25">
        <f t="shared" si="59"/>
        <v>1170563.9550000001</v>
      </c>
      <c r="AB37" s="126">
        <f t="shared" si="60"/>
        <v>1</v>
      </c>
      <c r="AC37" s="25">
        <f t="shared" ref="AC37:AE37" si="66">AC39</f>
        <v>0</v>
      </c>
      <c r="AD37" s="25">
        <f t="shared" si="66"/>
        <v>1</v>
      </c>
      <c r="AE37" s="25">
        <f t="shared" si="66"/>
        <v>0</v>
      </c>
      <c r="AF37" s="25"/>
      <c r="AG37" s="25"/>
      <c r="AH37"/>
    </row>
    <row r="38" spans="1:34" ht="25.5" customHeight="1">
      <c r="A38" s="34"/>
      <c r="B38" s="13" t="s">
        <v>207</v>
      </c>
      <c r="C38" s="2"/>
      <c r="D38" s="2"/>
      <c r="E38" s="26"/>
      <c r="F38" s="14"/>
      <c r="G38" s="14"/>
      <c r="H38" s="14"/>
      <c r="I38" s="14"/>
      <c r="J38" s="15"/>
      <c r="K38" s="14"/>
      <c r="L38" s="14"/>
      <c r="M38" s="14"/>
      <c r="N38" s="14"/>
      <c r="O38" s="14"/>
      <c r="P38" s="14"/>
      <c r="Q38" s="14"/>
      <c r="R38" s="14"/>
      <c r="S38" s="14"/>
      <c r="T38" s="14"/>
      <c r="U38" s="14"/>
      <c r="V38" s="14"/>
      <c r="W38" s="58">
        <f t="shared" si="56"/>
        <v>0</v>
      </c>
      <c r="X38" s="60"/>
      <c r="Y38" s="58">
        <f t="shared" si="57"/>
        <v>0</v>
      </c>
      <c r="Z38" s="132"/>
      <c r="AA38" s="58"/>
      <c r="AB38" s="141"/>
      <c r="AC38" s="119"/>
      <c r="AD38" s="119"/>
      <c r="AE38" s="119"/>
      <c r="AF38" s="65"/>
      <c r="AG38" s="74"/>
      <c r="AH38"/>
    </row>
    <row r="39" spans="1:34" s="6" customFormat="1" ht="47.25" customHeight="1">
      <c r="A39" s="113" t="s">
        <v>790</v>
      </c>
      <c r="B39" s="23" t="s">
        <v>791</v>
      </c>
      <c r="C39" s="21"/>
      <c r="D39" s="21"/>
      <c r="E39" s="22">
        <f>E40</f>
        <v>0</v>
      </c>
      <c r="F39" s="22">
        <f t="shared" ref="F39:V39" si="67">F40</f>
        <v>1698795.1769999999</v>
      </c>
      <c r="G39" s="22">
        <f t="shared" si="67"/>
        <v>0</v>
      </c>
      <c r="H39" s="22">
        <f t="shared" si="67"/>
        <v>0</v>
      </c>
      <c r="I39" s="22">
        <f t="shared" si="67"/>
        <v>0</v>
      </c>
      <c r="J39" s="22">
        <f t="shared" si="67"/>
        <v>0</v>
      </c>
      <c r="K39" s="22">
        <f t="shared" si="67"/>
        <v>0</v>
      </c>
      <c r="L39" s="22">
        <f t="shared" si="67"/>
        <v>15</v>
      </c>
      <c r="M39" s="22">
        <f t="shared" si="67"/>
        <v>0</v>
      </c>
      <c r="N39" s="22">
        <f t="shared" si="67"/>
        <v>528231.22199999995</v>
      </c>
      <c r="O39" s="22">
        <f t="shared" si="67"/>
        <v>1170563.9550000001</v>
      </c>
      <c r="P39" s="22">
        <f t="shared" si="67"/>
        <v>1170563.9550000001</v>
      </c>
      <c r="Q39" s="22">
        <f t="shared" si="67"/>
        <v>0</v>
      </c>
      <c r="R39" s="22">
        <f t="shared" si="67"/>
        <v>0</v>
      </c>
      <c r="S39" s="22">
        <f t="shared" si="67"/>
        <v>0</v>
      </c>
      <c r="T39" s="22">
        <f t="shared" si="67"/>
        <v>0</v>
      </c>
      <c r="U39" s="22">
        <f t="shared" si="67"/>
        <v>0</v>
      </c>
      <c r="V39" s="22">
        <f t="shared" si="67"/>
        <v>0</v>
      </c>
      <c r="W39" s="22">
        <f t="shared" si="56"/>
        <v>0</v>
      </c>
      <c r="X39" s="22"/>
      <c r="Y39" s="22">
        <f t="shared" si="57"/>
        <v>1170563.9550000001</v>
      </c>
      <c r="Z39" s="129">
        <f t="shared" si="58"/>
        <v>1</v>
      </c>
      <c r="AA39" s="22">
        <f t="shared" si="59"/>
        <v>1170563.9550000001</v>
      </c>
      <c r="AB39" s="147">
        <f t="shared" si="60"/>
        <v>1</v>
      </c>
      <c r="AC39" s="22">
        <f t="shared" ref="AC39" si="68">AC40</f>
        <v>0</v>
      </c>
      <c r="AD39" s="22">
        <f t="shared" ref="AD39" si="69">AD40</f>
        <v>1</v>
      </c>
      <c r="AE39" s="22">
        <f t="shared" ref="AE39" si="70">AE40</f>
        <v>0</v>
      </c>
      <c r="AF39" s="22"/>
      <c r="AG39" s="73"/>
      <c r="AH39"/>
    </row>
    <row r="40" spans="1:34" s="6" customFormat="1" ht="46.5" customHeight="1">
      <c r="A40" s="83"/>
      <c r="B40" s="175" t="s">
        <v>810</v>
      </c>
      <c r="C40" s="84"/>
      <c r="D40" s="84"/>
      <c r="E40" s="44">
        <f t="shared" ref="E40:V40" si="71">SUM(E41:E41)</f>
        <v>0</v>
      </c>
      <c r="F40" s="44">
        <f t="shared" si="71"/>
        <v>1698795.1769999999</v>
      </c>
      <c r="G40" s="44">
        <f t="shared" si="71"/>
        <v>0</v>
      </c>
      <c r="H40" s="44">
        <f t="shared" si="71"/>
        <v>0</v>
      </c>
      <c r="I40" s="44">
        <f t="shared" si="71"/>
        <v>0</v>
      </c>
      <c r="J40" s="44">
        <f t="shared" si="71"/>
        <v>0</v>
      </c>
      <c r="K40" s="44">
        <f t="shared" si="71"/>
        <v>0</v>
      </c>
      <c r="L40" s="44">
        <f t="shared" si="71"/>
        <v>15</v>
      </c>
      <c r="M40" s="44">
        <f t="shared" si="71"/>
        <v>0</v>
      </c>
      <c r="N40" s="44">
        <f t="shared" si="71"/>
        <v>528231.22199999995</v>
      </c>
      <c r="O40" s="44">
        <f t="shared" si="71"/>
        <v>1170563.9550000001</v>
      </c>
      <c r="P40" s="44">
        <f t="shared" si="71"/>
        <v>1170563.9550000001</v>
      </c>
      <c r="Q40" s="44">
        <f t="shared" si="71"/>
        <v>0</v>
      </c>
      <c r="R40" s="44">
        <f t="shared" si="71"/>
        <v>0</v>
      </c>
      <c r="S40" s="44">
        <f t="shared" si="71"/>
        <v>0</v>
      </c>
      <c r="T40" s="44">
        <f t="shared" si="71"/>
        <v>0</v>
      </c>
      <c r="U40" s="44">
        <f t="shared" si="71"/>
        <v>0</v>
      </c>
      <c r="V40" s="44">
        <f t="shared" si="71"/>
        <v>0</v>
      </c>
      <c r="W40" s="44">
        <f t="shared" si="56"/>
        <v>0</v>
      </c>
      <c r="X40" s="44"/>
      <c r="Y40" s="44">
        <f t="shared" si="57"/>
        <v>1170563.9550000001</v>
      </c>
      <c r="Z40" s="137">
        <f t="shared" si="58"/>
        <v>1</v>
      </c>
      <c r="AA40" s="44">
        <f t="shared" si="59"/>
        <v>1170563.9550000001</v>
      </c>
      <c r="AB40" s="146">
        <f t="shared" si="60"/>
        <v>1</v>
      </c>
      <c r="AC40" s="44">
        <f>SUM(AC41:AC41)</f>
        <v>0</v>
      </c>
      <c r="AD40" s="44">
        <f>SUM(AD41:AD41)</f>
        <v>1</v>
      </c>
      <c r="AE40" s="44">
        <f>SUM(AE41:AE41)</f>
        <v>0</v>
      </c>
      <c r="AF40" s="44"/>
      <c r="AG40" s="44"/>
      <c r="AH40"/>
    </row>
    <row r="41" spans="1:34" s="153" customFormat="1" ht="192" customHeight="1">
      <c r="A41" s="226">
        <v>347</v>
      </c>
      <c r="B41" s="206" t="s">
        <v>811</v>
      </c>
      <c r="C41" s="221" t="s">
        <v>812</v>
      </c>
      <c r="D41" s="192" t="s">
        <v>44</v>
      </c>
      <c r="E41" s="194"/>
      <c r="F41" s="194">
        <v>1698795.1769999999</v>
      </c>
      <c r="G41" s="194"/>
      <c r="H41" s="194"/>
      <c r="I41" s="194"/>
      <c r="J41" s="217" t="s">
        <v>813</v>
      </c>
      <c r="K41" s="227"/>
      <c r="L41" s="194">
        <v>15</v>
      </c>
      <c r="M41" s="194"/>
      <c r="N41" s="194">
        <v>528231.22199999995</v>
      </c>
      <c r="O41" s="193">
        <f t="shared" ref="O41" si="72">SUM(P41:R41)</f>
        <v>1170563.9550000001</v>
      </c>
      <c r="P41" s="194">
        <v>1170563.9550000001</v>
      </c>
      <c r="Q41" s="194"/>
      <c r="R41" s="194"/>
      <c r="S41" s="193">
        <f t="shared" ref="S41" si="73">SUM(T41:V41)</f>
        <v>0</v>
      </c>
      <c r="T41" s="194"/>
      <c r="U41" s="194"/>
      <c r="V41" s="194"/>
      <c r="W41" s="197">
        <f t="shared" si="56"/>
        <v>0</v>
      </c>
      <c r="X41" s="197"/>
      <c r="Y41" s="197">
        <f t="shared" si="57"/>
        <v>1170563.9550000001</v>
      </c>
      <c r="Z41" s="198">
        <f t="shared" si="58"/>
        <v>1</v>
      </c>
      <c r="AA41" s="197">
        <f t="shared" si="59"/>
        <v>1170563.9550000001</v>
      </c>
      <c r="AB41" s="199">
        <f t="shared" si="60"/>
        <v>1</v>
      </c>
      <c r="AC41" s="212"/>
      <c r="AD41" s="212">
        <v>1</v>
      </c>
      <c r="AE41" s="212"/>
      <c r="AF41" s="215" t="s">
        <v>814</v>
      </c>
      <c r="AG41" s="202" t="s">
        <v>815</v>
      </c>
      <c r="AH41"/>
    </row>
    <row r="42" spans="1:34">
      <c r="A42"/>
      <c r="B42"/>
      <c r="C42"/>
      <c r="D42"/>
      <c r="E42"/>
      <c r="F42"/>
      <c r="G42"/>
      <c r="H42"/>
      <c r="I42"/>
      <c r="J42"/>
      <c r="K42"/>
      <c r="L42"/>
      <c r="M42"/>
      <c r="N42"/>
      <c r="O42" s="114"/>
      <c r="P42"/>
      <c r="Q42"/>
      <c r="R42"/>
      <c r="S42"/>
      <c r="T42"/>
      <c r="U42"/>
      <c r="V42"/>
      <c r="W42"/>
      <c r="X42"/>
      <c r="Y42"/>
      <c r="Z42"/>
      <c r="AA42"/>
      <c r="AB42"/>
      <c r="AC42"/>
      <c r="AD42"/>
      <c r="AE42"/>
      <c r="AF42"/>
      <c r="AG42"/>
      <c r="AH42"/>
    </row>
  </sheetData>
  <mergeCells count="47">
    <mergeCell ref="A4:AG4"/>
    <mergeCell ref="A6:A9"/>
    <mergeCell ref="B6:B9"/>
    <mergeCell ref="D6:D9"/>
    <mergeCell ref="E6:E9"/>
    <mergeCell ref="F6:F9"/>
    <mergeCell ref="G6:H6"/>
    <mergeCell ref="I6:L6"/>
    <mergeCell ref="M6:AF6"/>
    <mergeCell ref="AG6:AG9"/>
    <mergeCell ref="G7:H7"/>
    <mergeCell ref="I7:I9"/>
    <mergeCell ref="J7:J9"/>
    <mergeCell ref="K7:K9"/>
    <mergeCell ref="L7:L9"/>
    <mergeCell ref="AC7:AF7"/>
    <mergeCell ref="AF8:AF9"/>
    <mergeCell ref="A11:B11"/>
    <mergeCell ref="A12:B12"/>
    <mergeCell ref="AC8:AC9"/>
    <mergeCell ref="AD8:AD9"/>
    <mergeCell ref="AE8:AE9"/>
    <mergeCell ref="Q8:Q9"/>
    <mergeCell ref="R8:R9"/>
    <mergeCell ref="T8:T9"/>
    <mergeCell ref="U8:U9"/>
    <mergeCell ref="S7:S9"/>
    <mergeCell ref="T7:V7"/>
    <mergeCell ref="G8:G9"/>
    <mergeCell ref="H8:H9"/>
    <mergeCell ref="M8:N8"/>
    <mergeCell ref="O8:O9"/>
    <mergeCell ref="A15:B15"/>
    <mergeCell ref="A19:B19"/>
    <mergeCell ref="Z8:Z9"/>
    <mergeCell ref="AA8:AA9"/>
    <mergeCell ref="AB8:AB9"/>
    <mergeCell ref="V8:V9"/>
    <mergeCell ref="W8:W9"/>
    <mergeCell ref="X8:X9"/>
    <mergeCell ref="Y8:Y9"/>
    <mergeCell ref="C7:C9"/>
    <mergeCell ref="W7:Z7"/>
    <mergeCell ref="AA7:AB7"/>
    <mergeCell ref="M7:N7"/>
    <mergeCell ref="O7:R7"/>
    <mergeCell ref="P8:P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FF"/>
  </sheetPr>
  <dimension ref="A1:AH51"/>
  <sheetViews>
    <sheetView topLeftCell="A43" zoomScale="70" zoomScaleNormal="70" workbookViewId="0"/>
  </sheetViews>
  <sheetFormatPr defaultColWidth="9.140625" defaultRowHeight="18.75"/>
  <cols>
    <col min="1" max="1" width="16.140625" style="1" customWidth="1"/>
    <col min="2" max="2" width="66.140625" style="32" customWidth="1"/>
    <col min="3" max="3" width="28.28515625" style="1" customWidth="1"/>
    <col min="4" max="4" width="15.5703125" style="10" customWidth="1"/>
    <col min="5" max="5" width="21.28515625" style="55" customWidth="1"/>
    <col min="6" max="6" width="23" style="24" customWidth="1"/>
    <col min="7" max="7" width="26.5703125" style="1" customWidth="1"/>
    <col min="8" max="8" width="26" style="1" customWidth="1"/>
    <col min="9" max="9" width="20.140625" style="1" customWidth="1"/>
    <col min="10" max="10" width="41.85546875" style="24" customWidth="1"/>
    <col min="11" max="11" width="37.5703125" style="24" customWidth="1"/>
    <col min="12" max="12" width="45" style="24" customWidth="1"/>
    <col min="13" max="13" width="18.140625" style="24" customWidth="1"/>
    <col min="14" max="14" width="17" style="24" customWidth="1"/>
    <col min="15" max="15" width="21.7109375" style="1" customWidth="1"/>
    <col min="16" max="16" width="19.7109375" style="1" customWidth="1"/>
    <col min="17" max="17" width="25.42578125" style="1" customWidth="1"/>
    <col min="18" max="18" width="18.42578125" style="1" customWidth="1"/>
    <col min="19" max="19" width="25.7109375" style="24" customWidth="1"/>
    <col min="20" max="20" width="26.42578125" style="24" customWidth="1"/>
    <col min="21" max="21" width="25.7109375" style="24" customWidth="1"/>
    <col min="22" max="22" width="28.28515625" style="24" customWidth="1"/>
    <col min="23" max="23" width="16.5703125" style="24" customWidth="1"/>
    <col min="24" max="24" width="18" style="24" customWidth="1"/>
    <col min="25" max="25" width="21.42578125" style="24" customWidth="1"/>
    <col min="26" max="26" width="20.7109375" style="24" customWidth="1"/>
    <col min="27" max="27" width="17" style="24" customWidth="1"/>
    <col min="28" max="28" width="15.5703125" style="24" customWidth="1"/>
    <col min="29" max="29" width="18.140625" style="67" customWidth="1"/>
    <col min="30" max="30" width="19.85546875" style="67" customWidth="1"/>
    <col min="31" max="31" width="17.140625" style="67" customWidth="1"/>
    <col min="32" max="32" width="26.42578125" style="67" customWidth="1"/>
    <col min="33" max="33" width="99" style="9" customWidth="1"/>
    <col min="34" max="34" width="18.42578125" style="4" customWidth="1"/>
    <col min="35" max="16384" width="9.140625" style="4"/>
  </cols>
  <sheetData>
    <row r="1" spans="1:34">
      <c r="A1"/>
      <c r="B1"/>
      <c r="C1"/>
      <c r="D1"/>
      <c r="E1" s="170"/>
      <c r="F1"/>
      <c r="G1" s="24"/>
      <c r="H1"/>
      <c r="I1"/>
      <c r="J1"/>
      <c r="K1"/>
      <c r="L1"/>
      <c r="M1"/>
      <c r="N1"/>
      <c r="O1" s="24"/>
      <c r="P1"/>
      <c r="Q1"/>
      <c r="R1"/>
      <c r="S1"/>
      <c r="T1"/>
      <c r="U1"/>
      <c r="V1"/>
      <c r="W1"/>
      <c r="X1"/>
      <c r="Y1"/>
      <c r="Z1"/>
      <c r="AA1"/>
      <c r="AB1"/>
      <c r="AC1"/>
      <c r="AD1"/>
      <c r="AE1"/>
      <c r="AF1"/>
      <c r="AG1"/>
      <c r="AH1"/>
    </row>
    <row r="2" spans="1:34">
      <c r="A2"/>
      <c r="B2"/>
      <c r="C2"/>
      <c r="D2"/>
      <c r="E2"/>
      <c r="F2"/>
      <c r="G2" s="24"/>
      <c r="H2"/>
      <c r="I2"/>
      <c r="J2"/>
      <c r="K2"/>
      <c r="L2"/>
      <c r="M2"/>
      <c r="N2"/>
      <c r="O2"/>
      <c r="P2"/>
      <c r="Q2"/>
      <c r="R2"/>
      <c r="S2"/>
      <c r="T2"/>
      <c r="U2"/>
      <c r="V2"/>
      <c r="W2"/>
      <c r="X2"/>
      <c r="Y2"/>
      <c r="Z2"/>
      <c r="AA2"/>
      <c r="AB2"/>
      <c r="AC2"/>
      <c r="AD2"/>
      <c r="AE2"/>
      <c r="AF2"/>
      <c r="AG2"/>
      <c r="AH2"/>
    </row>
    <row r="3" spans="1:34" ht="25.5" customHeight="1">
      <c r="A3" s="7"/>
      <c r="B3" s="29"/>
      <c r="C3" s="7"/>
      <c r="D3" s="11"/>
      <c r="E3" s="54"/>
      <c r="F3" s="12"/>
      <c r="G3" s="12"/>
      <c r="H3" s="7"/>
      <c r="I3" s="7"/>
      <c r="J3" s="12"/>
      <c r="K3" s="12"/>
      <c r="L3" s="12"/>
      <c r="M3" s="12"/>
      <c r="N3" s="12"/>
      <c r="O3" s="7"/>
      <c r="P3" s="7"/>
      <c r="Q3" s="7"/>
      <c r="R3" s="7"/>
      <c r="S3" s="12"/>
      <c r="T3" s="12"/>
      <c r="U3" s="12"/>
      <c r="V3" s="12"/>
      <c r="W3" s="12"/>
      <c r="X3" s="12"/>
      <c r="Y3" s="148"/>
      <c r="Z3" s="12"/>
      <c r="AA3" s="12"/>
      <c r="AB3" s="12"/>
      <c r="AC3" s="62"/>
      <c r="AD3" s="62"/>
      <c r="AE3" s="62"/>
      <c r="AF3" s="62"/>
      <c r="AG3" s="69" t="s">
        <v>0</v>
      </c>
      <c r="AH3"/>
    </row>
    <row r="4" spans="1:34" ht="37.5" customHeight="1">
      <c r="A4" s="237" t="s">
        <v>1</v>
      </c>
      <c r="B4" s="237"/>
      <c r="C4" s="237"/>
      <c r="D4" s="237"/>
      <c r="E4" s="237"/>
      <c r="F4" s="237"/>
      <c r="G4" s="237"/>
      <c r="H4" s="237"/>
      <c r="I4" s="237"/>
      <c r="J4" s="237"/>
      <c r="K4" s="237"/>
      <c r="L4" s="237"/>
      <c r="M4" s="237"/>
      <c r="N4" s="237"/>
      <c r="O4" s="237"/>
      <c r="P4" s="237"/>
      <c r="Q4" s="237"/>
      <c r="R4" s="237"/>
      <c r="S4" s="238"/>
      <c r="T4" s="237"/>
      <c r="U4" s="237"/>
      <c r="V4" s="237"/>
      <c r="W4" s="237"/>
      <c r="X4" s="237"/>
      <c r="Y4" s="237"/>
      <c r="Z4" s="237"/>
      <c r="AA4" s="237"/>
      <c r="AB4" s="237"/>
      <c r="AC4" s="237"/>
      <c r="AD4" s="237"/>
      <c r="AE4" s="237"/>
      <c r="AF4" s="237"/>
      <c r="AG4" s="237"/>
      <c r="AH4"/>
    </row>
    <row r="5" spans="1:34" ht="23.25">
      <c r="A5" s="7"/>
      <c r="B5" s="29"/>
      <c r="C5" s="7"/>
      <c r="D5" s="11"/>
      <c r="E5" s="54"/>
      <c r="F5" s="17"/>
      <c r="G5" s="8"/>
      <c r="H5" s="8"/>
      <c r="I5" s="8"/>
      <c r="J5" s="12"/>
      <c r="K5" s="12"/>
      <c r="L5" s="12"/>
      <c r="M5" s="12"/>
      <c r="N5" s="12"/>
      <c r="O5" s="12"/>
      <c r="P5" s="12"/>
      <c r="Q5" s="12"/>
      <c r="R5" s="12"/>
      <c r="S5" s="12"/>
      <c r="T5" s="57"/>
      <c r="U5" s="12"/>
      <c r="V5" s="12"/>
      <c r="W5" s="12"/>
      <c r="X5" s="12"/>
      <c r="Y5" s="12"/>
      <c r="Z5" s="12"/>
      <c r="AA5" s="12"/>
      <c r="AB5" s="12"/>
      <c r="AC5" s="62"/>
      <c r="AD5" s="62"/>
      <c r="AE5" s="62"/>
      <c r="AF5" s="62"/>
      <c r="AG5" s="70" t="s">
        <v>2</v>
      </c>
      <c r="AH5"/>
    </row>
    <row r="6" spans="1:34" s="6" customFormat="1" ht="47.25" customHeight="1">
      <c r="A6" s="239" t="s">
        <v>3</v>
      </c>
      <c r="B6" s="241" t="s">
        <v>4</v>
      </c>
      <c r="C6" s="166" t="s">
        <v>5</v>
      </c>
      <c r="D6" s="241" t="s">
        <v>6</v>
      </c>
      <c r="E6" s="243" t="s">
        <v>7</v>
      </c>
      <c r="F6" s="243" t="s">
        <v>8</v>
      </c>
      <c r="G6" s="245" t="s">
        <v>9</v>
      </c>
      <c r="H6" s="246"/>
      <c r="I6" s="247" t="s">
        <v>10</v>
      </c>
      <c r="J6" s="248"/>
      <c r="K6" s="248"/>
      <c r="L6" s="249"/>
      <c r="M6" s="247" t="s">
        <v>11</v>
      </c>
      <c r="N6" s="248"/>
      <c r="O6" s="248"/>
      <c r="P6" s="248"/>
      <c r="Q6" s="248"/>
      <c r="R6" s="248"/>
      <c r="S6" s="248"/>
      <c r="T6" s="248"/>
      <c r="U6" s="248"/>
      <c r="V6" s="248"/>
      <c r="W6" s="248"/>
      <c r="X6" s="248"/>
      <c r="Y6" s="248"/>
      <c r="Z6" s="248"/>
      <c r="AA6" s="248"/>
      <c r="AB6" s="248"/>
      <c r="AC6" s="248"/>
      <c r="AD6" s="248"/>
      <c r="AE6" s="248"/>
      <c r="AF6" s="249"/>
      <c r="AG6" s="250" t="s">
        <v>12</v>
      </c>
      <c r="AH6"/>
    </row>
    <row r="7" spans="1:34" s="6" customFormat="1" ht="75.75" customHeight="1">
      <c r="A7" s="240"/>
      <c r="B7" s="242"/>
      <c r="C7" s="242" t="s">
        <v>13</v>
      </c>
      <c r="D7" s="242"/>
      <c r="E7" s="244"/>
      <c r="F7" s="244"/>
      <c r="G7" s="252" t="s">
        <v>14</v>
      </c>
      <c r="H7" s="253"/>
      <c r="I7" s="254" t="s">
        <v>15</v>
      </c>
      <c r="J7" s="254" t="s">
        <v>16</v>
      </c>
      <c r="K7" s="254" t="s">
        <v>17</v>
      </c>
      <c r="L7" s="254" t="s">
        <v>18</v>
      </c>
      <c r="M7" s="244" t="s">
        <v>19</v>
      </c>
      <c r="N7" s="244"/>
      <c r="O7" s="259" t="s">
        <v>16</v>
      </c>
      <c r="P7" s="260"/>
      <c r="Q7" s="260"/>
      <c r="R7" s="260"/>
      <c r="S7" s="257" t="s">
        <v>17</v>
      </c>
      <c r="T7" s="257" t="s">
        <v>20</v>
      </c>
      <c r="U7" s="257"/>
      <c r="V7" s="257"/>
      <c r="W7" s="263" t="s">
        <v>21</v>
      </c>
      <c r="X7" s="263"/>
      <c r="Y7" s="263"/>
      <c r="Z7" s="263"/>
      <c r="AA7" s="263" t="s">
        <v>22</v>
      </c>
      <c r="AB7" s="263"/>
      <c r="AC7" s="264" t="s">
        <v>23</v>
      </c>
      <c r="AD7" s="265"/>
      <c r="AE7" s="265"/>
      <c r="AF7" s="266"/>
      <c r="AG7" s="251"/>
      <c r="AH7"/>
    </row>
    <row r="8" spans="1:34" s="6" customFormat="1" ht="28.15" customHeight="1">
      <c r="A8" s="240"/>
      <c r="B8" s="242"/>
      <c r="C8" s="242"/>
      <c r="D8" s="242"/>
      <c r="E8" s="244"/>
      <c r="F8" s="244"/>
      <c r="G8" s="258" t="s">
        <v>24</v>
      </c>
      <c r="H8" s="258" t="s">
        <v>25</v>
      </c>
      <c r="I8" s="255"/>
      <c r="J8" s="255"/>
      <c r="K8" s="255"/>
      <c r="L8" s="255"/>
      <c r="M8" s="244" t="s">
        <v>26</v>
      </c>
      <c r="N8" s="244"/>
      <c r="O8" s="261" t="s">
        <v>27</v>
      </c>
      <c r="P8" s="263" t="s">
        <v>28</v>
      </c>
      <c r="Q8" s="263" t="s">
        <v>29</v>
      </c>
      <c r="R8" s="261" t="s">
        <v>24</v>
      </c>
      <c r="S8" s="257"/>
      <c r="T8" s="257" t="s">
        <v>28</v>
      </c>
      <c r="U8" s="257" t="s">
        <v>29</v>
      </c>
      <c r="V8" s="267" t="s">
        <v>24</v>
      </c>
      <c r="W8" s="257" t="s">
        <v>30</v>
      </c>
      <c r="X8" s="257" t="s">
        <v>31</v>
      </c>
      <c r="Y8" s="257" t="s">
        <v>32</v>
      </c>
      <c r="Z8" s="257" t="s">
        <v>31</v>
      </c>
      <c r="AA8" s="257" t="s">
        <v>33</v>
      </c>
      <c r="AB8" s="257" t="s">
        <v>31</v>
      </c>
      <c r="AC8" s="269" t="s">
        <v>34</v>
      </c>
      <c r="AD8" s="269" t="s">
        <v>35</v>
      </c>
      <c r="AE8" s="269" t="s">
        <v>36</v>
      </c>
      <c r="AF8" s="269" t="s">
        <v>37</v>
      </c>
      <c r="AG8" s="251"/>
      <c r="AH8"/>
    </row>
    <row r="9" spans="1:34" s="6" customFormat="1" ht="36.4" customHeight="1">
      <c r="A9" s="240"/>
      <c r="B9" s="242"/>
      <c r="C9" s="242"/>
      <c r="D9" s="242"/>
      <c r="E9" s="244"/>
      <c r="F9" s="244"/>
      <c r="G9" s="258"/>
      <c r="H9" s="258"/>
      <c r="I9" s="256"/>
      <c r="J9" s="256"/>
      <c r="K9" s="256"/>
      <c r="L9" s="256"/>
      <c r="M9" s="167" t="s">
        <v>24</v>
      </c>
      <c r="N9" s="167" t="s">
        <v>25</v>
      </c>
      <c r="O9" s="262"/>
      <c r="P9" s="263"/>
      <c r="Q9" s="263"/>
      <c r="R9" s="262"/>
      <c r="S9" s="257"/>
      <c r="T9" s="257"/>
      <c r="U9" s="257"/>
      <c r="V9" s="268"/>
      <c r="W9" s="257"/>
      <c r="X9" s="257"/>
      <c r="Y9" s="257"/>
      <c r="Z9" s="257"/>
      <c r="AA9" s="257"/>
      <c r="AB9" s="257"/>
      <c r="AC9" s="269"/>
      <c r="AD9" s="269"/>
      <c r="AE9" s="269"/>
      <c r="AF9" s="269"/>
      <c r="AG9" s="251"/>
      <c r="AH9"/>
    </row>
    <row r="10" spans="1:34" s="37" customFormat="1" ht="25.5" customHeight="1">
      <c r="A10" s="42">
        <v>1</v>
      </c>
      <c r="B10" s="43">
        <f t="shared" ref="B10:AG10" si="0">A10+1</f>
        <v>2</v>
      </c>
      <c r="C10" s="43">
        <f t="shared" si="0"/>
        <v>3</v>
      </c>
      <c r="D10" s="43">
        <v>4</v>
      </c>
      <c r="E10" s="43">
        <v>5</v>
      </c>
      <c r="F10" s="43">
        <f t="shared" si="0"/>
        <v>6</v>
      </c>
      <c r="G10" s="43">
        <v>7</v>
      </c>
      <c r="H10" s="43">
        <f t="shared" si="0"/>
        <v>8</v>
      </c>
      <c r="I10" s="43">
        <f t="shared" si="0"/>
        <v>9</v>
      </c>
      <c r="J10" s="43">
        <f>I10+1</f>
        <v>10</v>
      </c>
      <c r="K10" s="43">
        <f t="shared" si="0"/>
        <v>11</v>
      </c>
      <c r="L10" s="43">
        <f>K10+1</f>
        <v>12</v>
      </c>
      <c r="M10" s="43">
        <f t="shared" ref="M10:T10" si="1">L10+1</f>
        <v>13</v>
      </c>
      <c r="N10" s="43">
        <f t="shared" si="1"/>
        <v>14</v>
      </c>
      <c r="O10" s="43">
        <f t="shared" si="1"/>
        <v>15</v>
      </c>
      <c r="P10" s="43">
        <f t="shared" si="1"/>
        <v>16</v>
      </c>
      <c r="Q10" s="43">
        <f t="shared" si="1"/>
        <v>17</v>
      </c>
      <c r="R10" s="43">
        <f t="shared" si="1"/>
        <v>18</v>
      </c>
      <c r="S10" s="43">
        <f t="shared" si="1"/>
        <v>19</v>
      </c>
      <c r="T10" s="43">
        <f t="shared" si="1"/>
        <v>20</v>
      </c>
      <c r="U10" s="43">
        <f t="shared" si="0"/>
        <v>21</v>
      </c>
      <c r="V10" s="43">
        <f t="shared" si="0"/>
        <v>22</v>
      </c>
      <c r="W10" s="43">
        <f t="shared" si="0"/>
        <v>23</v>
      </c>
      <c r="X10" s="43">
        <f t="shared" si="0"/>
        <v>24</v>
      </c>
      <c r="Y10" s="43">
        <f t="shared" si="0"/>
        <v>25</v>
      </c>
      <c r="Z10" s="43">
        <f t="shared" si="0"/>
        <v>26</v>
      </c>
      <c r="AA10" s="43">
        <f t="shared" si="0"/>
        <v>27</v>
      </c>
      <c r="AB10" s="43">
        <f t="shared" si="0"/>
        <v>28</v>
      </c>
      <c r="AC10" s="63">
        <f t="shared" si="0"/>
        <v>29</v>
      </c>
      <c r="AD10" s="63">
        <f t="shared" si="0"/>
        <v>30</v>
      </c>
      <c r="AE10" s="63">
        <f t="shared" si="0"/>
        <v>31</v>
      </c>
      <c r="AF10" s="63">
        <f t="shared" si="0"/>
        <v>32</v>
      </c>
      <c r="AG10" s="71">
        <f t="shared" si="0"/>
        <v>33</v>
      </c>
      <c r="AH10"/>
    </row>
    <row r="11" spans="1:34" s="6" customFormat="1" ht="42" customHeight="1">
      <c r="A11" s="272" t="s">
        <v>38</v>
      </c>
      <c r="B11" s="273"/>
      <c r="C11" s="39"/>
      <c r="D11" s="40"/>
      <c r="E11" s="41">
        <f>E12+E18+E25+E30+E36+E44</f>
        <v>6614946.3750500008</v>
      </c>
      <c r="F11" s="41">
        <f t="shared" ref="F11:V11" si="2">F12+F18+F25+F30+F36+F44</f>
        <v>6754114.4835400004</v>
      </c>
      <c r="G11" s="41">
        <f t="shared" si="2"/>
        <v>0</v>
      </c>
      <c r="H11" s="41">
        <f t="shared" si="2"/>
        <v>5638749.6261499999</v>
      </c>
      <c r="I11" s="41">
        <f t="shared" si="2"/>
        <v>0</v>
      </c>
      <c r="J11" s="41">
        <f t="shared" si="2"/>
        <v>0</v>
      </c>
      <c r="K11" s="41">
        <f t="shared" si="2"/>
        <v>0</v>
      </c>
      <c r="L11" s="41">
        <f t="shared" si="2"/>
        <v>0</v>
      </c>
      <c r="M11" s="41">
        <f t="shared" si="2"/>
        <v>0</v>
      </c>
      <c r="N11" s="41">
        <f t="shared" si="2"/>
        <v>0</v>
      </c>
      <c r="O11" s="41">
        <f t="shared" si="2"/>
        <v>4251063.4579999996</v>
      </c>
      <c r="P11" s="41">
        <f t="shared" si="2"/>
        <v>4251063.4579999996</v>
      </c>
      <c r="Q11" s="41">
        <f t="shared" si="2"/>
        <v>0</v>
      </c>
      <c r="R11" s="41">
        <f t="shared" si="2"/>
        <v>0</v>
      </c>
      <c r="S11" s="41">
        <f t="shared" si="2"/>
        <v>3895735.0043299999</v>
      </c>
      <c r="T11" s="41">
        <f t="shared" si="2"/>
        <v>3895735.0043299999</v>
      </c>
      <c r="U11" s="41">
        <f t="shared" si="2"/>
        <v>0</v>
      </c>
      <c r="V11" s="41">
        <f t="shared" si="2"/>
        <v>0</v>
      </c>
      <c r="W11" s="41">
        <f>R11-V11</f>
        <v>0</v>
      </c>
      <c r="X11" s="127" t="e">
        <f>W11/R11</f>
        <v>#DIV/0!</v>
      </c>
      <c r="Y11" s="41">
        <f>P11+Q11-T11-U11</f>
        <v>355328.45366999973</v>
      </c>
      <c r="Z11" s="127">
        <f>Y11/(P11+Q11)</f>
        <v>8.3585779695034543E-2</v>
      </c>
      <c r="AA11" s="41">
        <f>Y11+W11</f>
        <v>355328.45366999973</v>
      </c>
      <c r="AB11" s="128">
        <f>AA11/O11</f>
        <v>8.3585779695034543E-2</v>
      </c>
      <c r="AC11" s="41">
        <f t="shared" ref="AC11:AD11" si="3">AC12+AC18+AC25+AC30+AC36+AC44</f>
        <v>0</v>
      </c>
      <c r="AD11" s="41">
        <f t="shared" si="3"/>
        <v>0</v>
      </c>
      <c r="AE11" s="41">
        <f t="shared" ref="AE11" si="4">AE12+AE18+AE25+AE30+AE36+AE44</f>
        <v>19</v>
      </c>
      <c r="AF11" s="41"/>
      <c r="AG11" s="41"/>
      <c r="AH11"/>
    </row>
    <row r="12" spans="1:34" s="6" customFormat="1">
      <c r="A12" s="270" t="s">
        <v>39</v>
      </c>
      <c r="B12" s="271"/>
      <c r="C12" s="28"/>
      <c r="D12" s="16"/>
      <c r="E12" s="25">
        <f>E13+F15</f>
        <v>1736903.56932</v>
      </c>
      <c r="F12" s="25">
        <f>F13+F15</f>
        <v>1620899.6778100003</v>
      </c>
      <c r="G12" s="25">
        <f t="shared" ref="G12:V12" si="5">G13+G15</f>
        <v>0</v>
      </c>
      <c r="H12" s="25">
        <f t="shared" si="5"/>
        <v>221172.12615</v>
      </c>
      <c r="I12" s="25">
        <f t="shared" si="5"/>
        <v>0</v>
      </c>
      <c r="J12" s="25">
        <f t="shared" si="5"/>
        <v>0</v>
      </c>
      <c r="K12" s="25">
        <f t="shared" si="5"/>
        <v>0</v>
      </c>
      <c r="L12" s="25">
        <f t="shared" si="5"/>
        <v>0</v>
      </c>
      <c r="M12" s="25">
        <f t="shared" si="5"/>
        <v>0</v>
      </c>
      <c r="N12" s="25">
        <f t="shared" si="5"/>
        <v>0</v>
      </c>
      <c r="O12" s="25">
        <f t="shared" si="5"/>
        <v>0</v>
      </c>
      <c r="P12" s="25">
        <f t="shared" si="5"/>
        <v>0</v>
      </c>
      <c r="Q12" s="25">
        <f t="shared" si="5"/>
        <v>0</v>
      </c>
      <c r="R12" s="25">
        <f t="shared" si="5"/>
        <v>0</v>
      </c>
      <c r="S12" s="25">
        <f t="shared" si="5"/>
        <v>0</v>
      </c>
      <c r="T12" s="25">
        <f t="shared" si="5"/>
        <v>0</v>
      </c>
      <c r="U12" s="25">
        <f t="shared" si="5"/>
        <v>0</v>
      </c>
      <c r="V12" s="25">
        <f t="shared" si="5"/>
        <v>0</v>
      </c>
      <c r="W12" s="25">
        <v>0</v>
      </c>
      <c r="X12" s="25"/>
      <c r="Y12" s="25">
        <f>P12+Q12-T12-U12</f>
        <v>0</v>
      </c>
      <c r="Z12" s="125" t="e">
        <f>Y12/(P12+Q12)</f>
        <v>#DIV/0!</v>
      </c>
      <c r="AA12" s="25">
        <f>Y12+W12</f>
        <v>0</v>
      </c>
      <c r="AB12" s="126" t="e">
        <f t="shared" ref="AB12:AB15" si="6">AA12/O12</f>
        <v>#DIV/0!</v>
      </c>
      <c r="AC12" s="25">
        <f>AC13+AC15</f>
        <v>0</v>
      </c>
      <c r="AD12" s="25">
        <f>AD13+AD15</f>
        <v>0</v>
      </c>
      <c r="AE12" s="25">
        <f>AE13+AE15</f>
        <v>3</v>
      </c>
      <c r="AF12" s="25"/>
      <c r="AG12" s="72"/>
      <c r="AH12"/>
    </row>
    <row r="13" spans="1:34" s="6" customFormat="1" ht="27.75" customHeight="1">
      <c r="A13" s="33" t="s">
        <v>40</v>
      </c>
      <c r="B13" s="23" t="s">
        <v>41</v>
      </c>
      <c r="C13" s="19"/>
      <c r="D13" s="21"/>
      <c r="E13" s="22">
        <f t="shared" ref="E13:J13" si="7">SUM(E14:E14)</f>
        <v>1564360</v>
      </c>
      <c r="F13" s="22">
        <f t="shared" si="7"/>
        <v>1448356.1084900002</v>
      </c>
      <c r="G13" s="22">
        <f t="shared" si="7"/>
        <v>0</v>
      </c>
      <c r="H13" s="22">
        <f t="shared" si="7"/>
        <v>150032</v>
      </c>
      <c r="I13" s="22">
        <f t="shared" si="7"/>
        <v>0</v>
      </c>
      <c r="J13" s="22">
        <f t="shared" si="7"/>
        <v>0</v>
      </c>
      <c r="K13" s="22"/>
      <c r="L13" s="22">
        <f t="shared" ref="L13:V13" si="8">SUM(L14:L14)</f>
        <v>0</v>
      </c>
      <c r="M13" s="22">
        <f t="shared" si="8"/>
        <v>0</v>
      </c>
      <c r="N13" s="22">
        <f t="shared" si="8"/>
        <v>0</v>
      </c>
      <c r="O13" s="22">
        <f t="shared" si="8"/>
        <v>0</v>
      </c>
      <c r="P13" s="22">
        <f t="shared" si="8"/>
        <v>0</v>
      </c>
      <c r="Q13" s="22">
        <f t="shared" si="8"/>
        <v>0</v>
      </c>
      <c r="R13" s="22">
        <f t="shared" si="8"/>
        <v>0</v>
      </c>
      <c r="S13" s="22">
        <f t="shared" si="8"/>
        <v>0</v>
      </c>
      <c r="T13" s="22">
        <f t="shared" si="8"/>
        <v>0</v>
      </c>
      <c r="U13" s="22">
        <f t="shared" si="8"/>
        <v>0</v>
      </c>
      <c r="V13" s="22">
        <f t="shared" si="8"/>
        <v>0</v>
      </c>
      <c r="W13" s="22">
        <f>R13-V13</f>
        <v>0</v>
      </c>
      <c r="X13" s="22"/>
      <c r="Y13" s="22">
        <f>P13+Q13-T13-U13</f>
        <v>0</v>
      </c>
      <c r="Z13" s="129" t="e">
        <f>Y13/(P13+Q13)</f>
        <v>#DIV/0!</v>
      </c>
      <c r="AA13" s="22">
        <f>Y13+W13</f>
        <v>0</v>
      </c>
      <c r="AB13" s="138" t="e">
        <f>AA13/O13</f>
        <v>#DIV/0!</v>
      </c>
      <c r="AC13" s="22">
        <f>SUM(AC14:AC14)</f>
        <v>0</v>
      </c>
      <c r="AD13" s="22">
        <f>SUM(AD14:AD14)</f>
        <v>0</v>
      </c>
      <c r="AE13" s="22">
        <f>SUM(AE14:AE14)</f>
        <v>1</v>
      </c>
      <c r="AF13" s="22">
        <f>SUM(AF14:AF14)</f>
        <v>0</v>
      </c>
      <c r="AG13" s="73"/>
      <c r="AH13" s="68"/>
    </row>
    <row r="14" spans="1:34" s="185" customFormat="1" ht="58.5" customHeight="1">
      <c r="A14" s="45">
        <v>6</v>
      </c>
      <c r="B14" s="208" t="s">
        <v>61</v>
      </c>
      <c r="C14" s="47" t="s">
        <v>43</v>
      </c>
      <c r="D14" s="48" t="s">
        <v>44</v>
      </c>
      <c r="E14" s="49">
        <v>1564360</v>
      </c>
      <c r="F14" s="49">
        <v>1448356.1084900002</v>
      </c>
      <c r="G14" s="49"/>
      <c r="H14" s="49">
        <v>150032</v>
      </c>
      <c r="I14" s="49"/>
      <c r="J14" s="51" t="s">
        <v>62</v>
      </c>
      <c r="K14" s="51" t="s">
        <v>56</v>
      </c>
      <c r="L14" s="49"/>
      <c r="M14" s="49"/>
      <c r="N14" s="49"/>
      <c r="O14" s="49">
        <f t="shared" ref="O14" si="9">SUM(P14:R14)</f>
        <v>0</v>
      </c>
      <c r="P14" s="49">
        <v>0</v>
      </c>
      <c r="Q14" s="49"/>
      <c r="R14" s="49"/>
      <c r="S14" s="49">
        <f t="shared" ref="S14" si="10">SUM(T14:V14)</f>
        <v>0</v>
      </c>
      <c r="T14" s="49">
        <v>0</v>
      </c>
      <c r="U14" s="49"/>
      <c r="V14" s="49"/>
      <c r="W14" s="59">
        <f t="shared" ref="W14:W17" si="11">R14-V14</f>
        <v>0</v>
      </c>
      <c r="X14" s="59"/>
      <c r="Y14" s="59">
        <f t="shared" ref="Y14:Y17" si="12">P14+Q14-T14-U14</f>
        <v>0</v>
      </c>
      <c r="Z14" s="131"/>
      <c r="AA14" s="59">
        <f t="shared" ref="AA14:AA15" si="13">Y14+W14</f>
        <v>0</v>
      </c>
      <c r="AB14" s="140"/>
      <c r="AC14" s="182"/>
      <c r="AD14" s="149">
        <v>0</v>
      </c>
      <c r="AE14" s="149">
        <v>1</v>
      </c>
      <c r="AF14" s="150">
        <v>0</v>
      </c>
      <c r="AG14" s="56" t="s">
        <v>63</v>
      </c>
      <c r="AH14"/>
    </row>
    <row r="15" spans="1:34" s="6" customFormat="1" ht="26.25" customHeight="1">
      <c r="A15" s="33" t="s">
        <v>138</v>
      </c>
      <c r="B15" s="23" t="s">
        <v>139</v>
      </c>
      <c r="C15" s="19"/>
      <c r="D15" s="21"/>
      <c r="E15" s="22">
        <f t="shared" ref="E15:V15" si="14">SUM(E16:E17)</f>
        <v>0</v>
      </c>
      <c r="F15" s="22">
        <f t="shared" si="14"/>
        <v>172543.56932000001</v>
      </c>
      <c r="G15" s="22">
        <f t="shared" si="14"/>
        <v>0</v>
      </c>
      <c r="H15" s="22">
        <f t="shared" si="14"/>
        <v>71140.126149999996</v>
      </c>
      <c r="I15" s="22">
        <f t="shared" si="14"/>
        <v>0</v>
      </c>
      <c r="J15" s="22">
        <f t="shared" si="14"/>
        <v>0</v>
      </c>
      <c r="K15" s="22">
        <f t="shared" si="14"/>
        <v>0</v>
      </c>
      <c r="L15" s="22">
        <f t="shared" si="14"/>
        <v>0</v>
      </c>
      <c r="M15" s="22">
        <f t="shared" si="14"/>
        <v>0</v>
      </c>
      <c r="N15" s="22">
        <f t="shared" si="14"/>
        <v>0</v>
      </c>
      <c r="O15" s="22">
        <f t="shared" si="14"/>
        <v>0</v>
      </c>
      <c r="P15" s="22">
        <f t="shared" si="14"/>
        <v>0</v>
      </c>
      <c r="Q15" s="22">
        <f t="shared" si="14"/>
        <v>0</v>
      </c>
      <c r="R15" s="22">
        <f t="shared" si="14"/>
        <v>0</v>
      </c>
      <c r="S15" s="22">
        <f t="shared" si="14"/>
        <v>0</v>
      </c>
      <c r="T15" s="22">
        <f t="shared" si="14"/>
        <v>0</v>
      </c>
      <c r="U15" s="22">
        <f t="shared" si="14"/>
        <v>0</v>
      </c>
      <c r="V15" s="22">
        <f t="shared" si="14"/>
        <v>0</v>
      </c>
      <c r="W15" s="22">
        <f t="shared" si="11"/>
        <v>0</v>
      </c>
      <c r="X15" s="22"/>
      <c r="Y15" s="22">
        <f t="shared" si="12"/>
        <v>0</v>
      </c>
      <c r="Z15" s="129" t="e">
        <f t="shared" ref="Z15" si="15">Y15/(P15+Q15)</f>
        <v>#DIV/0!</v>
      </c>
      <c r="AA15" s="22">
        <f t="shared" si="13"/>
        <v>0</v>
      </c>
      <c r="AB15" s="138" t="e">
        <f t="shared" si="6"/>
        <v>#DIV/0!</v>
      </c>
      <c r="AC15" s="22">
        <f>SUM(AC16:AC17)</f>
        <v>0</v>
      </c>
      <c r="AD15" s="22">
        <f>SUM(AD16:AD17)</f>
        <v>0</v>
      </c>
      <c r="AE15" s="22">
        <f>SUM(AE16:AE17)</f>
        <v>2</v>
      </c>
      <c r="AF15" s="22">
        <f>SUM(AF16:AF17)</f>
        <v>0</v>
      </c>
      <c r="AG15" s="73"/>
      <c r="AH15" s="68"/>
    </row>
    <row r="16" spans="1:34" s="91" customFormat="1" ht="63" customHeight="1">
      <c r="A16" s="45">
        <v>34</v>
      </c>
      <c r="B16" s="196" t="s">
        <v>145</v>
      </c>
      <c r="C16" s="47" t="s">
        <v>43</v>
      </c>
      <c r="D16" s="48" t="s">
        <v>75</v>
      </c>
      <c r="E16" s="49"/>
      <c r="F16" s="49">
        <v>108452.988</v>
      </c>
      <c r="G16" s="49"/>
      <c r="H16" s="49">
        <v>46402</v>
      </c>
      <c r="I16" s="49"/>
      <c r="J16" s="36" t="s">
        <v>141</v>
      </c>
      <c r="K16" s="49"/>
      <c r="L16" s="49"/>
      <c r="M16" s="49"/>
      <c r="N16" s="49"/>
      <c r="O16" s="49">
        <v>0</v>
      </c>
      <c r="P16" s="49">
        <v>0</v>
      </c>
      <c r="Q16" s="49">
        <v>0</v>
      </c>
      <c r="R16" s="49">
        <v>0</v>
      </c>
      <c r="S16" s="49">
        <v>0</v>
      </c>
      <c r="T16" s="49">
        <v>0</v>
      </c>
      <c r="U16" s="49">
        <v>0</v>
      </c>
      <c r="V16" s="49">
        <v>0</v>
      </c>
      <c r="W16" s="188">
        <f t="shared" si="11"/>
        <v>0</v>
      </c>
      <c r="X16" s="188"/>
      <c r="Y16" s="188">
        <f t="shared" si="12"/>
        <v>0</v>
      </c>
      <c r="Z16" s="189"/>
      <c r="AA16" s="188"/>
      <c r="AB16" s="189"/>
      <c r="AC16" s="149"/>
      <c r="AD16" s="149">
        <v>0</v>
      </c>
      <c r="AE16" s="149">
        <v>1</v>
      </c>
      <c r="AF16" s="150">
        <v>0</v>
      </c>
      <c r="AG16" s="56" t="s">
        <v>146</v>
      </c>
      <c r="AH16"/>
    </row>
    <row r="17" spans="1:34" s="91" customFormat="1" ht="69" customHeight="1">
      <c r="A17" s="45">
        <v>36</v>
      </c>
      <c r="B17" s="196" t="s">
        <v>148</v>
      </c>
      <c r="C17" s="47" t="s">
        <v>43</v>
      </c>
      <c r="D17" s="48" t="s">
        <v>58</v>
      </c>
      <c r="E17" s="49"/>
      <c r="F17" s="49">
        <v>64090.581319999998</v>
      </c>
      <c r="G17" s="49"/>
      <c r="H17" s="49">
        <v>24738.12615</v>
      </c>
      <c r="I17" s="49"/>
      <c r="J17" s="36" t="s">
        <v>141</v>
      </c>
      <c r="K17" s="49"/>
      <c r="L17" s="49"/>
      <c r="M17" s="49"/>
      <c r="N17" s="49"/>
      <c r="O17" s="49">
        <v>0</v>
      </c>
      <c r="P17" s="49">
        <v>0</v>
      </c>
      <c r="Q17" s="49">
        <v>0</v>
      </c>
      <c r="R17" s="49">
        <v>0</v>
      </c>
      <c r="S17" s="49">
        <v>0</v>
      </c>
      <c r="T17" s="49">
        <v>0</v>
      </c>
      <c r="U17" s="49">
        <v>0</v>
      </c>
      <c r="V17" s="49">
        <v>0</v>
      </c>
      <c r="W17" s="188">
        <f t="shared" si="11"/>
        <v>0</v>
      </c>
      <c r="X17" s="188"/>
      <c r="Y17" s="188">
        <f t="shared" si="12"/>
        <v>0</v>
      </c>
      <c r="Z17" s="189"/>
      <c r="AA17" s="188"/>
      <c r="AB17" s="189"/>
      <c r="AC17" s="149"/>
      <c r="AD17" s="149">
        <v>0</v>
      </c>
      <c r="AE17" s="149">
        <v>1</v>
      </c>
      <c r="AF17" s="150">
        <v>0</v>
      </c>
      <c r="AG17" s="56" t="s">
        <v>149</v>
      </c>
      <c r="AH17"/>
    </row>
    <row r="18" spans="1:34" ht="29.25" customHeight="1">
      <c r="A18" s="270" t="s">
        <v>206</v>
      </c>
      <c r="B18" s="271"/>
      <c r="C18" s="28"/>
      <c r="D18" s="16"/>
      <c r="E18" s="25">
        <f>F20</f>
        <v>112998.1</v>
      </c>
      <c r="F18" s="25">
        <f>F20</f>
        <v>112998.1</v>
      </c>
      <c r="G18" s="25">
        <f t="shared" ref="G18:V18" si="16">G20</f>
        <v>0</v>
      </c>
      <c r="H18" s="25">
        <f t="shared" si="16"/>
        <v>112998.1</v>
      </c>
      <c r="I18" s="25">
        <f t="shared" si="16"/>
        <v>0</v>
      </c>
      <c r="J18" s="25">
        <f t="shared" si="16"/>
        <v>0</v>
      </c>
      <c r="K18" s="25">
        <f t="shared" si="16"/>
        <v>0</v>
      </c>
      <c r="L18" s="25">
        <f t="shared" si="16"/>
        <v>0</v>
      </c>
      <c r="M18" s="25">
        <f t="shared" si="16"/>
        <v>0</v>
      </c>
      <c r="N18" s="25">
        <f t="shared" si="16"/>
        <v>0</v>
      </c>
      <c r="O18" s="25">
        <f t="shared" si="16"/>
        <v>113000.058</v>
      </c>
      <c r="P18" s="25">
        <f t="shared" si="16"/>
        <v>113000.058</v>
      </c>
      <c r="Q18" s="25">
        <f t="shared" si="16"/>
        <v>0</v>
      </c>
      <c r="R18" s="25">
        <f t="shared" si="16"/>
        <v>0</v>
      </c>
      <c r="S18" s="25">
        <f t="shared" si="16"/>
        <v>113000.058</v>
      </c>
      <c r="T18" s="25">
        <f t="shared" si="16"/>
        <v>113000.058</v>
      </c>
      <c r="U18" s="25">
        <f t="shared" si="16"/>
        <v>0</v>
      </c>
      <c r="V18" s="25">
        <f t="shared" si="16"/>
        <v>0</v>
      </c>
      <c r="W18" s="25"/>
      <c r="X18" s="25"/>
      <c r="Y18" s="25">
        <f>P18+Q18-T18-U18</f>
        <v>0</v>
      </c>
      <c r="Z18" s="125">
        <f t="shared" ref="Z18:Z24" si="17">Y18/(P18+Q18)</f>
        <v>0</v>
      </c>
      <c r="AA18" s="25">
        <f>Y18+W18</f>
        <v>0</v>
      </c>
      <c r="AB18" s="126">
        <f>AA18/O18</f>
        <v>0</v>
      </c>
      <c r="AC18" s="25">
        <f t="shared" ref="AC18:AE18" si="18">AC20</f>
        <v>0</v>
      </c>
      <c r="AD18" s="25">
        <f t="shared" si="18"/>
        <v>0</v>
      </c>
      <c r="AE18" s="25">
        <f t="shared" si="18"/>
        <v>4</v>
      </c>
      <c r="AF18" s="25"/>
      <c r="AG18" s="72"/>
      <c r="AH18"/>
    </row>
    <row r="19" spans="1:34" s="106" customFormat="1">
      <c r="A19" s="104"/>
      <c r="B19" s="105" t="s">
        <v>207</v>
      </c>
      <c r="C19" s="5"/>
      <c r="D19" s="2"/>
      <c r="E19" s="26"/>
      <c r="F19" s="14"/>
      <c r="G19" s="14"/>
      <c r="H19" s="14"/>
      <c r="I19" s="14"/>
      <c r="J19" s="30"/>
      <c r="K19" s="14"/>
      <c r="L19" s="14"/>
      <c r="M19" s="14"/>
      <c r="N19" s="14"/>
      <c r="O19" s="38">
        <f>SUM(P19:R19)</f>
        <v>0</v>
      </c>
      <c r="P19" s="14"/>
      <c r="Q19" s="14"/>
      <c r="R19" s="14"/>
      <c r="S19" s="38">
        <f>SUM(T19:V19)</f>
        <v>0</v>
      </c>
      <c r="T19" s="14"/>
      <c r="U19" s="14"/>
      <c r="V19" s="14"/>
      <c r="W19" s="58">
        <f t="shared" ref="W19:W21" si="19">R19-V19</f>
        <v>0</v>
      </c>
      <c r="X19" s="60"/>
      <c r="Y19" s="58">
        <f t="shared" ref="Y19:Y24" si="20">P19+Q19-T19-U19</f>
        <v>0</v>
      </c>
      <c r="Z19" s="132"/>
      <c r="AA19" s="58"/>
      <c r="AB19" s="141"/>
      <c r="AC19" s="119"/>
      <c r="AD19" s="119"/>
      <c r="AE19" s="119"/>
      <c r="AF19" s="65"/>
      <c r="AG19" s="74"/>
      <c r="AH19"/>
    </row>
    <row r="20" spans="1:34" s="6" customFormat="1" ht="26.25" customHeight="1">
      <c r="A20" s="33" t="s">
        <v>241</v>
      </c>
      <c r="B20" s="23" t="s">
        <v>139</v>
      </c>
      <c r="C20" s="19"/>
      <c r="D20" s="21"/>
      <c r="E20" s="22"/>
      <c r="F20" s="22">
        <f>SUM(F21:F24)</f>
        <v>112998.1</v>
      </c>
      <c r="G20" s="22">
        <f t="shared" ref="G20:V20" si="21">SUM(G21:G24)</f>
        <v>0</v>
      </c>
      <c r="H20" s="22">
        <f t="shared" si="21"/>
        <v>112998.1</v>
      </c>
      <c r="I20" s="22">
        <f t="shared" si="21"/>
        <v>0</v>
      </c>
      <c r="J20" s="22">
        <f t="shared" si="21"/>
        <v>0</v>
      </c>
      <c r="K20" s="22">
        <f t="shared" si="21"/>
        <v>0</v>
      </c>
      <c r="L20" s="22">
        <f t="shared" si="21"/>
        <v>0</v>
      </c>
      <c r="M20" s="22">
        <f t="shared" si="21"/>
        <v>0</v>
      </c>
      <c r="N20" s="22">
        <f t="shared" si="21"/>
        <v>0</v>
      </c>
      <c r="O20" s="22">
        <f t="shared" si="21"/>
        <v>113000.058</v>
      </c>
      <c r="P20" s="22">
        <f t="shared" si="21"/>
        <v>113000.058</v>
      </c>
      <c r="Q20" s="22">
        <f t="shared" si="21"/>
        <v>0</v>
      </c>
      <c r="R20" s="22">
        <f t="shared" si="21"/>
        <v>0</v>
      </c>
      <c r="S20" s="22">
        <f t="shared" si="21"/>
        <v>113000.058</v>
      </c>
      <c r="T20" s="22">
        <f t="shared" si="21"/>
        <v>113000.058</v>
      </c>
      <c r="U20" s="22">
        <f t="shared" si="21"/>
        <v>0</v>
      </c>
      <c r="V20" s="22">
        <f t="shared" si="21"/>
        <v>0</v>
      </c>
      <c r="W20" s="22">
        <f t="shared" si="19"/>
        <v>0</v>
      </c>
      <c r="X20" s="22"/>
      <c r="Y20" s="22">
        <f t="shared" si="20"/>
        <v>0</v>
      </c>
      <c r="Z20" s="129">
        <f t="shared" si="17"/>
        <v>0</v>
      </c>
      <c r="AA20" s="22">
        <f t="shared" ref="AA20:AA24" si="22">Y20+W20</f>
        <v>0</v>
      </c>
      <c r="AB20" s="138">
        <f t="shared" ref="AB20:AB24" si="23">AA20/O20</f>
        <v>0</v>
      </c>
      <c r="AC20" s="22">
        <f>SUM(AC21:AC24)</f>
        <v>0</v>
      </c>
      <c r="AD20" s="22">
        <f>SUM(AD21:AD24)</f>
        <v>0</v>
      </c>
      <c r="AE20" s="22">
        <f>SUM(AE21:AE24)</f>
        <v>4</v>
      </c>
      <c r="AF20" s="22"/>
      <c r="AG20" s="89"/>
      <c r="AH20"/>
    </row>
    <row r="21" spans="1:34" s="18" customFormat="1" ht="90.75" customHeight="1">
      <c r="A21" s="45">
        <v>102</v>
      </c>
      <c r="B21" s="208" t="s">
        <v>276</v>
      </c>
      <c r="C21" s="47">
        <v>123022015</v>
      </c>
      <c r="D21" s="48" t="s">
        <v>44</v>
      </c>
      <c r="E21" s="49"/>
      <c r="F21" s="35">
        <v>58095.1</v>
      </c>
      <c r="G21" s="49"/>
      <c r="H21" s="49">
        <v>58095.1</v>
      </c>
      <c r="I21" s="49"/>
      <c r="J21" s="36" t="s">
        <v>141</v>
      </c>
      <c r="K21" s="49"/>
      <c r="L21" s="49"/>
      <c r="M21" s="49"/>
      <c r="N21" s="49"/>
      <c r="O21" s="49">
        <f t="shared" ref="O21:O24" si="24">SUM(P21:R21)</f>
        <v>58095.1</v>
      </c>
      <c r="P21" s="49">
        <v>58095.1</v>
      </c>
      <c r="Q21" s="49"/>
      <c r="R21" s="49"/>
      <c r="S21" s="49">
        <f t="shared" ref="S21:S24" si="25">SUM(T21:V21)</f>
        <v>58095.1</v>
      </c>
      <c r="T21" s="49">
        <v>58095.1</v>
      </c>
      <c r="U21" s="49"/>
      <c r="V21" s="49"/>
      <c r="W21" s="59">
        <f t="shared" si="19"/>
        <v>0</v>
      </c>
      <c r="X21" s="59"/>
      <c r="Y21" s="59">
        <f t="shared" si="20"/>
        <v>0</v>
      </c>
      <c r="Z21" s="131"/>
      <c r="AA21" s="59"/>
      <c r="AB21" s="140"/>
      <c r="AC21" s="149"/>
      <c r="AD21" s="149"/>
      <c r="AE21" s="149">
        <v>1</v>
      </c>
      <c r="AF21" s="178"/>
      <c r="AG21" s="56" t="s">
        <v>277</v>
      </c>
      <c r="AH21"/>
    </row>
    <row r="22" spans="1:34" s="18" customFormat="1" ht="90.75" customHeight="1">
      <c r="A22" s="45">
        <v>105</v>
      </c>
      <c r="B22" s="208" t="s">
        <v>282</v>
      </c>
      <c r="C22" s="47" t="s">
        <v>43</v>
      </c>
      <c r="D22" s="48" t="s">
        <v>44</v>
      </c>
      <c r="E22" s="49"/>
      <c r="F22" s="35">
        <v>39473</v>
      </c>
      <c r="G22" s="49"/>
      <c r="H22" s="49">
        <v>39473</v>
      </c>
      <c r="I22" s="49"/>
      <c r="J22" s="36" t="s">
        <v>141</v>
      </c>
      <c r="K22" s="49"/>
      <c r="L22" s="49"/>
      <c r="M22" s="49"/>
      <c r="N22" s="49"/>
      <c r="O22" s="49">
        <f t="shared" si="24"/>
        <v>39473.883000000002</v>
      </c>
      <c r="P22" s="49">
        <v>39473.883000000002</v>
      </c>
      <c r="Q22" s="49"/>
      <c r="R22" s="49"/>
      <c r="S22" s="49">
        <f t="shared" si="25"/>
        <v>39473.883000000002</v>
      </c>
      <c r="T22" s="49">
        <v>39473.883000000002</v>
      </c>
      <c r="U22" s="49"/>
      <c r="V22" s="49"/>
      <c r="W22" s="59"/>
      <c r="X22" s="59"/>
      <c r="Y22" s="59">
        <f t="shared" si="20"/>
        <v>0</v>
      </c>
      <c r="Z22" s="131">
        <f t="shared" si="17"/>
        <v>0</v>
      </c>
      <c r="AA22" s="59">
        <f t="shared" si="22"/>
        <v>0</v>
      </c>
      <c r="AB22" s="140">
        <f t="shared" si="23"/>
        <v>0</v>
      </c>
      <c r="AC22" s="149"/>
      <c r="AD22" s="149"/>
      <c r="AE22" s="149">
        <v>1</v>
      </c>
      <c r="AF22" s="178"/>
      <c r="AG22" s="56" t="s">
        <v>283</v>
      </c>
      <c r="AH22"/>
    </row>
    <row r="23" spans="1:34" s="18" customFormat="1" ht="90.75" customHeight="1">
      <c r="A23" s="45">
        <v>109</v>
      </c>
      <c r="B23" s="208" t="s">
        <v>290</v>
      </c>
      <c r="C23" s="47" t="s">
        <v>43</v>
      </c>
      <c r="D23" s="48" t="s">
        <v>291</v>
      </c>
      <c r="E23" s="49"/>
      <c r="F23" s="35">
        <v>10115</v>
      </c>
      <c r="G23" s="49"/>
      <c r="H23" s="49">
        <v>10115</v>
      </c>
      <c r="I23" s="49"/>
      <c r="J23" s="36" t="s">
        <v>141</v>
      </c>
      <c r="K23" s="49"/>
      <c r="L23" s="49"/>
      <c r="M23" s="49"/>
      <c r="N23" s="49"/>
      <c r="O23" s="49">
        <f t="shared" si="24"/>
        <v>10115.406000000001</v>
      </c>
      <c r="P23" s="49">
        <v>10115.406000000001</v>
      </c>
      <c r="Q23" s="49"/>
      <c r="R23" s="49"/>
      <c r="S23" s="49">
        <f t="shared" si="25"/>
        <v>10115.406000000001</v>
      </c>
      <c r="T23" s="49">
        <v>10115.406000000001</v>
      </c>
      <c r="U23" s="49"/>
      <c r="V23" s="49"/>
      <c r="W23" s="59">
        <f t="shared" ref="W23:W24" si="26">R23-V23</f>
        <v>0</v>
      </c>
      <c r="X23" s="59"/>
      <c r="Y23" s="59">
        <f t="shared" si="20"/>
        <v>0</v>
      </c>
      <c r="Z23" s="131">
        <f t="shared" si="17"/>
        <v>0</v>
      </c>
      <c r="AA23" s="59">
        <f t="shared" si="22"/>
        <v>0</v>
      </c>
      <c r="AB23" s="140">
        <f t="shared" si="23"/>
        <v>0</v>
      </c>
      <c r="AC23" s="149"/>
      <c r="AD23" s="149"/>
      <c r="AE23" s="149">
        <v>1</v>
      </c>
      <c r="AF23" s="178"/>
      <c r="AG23" s="56" t="s">
        <v>292</v>
      </c>
      <c r="AH23"/>
    </row>
    <row r="24" spans="1:34" s="18" customFormat="1" ht="91.5" customHeight="1">
      <c r="A24" s="45">
        <v>112</v>
      </c>
      <c r="B24" s="208" t="s">
        <v>298</v>
      </c>
      <c r="C24" s="47" t="s">
        <v>43</v>
      </c>
      <c r="D24" s="48" t="s">
        <v>44</v>
      </c>
      <c r="E24" s="49"/>
      <c r="F24" s="35">
        <v>5315</v>
      </c>
      <c r="G24" s="49"/>
      <c r="H24" s="49">
        <v>5315</v>
      </c>
      <c r="I24" s="49"/>
      <c r="J24" s="36" t="s">
        <v>141</v>
      </c>
      <c r="K24" s="49"/>
      <c r="L24" s="49"/>
      <c r="M24" s="49"/>
      <c r="N24" s="49"/>
      <c r="O24" s="49">
        <f t="shared" si="24"/>
        <v>5315.6689999999999</v>
      </c>
      <c r="P24" s="49">
        <v>5315.6689999999999</v>
      </c>
      <c r="Q24" s="49"/>
      <c r="R24" s="49"/>
      <c r="S24" s="49">
        <f t="shared" si="25"/>
        <v>5315.6689999999999</v>
      </c>
      <c r="T24" s="49">
        <v>5315.6689999999999</v>
      </c>
      <c r="U24" s="49"/>
      <c r="V24" s="49"/>
      <c r="W24" s="59">
        <f t="shared" si="26"/>
        <v>0</v>
      </c>
      <c r="X24" s="59"/>
      <c r="Y24" s="59">
        <f t="shared" si="20"/>
        <v>0</v>
      </c>
      <c r="Z24" s="131">
        <f t="shared" si="17"/>
        <v>0</v>
      </c>
      <c r="AA24" s="59">
        <f t="shared" si="22"/>
        <v>0</v>
      </c>
      <c r="AB24" s="140">
        <f t="shared" si="23"/>
        <v>0</v>
      </c>
      <c r="AC24" s="149"/>
      <c r="AD24" s="149"/>
      <c r="AE24" s="149">
        <v>1</v>
      </c>
      <c r="AF24" s="178"/>
      <c r="AG24" s="56" t="s">
        <v>299</v>
      </c>
      <c r="AH24"/>
    </row>
    <row r="25" spans="1:34" s="151" customFormat="1">
      <c r="A25" s="168" t="s">
        <v>450</v>
      </c>
      <c r="B25" s="169"/>
      <c r="C25" s="28"/>
      <c r="D25" s="16"/>
      <c r="E25" s="25">
        <f>F27</f>
        <v>30676.2</v>
      </c>
      <c r="F25" s="25">
        <f>F27</f>
        <v>30676.2</v>
      </c>
      <c r="G25" s="25">
        <f t="shared" ref="G25:V25" si="27">G27</f>
        <v>0</v>
      </c>
      <c r="H25" s="25">
        <f t="shared" si="27"/>
        <v>30676.2</v>
      </c>
      <c r="I25" s="25">
        <f t="shared" si="27"/>
        <v>0</v>
      </c>
      <c r="J25" s="25">
        <f t="shared" si="27"/>
        <v>0</v>
      </c>
      <c r="K25" s="25">
        <f t="shared" si="27"/>
        <v>0</v>
      </c>
      <c r="L25" s="25">
        <f t="shared" si="27"/>
        <v>0</v>
      </c>
      <c r="M25" s="25">
        <f t="shared" si="27"/>
        <v>0</v>
      </c>
      <c r="N25" s="25">
        <f t="shared" si="27"/>
        <v>0</v>
      </c>
      <c r="O25" s="25">
        <f t="shared" si="27"/>
        <v>30676.2</v>
      </c>
      <c r="P25" s="25">
        <f t="shared" si="27"/>
        <v>30676.2</v>
      </c>
      <c r="Q25" s="25">
        <f t="shared" si="27"/>
        <v>0</v>
      </c>
      <c r="R25" s="25">
        <f t="shared" si="27"/>
        <v>0</v>
      </c>
      <c r="S25" s="25">
        <f t="shared" si="27"/>
        <v>30676.2</v>
      </c>
      <c r="T25" s="25">
        <f t="shared" si="27"/>
        <v>30676.2</v>
      </c>
      <c r="U25" s="25">
        <f t="shared" si="27"/>
        <v>0</v>
      </c>
      <c r="V25" s="25">
        <f t="shared" si="27"/>
        <v>0</v>
      </c>
      <c r="W25" s="25">
        <f t="shared" ref="W25:W26" si="28">R25-V25</f>
        <v>0</v>
      </c>
      <c r="X25" s="25"/>
      <c r="Y25" s="25">
        <f>P25+Q25-T25-U25</f>
        <v>0</v>
      </c>
      <c r="Z25" s="125">
        <f t="shared" ref="Z25" si="29">Y25/(P25+Q25)</f>
        <v>0</v>
      </c>
      <c r="AA25" s="25">
        <f t="shared" ref="AA25" si="30">Y25+W25</f>
        <v>0</v>
      </c>
      <c r="AB25" s="126">
        <f t="shared" ref="AB25" si="31">AA25/O25</f>
        <v>0</v>
      </c>
      <c r="AC25" s="25">
        <f t="shared" ref="AC25:AE25" si="32">AC27</f>
        <v>0</v>
      </c>
      <c r="AD25" s="25">
        <f t="shared" si="32"/>
        <v>0</v>
      </c>
      <c r="AE25" s="25">
        <f t="shared" si="32"/>
        <v>2</v>
      </c>
      <c r="AF25" s="25"/>
      <c r="AG25" s="25" t="e">
        <f>#REF!+AG27</f>
        <v>#REF!</v>
      </c>
      <c r="AH25"/>
    </row>
    <row r="26" spans="1:34">
      <c r="A26" s="34"/>
      <c r="B26" s="13" t="s">
        <v>207</v>
      </c>
      <c r="C26" s="3"/>
      <c r="D26" s="2"/>
      <c r="E26" s="26"/>
      <c r="F26" s="14"/>
      <c r="G26" s="14"/>
      <c r="H26" s="14"/>
      <c r="I26" s="14"/>
      <c r="J26" s="15"/>
      <c r="K26" s="14"/>
      <c r="L26" s="14"/>
      <c r="M26" s="14"/>
      <c r="N26" s="14"/>
      <c r="O26" s="38">
        <v>0</v>
      </c>
      <c r="P26" s="14"/>
      <c r="Q26" s="14"/>
      <c r="R26" s="14"/>
      <c r="S26" s="38">
        <v>0</v>
      </c>
      <c r="T26" s="14"/>
      <c r="U26" s="14"/>
      <c r="V26" s="14"/>
      <c r="W26" s="58">
        <f t="shared" si="28"/>
        <v>0</v>
      </c>
      <c r="X26" s="60"/>
      <c r="Y26" s="58">
        <f t="shared" ref="Y26" si="33">P26+Q26-T26-U26</f>
        <v>0</v>
      </c>
      <c r="Z26" s="132"/>
      <c r="AA26" s="58"/>
      <c r="AB26" s="141"/>
      <c r="AC26" s="119"/>
      <c r="AD26" s="119"/>
      <c r="AE26" s="119"/>
      <c r="AF26" s="65"/>
      <c r="AG26" s="74"/>
      <c r="AH26"/>
    </row>
    <row r="27" spans="1:34" ht="28.5" customHeight="1">
      <c r="A27" s="33" t="s">
        <v>539</v>
      </c>
      <c r="B27" s="20" t="s">
        <v>540</v>
      </c>
      <c r="C27" s="19"/>
      <c r="D27" s="21"/>
      <c r="E27" s="22"/>
      <c r="F27" s="22">
        <f t="shared" ref="F27:V27" si="34">SUM(F28:F29)</f>
        <v>30676.2</v>
      </c>
      <c r="G27" s="22">
        <f t="shared" si="34"/>
        <v>0</v>
      </c>
      <c r="H27" s="22">
        <f t="shared" si="34"/>
        <v>30676.2</v>
      </c>
      <c r="I27" s="22">
        <f t="shared" si="34"/>
        <v>0</v>
      </c>
      <c r="J27" s="22">
        <f t="shared" si="34"/>
        <v>0</v>
      </c>
      <c r="K27" s="22">
        <f t="shared" si="34"/>
        <v>0</v>
      </c>
      <c r="L27" s="22">
        <f t="shared" si="34"/>
        <v>0</v>
      </c>
      <c r="M27" s="22">
        <f t="shared" si="34"/>
        <v>0</v>
      </c>
      <c r="N27" s="22">
        <f t="shared" si="34"/>
        <v>0</v>
      </c>
      <c r="O27" s="22">
        <f t="shared" si="34"/>
        <v>30676.2</v>
      </c>
      <c r="P27" s="22">
        <f t="shared" si="34"/>
        <v>30676.2</v>
      </c>
      <c r="Q27" s="22">
        <f t="shared" si="34"/>
        <v>0</v>
      </c>
      <c r="R27" s="22">
        <f t="shared" si="34"/>
        <v>0</v>
      </c>
      <c r="S27" s="22">
        <f t="shared" si="34"/>
        <v>30676.2</v>
      </c>
      <c r="T27" s="22">
        <f t="shared" si="34"/>
        <v>30676.2</v>
      </c>
      <c r="U27" s="22">
        <f t="shared" si="34"/>
        <v>0</v>
      </c>
      <c r="V27" s="22">
        <f t="shared" si="34"/>
        <v>0</v>
      </c>
      <c r="W27" s="22">
        <f t="shared" ref="W27" si="35">R27-V27</f>
        <v>0</v>
      </c>
      <c r="X27" s="22"/>
      <c r="Y27" s="22">
        <f>P27+Q27-T27-U27</f>
        <v>0</v>
      </c>
      <c r="Z27" s="129">
        <f>Y27/(P27+Q27)</f>
        <v>0</v>
      </c>
      <c r="AA27" s="22">
        <f>Y27+W27</f>
        <v>0</v>
      </c>
      <c r="AB27" s="138">
        <f>AA27/O27</f>
        <v>0</v>
      </c>
      <c r="AC27" s="22">
        <f>SUM(AC28:AC29)</f>
        <v>0</v>
      </c>
      <c r="AD27" s="22">
        <f>SUM(AD28:AD29)</f>
        <v>0</v>
      </c>
      <c r="AE27" s="22">
        <f>SUM(AE28:AE29)</f>
        <v>2</v>
      </c>
      <c r="AF27" s="22"/>
      <c r="AG27" s="22" t="e">
        <f>SUM(#REF!)</f>
        <v>#REF!</v>
      </c>
      <c r="AH27"/>
    </row>
    <row r="28" spans="1:34" s="154" customFormat="1" ht="88.5" customHeight="1">
      <c r="A28" s="190">
        <v>228</v>
      </c>
      <c r="B28" s="196" t="s">
        <v>570</v>
      </c>
      <c r="C28" s="191">
        <v>123011015</v>
      </c>
      <c r="D28" s="192" t="s">
        <v>44</v>
      </c>
      <c r="E28" s="193"/>
      <c r="F28" s="193">
        <v>14647.2</v>
      </c>
      <c r="G28" s="204"/>
      <c r="H28" s="204">
        <v>14647.2</v>
      </c>
      <c r="I28" s="204"/>
      <c r="J28" s="217" t="s">
        <v>141</v>
      </c>
      <c r="K28" s="194"/>
      <c r="L28" s="194"/>
      <c r="M28" s="194"/>
      <c r="N28" s="194"/>
      <c r="O28" s="193">
        <f t="shared" ref="O28:O29" si="36">SUM(P28:R28)</f>
        <v>14647.2</v>
      </c>
      <c r="P28" s="194">
        <v>14647.2</v>
      </c>
      <c r="Q28" s="194"/>
      <c r="R28" s="194"/>
      <c r="S28" s="193">
        <f t="shared" ref="S28:S29" si="37">SUM(T28:V28)</f>
        <v>14647.2</v>
      </c>
      <c r="T28" s="194">
        <v>14647.2</v>
      </c>
      <c r="U28" s="194"/>
      <c r="V28" s="194"/>
      <c r="W28" s="197">
        <f t="shared" ref="W28:W35" si="38">R28-V28</f>
        <v>0</v>
      </c>
      <c r="X28" s="197"/>
      <c r="Y28" s="197">
        <f t="shared" ref="Y28:Y35" si="39">P28+Q28-T28-U28</f>
        <v>0</v>
      </c>
      <c r="Z28" s="198">
        <f t="shared" ref="Z28:Z29" si="40">Y28/(P28+Q28)</f>
        <v>0</v>
      </c>
      <c r="AA28" s="197">
        <f t="shared" ref="AA28:AA35" si="41">Y28+W28</f>
        <v>0</v>
      </c>
      <c r="AB28" s="199">
        <f t="shared" ref="AB28:AB29" si="42">AA28/O28</f>
        <v>0</v>
      </c>
      <c r="AC28" s="212"/>
      <c r="AD28" s="212"/>
      <c r="AE28" s="212">
        <v>1</v>
      </c>
      <c r="AF28" s="215">
        <v>0</v>
      </c>
      <c r="AG28" s="216" t="s">
        <v>571</v>
      </c>
      <c r="AH28"/>
    </row>
    <row r="29" spans="1:34" s="154" customFormat="1" ht="78.75" customHeight="1">
      <c r="A29" s="190">
        <v>229</v>
      </c>
      <c r="B29" s="196" t="s">
        <v>572</v>
      </c>
      <c r="C29" s="191">
        <v>123011015</v>
      </c>
      <c r="D29" s="192" t="s">
        <v>44</v>
      </c>
      <c r="E29" s="193"/>
      <c r="F29" s="193">
        <v>16029</v>
      </c>
      <c r="G29" s="204"/>
      <c r="H29" s="204">
        <v>16029</v>
      </c>
      <c r="I29" s="204"/>
      <c r="J29" s="217" t="s">
        <v>141</v>
      </c>
      <c r="K29" s="194"/>
      <c r="L29" s="194"/>
      <c r="M29" s="194"/>
      <c r="N29" s="194"/>
      <c r="O29" s="193">
        <f t="shared" si="36"/>
        <v>16029</v>
      </c>
      <c r="P29" s="194">
        <v>16029</v>
      </c>
      <c r="Q29" s="194"/>
      <c r="R29" s="194"/>
      <c r="S29" s="193">
        <f t="shared" si="37"/>
        <v>16029</v>
      </c>
      <c r="T29" s="194">
        <v>16029</v>
      </c>
      <c r="U29" s="194"/>
      <c r="V29" s="194"/>
      <c r="W29" s="197">
        <f t="shared" si="38"/>
        <v>0</v>
      </c>
      <c r="X29" s="197"/>
      <c r="Y29" s="197">
        <f t="shared" si="39"/>
        <v>0</v>
      </c>
      <c r="Z29" s="198">
        <f t="shared" si="40"/>
        <v>0</v>
      </c>
      <c r="AA29" s="197">
        <f t="shared" si="41"/>
        <v>0</v>
      </c>
      <c r="AB29" s="199">
        <f t="shared" si="42"/>
        <v>0</v>
      </c>
      <c r="AC29" s="212"/>
      <c r="AD29" s="212"/>
      <c r="AE29" s="212">
        <v>1</v>
      </c>
      <c r="AF29" s="215"/>
      <c r="AG29" s="216" t="s">
        <v>573</v>
      </c>
      <c r="AH29"/>
    </row>
    <row r="30" spans="1:34" s="6" customFormat="1" ht="23.25" customHeight="1">
      <c r="A30" s="168" t="s">
        <v>574</v>
      </c>
      <c r="B30" s="169"/>
      <c r="C30" s="28"/>
      <c r="D30" s="16"/>
      <c r="E30" s="25">
        <f>F33</f>
        <v>237884.63200000001</v>
      </c>
      <c r="F30" s="25">
        <f t="shared" ref="F30:V30" si="43">F31+F33</f>
        <v>493056.63199999998</v>
      </c>
      <c r="G30" s="25">
        <f t="shared" si="43"/>
        <v>0</v>
      </c>
      <c r="H30" s="25">
        <f t="shared" si="43"/>
        <v>13513.2</v>
      </c>
      <c r="I30" s="25">
        <f t="shared" si="43"/>
        <v>0</v>
      </c>
      <c r="J30" s="25">
        <f t="shared" si="43"/>
        <v>0</v>
      </c>
      <c r="K30" s="25">
        <f t="shared" si="43"/>
        <v>0</v>
      </c>
      <c r="L30" s="25">
        <f t="shared" si="43"/>
        <v>0</v>
      </c>
      <c r="M30" s="25">
        <f t="shared" si="43"/>
        <v>0</v>
      </c>
      <c r="N30" s="25">
        <f t="shared" si="43"/>
        <v>0</v>
      </c>
      <c r="O30" s="25">
        <f t="shared" si="43"/>
        <v>278685.2</v>
      </c>
      <c r="P30" s="25">
        <f t="shared" si="43"/>
        <v>278685.2</v>
      </c>
      <c r="Q30" s="25">
        <f t="shared" si="43"/>
        <v>0</v>
      </c>
      <c r="R30" s="25">
        <f t="shared" si="43"/>
        <v>0</v>
      </c>
      <c r="S30" s="25">
        <f t="shared" si="43"/>
        <v>86513.2</v>
      </c>
      <c r="T30" s="25">
        <f t="shared" si="43"/>
        <v>86513.2</v>
      </c>
      <c r="U30" s="25">
        <f t="shared" si="43"/>
        <v>0</v>
      </c>
      <c r="V30" s="25">
        <f t="shared" si="43"/>
        <v>0</v>
      </c>
      <c r="W30" s="25">
        <f t="shared" si="38"/>
        <v>0</v>
      </c>
      <c r="X30" s="25"/>
      <c r="Y30" s="25">
        <f t="shared" si="39"/>
        <v>192172</v>
      </c>
      <c r="Z30" s="125">
        <f t="shared" ref="Z30:Z35" si="44">Y30/(P30+Q30)</f>
        <v>0.68956657906483732</v>
      </c>
      <c r="AA30" s="25">
        <f t="shared" si="41"/>
        <v>192172</v>
      </c>
      <c r="AB30" s="126">
        <f t="shared" ref="AB30:AB35" si="45">AA30/O30</f>
        <v>0.68956657906483732</v>
      </c>
      <c r="AC30" s="25">
        <f>AC31+AC33</f>
        <v>0</v>
      </c>
      <c r="AD30" s="25">
        <f>AD31+AD33</f>
        <v>0</v>
      </c>
      <c r="AE30" s="25">
        <f>AE31+AE33</f>
        <v>3</v>
      </c>
      <c r="AF30" s="25">
        <f>AF31+AF33</f>
        <v>0</v>
      </c>
      <c r="AG30" s="25">
        <f>AG31+AG33</f>
        <v>0</v>
      </c>
      <c r="AH30"/>
    </row>
    <row r="31" spans="1:34" ht="24" customHeight="1">
      <c r="A31" s="33" t="s">
        <v>575</v>
      </c>
      <c r="B31" s="23" t="s">
        <v>41</v>
      </c>
      <c r="C31" s="19"/>
      <c r="D31" s="21"/>
      <c r="E31" s="22">
        <f t="shared" ref="E31:V31" si="46">SUM(E32:E32)</f>
        <v>0</v>
      </c>
      <c r="F31" s="22">
        <f t="shared" si="46"/>
        <v>255172</v>
      </c>
      <c r="G31" s="22">
        <f t="shared" si="46"/>
        <v>0</v>
      </c>
      <c r="H31" s="22">
        <f t="shared" si="46"/>
        <v>0</v>
      </c>
      <c r="I31" s="22">
        <f t="shared" si="46"/>
        <v>0</v>
      </c>
      <c r="J31" s="22">
        <f t="shared" si="46"/>
        <v>0</v>
      </c>
      <c r="K31" s="22">
        <f t="shared" si="46"/>
        <v>0</v>
      </c>
      <c r="L31" s="22">
        <f t="shared" si="46"/>
        <v>0</v>
      </c>
      <c r="M31" s="22">
        <f t="shared" si="46"/>
        <v>0</v>
      </c>
      <c r="N31" s="22">
        <f t="shared" si="46"/>
        <v>0</v>
      </c>
      <c r="O31" s="22">
        <f t="shared" si="46"/>
        <v>255172</v>
      </c>
      <c r="P31" s="22">
        <f t="shared" si="46"/>
        <v>255172</v>
      </c>
      <c r="Q31" s="22">
        <f t="shared" si="46"/>
        <v>0</v>
      </c>
      <c r="R31" s="22">
        <f t="shared" si="46"/>
        <v>0</v>
      </c>
      <c r="S31" s="22">
        <f t="shared" si="46"/>
        <v>73000</v>
      </c>
      <c r="T31" s="22">
        <f t="shared" si="46"/>
        <v>73000</v>
      </c>
      <c r="U31" s="22">
        <f t="shared" si="46"/>
        <v>0</v>
      </c>
      <c r="V31" s="22">
        <f t="shared" si="46"/>
        <v>0</v>
      </c>
      <c r="W31" s="22">
        <f t="shared" si="38"/>
        <v>0</v>
      </c>
      <c r="X31" s="22"/>
      <c r="Y31" s="22">
        <f t="shared" si="39"/>
        <v>182172</v>
      </c>
      <c r="Z31" s="129">
        <f t="shared" si="44"/>
        <v>0.71391845500289997</v>
      </c>
      <c r="AA31" s="22">
        <f t="shared" si="41"/>
        <v>182172</v>
      </c>
      <c r="AB31" s="138">
        <f t="shared" si="45"/>
        <v>0.71391845500289997</v>
      </c>
      <c r="AC31" s="22">
        <f>SUM(AC32:AC32)</f>
        <v>0</v>
      </c>
      <c r="AD31" s="22">
        <f>SUM(AD32:AD32)</f>
        <v>0</v>
      </c>
      <c r="AE31" s="22">
        <f>SUM(AE32:AE32)</f>
        <v>1</v>
      </c>
      <c r="AF31" s="22">
        <f>SUM(AF32:AF32)</f>
        <v>0</v>
      </c>
      <c r="AG31" s="22">
        <f>SUM(AG32:AG32)</f>
        <v>0</v>
      </c>
      <c r="AH31"/>
    </row>
    <row r="32" spans="1:34" s="27" customFormat="1" ht="61.5" customHeight="1">
      <c r="A32" s="45">
        <v>248</v>
      </c>
      <c r="B32" s="196" t="s">
        <v>614</v>
      </c>
      <c r="C32" s="50" t="s">
        <v>615</v>
      </c>
      <c r="D32" s="50" t="s">
        <v>44</v>
      </c>
      <c r="E32" s="35"/>
      <c r="F32" s="35">
        <v>255172</v>
      </c>
      <c r="G32" s="52"/>
      <c r="H32" s="52"/>
      <c r="I32" s="52"/>
      <c r="J32" s="36" t="s">
        <v>616</v>
      </c>
      <c r="K32" s="35"/>
      <c r="L32" s="35"/>
      <c r="M32" s="35"/>
      <c r="N32" s="35"/>
      <c r="O32" s="49">
        <f t="shared" ref="O32" si="47">SUM(P32:R32)</f>
        <v>255172</v>
      </c>
      <c r="P32" s="35">
        <v>255172</v>
      </c>
      <c r="Q32" s="35"/>
      <c r="R32" s="35"/>
      <c r="S32" s="49">
        <v>73000</v>
      </c>
      <c r="T32" s="35">
        <v>73000</v>
      </c>
      <c r="U32" s="35"/>
      <c r="V32" s="35"/>
      <c r="W32" s="59">
        <f t="shared" si="38"/>
        <v>0</v>
      </c>
      <c r="X32" s="59"/>
      <c r="Y32" s="59">
        <f t="shared" si="39"/>
        <v>182172</v>
      </c>
      <c r="Z32" s="131">
        <f t="shared" si="44"/>
        <v>0.71391845500289997</v>
      </c>
      <c r="AA32" s="59">
        <f t="shared" si="41"/>
        <v>182172</v>
      </c>
      <c r="AB32" s="140">
        <f t="shared" si="45"/>
        <v>0.71391845500289997</v>
      </c>
      <c r="AC32" s="124"/>
      <c r="AD32" s="124"/>
      <c r="AE32" s="124">
        <v>1</v>
      </c>
      <c r="AF32" s="66"/>
      <c r="AG32" s="56" t="s">
        <v>617</v>
      </c>
      <c r="AH32"/>
    </row>
    <row r="33" spans="1:34" ht="33.75" customHeight="1">
      <c r="A33" s="33" t="s">
        <v>621</v>
      </c>
      <c r="B33" s="23" t="s">
        <v>139</v>
      </c>
      <c r="C33" s="19"/>
      <c r="D33" s="21"/>
      <c r="E33" s="22">
        <f>SUM(E34:E34)</f>
        <v>0</v>
      </c>
      <c r="F33" s="22">
        <f>SUM(F34:F35)</f>
        <v>237884.63200000001</v>
      </c>
      <c r="G33" s="22">
        <f>SUM(G34:G34)</f>
        <v>0</v>
      </c>
      <c r="H33" s="22">
        <f t="shared" ref="H33:V33" si="48">SUM(H34:H35)</f>
        <v>13513.2</v>
      </c>
      <c r="I33" s="22">
        <f t="shared" si="48"/>
        <v>0</v>
      </c>
      <c r="J33" s="22">
        <f t="shared" si="48"/>
        <v>0</v>
      </c>
      <c r="K33" s="22">
        <f t="shared" si="48"/>
        <v>0</v>
      </c>
      <c r="L33" s="22">
        <f t="shared" si="48"/>
        <v>0</v>
      </c>
      <c r="M33" s="22">
        <f t="shared" si="48"/>
        <v>0</v>
      </c>
      <c r="N33" s="22">
        <f t="shared" si="48"/>
        <v>0</v>
      </c>
      <c r="O33" s="22">
        <f t="shared" si="48"/>
        <v>23513.200000000001</v>
      </c>
      <c r="P33" s="22">
        <f t="shared" si="48"/>
        <v>23513.200000000001</v>
      </c>
      <c r="Q33" s="22">
        <f t="shared" si="48"/>
        <v>0</v>
      </c>
      <c r="R33" s="22">
        <f t="shared" si="48"/>
        <v>0</v>
      </c>
      <c r="S33" s="22">
        <f t="shared" si="48"/>
        <v>13513.2</v>
      </c>
      <c r="T33" s="22">
        <f t="shared" si="48"/>
        <v>13513.2</v>
      </c>
      <c r="U33" s="22">
        <f t="shared" si="48"/>
        <v>0</v>
      </c>
      <c r="V33" s="22">
        <f t="shared" si="48"/>
        <v>0</v>
      </c>
      <c r="W33" s="22">
        <f t="shared" si="38"/>
        <v>0</v>
      </c>
      <c r="X33" s="22"/>
      <c r="Y33" s="22">
        <f t="shared" si="39"/>
        <v>10000</v>
      </c>
      <c r="Z33" s="129">
        <f t="shared" si="44"/>
        <v>0.425293026895531</v>
      </c>
      <c r="AA33" s="22">
        <f t="shared" si="41"/>
        <v>10000</v>
      </c>
      <c r="AB33" s="138">
        <f t="shared" si="45"/>
        <v>0.425293026895531</v>
      </c>
      <c r="AC33" s="22">
        <f>SUM(AC34:AC35)</f>
        <v>0</v>
      </c>
      <c r="AD33" s="22">
        <f>SUM(AD34:AD35)</f>
        <v>0</v>
      </c>
      <c r="AE33" s="22">
        <f>SUM(AE34:AE35)</f>
        <v>2</v>
      </c>
      <c r="AF33" s="22">
        <f>SUM(AF34:AF34)</f>
        <v>0</v>
      </c>
      <c r="AG33" s="22">
        <f>SUM(AG34:AG34)</f>
        <v>0</v>
      </c>
      <c r="AH33"/>
    </row>
    <row r="34" spans="1:34" s="154" customFormat="1" ht="54" customHeight="1">
      <c r="A34" s="45">
        <v>251</v>
      </c>
      <c r="B34" s="51" t="s">
        <v>624</v>
      </c>
      <c r="C34" s="100" t="s">
        <v>586</v>
      </c>
      <c r="D34" s="48" t="s">
        <v>44</v>
      </c>
      <c r="E34" s="49"/>
      <c r="F34" s="35">
        <v>224371.432</v>
      </c>
      <c r="G34" s="49"/>
      <c r="H34" s="49"/>
      <c r="I34" s="49"/>
      <c r="J34" s="36" t="s">
        <v>141</v>
      </c>
      <c r="K34" s="49"/>
      <c r="L34" s="49"/>
      <c r="M34" s="49"/>
      <c r="N34" s="49"/>
      <c r="O34" s="49">
        <f t="shared" ref="O34:O35" si="49">SUM(P34:R34)</f>
        <v>10000</v>
      </c>
      <c r="P34" s="49">
        <v>10000</v>
      </c>
      <c r="Q34" s="49"/>
      <c r="R34" s="49"/>
      <c r="S34" s="49">
        <f t="shared" ref="S34:S35" si="50">SUM(T34:V34)</f>
        <v>0</v>
      </c>
      <c r="T34" s="49"/>
      <c r="U34" s="49"/>
      <c r="V34" s="49"/>
      <c r="W34" s="59">
        <f t="shared" si="38"/>
        <v>0</v>
      </c>
      <c r="X34" s="59"/>
      <c r="Y34" s="59">
        <f t="shared" si="39"/>
        <v>10000</v>
      </c>
      <c r="Z34" s="131">
        <f t="shared" si="44"/>
        <v>1</v>
      </c>
      <c r="AA34" s="59">
        <f t="shared" si="41"/>
        <v>10000</v>
      </c>
      <c r="AB34" s="140">
        <f t="shared" si="45"/>
        <v>1</v>
      </c>
      <c r="AC34" s="149"/>
      <c r="AD34" s="149">
        <v>0</v>
      </c>
      <c r="AE34" s="149">
        <v>1</v>
      </c>
      <c r="AF34" s="150">
        <v>0</v>
      </c>
      <c r="AG34" s="56" t="s">
        <v>625</v>
      </c>
      <c r="AH34"/>
    </row>
    <row r="35" spans="1:34" s="27" customFormat="1" ht="118.5" customHeight="1">
      <c r="A35" s="45">
        <v>252</v>
      </c>
      <c r="B35" s="51" t="s">
        <v>626</v>
      </c>
      <c r="C35" s="50">
        <v>123011015</v>
      </c>
      <c r="D35" s="50" t="s">
        <v>44</v>
      </c>
      <c r="E35" s="35"/>
      <c r="F35" s="35">
        <v>13513.2</v>
      </c>
      <c r="G35" s="52"/>
      <c r="H35" s="52">
        <v>13513.2</v>
      </c>
      <c r="I35" s="52"/>
      <c r="J35" s="36"/>
      <c r="K35" s="35"/>
      <c r="L35" s="35"/>
      <c r="M35" s="35"/>
      <c r="N35" s="35"/>
      <c r="O35" s="49">
        <f t="shared" si="49"/>
        <v>13513.2</v>
      </c>
      <c r="P35" s="35">
        <v>13513.2</v>
      </c>
      <c r="Q35" s="35"/>
      <c r="R35" s="35"/>
      <c r="S35" s="49">
        <f t="shared" si="50"/>
        <v>13513.2</v>
      </c>
      <c r="T35" s="35">
        <v>13513.2</v>
      </c>
      <c r="U35" s="35"/>
      <c r="V35" s="35"/>
      <c r="W35" s="59">
        <f t="shared" si="38"/>
        <v>0</v>
      </c>
      <c r="X35" s="59"/>
      <c r="Y35" s="59">
        <f t="shared" si="39"/>
        <v>0</v>
      </c>
      <c r="Z35" s="131">
        <f t="shared" si="44"/>
        <v>0</v>
      </c>
      <c r="AA35" s="59">
        <f t="shared" si="41"/>
        <v>0</v>
      </c>
      <c r="AB35" s="140">
        <f t="shared" si="45"/>
        <v>0</v>
      </c>
      <c r="AC35" s="124"/>
      <c r="AD35" s="124"/>
      <c r="AE35" s="124">
        <v>1</v>
      </c>
      <c r="AF35" s="66"/>
      <c r="AG35" s="177" t="s">
        <v>573</v>
      </c>
      <c r="AH35"/>
    </row>
    <row r="36" spans="1:34" s="6" customFormat="1" ht="30.75" customHeight="1">
      <c r="A36" s="168" t="s">
        <v>693</v>
      </c>
      <c r="B36" s="169"/>
      <c r="C36" s="28"/>
      <c r="D36" s="16"/>
      <c r="E36" s="25">
        <f>F38</f>
        <v>264613.87372999999</v>
      </c>
      <c r="F36" s="25">
        <f>F38</f>
        <v>264613.87372999999</v>
      </c>
      <c r="G36" s="25">
        <f t="shared" ref="G36:V36" si="51">G38</f>
        <v>0</v>
      </c>
      <c r="H36" s="25">
        <f t="shared" si="51"/>
        <v>1028520</v>
      </c>
      <c r="I36" s="25">
        <f t="shared" si="51"/>
        <v>0</v>
      </c>
      <c r="J36" s="25">
        <f t="shared" si="51"/>
        <v>0</v>
      </c>
      <c r="K36" s="25">
        <f t="shared" si="51"/>
        <v>0</v>
      </c>
      <c r="L36" s="25">
        <f t="shared" si="51"/>
        <v>0</v>
      </c>
      <c r="M36" s="25">
        <f t="shared" si="51"/>
        <v>0</v>
      </c>
      <c r="N36" s="25">
        <f t="shared" si="51"/>
        <v>0</v>
      </c>
      <c r="O36" s="25">
        <f t="shared" si="51"/>
        <v>113968</v>
      </c>
      <c r="P36" s="25">
        <f t="shared" si="51"/>
        <v>113968</v>
      </c>
      <c r="Q36" s="25">
        <f t="shared" si="51"/>
        <v>0</v>
      </c>
      <c r="R36" s="25">
        <f t="shared" si="51"/>
        <v>0</v>
      </c>
      <c r="S36" s="25">
        <f t="shared" si="51"/>
        <v>101410</v>
      </c>
      <c r="T36" s="25">
        <f t="shared" si="51"/>
        <v>101410</v>
      </c>
      <c r="U36" s="25">
        <f t="shared" si="51"/>
        <v>0</v>
      </c>
      <c r="V36" s="25">
        <f t="shared" si="51"/>
        <v>0</v>
      </c>
      <c r="W36" s="25">
        <f t="shared" ref="W36:W43" si="52">R36-V36</f>
        <v>0</v>
      </c>
      <c r="X36" s="25"/>
      <c r="Y36" s="25">
        <f t="shared" ref="Y36:Y43" si="53">P36+Q36-T36-U36</f>
        <v>12558</v>
      </c>
      <c r="Z36" s="125">
        <f t="shared" ref="Z36:Z43" si="54">Y36/(P36+Q36)</f>
        <v>0.11018882493331461</v>
      </c>
      <c r="AA36" s="25">
        <f t="shared" ref="AA36:AA43" si="55">Y36+W36</f>
        <v>12558</v>
      </c>
      <c r="AB36" s="126">
        <f t="shared" ref="AB36:AB43" si="56">AA36/O36</f>
        <v>0.11018882493331461</v>
      </c>
      <c r="AC36" s="25">
        <f t="shared" ref="AC36:AE36" si="57">AC38</f>
        <v>0</v>
      </c>
      <c r="AD36" s="25">
        <f t="shared" si="57"/>
        <v>0</v>
      </c>
      <c r="AE36" s="25">
        <f t="shared" si="57"/>
        <v>5</v>
      </c>
      <c r="AF36" s="25"/>
      <c r="AG36" s="25" t="e">
        <f>AG38+#REF!</f>
        <v>#REF!</v>
      </c>
      <c r="AH36"/>
    </row>
    <row r="37" spans="1:34" s="6" customFormat="1">
      <c r="A37" s="75"/>
      <c r="B37" s="76" t="s">
        <v>207</v>
      </c>
      <c r="C37" s="3"/>
      <c r="D37" s="2"/>
      <c r="E37" s="26"/>
      <c r="F37" s="14"/>
      <c r="G37" s="14"/>
      <c r="H37" s="14"/>
      <c r="I37" s="14"/>
      <c r="J37" s="15"/>
      <c r="K37" s="14"/>
      <c r="L37" s="14"/>
      <c r="M37" s="14"/>
      <c r="N37" s="14"/>
      <c r="O37" s="14"/>
      <c r="P37" s="14"/>
      <c r="Q37" s="14"/>
      <c r="R37" s="14"/>
      <c r="S37" s="14"/>
      <c r="T37" s="14"/>
      <c r="U37" s="14"/>
      <c r="V37" s="14"/>
      <c r="W37" s="58">
        <f t="shared" si="52"/>
        <v>0</v>
      </c>
      <c r="X37" s="60"/>
      <c r="Y37" s="58">
        <f t="shared" si="53"/>
        <v>0</v>
      </c>
      <c r="Z37" s="132"/>
      <c r="AA37" s="58"/>
      <c r="AB37" s="141"/>
      <c r="AC37" s="119"/>
      <c r="AD37" s="119"/>
      <c r="AE37" s="119"/>
      <c r="AF37" s="65"/>
      <c r="AG37" s="74"/>
      <c r="AH37"/>
    </row>
    <row r="38" spans="1:34" ht="26.25" customHeight="1">
      <c r="A38" s="33" t="s">
        <v>694</v>
      </c>
      <c r="B38" s="23" t="s">
        <v>41</v>
      </c>
      <c r="C38" s="19"/>
      <c r="D38" s="21"/>
      <c r="E38" s="22">
        <f>SUM(E39:E43)</f>
        <v>0</v>
      </c>
      <c r="F38" s="22">
        <f>SUM(F39:F43)</f>
        <v>264613.87372999999</v>
      </c>
      <c r="G38" s="22">
        <f t="shared" ref="G38:V38" si="58">SUM(G39:G43)</f>
        <v>0</v>
      </c>
      <c r="H38" s="22">
        <f t="shared" si="58"/>
        <v>1028520</v>
      </c>
      <c r="I38" s="22">
        <f t="shared" si="58"/>
        <v>0</v>
      </c>
      <c r="J38" s="22">
        <f t="shared" si="58"/>
        <v>0</v>
      </c>
      <c r="K38" s="22">
        <f t="shared" si="58"/>
        <v>0</v>
      </c>
      <c r="L38" s="22">
        <f t="shared" si="58"/>
        <v>0</v>
      </c>
      <c r="M38" s="22">
        <f t="shared" si="58"/>
        <v>0</v>
      </c>
      <c r="N38" s="22">
        <f t="shared" si="58"/>
        <v>0</v>
      </c>
      <c r="O38" s="22">
        <f t="shared" si="58"/>
        <v>113968</v>
      </c>
      <c r="P38" s="22">
        <f t="shared" si="58"/>
        <v>113968</v>
      </c>
      <c r="Q38" s="22">
        <f t="shared" si="58"/>
        <v>0</v>
      </c>
      <c r="R38" s="22">
        <f t="shared" si="58"/>
        <v>0</v>
      </c>
      <c r="S38" s="22">
        <f t="shared" si="58"/>
        <v>101410</v>
      </c>
      <c r="T38" s="22">
        <f t="shared" si="58"/>
        <v>101410</v>
      </c>
      <c r="U38" s="22">
        <f t="shared" si="58"/>
        <v>0</v>
      </c>
      <c r="V38" s="22">
        <f t="shared" si="58"/>
        <v>0</v>
      </c>
      <c r="W38" s="22">
        <f t="shared" si="52"/>
        <v>0</v>
      </c>
      <c r="X38" s="22"/>
      <c r="Y38" s="22">
        <f>P38+Q38-T38-U38</f>
        <v>12558</v>
      </c>
      <c r="Z38" s="129">
        <f t="shared" si="54"/>
        <v>0.11018882493331461</v>
      </c>
      <c r="AA38" s="22">
        <f t="shared" si="55"/>
        <v>12558</v>
      </c>
      <c r="AB38" s="138">
        <f t="shared" si="56"/>
        <v>0.11018882493331461</v>
      </c>
      <c r="AC38" s="22">
        <f t="shared" ref="AC38" si="59">SUM(AC39:AC43)</f>
        <v>0</v>
      </c>
      <c r="AD38" s="22">
        <f t="shared" ref="AD38" si="60">SUM(AD39:AD43)</f>
        <v>0</v>
      </c>
      <c r="AE38" s="22">
        <f t="shared" ref="AE38" si="61">SUM(AE39:AE43)</f>
        <v>5</v>
      </c>
      <c r="AF38" s="22"/>
      <c r="AG38" s="22" t="e">
        <f>SUM(#REF!)</f>
        <v>#REF!</v>
      </c>
      <c r="AH38"/>
    </row>
    <row r="39" spans="1:34" s="18" customFormat="1" ht="140.25" customHeight="1">
      <c r="A39" s="45">
        <v>291</v>
      </c>
      <c r="B39" s="80" t="s">
        <v>702</v>
      </c>
      <c r="C39" s="100" t="s">
        <v>703</v>
      </c>
      <c r="D39" s="50">
        <v>2026</v>
      </c>
      <c r="E39" s="49"/>
      <c r="F39" s="35"/>
      <c r="G39" s="49"/>
      <c r="H39" s="49">
        <v>427000</v>
      </c>
      <c r="I39" s="49"/>
      <c r="J39" s="51" t="s">
        <v>704</v>
      </c>
      <c r="K39" s="49"/>
      <c r="L39" s="49"/>
      <c r="M39" s="49"/>
      <c r="N39" s="49"/>
      <c r="O39" s="49">
        <f t="shared" ref="O39:O40" si="62">SUM(P39:R39)</f>
        <v>0</v>
      </c>
      <c r="P39" s="49"/>
      <c r="Q39" s="49"/>
      <c r="R39" s="49"/>
      <c r="S39" s="49">
        <f t="shared" ref="S39:S40" si="63">SUM(T39:V39)</f>
        <v>0</v>
      </c>
      <c r="T39" s="49"/>
      <c r="U39" s="49"/>
      <c r="V39" s="49"/>
      <c r="W39" s="59">
        <f t="shared" si="52"/>
        <v>0</v>
      </c>
      <c r="X39" s="59"/>
      <c r="Y39" s="59">
        <f t="shared" si="53"/>
        <v>0</v>
      </c>
      <c r="Z39" s="131"/>
      <c r="AA39" s="59">
        <f t="shared" si="55"/>
        <v>0</v>
      </c>
      <c r="AB39" s="140"/>
      <c r="AC39" s="149"/>
      <c r="AD39" s="149"/>
      <c r="AE39" s="149">
        <v>1</v>
      </c>
      <c r="AF39" s="64"/>
      <c r="AG39" s="177" t="s">
        <v>705</v>
      </c>
      <c r="AH39"/>
    </row>
    <row r="40" spans="1:34" s="18" customFormat="1" ht="140.25" customHeight="1">
      <c r="A40" s="45">
        <v>292</v>
      </c>
      <c r="B40" s="80" t="s">
        <v>706</v>
      </c>
      <c r="C40" s="100" t="s">
        <v>703</v>
      </c>
      <c r="D40" s="50">
        <v>2026</v>
      </c>
      <c r="E40" s="49"/>
      <c r="F40" s="35"/>
      <c r="G40" s="49"/>
      <c r="H40" s="49">
        <v>601520</v>
      </c>
      <c r="I40" s="49"/>
      <c r="J40" s="51" t="s">
        <v>707</v>
      </c>
      <c r="K40" s="49"/>
      <c r="L40" s="49"/>
      <c r="M40" s="49"/>
      <c r="N40" s="49"/>
      <c r="O40" s="49">
        <f t="shared" si="62"/>
        <v>0</v>
      </c>
      <c r="P40" s="49"/>
      <c r="Q40" s="49"/>
      <c r="R40" s="49"/>
      <c r="S40" s="49">
        <f t="shared" si="63"/>
        <v>0</v>
      </c>
      <c r="T40" s="49"/>
      <c r="U40" s="49"/>
      <c r="V40" s="49"/>
      <c r="W40" s="59">
        <f t="shared" si="52"/>
        <v>0</v>
      </c>
      <c r="X40" s="59"/>
      <c r="Y40" s="59">
        <f t="shared" si="53"/>
        <v>0</v>
      </c>
      <c r="Z40" s="131"/>
      <c r="AA40" s="59">
        <f t="shared" si="55"/>
        <v>0</v>
      </c>
      <c r="AB40" s="140"/>
      <c r="AC40" s="149"/>
      <c r="AD40" s="149"/>
      <c r="AE40" s="149">
        <v>1</v>
      </c>
      <c r="AF40" s="64"/>
      <c r="AG40" s="177" t="s">
        <v>705</v>
      </c>
      <c r="AH40"/>
    </row>
    <row r="41" spans="1:34" s="18" customFormat="1" ht="90" customHeight="1">
      <c r="A41" s="45">
        <v>293</v>
      </c>
      <c r="B41" s="51" t="s">
        <v>709</v>
      </c>
      <c r="C41" s="100" t="s">
        <v>696</v>
      </c>
      <c r="D41" s="50" t="s">
        <v>44</v>
      </c>
      <c r="E41" s="49"/>
      <c r="F41" s="49">
        <v>102243</v>
      </c>
      <c r="G41" s="49"/>
      <c r="H41" s="49"/>
      <c r="I41" s="49"/>
      <c r="J41" s="36"/>
      <c r="K41" s="49"/>
      <c r="L41" s="49">
        <v>0</v>
      </c>
      <c r="M41" s="49"/>
      <c r="N41" s="49"/>
      <c r="O41" s="49">
        <f t="shared" ref="O41:O43" si="64">SUM(P41:R41)</f>
        <v>52558</v>
      </c>
      <c r="P41" s="49">
        <v>52558</v>
      </c>
      <c r="Q41" s="49"/>
      <c r="R41" s="49"/>
      <c r="S41" s="49">
        <f t="shared" ref="S41:S43" si="65">SUM(T41:V41)</f>
        <v>40000</v>
      </c>
      <c r="T41" s="49">
        <v>40000</v>
      </c>
      <c r="U41" s="49"/>
      <c r="V41" s="49"/>
      <c r="W41" s="59">
        <f t="shared" si="52"/>
        <v>0</v>
      </c>
      <c r="X41" s="59"/>
      <c r="Y41" s="59">
        <f t="shared" si="53"/>
        <v>12558</v>
      </c>
      <c r="Z41" s="131">
        <f t="shared" si="54"/>
        <v>0.23893603257353779</v>
      </c>
      <c r="AA41" s="59">
        <f t="shared" si="55"/>
        <v>12558</v>
      </c>
      <c r="AB41" s="140">
        <f t="shared" si="56"/>
        <v>0.23893603257353779</v>
      </c>
      <c r="AC41" s="149"/>
      <c r="AD41" s="149"/>
      <c r="AE41" s="149">
        <v>1</v>
      </c>
      <c r="AF41" s="64"/>
      <c r="AG41" s="56" t="s">
        <v>710</v>
      </c>
      <c r="AH41"/>
    </row>
    <row r="42" spans="1:34" s="27" customFormat="1" ht="61.5" customHeight="1">
      <c r="A42" s="45">
        <v>298</v>
      </c>
      <c r="B42" s="46" t="s">
        <v>716</v>
      </c>
      <c r="C42" s="100" t="s">
        <v>696</v>
      </c>
      <c r="D42" s="50" t="s">
        <v>44</v>
      </c>
      <c r="E42" s="35"/>
      <c r="F42" s="35">
        <v>69135.645600000003</v>
      </c>
      <c r="G42" s="35"/>
      <c r="H42" s="35"/>
      <c r="I42" s="35"/>
      <c r="J42" s="36"/>
      <c r="K42" s="35"/>
      <c r="L42" s="35"/>
      <c r="M42" s="35"/>
      <c r="N42" s="35"/>
      <c r="O42" s="49">
        <f t="shared" si="64"/>
        <v>16258</v>
      </c>
      <c r="P42" s="35">
        <v>16258</v>
      </c>
      <c r="Q42" s="35"/>
      <c r="R42" s="35"/>
      <c r="S42" s="49">
        <f t="shared" si="65"/>
        <v>16258</v>
      </c>
      <c r="T42" s="35">
        <v>16258</v>
      </c>
      <c r="U42" s="35"/>
      <c r="V42" s="35"/>
      <c r="W42" s="59">
        <f t="shared" si="52"/>
        <v>0</v>
      </c>
      <c r="X42" s="59"/>
      <c r="Y42" s="59">
        <f t="shared" si="53"/>
        <v>0</v>
      </c>
      <c r="Z42" s="131">
        <f t="shared" si="54"/>
        <v>0</v>
      </c>
      <c r="AA42" s="59">
        <f t="shared" si="55"/>
        <v>0</v>
      </c>
      <c r="AB42" s="140">
        <f t="shared" si="56"/>
        <v>0</v>
      </c>
      <c r="AC42" s="124"/>
      <c r="AD42" s="124"/>
      <c r="AE42" s="124">
        <v>1</v>
      </c>
      <c r="AF42" s="66"/>
      <c r="AG42" s="56" t="s">
        <v>717</v>
      </c>
      <c r="AH42"/>
    </row>
    <row r="43" spans="1:34" s="27" customFormat="1" ht="61.5" customHeight="1">
      <c r="A43" s="45">
        <v>299</v>
      </c>
      <c r="B43" s="46" t="s">
        <v>718</v>
      </c>
      <c r="C43" s="100" t="s">
        <v>696</v>
      </c>
      <c r="D43" s="50" t="s">
        <v>44</v>
      </c>
      <c r="E43" s="35"/>
      <c r="F43" s="35">
        <v>93235.228130000003</v>
      </c>
      <c r="G43" s="35"/>
      <c r="H43" s="35"/>
      <c r="I43" s="35"/>
      <c r="J43" s="36"/>
      <c r="K43" s="35"/>
      <c r="L43" s="35"/>
      <c r="M43" s="35"/>
      <c r="N43" s="35"/>
      <c r="O43" s="49">
        <f t="shared" si="64"/>
        <v>45152</v>
      </c>
      <c r="P43" s="35">
        <v>45152</v>
      </c>
      <c r="Q43" s="35"/>
      <c r="R43" s="35"/>
      <c r="S43" s="49">
        <f t="shared" si="65"/>
        <v>45152</v>
      </c>
      <c r="T43" s="35">
        <v>45152</v>
      </c>
      <c r="U43" s="35"/>
      <c r="V43" s="35"/>
      <c r="W43" s="59">
        <f t="shared" si="52"/>
        <v>0</v>
      </c>
      <c r="X43" s="59"/>
      <c r="Y43" s="59">
        <f t="shared" si="53"/>
        <v>0</v>
      </c>
      <c r="Z43" s="131">
        <f t="shared" si="54"/>
        <v>0</v>
      </c>
      <c r="AA43" s="59">
        <f t="shared" si="55"/>
        <v>0</v>
      </c>
      <c r="AB43" s="140">
        <f t="shared" si="56"/>
        <v>0</v>
      </c>
      <c r="AC43" s="124"/>
      <c r="AD43" s="124"/>
      <c r="AE43" s="124">
        <v>1</v>
      </c>
      <c r="AF43" s="66"/>
      <c r="AG43" s="56" t="s">
        <v>719</v>
      </c>
      <c r="AH43"/>
    </row>
    <row r="44" spans="1:34" s="6" customFormat="1" ht="30.75" customHeight="1">
      <c r="A44" s="168" t="s">
        <v>789</v>
      </c>
      <c r="B44" s="169"/>
      <c r="C44" s="28"/>
      <c r="D44" s="16"/>
      <c r="E44" s="25">
        <f>E46</f>
        <v>4231870</v>
      </c>
      <c r="F44" s="25">
        <f t="shared" ref="F44:V44" si="66">F46</f>
        <v>4231870</v>
      </c>
      <c r="G44" s="25">
        <f t="shared" si="66"/>
        <v>0</v>
      </c>
      <c r="H44" s="25">
        <f t="shared" si="66"/>
        <v>4231870</v>
      </c>
      <c r="I44" s="25">
        <f t="shared" si="66"/>
        <v>0</v>
      </c>
      <c r="J44" s="25">
        <f t="shared" si="66"/>
        <v>0</v>
      </c>
      <c r="K44" s="25">
        <f t="shared" si="66"/>
        <v>0</v>
      </c>
      <c r="L44" s="25">
        <f t="shared" si="66"/>
        <v>0</v>
      </c>
      <c r="M44" s="25">
        <f t="shared" si="66"/>
        <v>0</v>
      </c>
      <c r="N44" s="25">
        <f t="shared" si="66"/>
        <v>0</v>
      </c>
      <c r="O44" s="25">
        <f t="shared" si="66"/>
        <v>3714734</v>
      </c>
      <c r="P44" s="25">
        <f t="shared" si="66"/>
        <v>3714734</v>
      </c>
      <c r="Q44" s="25">
        <f t="shared" si="66"/>
        <v>0</v>
      </c>
      <c r="R44" s="25">
        <f t="shared" si="66"/>
        <v>0</v>
      </c>
      <c r="S44" s="25">
        <f t="shared" si="66"/>
        <v>3564135.5463299998</v>
      </c>
      <c r="T44" s="25">
        <f t="shared" si="66"/>
        <v>3564135.5463299998</v>
      </c>
      <c r="U44" s="25">
        <f t="shared" si="66"/>
        <v>0</v>
      </c>
      <c r="V44" s="25">
        <f t="shared" si="66"/>
        <v>0</v>
      </c>
      <c r="W44" s="25">
        <f t="shared" ref="W44:W50" si="67">R44-V44</f>
        <v>0</v>
      </c>
      <c r="X44" s="25"/>
      <c r="Y44" s="25">
        <f t="shared" ref="Y44:Y50" si="68">P44+Q44-T44-U44</f>
        <v>150598.45367000019</v>
      </c>
      <c r="Z44" s="125">
        <f t="shared" ref="Z44:Z50" si="69">Y44/(P44+Q44)</f>
        <v>4.0540844558452957E-2</v>
      </c>
      <c r="AA44" s="25">
        <f t="shared" ref="AA44:AA50" si="70">Y44+W44</f>
        <v>150598.45367000019</v>
      </c>
      <c r="AB44" s="126">
        <f t="shared" ref="AB44:AB50" si="71">AA44/O44</f>
        <v>4.0540844558452957E-2</v>
      </c>
      <c r="AC44" s="25">
        <f t="shared" ref="AC44:AE44" si="72">AC46</f>
        <v>0</v>
      </c>
      <c r="AD44" s="25">
        <f t="shared" si="72"/>
        <v>0</v>
      </c>
      <c r="AE44" s="25">
        <f t="shared" si="72"/>
        <v>2</v>
      </c>
      <c r="AF44" s="25"/>
      <c r="AG44" s="25"/>
      <c r="AH44"/>
    </row>
    <row r="45" spans="1:34" ht="25.5" customHeight="1">
      <c r="A45" s="34"/>
      <c r="B45" s="13" t="s">
        <v>207</v>
      </c>
      <c r="C45" s="2"/>
      <c r="D45" s="2"/>
      <c r="E45" s="26"/>
      <c r="F45" s="14"/>
      <c r="G45" s="14"/>
      <c r="H45" s="14"/>
      <c r="I45" s="14"/>
      <c r="J45" s="15"/>
      <c r="K45" s="14"/>
      <c r="L45" s="14"/>
      <c r="M45" s="14"/>
      <c r="N45" s="14"/>
      <c r="O45" s="14"/>
      <c r="P45" s="14"/>
      <c r="Q45" s="14"/>
      <c r="R45" s="14"/>
      <c r="S45" s="14"/>
      <c r="T45" s="14"/>
      <c r="U45" s="14"/>
      <c r="V45" s="14"/>
      <c r="W45" s="58">
        <f t="shared" si="67"/>
        <v>0</v>
      </c>
      <c r="X45" s="60"/>
      <c r="Y45" s="58">
        <f t="shared" si="68"/>
        <v>0</v>
      </c>
      <c r="Z45" s="132"/>
      <c r="AA45" s="58"/>
      <c r="AB45" s="141"/>
      <c r="AC45" s="119"/>
      <c r="AD45" s="119"/>
      <c r="AE45" s="119"/>
      <c r="AF45" s="65"/>
      <c r="AG45" s="74"/>
      <c r="AH45"/>
    </row>
    <row r="46" spans="1:34" s="6" customFormat="1" ht="47.25" customHeight="1">
      <c r="A46" s="113" t="s">
        <v>790</v>
      </c>
      <c r="B46" s="23" t="s">
        <v>791</v>
      </c>
      <c r="C46" s="21"/>
      <c r="D46" s="21"/>
      <c r="E46" s="22">
        <f>E47+E49</f>
        <v>4231870</v>
      </c>
      <c r="F46" s="22">
        <f t="shared" ref="F46:V46" si="73">F47+F49</f>
        <v>4231870</v>
      </c>
      <c r="G46" s="22">
        <f t="shared" si="73"/>
        <v>0</v>
      </c>
      <c r="H46" s="22">
        <f t="shared" si="73"/>
        <v>4231870</v>
      </c>
      <c r="I46" s="22">
        <f t="shared" si="73"/>
        <v>0</v>
      </c>
      <c r="J46" s="22">
        <f t="shared" si="73"/>
        <v>0</v>
      </c>
      <c r="K46" s="22">
        <f t="shared" si="73"/>
        <v>0</v>
      </c>
      <c r="L46" s="22">
        <f t="shared" si="73"/>
        <v>0</v>
      </c>
      <c r="M46" s="22">
        <f t="shared" si="73"/>
        <v>0</v>
      </c>
      <c r="N46" s="22">
        <f t="shared" si="73"/>
        <v>0</v>
      </c>
      <c r="O46" s="22">
        <f t="shared" si="73"/>
        <v>3714734</v>
      </c>
      <c r="P46" s="22">
        <f t="shared" si="73"/>
        <v>3714734</v>
      </c>
      <c r="Q46" s="22">
        <f t="shared" si="73"/>
        <v>0</v>
      </c>
      <c r="R46" s="22">
        <f t="shared" si="73"/>
        <v>0</v>
      </c>
      <c r="S46" s="22">
        <f t="shared" si="73"/>
        <v>3564135.5463299998</v>
      </c>
      <c r="T46" s="22">
        <f t="shared" si="73"/>
        <v>3564135.5463299998</v>
      </c>
      <c r="U46" s="22">
        <f t="shared" si="73"/>
        <v>0</v>
      </c>
      <c r="V46" s="22">
        <f t="shared" si="73"/>
        <v>0</v>
      </c>
      <c r="W46" s="22">
        <f t="shared" si="67"/>
        <v>0</v>
      </c>
      <c r="X46" s="22"/>
      <c r="Y46" s="22">
        <f t="shared" si="68"/>
        <v>150598.45367000019</v>
      </c>
      <c r="Z46" s="129">
        <f t="shared" si="69"/>
        <v>4.0540844558452957E-2</v>
      </c>
      <c r="AA46" s="22">
        <f t="shared" si="70"/>
        <v>150598.45367000019</v>
      </c>
      <c r="AB46" s="147">
        <f t="shared" si="71"/>
        <v>4.0540844558452957E-2</v>
      </c>
      <c r="AC46" s="22">
        <f t="shared" ref="AC46:AE46" si="74">AC47+AC49</f>
        <v>0</v>
      </c>
      <c r="AD46" s="22">
        <f t="shared" si="74"/>
        <v>0</v>
      </c>
      <c r="AE46" s="22">
        <f t="shared" si="74"/>
        <v>2</v>
      </c>
      <c r="AF46" s="22"/>
      <c r="AG46" s="73"/>
      <c r="AH46"/>
    </row>
    <row r="47" spans="1:34" s="6" customFormat="1" ht="27" customHeight="1">
      <c r="A47" s="83"/>
      <c r="B47" s="175" t="s">
        <v>792</v>
      </c>
      <c r="C47" s="84"/>
      <c r="D47" s="84"/>
      <c r="E47" s="44">
        <f>E48</f>
        <v>738766</v>
      </c>
      <c r="F47" s="44">
        <f>F48</f>
        <v>738766</v>
      </c>
      <c r="G47" s="44">
        <f t="shared" ref="G47:AE47" si="75">G48</f>
        <v>0</v>
      </c>
      <c r="H47" s="44">
        <f>H48</f>
        <v>738766</v>
      </c>
      <c r="I47" s="44">
        <f t="shared" si="75"/>
        <v>0</v>
      </c>
      <c r="J47" s="44"/>
      <c r="K47" s="44">
        <f t="shared" si="75"/>
        <v>0</v>
      </c>
      <c r="L47" s="44"/>
      <c r="M47" s="44">
        <f t="shared" si="75"/>
        <v>0</v>
      </c>
      <c r="N47" s="44">
        <f t="shared" si="75"/>
        <v>0</v>
      </c>
      <c r="O47" s="44">
        <f>O48</f>
        <v>221630</v>
      </c>
      <c r="P47" s="44">
        <f t="shared" si="75"/>
        <v>221630</v>
      </c>
      <c r="Q47" s="44">
        <f t="shared" si="75"/>
        <v>0</v>
      </c>
      <c r="R47" s="44">
        <f t="shared" si="75"/>
        <v>0</v>
      </c>
      <c r="S47" s="44">
        <f t="shared" si="75"/>
        <v>221630</v>
      </c>
      <c r="T47" s="44">
        <f t="shared" si="75"/>
        <v>221630</v>
      </c>
      <c r="U47" s="44">
        <f t="shared" si="75"/>
        <v>0</v>
      </c>
      <c r="V47" s="44">
        <f t="shared" si="75"/>
        <v>0</v>
      </c>
      <c r="W47" s="44">
        <f t="shared" si="67"/>
        <v>0</v>
      </c>
      <c r="X47" s="44"/>
      <c r="Y47" s="44">
        <f t="shared" si="68"/>
        <v>0</v>
      </c>
      <c r="Z47" s="137">
        <f t="shared" si="69"/>
        <v>0</v>
      </c>
      <c r="AA47" s="44">
        <f t="shared" si="70"/>
        <v>0</v>
      </c>
      <c r="AB47" s="146">
        <f t="shared" si="71"/>
        <v>0</v>
      </c>
      <c r="AC47" s="120">
        <f t="shared" si="75"/>
        <v>0</v>
      </c>
      <c r="AD47" s="120">
        <f t="shared" si="75"/>
        <v>0</v>
      </c>
      <c r="AE47" s="120">
        <f t="shared" si="75"/>
        <v>1</v>
      </c>
      <c r="AF47" s="44"/>
      <c r="AG47" s="44"/>
      <c r="AH47"/>
    </row>
    <row r="48" spans="1:34" s="27" customFormat="1" ht="247.5" customHeight="1">
      <c r="A48" s="85">
        <v>344</v>
      </c>
      <c r="B48" s="94" t="s">
        <v>793</v>
      </c>
      <c r="C48" s="159" t="s">
        <v>794</v>
      </c>
      <c r="D48" s="50" t="s">
        <v>44</v>
      </c>
      <c r="E48" s="35">
        <v>738766</v>
      </c>
      <c r="F48" s="35">
        <v>738766</v>
      </c>
      <c r="G48" s="35">
        <v>0</v>
      </c>
      <c r="H48" s="35">
        <v>738766</v>
      </c>
      <c r="I48" s="35">
        <v>0</v>
      </c>
      <c r="J48" s="36" t="s">
        <v>795</v>
      </c>
      <c r="K48" s="86">
        <v>0</v>
      </c>
      <c r="L48" s="35" t="s">
        <v>795</v>
      </c>
      <c r="M48" s="35">
        <v>0</v>
      </c>
      <c r="N48" s="35">
        <v>0</v>
      </c>
      <c r="O48" s="49">
        <f t="shared" ref="O48" si="76">SUM(P48:R48)</f>
        <v>221630</v>
      </c>
      <c r="P48" s="35">
        <v>221630</v>
      </c>
      <c r="Q48" s="35"/>
      <c r="R48" s="35"/>
      <c r="S48" s="49">
        <f t="shared" ref="S48" si="77">SUM(T48:V48)</f>
        <v>221630</v>
      </c>
      <c r="T48" s="35">
        <v>221630</v>
      </c>
      <c r="U48" s="161"/>
      <c r="V48" s="35">
        <v>0</v>
      </c>
      <c r="W48" s="59">
        <f t="shared" si="67"/>
        <v>0</v>
      </c>
      <c r="X48" s="59"/>
      <c r="Y48" s="59">
        <f t="shared" si="68"/>
        <v>0</v>
      </c>
      <c r="Z48" s="131">
        <f t="shared" si="69"/>
        <v>0</v>
      </c>
      <c r="AA48" s="59">
        <f t="shared" si="70"/>
        <v>0</v>
      </c>
      <c r="AB48" s="140">
        <f t="shared" si="71"/>
        <v>0</v>
      </c>
      <c r="AC48" s="124"/>
      <c r="AD48" s="124"/>
      <c r="AE48" s="124">
        <v>1</v>
      </c>
      <c r="AF48" s="66"/>
      <c r="AG48" s="56" t="s">
        <v>796</v>
      </c>
      <c r="AH48"/>
    </row>
    <row r="49" spans="1:34" s="6" customFormat="1">
      <c r="A49" s="83"/>
      <c r="B49" s="175" t="s">
        <v>803</v>
      </c>
      <c r="C49" s="84"/>
      <c r="D49" s="84"/>
      <c r="E49" s="44">
        <f t="shared" ref="E49:AF49" si="78">E50</f>
        <v>3493104</v>
      </c>
      <c r="F49" s="44">
        <f t="shared" si="78"/>
        <v>3493104</v>
      </c>
      <c r="G49" s="44">
        <f t="shared" si="78"/>
        <v>0</v>
      </c>
      <c r="H49" s="44">
        <f t="shared" si="78"/>
        <v>3493104</v>
      </c>
      <c r="I49" s="44">
        <f t="shared" si="78"/>
        <v>0</v>
      </c>
      <c r="J49" s="44"/>
      <c r="K49" s="44"/>
      <c r="L49" s="44"/>
      <c r="M49" s="44">
        <f t="shared" si="78"/>
        <v>0</v>
      </c>
      <c r="N49" s="44">
        <f t="shared" si="78"/>
        <v>0</v>
      </c>
      <c r="O49" s="44">
        <f t="shared" si="78"/>
        <v>3493104</v>
      </c>
      <c r="P49" s="44">
        <f t="shared" si="78"/>
        <v>3493104</v>
      </c>
      <c r="Q49" s="44">
        <f t="shared" si="78"/>
        <v>0</v>
      </c>
      <c r="R49" s="44">
        <f t="shared" si="78"/>
        <v>0</v>
      </c>
      <c r="S49" s="44">
        <f t="shared" si="78"/>
        <v>3342505.5463299998</v>
      </c>
      <c r="T49" s="44">
        <f t="shared" si="78"/>
        <v>3342505.5463299998</v>
      </c>
      <c r="U49" s="44">
        <f t="shared" si="78"/>
        <v>0</v>
      </c>
      <c r="V49" s="44">
        <f t="shared" si="78"/>
        <v>0</v>
      </c>
      <c r="W49" s="44">
        <f t="shared" si="67"/>
        <v>0</v>
      </c>
      <c r="X49" s="44"/>
      <c r="Y49" s="44">
        <f t="shared" si="68"/>
        <v>150598.45367000019</v>
      </c>
      <c r="Z49" s="137">
        <f t="shared" si="69"/>
        <v>4.311307469517088E-2</v>
      </c>
      <c r="AA49" s="44">
        <f t="shared" si="70"/>
        <v>150598.45367000019</v>
      </c>
      <c r="AB49" s="146">
        <f t="shared" si="71"/>
        <v>4.311307469517088E-2</v>
      </c>
      <c r="AC49" s="120">
        <f t="shared" si="78"/>
        <v>0</v>
      </c>
      <c r="AD49" s="120">
        <f t="shared" si="78"/>
        <v>0</v>
      </c>
      <c r="AE49" s="120">
        <f t="shared" si="78"/>
        <v>1</v>
      </c>
      <c r="AF49" s="44">
        <f t="shared" si="78"/>
        <v>0</v>
      </c>
      <c r="AG49" s="44"/>
      <c r="AH49"/>
    </row>
    <row r="50" spans="1:34" s="27" customFormat="1" ht="409.5" customHeight="1">
      <c r="A50" s="85">
        <v>346</v>
      </c>
      <c r="B50" s="94" t="s">
        <v>804</v>
      </c>
      <c r="C50" s="159" t="s">
        <v>805</v>
      </c>
      <c r="D50" s="50" t="s">
        <v>44</v>
      </c>
      <c r="E50" s="35">
        <v>3493104</v>
      </c>
      <c r="F50" s="35">
        <v>3493104</v>
      </c>
      <c r="G50" s="35"/>
      <c r="H50" s="35">
        <v>3493104</v>
      </c>
      <c r="I50" s="35"/>
      <c r="J50" s="36" t="s">
        <v>806</v>
      </c>
      <c r="K50" s="86" t="s">
        <v>807</v>
      </c>
      <c r="L50" s="35" t="s">
        <v>808</v>
      </c>
      <c r="M50" s="35"/>
      <c r="N50" s="35"/>
      <c r="O50" s="49">
        <f t="shared" ref="O50" si="79">SUM(P50:R50)</f>
        <v>3493104</v>
      </c>
      <c r="P50" s="35">
        <v>3493104</v>
      </c>
      <c r="Q50" s="35"/>
      <c r="R50" s="35"/>
      <c r="S50" s="49">
        <f t="shared" ref="S50" si="80">SUM(T50:V50)</f>
        <v>3342505.5463299998</v>
      </c>
      <c r="T50" s="35">
        <v>3342505.5463299998</v>
      </c>
      <c r="U50" s="35"/>
      <c r="V50" s="35"/>
      <c r="W50" s="59">
        <f t="shared" si="67"/>
        <v>0</v>
      </c>
      <c r="X50" s="59"/>
      <c r="Y50" s="59">
        <f t="shared" si="68"/>
        <v>150598.45367000019</v>
      </c>
      <c r="Z50" s="131">
        <f t="shared" si="69"/>
        <v>4.311307469517088E-2</v>
      </c>
      <c r="AA50" s="59">
        <f t="shared" si="70"/>
        <v>150598.45367000019</v>
      </c>
      <c r="AB50" s="140">
        <f t="shared" si="71"/>
        <v>4.311307469517088E-2</v>
      </c>
      <c r="AC50" s="124"/>
      <c r="AD50" s="124"/>
      <c r="AE50" s="124">
        <v>1</v>
      </c>
      <c r="AF50" s="66"/>
      <c r="AG50" s="56" t="s">
        <v>809</v>
      </c>
      <c r="AH50"/>
    </row>
    <row r="51" spans="1:34">
      <c r="A51"/>
      <c r="B51"/>
      <c r="C51"/>
      <c r="D51"/>
      <c r="E51"/>
      <c r="F51"/>
      <c r="G51"/>
      <c r="H51"/>
      <c r="I51"/>
      <c r="J51"/>
      <c r="K51"/>
      <c r="L51"/>
      <c r="M51"/>
      <c r="N51"/>
      <c r="O51" s="114"/>
      <c r="P51"/>
      <c r="Q51"/>
      <c r="R51"/>
      <c r="S51"/>
      <c r="T51"/>
      <c r="U51"/>
      <c r="V51"/>
      <c r="W51"/>
      <c r="X51"/>
      <c r="Y51"/>
      <c r="Z51"/>
      <c r="AA51"/>
      <c r="AB51"/>
      <c r="AC51"/>
      <c r="AD51"/>
      <c r="AE51"/>
      <c r="AF51"/>
      <c r="AG51"/>
      <c r="AH51"/>
    </row>
  </sheetData>
  <mergeCells count="46">
    <mergeCell ref="A4:AG4"/>
    <mergeCell ref="A6:A9"/>
    <mergeCell ref="B6:B9"/>
    <mergeCell ref="D6:D9"/>
    <mergeCell ref="E6:E9"/>
    <mergeCell ref="F6:F9"/>
    <mergeCell ref="G6:H6"/>
    <mergeCell ref="I6:L6"/>
    <mergeCell ref="M6:AF6"/>
    <mergeCell ref="AG6:AG9"/>
    <mergeCell ref="AC7:AF7"/>
    <mergeCell ref="G8:G9"/>
    <mergeCell ref="W7:Z7"/>
    <mergeCell ref="AA7:AB7"/>
    <mergeCell ref="Z8:Z9"/>
    <mergeCell ref="AA8:AA9"/>
    <mergeCell ref="O7:R7"/>
    <mergeCell ref="S7:S9"/>
    <mergeCell ref="T7:V7"/>
    <mergeCell ref="AF8:AF9"/>
    <mergeCell ref="C7:C9"/>
    <mergeCell ref="G7:H7"/>
    <mergeCell ref="I7:I9"/>
    <mergeCell ref="J7:J9"/>
    <mergeCell ref="K7:K9"/>
    <mergeCell ref="AB8:AB9"/>
    <mergeCell ref="Q8:Q9"/>
    <mergeCell ref="R8:R9"/>
    <mergeCell ref="T8:T9"/>
    <mergeCell ref="U8:U9"/>
    <mergeCell ref="A11:B11"/>
    <mergeCell ref="A12:B12"/>
    <mergeCell ref="A18:B18"/>
    <mergeCell ref="AD8:AD9"/>
    <mergeCell ref="AE8:AE9"/>
    <mergeCell ref="AC8:AC9"/>
    <mergeCell ref="V8:V9"/>
    <mergeCell ref="W8:W9"/>
    <mergeCell ref="X8:X9"/>
    <mergeCell ref="Y8:Y9"/>
    <mergeCell ref="H8:H9"/>
    <mergeCell ref="M8:N8"/>
    <mergeCell ref="O8:O9"/>
    <mergeCell ref="P8:P9"/>
    <mergeCell ref="L7:L9"/>
    <mergeCell ref="M7:N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8</vt:i4>
      </vt:variant>
    </vt:vector>
  </HeadingPairs>
  <TitlesOfParts>
    <vt:vector size="12" baseType="lpstr">
      <vt:lpstr>прил4-МБ 1 кв 2026 год свод КАЗ</vt:lpstr>
      <vt:lpstr>прил4-МБ свод реал КАЗ</vt:lpstr>
      <vt:lpstr>прил4-МБ свод планир КАЗ</vt:lpstr>
      <vt:lpstr>прил4-МБ 1 свод заверш КАЗ</vt:lpstr>
      <vt:lpstr>'прил4-МБ 1 кв 2026 год свод КАЗ'!Print_Area</vt:lpstr>
      <vt:lpstr>'прил4-МБ 1 свод заверш КАЗ'!Print_Area</vt:lpstr>
      <vt:lpstr>'прил4-МБ свод планир КАЗ'!Print_Area</vt:lpstr>
      <vt:lpstr>'прил4-МБ свод реал КАЗ'!Print_Area</vt:lpstr>
      <vt:lpstr>'прил4-МБ 1 кв 2026 год свод КАЗ'!Print_Titles</vt:lpstr>
      <vt:lpstr>'прил4-МБ 1 свод заверш КАЗ'!Print_Titles</vt:lpstr>
      <vt:lpstr>'прил4-МБ свод планир КАЗ'!Print_Titles</vt:lpstr>
      <vt:lpstr>'прил4-МБ свод реал КАЗ'!Print_Titles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усиб</cp:lastModifiedBy>
  <dcterms:modified xsi:type="dcterms:W3CDTF">2026-09-08T05:24:49Z</dcterms:modified>
</cp:coreProperties>
</file>