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ГБ Исполнение на 1.08.26г\"/>
    </mc:Choice>
  </mc:AlternateContent>
  <xr:revisionPtr revIDLastSave="0" documentId="13_ncr:1_{D0E80576-DB5F-4A7E-8C16-2AAE9973D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G7" i="1"/>
  <c r="F12" i="1"/>
  <c r="G12" i="1"/>
  <c r="F27" i="1"/>
  <c r="G27" i="1"/>
  <c r="F31" i="1"/>
  <c r="G31" i="1"/>
  <c r="F33" i="1"/>
  <c r="G33" i="1"/>
  <c r="F38" i="1"/>
  <c r="G38" i="1"/>
  <c r="F40" i="1"/>
  <c r="G40" i="1"/>
  <c r="H32" i="1"/>
  <c r="E40" i="1"/>
  <c r="E38" i="1"/>
  <c r="E33" i="1"/>
  <c r="E31" i="1"/>
  <c r="E27" i="1"/>
  <c r="E26" i="1" s="1"/>
  <c r="E36" i="1" s="1"/>
  <c r="E12" i="1"/>
  <c r="E7" i="1"/>
  <c r="D40" i="1"/>
  <c r="D38" i="1"/>
  <c r="D33" i="1"/>
  <c r="D31" i="1"/>
  <c r="D27" i="1"/>
  <c r="D26" i="1" s="1"/>
  <c r="D36" i="1" s="1"/>
  <c r="D12" i="1"/>
  <c r="D7" i="1"/>
  <c r="C40" i="1"/>
  <c r="C38" i="1"/>
  <c r="C33" i="1"/>
  <c r="C31" i="1"/>
  <c r="C26" i="1" s="1"/>
  <c r="C36" i="1" s="1"/>
  <c r="C42" i="1" s="1"/>
  <c r="C27" i="1"/>
  <c r="C12" i="1"/>
  <c r="C7" i="1"/>
  <c r="G26" i="1" l="1"/>
  <c r="G36" i="1" s="1"/>
  <c r="G42" i="1" s="1"/>
  <c r="F26" i="1"/>
  <c r="F36" i="1" s="1"/>
  <c r="F42" i="1" s="1"/>
  <c r="F37" i="1" s="1"/>
  <c r="G37" i="1"/>
  <c r="G45" i="1"/>
  <c r="E42" i="1"/>
  <c r="D42" i="1"/>
  <c r="C45" i="1"/>
  <c r="C37" i="1"/>
  <c r="H31" i="1"/>
  <c r="E37" i="1" l="1"/>
  <c r="E45" i="1"/>
  <c r="D45" i="1"/>
  <c r="D37" i="1"/>
  <c r="H25" i="1"/>
  <c r="H23" i="1"/>
  <c r="H22" i="1"/>
  <c r="H21" i="1"/>
  <c r="H20" i="1"/>
  <c r="H18" i="1"/>
  <c r="H17" i="1"/>
  <c r="H16" i="1"/>
  <c r="H15" i="1"/>
  <c r="H14" i="1"/>
  <c r="H13" i="1"/>
  <c r="H12" i="1"/>
  <c r="H11" i="1"/>
  <c r="H10" i="1"/>
  <c r="H9" i="1"/>
  <c r="H8" i="1"/>
  <c r="H7" i="1"/>
</calcChain>
</file>

<file path=xl/sharedStrings.xml><?xml version="1.0" encoding="utf-8"?>
<sst xmlns="http://schemas.openxmlformats.org/spreadsheetml/2006/main" count="74" uniqueCount="65">
  <si>
    <t>1</t>
  </si>
  <si>
    <t>2</t>
  </si>
  <si>
    <t>3</t>
  </si>
  <si>
    <t>01</t>
  </si>
  <si>
    <t>02</t>
  </si>
  <si>
    <t>04</t>
  </si>
  <si>
    <t>06</t>
  </si>
  <si>
    <t>07</t>
  </si>
  <si>
    <t>08</t>
  </si>
  <si>
    <t>10</t>
  </si>
  <si>
    <t>11</t>
  </si>
  <si>
    <t>12</t>
  </si>
  <si>
    <t>13</t>
  </si>
  <si>
    <t>15</t>
  </si>
  <si>
    <t>5</t>
  </si>
  <si>
    <t>16</t>
  </si>
  <si>
    <t xml:space="preserve"> </t>
  </si>
  <si>
    <t>09</t>
  </si>
  <si>
    <t>Топливно-энергетический комплекс и недропользование</t>
  </si>
  <si>
    <t>14</t>
  </si>
  <si>
    <t>%  орындалуы 8= (7/6*100)</t>
  </si>
  <si>
    <t>Атауы</t>
  </si>
  <si>
    <t>Бюджеттік сыныптама кодтары</t>
  </si>
  <si>
    <t>I. КІРІСТЕР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</si>
  <si>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</si>
  <si>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</si>
  <si>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</si>
  <si>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</si>
  <si>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>II. ШЫҒЫНДАР</t>
  </si>
  <si>
    <t>Жалпы сипаттағы мемлекеттiк қызметтер</t>
  </si>
  <si>
    <t>Қорғаныс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</si>
  <si>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</si>
  <si>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</si>
  <si>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</si>
  <si>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</si>
  <si>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</si>
  <si>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</si>
  <si>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</si>
  <si>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</si>
  <si>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Трансферттер</t>
  </si>
  <si>
    <t>III. ТАЗА БЮДЖЕТТІК КРЕДИТ БЕРУ</t>
  </si>
  <si>
    <t>Бюджет кредиттерін өтеу</t>
  </si>
  <si>
    <t>IV. ҚАРЖЫЛЫҚ АКТИВТЕРМЕН ЖАСАЛАТЫН ОПЕРАЦИЯЛАР БОЙЫНША САЛЬДО</t>
  </si>
  <si>
    <t>Қаржы активтерін  сатып алу</t>
  </si>
  <si>
    <t>Мемлекеттің қаржы активтерін сатудан түсетін түсімдер</t>
  </si>
  <si>
    <t>V. 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</si>
  <si>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</si>
  <si>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</si>
  <si>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</si>
  <si>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</si>
  <si>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</si>
  <si>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</si>
  <si>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</si>
  <si>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Бюджеттік кредиттер</t>
  </si>
  <si>
    <t>Борышқа қызмет көрсету</t>
  </si>
  <si>
    <t xml:space="preserve">2023 жылғы 1 тамызға  арналған атқарылуы </t>
  </si>
  <si>
    <t xml:space="preserve">2024 жылғы 1 тамызға  арналған атқарылуы </t>
  </si>
  <si>
    <t>мың теңге</t>
  </si>
  <si>
    <t>2026 жылғы 1 тамызға  арналған  ауданың бюджетінің атқарылуы туралы есеп</t>
  </si>
  <si>
    <t xml:space="preserve">2025 жылғы 1 тамызға  арналған атқарылуы </t>
  </si>
  <si>
    <t>2026 жыл</t>
  </si>
  <si>
    <t>2026 жылғы 1  тамызға   арналған жоспар</t>
  </si>
  <si>
    <t xml:space="preserve">2026 жылғы 1  тамызға  арналған атқарылуы </t>
  </si>
  <si>
    <t>6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</si>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</sst>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8"/>
      <color theme="1"/>
      <name val="Arial Cyr"/>
      <charset val="204"/>
    </font>
    <font>
      <sz val="7"/>
      <color theme="1"/>
      <name val="Arial Cyr"/>
      <charset val="204"/>
    </font>
    <font>
      <sz val="7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/>
    <xf numFmtId="49" fontId="10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/>
    <xf numFmtId="1" fontId="9" fillId="0" borderId="1" xfId="0" applyNumberFormat="1" applyFont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vertical="top"/>
    </xf>
    <xf numFmtId="0" fontId="0" fillId="0" borderId="0" xfId="0"/>
    <xf numFmtId="164" fontId="2" fillId="0" borderId="0" xfId="0" applyNumberFormat="1" applyFont="1" applyAlignment="1">
      <alignment vertical="top"/>
    </xf>
    <xf numFmtId="164" fontId="12" fillId="0" borderId="1" xfId="0" applyNumberFormat="1" applyFont="1" applyBorder="1" applyAlignment="1">
      <alignment vertical="top" wrapText="1"/>
    </xf>
    <xf numFmtId="164" fontId="9" fillId="0" borderId="1" xfId="0" applyNumberFormat="1" applyFont="1" applyBorder="1" applyAlignment="1">
      <alignment vertical="top"/>
    </xf>
    <xf numFmtId="164" fontId="12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vertical="top"/>
    </xf>
    <xf numFmtId="164" fontId="16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G44" sqref="G44"/>
    </sheetView>
  </sheetViews>
  <sheetFormatPr defaultRowHeight="15" x14ac:dyDescent="0.25"/>
  <cols>
    <col min="1" max="1" width="5.85546875" style="2" customWidth="1"/>
    <col min="2" max="2" width="27.7109375" style="2" customWidth="1"/>
    <col min="3" max="3" width="14.28515625" customWidth="1"/>
    <col min="4" max="4" width="13.85546875" customWidth="1"/>
    <col min="5" max="5" width="13" customWidth="1"/>
    <col min="6" max="7" width="12.5703125" customWidth="1"/>
    <col min="8" max="8" width="11.28515625" customWidth="1"/>
  </cols>
  <sheetData>
    <row r="1" spans="1:9" x14ac:dyDescent="0.25">
      <c r="A1" s="4"/>
      <c r="B1" s="4"/>
      <c r="C1" s="5"/>
      <c r="D1" s="5"/>
      <c r="E1" s="5"/>
      <c r="F1" s="5"/>
      <c r="G1" s="5"/>
      <c r="H1" s="5"/>
      <c r="I1" s="5"/>
    </row>
    <row r="2" spans="1:9" ht="15.75" x14ac:dyDescent="0.25">
      <c r="A2" s="33" t="s">
        <v>58</v>
      </c>
      <c r="B2" s="33"/>
      <c r="C2" s="33"/>
      <c r="D2" s="33"/>
      <c r="E2" s="33"/>
      <c r="F2" s="33"/>
      <c r="G2" s="33"/>
      <c r="H2" s="33"/>
      <c r="I2" s="5"/>
    </row>
    <row r="3" spans="1:9" x14ac:dyDescent="0.25">
      <c r="A3" s="4" t="s">
        <v>16</v>
      </c>
      <c r="B3" s="4"/>
      <c r="C3" s="5"/>
      <c r="D3" s="5"/>
      <c r="E3" s="5"/>
      <c r="F3" s="5"/>
      <c r="G3" s="5"/>
      <c r="H3" s="5" t="s">
        <v>57</v>
      </c>
      <c r="I3" s="5"/>
    </row>
    <row r="4" spans="1:9" s="8" customFormat="1" ht="21.75" customHeight="1" x14ac:dyDescent="0.25">
      <c r="A4" s="34" t="s">
        <v>22</v>
      </c>
      <c r="B4" s="34" t="s">
        <v>21</v>
      </c>
      <c r="C4" s="32" t="s">
        <v>55</v>
      </c>
      <c r="D4" s="32" t="s">
        <v>56</v>
      </c>
      <c r="E4" s="32" t="s">
        <v>59</v>
      </c>
      <c r="F4" s="32" t="s">
        <v>60</v>
      </c>
      <c r="G4" s="32"/>
      <c r="H4" s="32"/>
      <c r="I4" s="7"/>
    </row>
    <row r="5" spans="1:9" s="8" customFormat="1" ht="52.5" customHeight="1" x14ac:dyDescent="0.25">
      <c r="A5" s="34"/>
      <c r="B5" s="34"/>
      <c r="C5" s="32"/>
      <c r="D5" s="32"/>
      <c r="E5" s="32"/>
      <c r="F5" s="28" t="s">
        <v>61</v>
      </c>
      <c r="G5" s="29" t="s">
        <v>62</v>
      </c>
      <c r="H5" s="28" t="s">
        <v>20</v>
      </c>
      <c r="I5" s="7"/>
    </row>
    <row r="6" spans="1:9" s="1" customFormat="1" x14ac:dyDescent="0.25">
      <c r="A6" s="13">
        <v>1</v>
      </c>
      <c r="B6" s="13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6"/>
    </row>
    <row r="7" spans="1:9" s="3" customFormat="1" x14ac:dyDescent="0.25">
      <c r="A7" s="15"/>
      <c r="B7" s="19" t="s">
        <v>23</v>
      </c>
      <c r="C7" s="27">
        <f t="shared" ref="C7:E7" si="0">SUM(C8:C11)</f>
        <v>2710488.8569</v>
      </c>
      <c r="D7" s="27">
        <f t="shared" si="0"/>
        <v>3709920.3312400002</v>
      </c>
      <c r="E7" s="27">
        <f t="shared" si="0"/>
        <v>3591179.9928700002</v>
      </c>
      <c r="F7" s="27">
        <f t="shared" ref="F7:G7" si="1">SUM(F8:F11)</f>
        <v>2938639.7</v>
      </c>
      <c r="G7" s="27">
        <f t="shared" si="1"/>
        <v>3065722.2573699998</v>
      </c>
      <c r="H7" s="27">
        <f>SUM(G7/F7*100)</f>
        <v>104.3245368722814</v>
      </c>
      <c r="I7" s="11"/>
    </row>
    <row r="8" spans="1:9" x14ac:dyDescent="0.25">
      <c r="A8" s="16" t="s">
        <v>0</v>
      </c>
      <c r="B8" s="20" t="s">
        <v>24</v>
      </c>
      <c r="C8" s="26">
        <v>1884938.4780300001</v>
      </c>
      <c r="D8" s="26">
        <v>2296218.3266199999</v>
      </c>
      <c r="E8" s="26">
        <v>2730929.8775599999</v>
      </c>
      <c r="F8" s="35">
        <v>2280768</v>
      </c>
      <c r="G8" s="35">
        <v>2394101.1845800001</v>
      </c>
      <c r="H8" s="26">
        <f t="shared" ref="H8:H11" si="2">SUM(G8/F8*100)</f>
        <v>104.96907991430957</v>
      </c>
      <c r="I8" s="12"/>
    </row>
    <row r="9" spans="1:9" x14ac:dyDescent="0.25">
      <c r="A9" s="16" t="s">
        <v>1</v>
      </c>
      <c r="B9" s="20" t="s">
        <v>25</v>
      </c>
      <c r="C9" s="26">
        <v>7593.8272500000003</v>
      </c>
      <c r="D9" s="26">
        <v>51394.757039999997</v>
      </c>
      <c r="E9" s="26">
        <v>13442.635130000001</v>
      </c>
      <c r="F9" s="35">
        <v>5845</v>
      </c>
      <c r="G9" s="35">
        <v>7776.4465499999997</v>
      </c>
      <c r="H9" s="26">
        <f t="shared" si="2"/>
        <v>133.04442343883659</v>
      </c>
      <c r="I9" s="12"/>
    </row>
    <row r="10" spans="1:9" ht="24" x14ac:dyDescent="0.25">
      <c r="A10" s="16" t="s">
        <v>2</v>
      </c>
      <c r="B10" s="20" t="s">
        <v>26</v>
      </c>
      <c r="C10" s="26">
        <v>69604.951620000007</v>
      </c>
      <c r="D10" s="26">
        <v>26157.047579999999</v>
      </c>
      <c r="E10" s="26">
        <v>10140.180179999999</v>
      </c>
      <c r="F10" s="35">
        <v>3725</v>
      </c>
      <c r="G10" s="35">
        <v>15542.926240000001</v>
      </c>
      <c r="H10" s="26">
        <f t="shared" si="2"/>
        <v>417.25976483221478</v>
      </c>
      <c r="I10" s="12"/>
    </row>
    <row r="11" spans="1:9" x14ac:dyDescent="0.25">
      <c r="A11" s="16" t="s">
        <v>14</v>
      </c>
      <c r="B11" s="20" t="s">
        <v>27</v>
      </c>
      <c r="C11" s="26">
        <v>748351.6</v>
      </c>
      <c r="D11" s="26">
        <v>1336150.2</v>
      </c>
      <c r="E11" s="26">
        <v>836667.3</v>
      </c>
      <c r="F11" s="35">
        <v>648301.69999999995</v>
      </c>
      <c r="G11" s="35">
        <v>648301.69999999995</v>
      </c>
      <c r="H11" s="26">
        <f t="shared" si="2"/>
        <v>100</v>
      </c>
      <c r="I11" s="12"/>
    </row>
    <row r="12" spans="1:9" s="3" customFormat="1" x14ac:dyDescent="0.25">
      <c r="A12" s="17"/>
      <c r="B12" s="21" t="s">
        <v>28</v>
      </c>
      <c r="C12" s="30">
        <f>SUM(C13:C25)</f>
        <v>2495883.8646400003</v>
      </c>
      <c r="D12" s="30">
        <f>SUM(D13:D25)</f>
        <v>3565619.1817500009</v>
      </c>
      <c r="E12" s="30">
        <f>SUM(E13:E25)</f>
        <v>3331622.0522299996</v>
      </c>
      <c r="F12" s="30">
        <f>SUM(F13:F25)</f>
        <v>2913991</v>
      </c>
      <c r="G12" s="30">
        <f>SUM(G13:G25)</f>
        <v>2867529.50685</v>
      </c>
      <c r="H12" s="27">
        <f>SUM(G12/F12*100)</f>
        <v>98.405571837730449</v>
      </c>
      <c r="I12" s="11"/>
    </row>
    <row r="13" spans="1:9" ht="24" x14ac:dyDescent="0.25">
      <c r="A13" s="16" t="s">
        <v>3</v>
      </c>
      <c r="B13" s="20" t="s">
        <v>29</v>
      </c>
      <c r="C13" s="26">
        <v>404951.36787000002</v>
      </c>
      <c r="D13" s="26">
        <v>491672.51711000002</v>
      </c>
      <c r="E13" s="26">
        <v>518316.98482000001</v>
      </c>
      <c r="F13" s="35">
        <v>569248.19999999995</v>
      </c>
      <c r="G13" s="35">
        <v>569206.15462000004</v>
      </c>
      <c r="H13" s="26">
        <f>SUM(G13/F13*100)</f>
        <v>99.992613875634589</v>
      </c>
      <c r="I13" s="12"/>
    </row>
    <row r="14" spans="1:9" x14ac:dyDescent="0.25">
      <c r="A14" s="16" t="s">
        <v>4</v>
      </c>
      <c r="B14" s="20" t="s">
        <v>30</v>
      </c>
      <c r="C14" s="26">
        <v>4763.8616000000002</v>
      </c>
      <c r="D14" s="26">
        <v>8540.4519700000001</v>
      </c>
      <c r="E14" s="26">
        <v>20292.780060000001</v>
      </c>
      <c r="F14" s="35">
        <v>17469.099999999999</v>
      </c>
      <c r="G14" s="35">
        <v>17468.6188</v>
      </c>
      <c r="H14" s="26">
        <f t="shared" ref="H14:H25" si="3">SUM(G14/F14*100)</f>
        <v>99.997245421916432</v>
      </c>
      <c r="I14" s="12"/>
    </row>
    <row r="15" spans="1:9" ht="15" hidden="1" customHeight="1" x14ac:dyDescent="0.25">
      <c r="A15" s="16" t="s">
        <v>5</v>
      </c>
      <c r="B15" s="20" t="s">
        <v>31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26" t="e">
        <f t="shared" si="3"/>
        <v>#DIV/0!</v>
      </c>
      <c r="I15" s="12"/>
    </row>
    <row r="16" spans="1:9" ht="24" x14ac:dyDescent="0.25">
      <c r="A16" s="16" t="s">
        <v>6</v>
      </c>
      <c r="B16" s="20" t="s">
        <v>32</v>
      </c>
      <c r="C16" s="26">
        <v>195801.31005999999</v>
      </c>
      <c r="D16" s="26">
        <v>147280.15786000001</v>
      </c>
      <c r="E16" s="26">
        <v>135418.24218999999</v>
      </c>
      <c r="F16" s="35">
        <v>150768.79999999999</v>
      </c>
      <c r="G16" s="35">
        <v>150766.36947000001</v>
      </c>
      <c r="H16" s="26">
        <f t="shared" si="3"/>
        <v>99.998387909169551</v>
      </c>
      <c r="I16" s="12"/>
    </row>
    <row r="17" spans="1:9" ht="24" x14ac:dyDescent="0.25">
      <c r="A17" s="16" t="s">
        <v>7</v>
      </c>
      <c r="B17" s="20" t="s">
        <v>33</v>
      </c>
      <c r="C17" s="26">
        <v>446564.78489000001</v>
      </c>
      <c r="D17" s="26">
        <v>358597.06634000002</v>
      </c>
      <c r="E17" s="26">
        <v>517015.90849</v>
      </c>
      <c r="F17" s="35">
        <v>248080.5</v>
      </c>
      <c r="G17" s="35">
        <v>201676.78563</v>
      </c>
      <c r="H17" s="26">
        <f t="shared" si="3"/>
        <v>81.294896467074196</v>
      </c>
      <c r="I17" s="12"/>
    </row>
    <row r="18" spans="1:9" ht="24" x14ac:dyDescent="0.25">
      <c r="A18" s="16" t="s">
        <v>8</v>
      </c>
      <c r="B18" s="20" t="s">
        <v>34</v>
      </c>
      <c r="C18" s="26">
        <v>239115.40338999999</v>
      </c>
      <c r="D18" s="26">
        <v>332966.90701999998</v>
      </c>
      <c r="E18" s="26">
        <v>401282.98329</v>
      </c>
      <c r="F18" s="35">
        <v>455080.4</v>
      </c>
      <c r="G18" s="35">
        <v>455072.98405000003</v>
      </c>
      <c r="H18" s="26">
        <f t="shared" si="3"/>
        <v>99.998370408833253</v>
      </c>
      <c r="I18" s="12"/>
    </row>
    <row r="19" spans="1:9" ht="24" x14ac:dyDescent="0.25">
      <c r="A19" s="16" t="s">
        <v>17</v>
      </c>
      <c r="B19" s="20" t="s">
        <v>18</v>
      </c>
      <c r="C19" s="26">
        <v>149303.44313999999</v>
      </c>
      <c r="D19" s="26">
        <v>519354.00485000003</v>
      </c>
      <c r="E19" s="26">
        <v>1320.0858700000001</v>
      </c>
      <c r="F19" s="26"/>
      <c r="G19" s="26"/>
      <c r="H19" s="26"/>
      <c r="I19" s="12"/>
    </row>
    <row r="20" spans="1:9" ht="62.25" customHeight="1" x14ac:dyDescent="0.25">
      <c r="A20" s="16" t="s">
        <v>9</v>
      </c>
      <c r="B20" s="20" t="s">
        <v>35</v>
      </c>
      <c r="C20" s="26">
        <v>37772.705569999998</v>
      </c>
      <c r="D20" s="26">
        <v>47239.982259999997</v>
      </c>
      <c r="E20" s="26">
        <v>51237.152880000001</v>
      </c>
      <c r="F20" s="35">
        <v>54171.4</v>
      </c>
      <c r="G20" s="35">
        <v>54168.752829999998</v>
      </c>
      <c r="H20" s="26">
        <f t="shared" si="3"/>
        <v>99.99511334394164</v>
      </c>
      <c r="I20" s="12"/>
    </row>
    <row r="21" spans="1:9" ht="27" customHeight="1" x14ac:dyDescent="0.25">
      <c r="A21" s="16" t="s">
        <v>10</v>
      </c>
      <c r="B21" s="20" t="s">
        <v>36</v>
      </c>
      <c r="C21" s="26">
        <v>18247.354950000001</v>
      </c>
      <c r="D21" s="26">
        <v>24669.728999999999</v>
      </c>
      <c r="E21" s="26">
        <v>18502.66346</v>
      </c>
      <c r="F21" s="35">
        <v>20109.2</v>
      </c>
      <c r="G21" s="35">
        <v>20108.36882</v>
      </c>
      <c r="H21" s="26">
        <f t="shared" si="3"/>
        <v>99.995866667992743</v>
      </c>
      <c r="I21" s="12"/>
    </row>
    <row r="22" spans="1:9" x14ac:dyDescent="0.25">
      <c r="A22" s="16" t="s">
        <v>11</v>
      </c>
      <c r="B22" s="20" t="s">
        <v>37</v>
      </c>
      <c r="C22" s="26">
        <v>198958.76175000001</v>
      </c>
      <c r="D22" s="26">
        <v>578470.41370999999</v>
      </c>
      <c r="E22" s="26">
        <v>371145.82577</v>
      </c>
      <c r="F22" s="35">
        <v>224806.2</v>
      </c>
      <c r="G22" s="35">
        <v>224805.79965</v>
      </c>
      <c r="H22" s="26">
        <f t="shared" si="3"/>
        <v>99.99982191327463</v>
      </c>
      <c r="I22" s="12"/>
    </row>
    <row r="23" spans="1:9" x14ac:dyDescent="0.25">
      <c r="A23" s="16" t="s">
        <v>12</v>
      </c>
      <c r="B23" s="20" t="s">
        <v>38</v>
      </c>
      <c r="C23" s="26">
        <v>124094.00522000001</v>
      </c>
      <c r="D23" s="26">
        <v>10648.929700000001</v>
      </c>
      <c r="E23" s="26">
        <v>36139.76511</v>
      </c>
      <c r="F23" s="35">
        <v>13658.3</v>
      </c>
      <c r="G23" s="35">
        <v>13657.432119999999</v>
      </c>
      <c r="H23" s="26">
        <f t="shared" si="3"/>
        <v>99.993645768507065</v>
      </c>
      <c r="I23" s="12"/>
    </row>
    <row r="24" spans="1:9" s="23" customFormat="1" x14ac:dyDescent="0.25">
      <c r="A24" s="16" t="s">
        <v>19</v>
      </c>
      <c r="B24" s="20" t="s">
        <v>54</v>
      </c>
      <c r="C24" s="26">
        <v>10560.748659999999</v>
      </c>
      <c r="D24" s="26">
        <v>10568.405779999999</v>
      </c>
      <c r="E24" s="26">
        <v>10577.24864</v>
      </c>
      <c r="F24" s="35">
        <v>22921.1</v>
      </c>
      <c r="G24" s="35">
        <v>22920.565890000002</v>
      </c>
      <c r="H24" s="26"/>
      <c r="I24" s="24"/>
    </row>
    <row r="25" spans="1:9" x14ac:dyDescent="0.25">
      <c r="A25" s="16" t="s">
        <v>13</v>
      </c>
      <c r="B25" s="20" t="s">
        <v>39</v>
      </c>
      <c r="C25" s="26">
        <v>665750.11754000001</v>
      </c>
      <c r="D25" s="26">
        <v>1035610.61615</v>
      </c>
      <c r="E25" s="26">
        <v>1250372.4116499999</v>
      </c>
      <c r="F25" s="35">
        <v>1137677.8</v>
      </c>
      <c r="G25" s="35">
        <v>1137677.6749700001</v>
      </c>
      <c r="H25" s="26">
        <f t="shared" si="3"/>
        <v>99.999989010069456</v>
      </c>
      <c r="I25" s="12"/>
    </row>
    <row r="26" spans="1:9" ht="24" x14ac:dyDescent="0.25">
      <c r="A26" s="17"/>
      <c r="B26" s="21" t="s">
        <v>40</v>
      </c>
      <c r="C26" s="27">
        <f t="shared" ref="C26:E26" si="4">C27-C31</f>
        <v>-33156.839769999999</v>
      </c>
      <c r="D26" s="27">
        <f t="shared" si="4"/>
        <v>-17948.527130000002</v>
      </c>
      <c r="E26" s="27">
        <f t="shared" si="4"/>
        <v>-45917.063589999998</v>
      </c>
      <c r="F26" s="27">
        <f t="shared" ref="F26:G26" si="5">F27-F31</f>
        <v>-41000</v>
      </c>
      <c r="G26" s="27">
        <f t="shared" si="5"/>
        <v>-46607.726730000002</v>
      </c>
      <c r="H26" s="27"/>
      <c r="I26" s="12"/>
    </row>
    <row r="27" spans="1:9" x14ac:dyDescent="0.25">
      <c r="A27" s="17"/>
      <c r="B27" s="21" t="s">
        <v>53</v>
      </c>
      <c r="C27" s="30">
        <f t="shared" ref="C27:E27" si="6">C29+C30</f>
        <v>0</v>
      </c>
      <c r="D27" s="30">
        <f t="shared" si="6"/>
        <v>15330</v>
      </c>
      <c r="E27" s="30">
        <f t="shared" si="6"/>
        <v>0</v>
      </c>
      <c r="F27" s="30">
        <f t="shared" ref="F27:G27" si="7">F29+F30</f>
        <v>0</v>
      </c>
      <c r="G27" s="30">
        <f t="shared" si="7"/>
        <v>0</v>
      </c>
      <c r="H27" s="27">
        <v>100</v>
      </c>
      <c r="I27" s="12"/>
    </row>
    <row r="28" spans="1:9" s="23" customFormat="1" ht="24" hidden="1" customHeight="1" x14ac:dyDescent="0.25">
      <c r="A28" s="16" t="s">
        <v>6</v>
      </c>
      <c r="B28" s="20" t="s">
        <v>32</v>
      </c>
      <c r="C28" s="30"/>
      <c r="D28" s="30"/>
      <c r="E28" s="30"/>
      <c r="F28" s="30"/>
      <c r="G28" s="30"/>
      <c r="H28" s="27"/>
      <c r="I28" s="24"/>
    </row>
    <row r="29" spans="1:9" ht="24" hidden="1" customHeight="1" x14ac:dyDescent="0.25">
      <c r="A29" s="16" t="s">
        <v>7</v>
      </c>
      <c r="B29" s="20" t="s">
        <v>33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7"/>
      <c r="I29" s="12"/>
    </row>
    <row r="30" spans="1:9" ht="60" x14ac:dyDescent="0.25">
      <c r="A30" s="16" t="s">
        <v>9</v>
      </c>
      <c r="B30" s="20" t="s">
        <v>35</v>
      </c>
      <c r="C30" s="31">
        <v>0</v>
      </c>
      <c r="D30" s="26">
        <v>15330</v>
      </c>
      <c r="E30" s="26"/>
      <c r="F30" s="26"/>
      <c r="G30" s="26"/>
      <c r="H30" s="26">
        <v>100</v>
      </c>
      <c r="I30" s="12"/>
    </row>
    <row r="31" spans="1:9" x14ac:dyDescent="0.25">
      <c r="A31" s="17"/>
      <c r="B31" s="21" t="s">
        <v>41</v>
      </c>
      <c r="C31" s="30">
        <f t="shared" ref="C31:G31" si="8">C32</f>
        <v>33156.839769999999</v>
      </c>
      <c r="D31" s="30">
        <f t="shared" si="8"/>
        <v>33278.527130000002</v>
      </c>
      <c r="E31" s="30">
        <f t="shared" si="8"/>
        <v>45917.063589999998</v>
      </c>
      <c r="F31" s="30">
        <f t="shared" si="8"/>
        <v>41000</v>
      </c>
      <c r="G31" s="30">
        <f t="shared" si="8"/>
        <v>46607.726730000002</v>
      </c>
      <c r="H31" s="27">
        <f>SUM(G31/F31*100)</f>
        <v>113.67738226829269</v>
      </c>
      <c r="I31" s="12"/>
    </row>
    <row r="32" spans="1:9" x14ac:dyDescent="0.25">
      <c r="A32" s="16" t="s">
        <v>63</v>
      </c>
      <c r="B32" s="20" t="s">
        <v>41</v>
      </c>
      <c r="C32" s="26">
        <v>33156.839769999999</v>
      </c>
      <c r="D32" s="26">
        <v>33278.527130000002</v>
      </c>
      <c r="E32" s="26">
        <v>45917.063589999998</v>
      </c>
      <c r="F32" s="35">
        <v>41000</v>
      </c>
      <c r="G32" s="35">
        <v>46607.726730000002</v>
      </c>
      <c r="H32" s="26">
        <f>SUM(G32/F32*100)</f>
        <v>113.67738226829269</v>
      </c>
      <c r="I32" s="12"/>
    </row>
    <row r="33" spans="1:9" ht="48" x14ac:dyDescent="0.25">
      <c r="A33" s="17"/>
      <c r="B33" s="21" t="s">
        <v>42</v>
      </c>
      <c r="C33" s="27">
        <f>C34 - C35</f>
        <v>0</v>
      </c>
      <c r="D33" s="27">
        <f>D34 - D35</f>
        <v>0</v>
      </c>
      <c r="E33" s="27">
        <f>E34 - E35</f>
        <v>0</v>
      </c>
      <c r="F33" s="27">
        <f>F34 - F35</f>
        <v>0</v>
      </c>
      <c r="G33" s="27">
        <f>G34 - G35</f>
        <v>0</v>
      </c>
      <c r="H33" s="27"/>
      <c r="I33" s="12"/>
    </row>
    <row r="34" spans="1:9" x14ac:dyDescent="0.25">
      <c r="A34" s="17"/>
      <c r="B34" s="21" t="s">
        <v>43</v>
      </c>
      <c r="C34" s="27"/>
      <c r="D34" s="27"/>
      <c r="E34" s="27"/>
      <c r="F34" s="27"/>
      <c r="G34" s="27"/>
      <c r="H34" s="27">
        <v>100</v>
      </c>
      <c r="I34" s="12"/>
    </row>
    <row r="35" spans="1:9" ht="24" x14ac:dyDescent="0.25">
      <c r="A35" s="17"/>
      <c r="B35" s="21" t="s">
        <v>44</v>
      </c>
      <c r="C35" s="27"/>
      <c r="D35" s="27"/>
      <c r="E35" s="27"/>
      <c r="F35" s="27"/>
      <c r="G35" s="27"/>
      <c r="H35" s="27"/>
      <c r="I35" s="12"/>
    </row>
    <row r="36" spans="1:9" ht="24" x14ac:dyDescent="0.25">
      <c r="A36" s="18"/>
      <c r="B36" s="21" t="s">
        <v>45</v>
      </c>
      <c r="C36" s="25">
        <f>C7 - C12 - C26 - C33</f>
        <v>247761.83202999973</v>
      </c>
      <c r="D36" s="25">
        <f>D7 - D12 - D26 - D33</f>
        <v>162249.67661999929</v>
      </c>
      <c r="E36" s="25">
        <f>E7 - E12 - E26 - E33</f>
        <v>305475.0042300006</v>
      </c>
      <c r="F36" s="25">
        <f>F7 - F12 - F26 - F33</f>
        <v>65648.700000000186</v>
      </c>
      <c r="G36" s="25">
        <f>G7 - G12 - G26 - G33</f>
        <v>244800.47724999976</v>
      </c>
      <c r="H36" s="25"/>
      <c r="I36" s="12"/>
    </row>
    <row r="37" spans="1:9" ht="36" x14ac:dyDescent="0.25">
      <c r="A37" s="18"/>
      <c r="B37" s="21" t="s">
        <v>46</v>
      </c>
      <c r="C37" s="25">
        <f t="shared" ref="C37:E37" si="9">C38 + C42 - C40</f>
        <v>-247761.83202999973</v>
      </c>
      <c r="D37" s="25">
        <f t="shared" si="9"/>
        <v>-162249.67661999929</v>
      </c>
      <c r="E37" s="25">
        <f t="shared" si="9"/>
        <v>-305475.0042300006</v>
      </c>
      <c r="F37" s="25">
        <f t="shared" ref="F37:G37" si="10">F38 + F42 - F40</f>
        <v>-65648.700000000186</v>
      </c>
      <c r="G37" s="25">
        <f t="shared" si="10"/>
        <v>-244800.47724999976</v>
      </c>
      <c r="H37" s="25"/>
      <c r="I37" s="12"/>
    </row>
    <row r="38" spans="1:9" x14ac:dyDescent="0.25">
      <c r="A38" s="17"/>
      <c r="B38" s="21" t="s">
        <v>47</v>
      </c>
      <c r="C38" s="30">
        <f t="shared" ref="C38:G38" si="11">C39</f>
        <v>0</v>
      </c>
      <c r="D38" s="30">
        <f t="shared" si="11"/>
        <v>15330</v>
      </c>
      <c r="E38" s="30">
        <f t="shared" si="11"/>
        <v>0</v>
      </c>
      <c r="F38" s="30">
        <f t="shared" si="11"/>
        <v>0</v>
      </c>
      <c r="G38" s="30">
        <f t="shared" si="11"/>
        <v>0</v>
      </c>
      <c r="H38" s="27">
        <v>100</v>
      </c>
      <c r="I38" s="12"/>
    </row>
    <row r="39" spans="1:9" x14ac:dyDescent="0.25">
      <c r="A39" s="16" t="s">
        <v>64</v>
      </c>
      <c r="B39" s="20" t="s">
        <v>47</v>
      </c>
      <c r="C39" s="31">
        <v>0</v>
      </c>
      <c r="D39" s="26">
        <v>15330</v>
      </c>
      <c r="E39" s="26"/>
      <c r="F39" s="26"/>
      <c r="G39" s="26"/>
      <c r="H39" s="26">
        <v>100</v>
      </c>
      <c r="I39" s="12"/>
    </row>
    <row r="40" spans="1:9" x14ac:dyDescent="0.25">
      <c r="A40" s="17"/>
      <c r="B40" s="21" t="s">
        <v>48</v>
      </c>
      <c r="C40" s="30">
        <f t="shared" ref="C40:G40" si="12">C41</f>
        <v>40757</v>
      </c>
      <c r="D40" s="30">
        <f t="shared" si="12"/>
        <v>34669.5</v>
      </c>
      <c r="E40" s="30">
        <f t="shared" si="12"/>
        <v>42314</v>
      </c>
      <c r="F40" s="30">
        <f t="shared" si="12"/>
        <v>297466</v>
      </c>
      <c r="G40" s="30">
        <f t="shared" si="12"/>
        <v>297466</v>
      </c>
      <c r="H40" s="27">
        <v>0</v>
      </c>
      <c r="I40" s="12"/>
    </row>
    <row r="41" spans="1:9" x14ac:dyDescent="0.25">
      <c r="A41" s="16" t="s">
        <v>15</v>
      </c>
      <c r="B41" s="20" t="s">
        <v>48</v>
      </c>
      <c r="C41" s="26">
        <v>40757</v>
      </c>
      <c r="D41" s="26">
        <v>34669.5</v>
      </c>
      <c r="E41" s="26">
        <v>42314</v>
      </c>
      <c r="F41" s="35">
        <v>297466</v>
      </c>
      <c r="G41" s="35">
        <v>297466</v>
      </c>
      <c r="H41" s="26">
        <v>100</v>
      </c>
      <c r="I41" s="12"/>
    </row>
    <row r="42" spans="1:9" ht="27" customHeight="1" x14ac:dyDescent="0.25">
      <c r="A42" s="17"/>
      <c r="B42" s="21" t="s">
        <v>49</v>
      </c>
      <c r="C42" s="27">
        <f t="shared" ref="C42:E42" si="13">C40 - C36 - C38</f>
        <v>-207004.83202999973</v>
      </c>
      <c r="D42" s="27">
        <f t="shared" si="13"/>
        <v>-142910.17661999929</v>
      </c>
      <c r="E42" s="27">
        <f t="shared" si="13"/>
        <v>-263161.0042300006</v>
      </c>
      <c r="F42" s="27">
        <f t="shared" ref="F42:G42" si="14">F40 - F36 - F38</f>
        <v>231817.29999999981</v>
      </c>
      <c r="G42" s="27">
        <f t="shared" si="14"/>
        <v>52665.522750000237</v>
      </c>
      <c r="H42" s="27"/>
      <c r="I42" s="12"/>
    </row>
    <row r="43" spans="1:9" ht="24" x14ac:dyDescent="0.25">
      <c r="A43" s="17"/>
      <c r="B43" s="21" t="s">
        <v>50</v>
      </c>
      <c r="C43" s="27"/>
      <c r="D43" s="27"/>
      <c r="E43" s="27"/>
      <c r="F43" s="27"/>
      <c r="G43" s="27"/>
      <c r="H43" s="27"/>
      <c r="I43" s="12"/>
    </row>
    <row r="44" spans="1:9" ht="24" x14ac:dyDescent="0.25">
      <c r="A44" s="16"/>
      <c r="B44" s="20" t="s">
        <v>51</v>
      </c>
      <c r="C44" s="26">
        <v>170637.54006999999</v>
      </c>
      <c r="D44" s="26">
        <v>230424.18320999999</v>
      </c>
      <c r="E44" s="26">
        <v>326674.58360000001</v>
      </c>
      <c r="F44" s="26"/>
      <c r="G44" s="35">
        <v>482958.64251999999</v>
      </c>
      <c r="H44" s="27"/>
      <c r="I44" s="12"/>
    </row>
    <row r="45" spans="1:9" ht="24" x14ac:dyDescent="0.25">
      <c r="A45" s="16"/>
      <c r="B45" s="20" t="s">
        <v>52</v>
      </c>
      <c r="C45" s="27">
        <f>C44 - C42</f>
        <v>377642.37209999969</v>
      </c>
      <c r="D45" s="27">
        <f>D44 - D42</f>
        <v>373334.35982999927</v>
      </c>
      <c r="E45" s="27">
        <f>E44 - E42</f>
        <v>589835.58783000056</v>
      </c>
      <c r="F45" s="27">
        <v>0</v>
      </c>
      <c r="G45" s="27">
        <f>G44 - G42</f>
        <v>430293.11976999976</v>
      </c>
      <c r="H45" s="27"/>
      <c r="I45" s="12"/>
    </row>
    <row r="46" spans="1:9" x14ac:dyDescent="0.25">
      <c r="A46" s="9"/>
      <c r="B46" s="10"/>
      <c r="C46" s="12"/>
      <c r="D46" s="12"/>
      <c r="E46" s="12"/>
      <c r="F46" s="12"/>
      <c r="G46" s="12"/>
      <c r="H46" s="12"/>
      <c r="I46" s="12"/>
    </row>
    <row r="47" spans="1:9" x14ac:dyDescent="0.25">
      <c r="A47" s="9"/>
      <c r="B47" s="10"/>
      <c r="C47" s="12"/>
      <c r="D47" s="12"/>
      <c r="E47" s="12"/>
      <c r="F47" s="12"/>
      <c r="G47" s="12"/>
      <c r="H47" s="12"/>
      <c r="I47" s="12"/>
    </row>
    <row r="48" spans="1:9" x14ac:dyDescent="0.25">
      <c r="A48" s="22"/>
      <c r="B48" s="22"/>
      <c r="C48" s="22"/>
      <c r="D48" s="22"/>
      <c r="E48" s="22"/>
      <c r="F48" s="12"/>
      <c r="G48" s="12"/>
      <c r="H48" s="12"/>
      <c r="I48" s="12"/>
    </row>
    <row r="49" spans="1:9" x14ac:dyDescent="0.25">
      <c r="A49" s="22"/>
      <c r="B49" s="22"/>
      <c r="C49" s="22"/>
      <c r="D49" s="22"/>
      <c r="E49" s="22"/>
      <c r="F49" s="12"/>
      <c r="G49" s="12"/>
      <c r="H49" s="12"/>
      <c r="I49" s="12"/>
    </row>
    <row r="50" spans="1:9" x14ac:dyDescent="0.25">
      <c r="A50" s="22"/>
      <c r="B50" s="22"/>
      <c r="C50" s="22"/>
      <c r="D50" s="22"/>
      <c r="E50" s="22"/>
      <c r="F50" s="12"/>
      <c r="G50" s="12"/>
      <c r="H50" s="12"/>
      <c r="I50" s="12"/>
    </row>
    <row r="51" spans="1:9" x14ac:dyDescent="0.25">
      <c r="A51" s="22"/>
      <c r="B51" s="22"/>
      <c r="C51" s="22"/>
      <c r="D51" s="22"/>
      <c r="E51" s="22"/>
      <c r="F51" s="12"/>
      <c r="G51" s="12"/>
      <c r="H51" s="12"/>
      <c r="I51" s="12"/>
    </row>
    <row r="52" spans="1:9" x14ac:dyDescent="0.25">
      <c r="A52" s="22"/>
      <c r="B52" s="22"/>
      <c r="C52" s="22"/>
      <c r="D52" s="22"/>
      <c r="E52" s="22"/>
      <c r="F52" s="12"/>
      <c r="G52" s="12"/>
      <c r="H52" s="12"/>
      <c r="I52" s="12"/>
    </row>
    <row r="53" spans="1:9" x14ac:dyDescent="0.25">
      <c r="A53" s="22"/>
      <c r="B53" s="22"/>
      <c r="C53" s="22"/>
      <c r="D53" s="22"/>
      <c r="E53" s="22"/>
      <c r="F53" s="12"/>
      <c r="G53" s="12"/>
      <c r="H53" s="12"/>
      <c r="I53" s="12"/>
    </row>
    <row r="54" spans="1:9" x14ac:dyDescent="0.25">
      <c r="A54" s="22"/>
      <c r="B54" s="22"/>
      <c r="C54" s="22"/>
      <c r="D54" s="22"/>
      <c r="E54" s="22"/>
      <c r="F54" s="12"/>
      <c r="G54" s="12"/>
      <c r="H54" s="12"/>
      <c r="I54" s="12"/>
    </row>
    <row r="55" spans="1:9" x14ac:dyDescent="0.25">
      <c r="A55" s="22"/>
      <c r="B55" s="22"/>
      <c r="C55" s="22"/>
      <c r="D55" s="22"/>
      <c r="E55" s="22"/>
      <c r="F55" s="12"/>
      <c r="G55" s="12"/>
      <c r="H55" s="12"/>
      <c r="I55" s="12"/>
    </row>
    <row r="56" spans="1:9" x14ac:dyDescent="0.25">
      <c r="A56" s="22"/>
      <c r="B56" s="22"/>
      <c r="C56" s="22"/>
      <c r="D56" s="22"/>
      <c r="E56" s="22"/>
      <c r="F56" s="12"/>
      <c r="G56" s="12"/>
      <c r="H56" s="12"/>
      <c r="I56" s="12"/>
    </row>
    <row r="57" spans="1:9" x14ac:dyDescent="0.25">
      <c r="A57" s="4"/>
      <c r="B57" s="4"/>
      <c r="C57" s="5"/>
      <c r="D57" s="5"/>
      <c r="E57" s="5"/>
      <c r="F57" s="5"/>
      <c r="G57" s="5"/>
      <c r="H57" s="5"/>
      <c r="I57" s="5"/>
    </row>
    <row r="58" spans="1:9" x14ac:dyDescent="0.25">
      <c r="A58" s="4"/>
      <c r="B58" s="4"/>
      <c r="C58" s="5"/>
      <c r="D58" s="5"/>
      <c r="E58" s="5"/>
      <c r="F58" s="5"/>
      <c r="G58" s="5"/>
      <c r="H58" s="5"/>
      <c r="I58" s="5"/>
    </row>
    <row r="59" spans="1:9" x14ac:dyDescent="0.25">
      <c r="A59" s="4"/>
      <c r="B59" s="4"/>
      <c r="C59" s="5"/>
      <c r="D59" s="5"/>
      <c r="E59" s="5"/>
      <c r="F59" s="5"/>
      <c r="G59" s="5"/>
      <c r="H59" s="5"/>
      <c r="I59" s="5"/>
    </row>
    <row r="60" spans="1:9" x14ac:dyDescent="0.25">
      <c r="A60" s="4"/>
      <c r="B60" s="4"/>
      <c r="C60" s="5"/>
      <c r="D60" s="5"/>
      <c r="E60" s="5"/>
      <c r="F60" s="5"/>
      <c r="G60" s="5"/>
      <c r="H60" s="5"/>
      <c r="I60" s="5"/>
    </row>
  </sheetData>
  <mergeCells count="7">
    <mergeCell ref="F4:H4"/>
    <mergeCell ref="A2:H2"/>
    <mergeCell ref="A4:A5"/>
    <mergeCell ref="B4:B5"/>
    <mergeCell ref="C4:C5"/>
    <mergeCell ref="D4:D5"/>
    <mergeCell ref="E4:E5"/>
  </mergeCells>
  <pageMargins left="0.19685039370078741" right="0.19685039370078741" top="0.23622047244094491" bottom="0.23622047244094491" header="0.15748031496062992" footer="0.15748031496062992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Matrix</cp:lastModifiedBy>
  <cp:lastPrinted>2025-08-11T13:14:12Z</cp:lastPrinted>
  <dcterms:created xsi:type="dcterms:W3CDTF">2019-07-25T12:08:50Z</dcterms:created>
  <dcterms:modified xsi:type="dcterms:W3CDTF">2026-08-05T07:38:07Z</dcterms:modified>
</cp:coreProperties>
</file>