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0" yWindow="0" windowWidth="23040" windowHeight="8784" activeTab="1"/>
  </bookViews>
  <sheets>
    <sheet name="прил1" sheetId="58" r:id="rId1"/>
    <sheet name="прил1-расх" sheetId="59" r:id="rId2"/>
  </sheets>
  <definedNames>
    <definedName name="_xlnm.Print_Titles" localSheetId="0">прил1!$7:$8</definedName>
    <definedName name="_xlnm.Print_Titles" localSheetId="1">'прил1-расх'!$1:$4</definedName>
    <definedName name="_xlnm.Print_Area" localSheetId="0">прил1!$A$1:$G$37</definedName>
    <definedName name="_xlnm.Print_Area" localSheetId="1">'прил1-расх'!$A$1:$H$448</definedName>
  </definedNames>
  <calcPr calcId="145621"/>
</workbook>
</file>

<file path=xl/calcChain.xml><?xml version="1.0" encoding="utf-8"?>
<calcChain xmlns="http://schemas.openxmlformats.org/spreadsheetml/2006/main">
  <c r="G447" i="59" l="1"/>
  <c r="G446" i="59" s="1"/>
  <c r="H447" i="59"/>
  <c r="H446" i="59" s="1"/>
  <c r="F447" i="59"/>
  <c r="F446" i="59" s="1"/>
  <c r="G438" i="59"/>
  <c r="G437" i="59" s="1"/>
  <c r="G436" i="59" s="1"/>
  <c r="H438" i="59"/>
  <c r="H437" i="59" s="1"/>
  <c r="H436" i="59" s="1"/>
  <c r="F438" i="59"/>
  <c r="F437" i="59" s="1"/>
  <c r="F436" i="59" s="1"/>
  <c r="G428" i="59"/>
  <c r="G427" i="59" s="1"/>
  <c r="H428" i="59"/>
  <c r="H427" i="59" s="1"/>
  <c r="F428" i="59"/>
  <c r="F427" i="59" s="1"/>
  <c r="G417" i="59"/>
  <c r="H417" i="59"/>
  <c r="F417" i="59"/>
  <c r="F416" i="59" s="1"/>
  <c r="F415" i="59" s="1"/>
  <c r="F414" i="59" s="1"/>
  <c r="F413" i="59" s="1"/>
  <c r="G419" i="59"/>
  <c r="H419" i="59"/>
  <c r="F419" i="59"/>
  <c r="G405" i="59"/>
  <c r="G404" i="59" s="1"/>
  <c r="H405" i="59"/>
  <c r="H404" i="59" s="1"/>
  <c r="F405" i="59"/>
  <c r="F404" i="59" s="1"/>
  <c r="G397" i="59"/>
  <c r="H397" i="59"/>
  <c r="F397" i="59"/>
  <c r="G395" i="59"/>
  <c r="G394" i="59" s="1"/>
  <c r="H395" i="59"/>
  <c r="H394" i="59" s="1"/>
  <c r="F395" i="59"/>
  <c r="F394" i="59" s="1"/>
  <c r="G391" i="59"/>
  <c r="G390" i="59" s="1"/>
  <c r="H391" i="59"/>
  <c r="H390" i="59" s="1"/>
  <c r="F391" i="59"/>
  <c r="F390" i="59" s="1"/>
  <c r="G387" i="59"/>
  <c r="H387" i="59"/>
  <c r="F387" i="59"/>
  <c r="G385" i="59"/>
  <c r="H385" i="59"/>
  <c r="F385" i="59"/>
  <c r="G383" i="59"/>
  <c r="G382" i="59" s="1"/>
  <c r="G381" i="59" s="1"/>
  <c r="H383" i="59"/>
  <c r="H382" i="59" s="1"/>
  <c r="H381" i="59" s="1"/>
  <c r="F383" i="59"/>
  <c r="G372" i="59"/>
  <c r="G371" i="59" s="1"/>
  <c r="G370" i="59" s="1"/>
  <c r="H372" i="59"/>
  <c r="H371" i="59" s="1"/>
  <c r="H370" i="59" s="1"/>
  <c r="F372" i="59"/>
  <c r="F371" i="59" s="1"/>
  <c r="F370" i="59" s="1"/>
  <c r="G367" i="59"/>
  <c r="G366" i="59" s="1"/>
  <c r="G365" i="59" s="1"/>
  <c r="H367" i="59"/>
  <c r="H366" i="59" s="1"/>
  <c r="H365" i="59" s="1"/>
  <c r="F367" i="59"/>
  <c r="F366" i="59"/>
  <c r="F365" i="59" s="1"/>
  <c r="F354" i="59"/>
  <c r="G362" i="59"/>
  <c r="H362" i="59"/>
  <c r="F362" i="59"/>
  <c r="G360" i="59"/>
  <c r="H360" i="59"/>
  <c r="F360" i="59"/>
  <c r="G354" i="59"/>
  <c r="H354" i="59"/>
  <c r="G351" i="59"/>
  <c r="H351" i="59"/>
  <c r="F351" i="59"/>
  <c r="G349" i="59"/>
  <c r="H349" i="59"/>
  <c r="F349" i="59"/>
  <c r="G347" i="59"/>
  <c r="H347" i="59"/>
  <c r="H343" i="59" s="1"/>
  <c r="F347" i="59"/>
  <c r="G344" i="59"/>
  <c r="H344" i="59"/>
  <c r="F344" i="59"/>
  <c r="G338" i="59"/>
  <c r="G337" i="59" s="1"/>
  <c r="H338" i="59"/>
  <c r="H337" i="59" s="1"/>
  <c r="F338" i="59"/>
  <c r="F337" i="59" s="1"/>
  <c r="G335" i="59"/>
  <c r="G334" i="59" s="1"/>
  <c r="H335" i="59"/>
  <c r="H334" i="59" s="1"/>
  <c r="F335" i="59"/>
  <c r="F334" i="59" s="1"/>
  <c r="G325" i="59"/>
  <c r="G324" i="59" s="1"/>
  <c r="H325" i="59"/>
  <c r="H324" i="59" s="1"/>
  <c r="F325" i="59"/>
  <c r="F324" i="59" s="1"/>
  <c r="G320" i="59"/>
  <c r="G319" i="59" s="1"/>
  <c r="H320" i="59"/>
  <c r="H319" i="59" s="1"/>
  <c r="F320" i="59"/>
  <c r="F319" i="59" s="1"/>
  <c r="G315" i="59"/>
  <c r="H315" i="59"/>
  <c r="F315" i="59"/>
  <c r="F307" i="59" s="1"/>
  <c r="F306" i="59" s="1"/>
  <c r="G308" i="59"/>
  <c r="G307" i="59" s="1"/>
  <c r="H308" i="59"/>
  <c r="H307" i="59" s="1"/>
  <c r="H306" i="59" s="1"/>
  <c r="F308" i="59"/>
  <c r="G302" i="59"/>
  <c r="H302" i="59"/>
  <c r="F302" i="59"/>
  <c r="G300" i="59"/>
  <c r="H300" i="59"/>
  <c r="F300" i="59"/>
  <c r="G296" i="59"/>
  <c r="G295" i="59" s="1"/>
  <c r="H296" i="59"/>
  <c r="H295" i="59" s="1"/>
  <c r="F296" i="59"/>
  <c r="F295" i="59" s="1"/>
  <c r="H293" i="59"/>
  <c r="G293" i="59"/>
  <c r="F293" i="59"/>
  <c r="G287" i="59"/>
  <c r="H287" i="59"/>
  <c r="F287" i="59"/>
  <c r="G284" i="59"/>
  <c r="G283" i="59" s="1"/>
  <c r="H284" i="59"/>
  <c r="H283" i="59" s="1"/>
  <c r="F284" i="59"/>
  <c r="F283" i="59" s="1"/>
  <c r="G280" i="59"/>
  <c r="G279" i="59" s="1"/>
  <c r="H280" i="59"/>
  <c r="H279" i="59" s="1"/>
  <c r="F280" i="59"/>
  <c r="F279" i="59"/>
  <c r="H274" i="59"/>
  <c r="G277" i="59"/>
  <c r="H277" i="59"/>
  <c r="F277" i="59"/>
  <c r="H275" i="59"/>
  <c r="G275" i="59"/>
  <c r="F275" i="59"/>
  <c r="F274" i="59" s="1"/>
  <c r="G262" i="59"/>
  <c r="H262" i="59"/>
  <c r="F262" i="59"/>
  <c r="G246" i="59"/>
  <c r="H246" i="59"/>
  <c r="F246" i="59"/>
  <c r="G242" i="59"/>
  <c r="G241" i="59" s="1"/>
  <c r="H242" i="59"/>
  <c r="H241" i="59" s="1"/>
  <c r="F242" i="59"/>
  <c r="F241" i="59" s="1"/>
  <c r="G239" i="59"/>
  <c r="G238" i="59" s="1"/>
  <c r="H239" i="59"/>
  <c r="H238" i="59" s="1"/>
  <c r="F239" i="59"/>
  <c r="F238" i="59" s="1"/>
  <c r="G217" i="59"/>
  <c r="H217" i="59"/>
  <c r="G214" i="59"/>
  <c r="H214" i="59"/>
  <c r="G211" i="59"/>
  <c r="H211" i="59"/>
  <c r="G209" i="59"/>
  <c r="H209" i="59"/>
  <c r="G202" i="59"/>
  <c r="H202" i="59"/>
  <c r="G200" i="59"/>
  <c r="G199" i="59" s="1"/>
  <c r="H200" i="59"/>
  <c r="G197" i="59"/>
  <c r="H197" i="59"/>
  <c r="G193" i="59"/>
  <c r="G192" i="59" s="1"/>
  <c r="H193" i="59"/>
  <c r="H192" i="59" s="1"/>
  <c r="G234" i="59"/>
  <c r="G224" i="59" s="1"/>
  <c r="H234" i="59"/>
  <c r="F234" i="59"/>
  <c r="G229" i="59"/>
  <c r="H229" i="59"/>
  <c r="F229" i="59"/>
  <c r="G225" i="59"/>
  <c r="H225" i="59"/>
  <c r="F225" i="59"/>
  <c r="G221" i="59"/>
  <c r="G220" i="59" s="1"/>
  <c r="H221" i="59"/>
  <c r="H220" i="59" s="1"/>
  <c r="F221" i="59"/>
  <c r="F220" i="59" s="1"/>
  <c r="F217" i="59"/>
  <c r="F214" i="59"/>
  <c r="F211" i="59"/>
  <c r="F209" i="59"/>
  <c r="F202" i="59"/>
  <c r="F200" i="59"/>
  <c r="F199" i="59" s="1"/>
  <c r="F197" i="59"/>
  <c r="F193" i="59"/>
  <c r="G182" i="59"/>
  <c r="G181" i="59" s="1"/>
  <c r="H182" i="59"/>
  <c r="H181" i="59" s="1"/>
  <c r="F182" i="59"/>
  <c r="F181" i="59" s="1"/>
  <c r="G179" i="59"/>
  <c r="G178" i="59" s="1"/>
  <c r="H179" i="59"/>
  <c r="H178" i="59" s="1"/>
  <c r="F179" i="59"/>
  <c r="F178" i="59" s="1"/>
  <c r="G167" i="59"/>
  <c r="H167" i="59"/>
  <c r="F167" i="59"/>
  <c r="G164" i="59"/>
  <c r="G163" i="59" s="1"/>
  <c r="H164" i="59"/>
  <c r="H163" i="59" s="1"/>
  <c r="G161" i="59"/>
  <c r="H161" i="59"/>
  <c r="G158" i="59"/>
  <c r="H158" i="59"/>
  <c r="H151" i="59" s="1"/>
  <c r="G152" i="59"/>
  <c r="G151" i="59" s="1"/>
  <c r="H152" i="59"/>
  <c r="G175" i="59"/>
  <c r="H175" i="59"/>
  <c r="F175" i="59"/>
  <c r="G173" i="59"/>
  <c r="H173" i="59"/>
  <c r="F173" i="59"/>
  <c r="F164" i="59"/>
  <c r="F163" i="59" s="1"/>
  <c r="F161" i="59"/>
  <c r="F158" i="59"/>
  <c r="F152" i="59"/>
  <c r="G142" i="59"/>
  <c r="G141" i="59" s="1"/>
  <c r="H142" i="59"/>
  <c r="H141" i="59" s="1"/>
  <c r="F142" i="59"/>
  <c r="F141" i="59"/>
  <c r="G139" i="59"/>
  <c r="G138" i="59" s="1"/>
  <c r="H139" i="59"/>
  <c r="H138" i="59" s="1"/>
  <c r="F139" i="59"/>
  <c r="F138" i="59"/>
  <c r="G136" i="59"/>
  <c r="G135" i="59" s="1"/>
  <c r="H136" i="59"/>
  <c r="H135" i="59" s="1"/>
  <c r="F136" i="59"/>
  <c r="F135" i="59" s="1"/>
  <c r="G133" i="59"/>
  <c r="G132" i="59" s="1"/>
  <c r="H133" i="59"/>
  <c r="H132" i="59" s="1"/>
  <c r="F133" i="59"/>
  <c r="F132" i="59" s="1"/>
  <c r="H130" i="59"/>
  <c r="G130" i="59"/>
  <c r="F130" i="59"/>
  <c r="G124" i="59"/>
  <c r="G123" i="59" s="1"/>
  <c r="H124" i="59"/>
  <c r="F124" i="59"/>
  <c r="G109" i="59"/>
  <c r="G108" i="59" s="1"/>
  <c r="H109" i="59"/>
  <c r="H108" i="59" s="1"/>
  <c r="F109" i="59"/>
  <c r="F108" i="59" s="1"/>
  <c r="G106" i="59"/>
  <c r="H106" i="59"/>
  <c r="F106" i="59"/>
  <c r="G104" i="59"/>
  <c r="H104" i="59"/>
  <c r="F104" i="59"/>
  <c r="F103" i="59" s="1"/>
  <c r="G101" i="59"/>
  <c r="H101" i="59"/>
  <c r="F101" i="59"/>
  <c r="G99" i="59"/>
  <c r="H99" i="59"/>
  <c r="H96" i="59" s="1"/>
  <c r="F99" i="59"/>
  <c r="F96" i="59" s="1"/>
  <c r="G97" i="59"/>
  <c r="H97" i="59"/>
  <c r="F97" i="59"/>
  <c r="G94" i="59"/>
  <c r="H94" i="59"/>
  <c r="F94" i="59"/>
  <c r="G92" i="59"/>
  <c r="H92" i="59"/>
  <c r="F92" i="59"/>
  <c r="G90" i="59"/>
  <c r="H90" i="59"/>
  <c r="F90" i="59"/>
  <c r="G86" i="59"/>
  <c r="H86" i="59"/>
  <c r="F86" i="59"/>
  <c r="G82" i="59"/>
  <c r="H82" i="59"/>
  <c r="F82" i="59"/>
  <c r="G75" i="59"/>
  <c r="H75" i="59"/>
  <c r="H74" i="59" s="1"/>
  <c r="F75" i="59"/>
  <c r="F74" i="59" s="1"/>
  <c r="G72" i="59"/>
  <c r="G68" i="59" s="1"/>
  <c r="H72" i="59"/>
  <c r="F72" i="59"/>
  <c r="G69" i="59"/>
  <c r="H69" i="59"/>
  <c r="F69" i="59"/>
  <c r="F61" i="59"/>
  <c r="F60" i="59" s="1"/>
  <c r="H65" i="59"/>
  <c r="G65" i="59"/>
  <c r="F65" i="59"/>
  <c r="G61" i="59"/>
  <c r="G60" i="59" s="1"/>
  <c r="G59" i="59" s="1"/>
  <c r="H61" i="59"/>
  <c r="H60" i="59" s="1"/>
  <c r="H59" i="59" s="1"/>
  <c r="G54" i="59"/>
  <c r="H54" i="59"/>
  <c r="F54" i="59"/>
  <c r="G51" i="59"/>
  <c r="H51" i="59"/>
  <c r="F51" i="59"/>
  <c r="G48" i="59"/>
  <c r="H48" i="59"/>
  <c r="F48" i="59"/>
  <c r="F47" i="59" s="1"/>
  <c r="G44" i="59"/>
  <c r="G43" i="59" s="1"/>
  <c r="H44" i="59"/>
  <c r="H43" i="59" s="1"/>
  <c r="F44" i="59"/>
  <c r="F43" i="59" s="1"/>
  <c r="G40" i="59"/>
  <c r="H40" i="59"/>
  <c r="F40" i="59"/>
  <c r="G35" i="59"/>
  <c r="H35" i="59"/>
  <c r="F35" i="59"/>
  <c r="F34" i="59" s="1"/>
  <c r="G30" i="59"/>
  <c r="G29" i="59" s="1"/>
  <c r="H30" i="59"/>
  <c r="H29" i="59" s="1"/>
  <c r="F30" i="59"/>
  <c r="F29" i="59" s="1"/>
  <c r="G26" i="59"/>
  <c r="H26" i="59"/>
  <c r="F26" i="59"/>
  <c r="F20" i="59" s="1"/>
  <c r="G21" i="59"/>
  <c r="G20" i="59" s="1"/>
  <c r="H21" i="59"/>
  <c r="F21" i="59"/>
  <c r="G18" i="59"/>
  <c r="H18" i="59"/>
  <c r="F18" i="59"/>
  <c r="G16" i="59"/>
  <c r="H16" i="59"/>
  <c r="F16" i="59"/>
  <c r="G10" i="59"/>
  <c r="H10" i="59"/>
  <c r="F10" i="59"/>
  <c r="G8" i="59"/>
  <c r="G7" i="59" s="1"/>
  <c r="H8" i="59"/>
  <c r="F8" i="59"/>
  <c r="G343" i="59" l="1"/>
  <c r="H333" i="59"/>
  <c r="G274" i="59"/>
  <c r="G42" i="59"/>
  <c r="G89" i="59"/>
  <c r="H34" i="59"/>
  <c r="G74" i="59"/>
  <c r="F299" i="59"/>
  <c r="F333" i="59"/>
  <c r="F59" i="59"/>
  <c r="G34" i="59"/>
  <c r="G6" i="59" s="1"/>
  <c r="G47" i="59"/>
  <c r="G103" i="59"/>
  <c r="H224" i="59"/>
  <c r="H286" i="59"/>
  <c r="H47" i="59"/>
  <c r="H42" i="59" s="1"/>
  <c r="H103" i="59"/>
  <c r="F7" i="59"/>
  <c r="F6" i="59" s="1"/>
  <c r="H68" i="59"/>
  <c r="G286" i="59"/>
  <c r="H416" i="59"/>
  <c r="H415" i="59" s="1"/>
  <c r="H414" i="59" s="1"/>
  <c r="H413" i="59" s="1"/>
  <c r="H7" i="59"/>
  <c r="H6" i="59" s="1"/>
  <c r="H20" i="59"/>
  <c r="G96" i="59"/>
  <c r="F343" i="59"/>
  <c r="G416" i="59"/>
  <c r="G415" i="59" s="1"/>
  <c r="G414" i="59" s="1"/>
  <c r="G413" i="59" s="1"/>
  <c r="G333" i="59"/>
  <c r="H389" i="59"/>
  <c r="H380" i="59" s="1"/>
  <c r="F151" i="59"/>
  <c r="F89" i="59"/>
  <c r="F166" i="59"/>
  <c r="H245" i="59"/>
  <c r="H244" i="59" s="1"/>
  <c r="F318" i="59"/>
  <c r="H89" i="59"/>
  <c r="F123" i="59"/>
  <c r="F122" i="59" s="1"/>
  <c r="H199" i="59"/>
  <c r="G299" i="59"/>
  <c r="F382" i="59"/>
  <c r="F381" i="59" s="1"/>
  <c r="H166" i="59"/>
  <c r="F192" i="59"/>
  <c r="G389" i="59"/>
  <c r="G380" i="59" s="1"/>
  <c r="G166" i="59"/>
  <c r="G150" i="59" s="1"/>
  <c r="G208" i="59"/>
  <c r="H299" i="59"/>
  <c r="F389" i="59"/>
  <c r="F380" i="59" s="1"/>
  <c r="G318" i="59"/>
  <c r="H318" i="59"/>
  <c r="G306" i="59"/>
  <c r="F286" i="59"/>
  <c r="G245" i="59"/>
  <c r="F245" i="59"/>
  <c r="G237" i="59"/>
  <c r="H237" i="59"/>
  <c r="F237" i="59"/>
  <c r="H208" i="59"/>
  <c r="H191" i="59" s="1"/>
  <c r="G191" i="59"/>
  <c r="F224" i="59"/>
  <c r="F208" i="59"/>
  <c r="G177" i="59"/>
  <c r="H177" i="59"/>
  <c r="F177" i="59"/>
  <c r="H150" i="59"/>
  <c r="G122" i="59"/>
  <c r="H123" i="59"/>
  <c r="H122" i="59" s="1"/>
  <c r="H67" i="59"/>
  <c r="G67" i="59"/>
  <c r="F68" i="59"/>
  <c r="F42" i="59"/>
  <c r="E26" i="58"/>
  <c r="F26" i="58"/>
  <c r="G26" i="58"/>
  <c r="F244" i="59" l="1"/>
  <c r="G244" i="59"/>
  <c r="F150" i="59"/>
  <c r="F191" i="59"/>
  <c r="F67" i="59"/>
  <c r="H5" i="59"/>
  <c r="G5" i="59"/>
  <c r="F5" i="59"/>
  <c r="F36" i="58"/>
  <c r="G36" i="58"/>
  <c r="F34" i="58"/>
  <c r="G34" i="58"/>
  <c r="F31" i="58"/>
  <c r="F30" i="58" s="1"/>
  <c r="G31" i="58"/>
  <c r="G30" i="58" s="1"/>
  <c r="F28" i="58"/>
  <c r="G28" i="58"/>
  <c r="F24" i="58"/>
  <c r="G24" i="58"/>
  <c r="F14" i="58"/>
  <c r="G14" i="58"/>
  <c r="F16" i="58" l="1"/>
  <c r="F20" i="58"/>
  <c r="F19" i="58" s="1"/>
  <c r="F11" i="58"/>
  <c r="F33" i="58"/>
  <c r="G33" i="58"/>
  <c r="G20" i="58"/>
  <c r="G19" i="58" s="1"/>
  <c r="G16" i="58"/>
  <c r="G11" i="58"/>
  <c r="E36" i="58"/>
  <c r="F10" i="58" l="1"/>
  <c r="F9" i="58" s="1"/>
  <c r="G10" i="58"/>
  <c r="G9" i="58" s="1"/>
  <c r="E28" i="58"/>
  <c r="E34" i="58"/>
  <c r="E33" i="58" s="1"/>
  <c r="E24" i="58"/>
  <c r="E31" i="58"/>
  <c r="E11" i="58" l="1"/>
  <c r="E16" i="58"/>
  <c r="E30" i="58"/>
  <c r="E20" i="58"/>
  <c r="E14" i="58"/>
  <c r="E10" i="58" l="1"/>
  <c r="E19" i="58"/>
  <c r="E9" i="58" l="1"/>
</calcChain>
</file>

<file path=xl/sharedStrings.xml><?xml version="1.0" encoding="utf-8"?>
<sst xmlns="http://schemas.openxmlformats.org/spreadsheetml/2006/main" count="658" uniqueCount="400">
  <si>
    <t>01</t>
  </si>
  <si>
    <t>1</t>
  </si>
  <si>
    <t>2</t>
  </si>
  <si>
    <t>5</t>
  </si>
  <si>
    <t>02</t>
  </si>
  <si>
    <t>03</t>
  </si>
  <si>
    <t>04</t>
  </si>
  <si>
    <t>4</t>
  </si>
  <si>
    <t>9</t>
  </si>
  <si>
    <t>05</t>
  </si>
  <si>
    <t>3</t>
  </si>
  <si>
    <t>06</t>
  </si>
  <si>
    <t>07</t>
  </si>
  <si>
    <t>08</t>
  </si>
  <si>
    <t>09</t>
  </si>
  <si>
    <t>6</t>
  </si>
  <si>
    <t>7</t>
  </si>
  <si>
    <t>14</t>
  </si>
  <si>
    <t>Туризм</t>
  </si>
  <si>
    <t>10</t>
  </si>
  <si>
    <t>8</t>
  </si>
  <si>
    <t>Проведение мероприятий за счет чрезвычайного резерва местного исполнительного органа для ликвидации чрезвычайных ситуаций социального, природного и техногенного характера</t>
  </si>
  <si>
    <t>003</t>
  </si>
  <si>
    <t>004</t>
  </si>
  <si>
    <t>773</t>
  </si>
  <si>
    <t/>
  </si>
  <si>
    <t>288</t>
  </si>
  <si>
    <t>005</t>
  </si>
  <si>
    <t>768</t>
  </si>
  <si>
    <t>120</t>
  </si>
  <si>
    <t>019</t>
  </si>
  <si>
    <t>276</t>
  </si>
  <si>
    <t>001</t>
  </si>
  <si>
    <t>010</t>
  </si>
  <si>
    <t>074</t>
  </si>
  <si>
    <t>008</t>
  </si>
  <si>
    <t>106</t>
  </si>
  <si>
    <t>011</t>
  </si>
  <si>
    <t>082</t>
  </si>
  <si>
    <t>108</t>
  </si>
  <si>
    <t>Разработка или корректировка, а также проведение необходимых экспертиз технико-экономических обоснований бюджетных инвестиционных проектов и конкурсных документаций проектов государственно-частного партнерства, концессионных проектов</t>
  </si>
  <si>
    <t>053</t>
  </si>
  <si>
    <t>096</t>
  </si>
  <si>
    <t>266</t>
  </si>
  <si>
    <t>030</t>
  </si>
  <si>
    <t>13</t>
  </si>
  <si>
    <t>065</t>
  </si>
  <si>
    <t>268</t>
  </si>
  <si>
    <t>I. Кірістер</t>
  </si>
  <si>
    <t>Салықтық түсiмдер</t>
  </si>
  <si>
    <t>Табыс салығы</t>
  </si>
  <si>
    <t>Корпоративтік табыс салығы</t>
  </si>
  <si>
    <t>Жеке табыс салығы</t>
  </si>
  <si>
    <t>Әлеуметтік салық</t>
  </si>
  <si>
    <t>Тауарларға, жұмыстарға және көрсетілетін қызметтерге салынатын iшкi салықтар</t>
  </si>
  <si>
    <t xml:space="preserve">Табиғи және басқа да ресурстарды пайдаланғаны үшiн түсетiн түсiмдер </t>
  </si>
  <si>
    <t>Кәсiпкерлiк және кәсiби қызметтi жүргiзгенi үшiн алынатын алымдар</t>
  </si>
  <si>
    <t>Салықтық емес түсiмдер</t>
  </si>
  <si>
    <t>Мемлекеттік меншiктен түсетiн кірістер</t>
  </si>
  <si>
    <t>Мемлекеттік кәсіпорындардың таза кірісі бөлігінің түсімдері</t>
  </si>
  <si>
    <t>Мемлекет меншігіндегі мүлікті жалға беруден түсетін кірістер</t>
  </si>
  <si>
    <t>Мемлекеттік бюджеттен берілген кредиттер бойынша сыйақылар</t>
  </si>
  <si>
    <t>Мемлекеттік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</si>
  <si>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</si>
  <si>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Жәбірленушілерге өтемақы қорына, Білім беру инфрақұрылымын қолдау қорына және Арнаулы мемлекеттік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</si>
  <si>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Басқа да салықтық емес түсімдер</t>
  </si>
  <si>
    <t>Негізгі капиталды сатудан түсетін түсімдер</t>
  </si>
  <si>
    <t>Мемлекеттік мекемелерге бекітілген мемлекеттік мүлікті сату</t>
  </si>
  <si>
    <t>Трансферттердің түсімдері</t>
  </si>
  <si>
    <t xml:space="preserve">Төмен тұрған мемлекеттiк басқару органдарынан трансферттер </t>
  </si>
  <si>
    <t>Аудандық (облыстық маңызы бар қалалардың) бюджеттерден трансферттер</t>
  </si>
  <si>
    <t>Мемлекеттік басқарудың жоғары тұрған органдарынан түсетін трансферттер</t>
  </si>
  <si>
    <t>Республикалық бюджеттен түсетін трансферттер</t>
  </si>
  <si>
    <t xml:space="preserve">Облыстық мәслихаттың  2025 жылғы </t>
  </si>
  <si>
    <t xml:space="preserve"> 1 - Қосымша</t>
  </si>
  <si>
    <t>2025 жылға арналған облыстық бюджеттің атқарылуы туралы есебі</t>
  </si>
  <si>
    <t>санаты</t>
  </si>
  <si>
    <t>сыныбы</t>
  </si>
  <si>
    <t>ішкі сыныбы</t>
  </si>
  <si>
    <t xml:space="preserve">  АТАУЫ</t>
  </si>
  <si>
    <t>Нақтыланған жоспар                 (мың теңге)</t>
  </si>
  <si>
    <t>Түзетілген жоспар (мың теңге)</t>
  </si>
  <si>
    <t>Атқарылуы           (мың теңге)</t>
  </si>
  <si>
    <t>Функ. топ</t>
  </si>
  <si>
    <t>Кіші функция</t>
  </si>
  <si>
    <t>Әкім ші</t>
  </si>
  <si>
    <t>Бағ  дар лама</t>
  </si>
  <si>
    <t>II. Шығындар</t>
  </si>
  <si>
    <t xml:space="preserve">Жалпы сипаттағы мемлекеттiк көрсетілетін қызметтер </t>
  </si>
  <si>
    <t>Мемлекеттiк басқарудың жалпы функцияларын орындайтын өкiлдi, атқарушы және басқа органдар</t>
  </si>
  <si>
    <t>Облыс мәслихатының аппараты</t>
  </si>
  <si>
    <t>Облыс мәслихатының қызметін қамтамасыз ету жөніндегі қызметтер</t>
  </si>
  <si>
    <t>Облыс әкімінің аппараты</t>
  </si>
  <si>
    <t xml:space="preserve">Облыс әкімінің қызметін қамтамасыз ету жөніндегі қызметтер  </t>
  </si>
  <si>
    <t>Мемлекеттік органның күрделі шығыстары</t>
  </si>
  <si>
    <t>Ведомстволық бағыныстағы мемлекеттік мекемелер мен ұйымдардың күрделі шығыстары</t>
  </si>
  <si>
    <t>Әкімдерді сайлауды қамтамасыз ету және өткізу</t>
  </si>
  <si>
    <t>Облыстың ішкі саясат басқармасы</t>
  </si>
  <si>
    <t>Облыс Қазақстан халқы Ассамблеясының қызметін қамтамасыз ету</t>
  </si>
  <si>
    <t>Облыстың тексеру комиссиясы</t>
  </si>
  <si>
    <t xml:space="preserve">Облыстың тексеру комиссиясының қызметін қамтамасыз ету жөніндегі қызметтер </t>
  </si>
  <si>
    <t>Қаржылық қызмет</t>
  </si>
  <si>
    <t>Облыстың қаржы басқармасы</t>
  </si>
  <si>
    <t>Жергілікті бюджетті атқару атқару, коммуналдық меншікті басқару және бюджеттік жоспарлау саласындағы мемлекеттік саясатты іске асыру жөніндегі қызметтер</t>
  </si>
  <si>
    <t>Жекешелендіру, коммуналдық меншікті басқару, жекешелендіруден кейінгі қызмет және осыған байланысты дауларды реттеу</t>
  </si>
  <si>
    <t>Төменгі тұрған бюджеттерге берілетін нысаналы ағымдағы  трансферттер</t>
  </si>
  <si>
    <t>Облыстың мемлекеттік сатып алу басқармасы</t>
  </si>
  <si>
    <t xml:space="preserve">Жергілікті деңгейде мемлекеттік сатып алуды басқару саласындағы мемлекеттік саясатты іске асыру жөніндегі қызметтер </t>
  </si>
  <si>
    <t>Мемлекеттік
органның
к ү р д е л і
шығыстары</t>
  </si>
  <si>
    <t>Жоспарлау және статистикалық қызмет</t>
  </si>
  <si>
    <t>Облыстың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</si>
  <si>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</si>
  <si>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Бюджеттік инвестициялар және мемлекеттік-жекешелік әріптестік, оның ішінде концессия мәселелері жөніндегі құжаттаманы сараптау және бағалау</t>
  </si>
  <si>
    <t>Жалпы сипаттағы өзге де мемлекеттiк қызметтер</t>
  </si>
  <si>
    <t>Облыстың дін істері басқармасы</t>
  </si>
  <si>
    <t>Жергілікті деңгейде дін істер саласындағы мемлекеттік саясатты іске асыру жөніндегі қызметтер</t>
  </si>
  <si>
    <t>Ведомстволық бағыныстағы мемлекеттік мекемелер мен ұйымдардың күрделі
шығыстары</t>
  </si>
  <si>
    <t>Өңірде діни ахуалды зерделеу және талдау</t>
  </si>
  <si>
    <t>Облыстың құрылыс, сәулет және қала құрылысы басқармасы</t>
  </si>
  <si>
    <t>Мемлекеттік органдардың объектілерін дамыту</t>
  </si>
  <si>
    <t>Қорғаныс</t>
  </si>
  <si>
    <t>Әскери мұқтаждар</t>
  </si>
  <si>
    <t>Облыстың жұмылдыру дайындығы, аумақтық және азаматтық қорғаныс басқармасы</t>
  </si>
  <si>
    <t>Жалпыға бірдей әскери міндетті атқару шеңберіндегі іс-шаралар</t>
  </si>
  <si>
    <t>Аумақтық қорғанысты даярлау және облыс ауқымдағы аумақтық қорғаныс</t>
  </si>
  <si>
    <t>Төтенше жағдайлар жөнiндегi жұмыстарды ұйымдастыру</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</si>
  <si>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</si>
  <si>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Аумақтық органның және ведомстволық бағынысты мемлекеттік мекемелерінің күрделі шығыстары</t>
  </si>
  <si>
    <t>Облыс ауқымдағы төтенше жағдайлардың алдын алу және оларды жою</t>
  </si>
  <si>
    <t>Жұмылдыру дайындығы және төтенше жағдайлар объектілерін дамыту</t>
  </si>
  <si>
    <t>Халықты, объектілерді және аумақтарды табиғи және дүлей зілзалалардан инженерлік қорғау жөнінде жұмыстар жүргізу</t>
  </si>
  <si>
    <t xml:space="preserve">Жергілікті деңгейде жұмылдыру даярлығы, аумақтық қорғаныс және азаматтық қорғау саласындағы мемлекеттік саясатты іске асыру жөніндегі қызметтер </t>
  </si>
  <si>
    <t>Облыстық ауқымдағы төтенше жағдайлардың алдын алу және жою</t>
  </si>
  <si>
    <t xml:space="preserve">Мемлекеттік органның күрделі шығыстары </t>
  </si>
  <si>
    <t>Қоғамдық тәртіп, қауіпсіздік, құқықтық, сот, қылмыстық-атқару қызметі</t>
  </si>
  <si>
    <t>Құқық қорғау қызметi</t>
  </si>
  <si>
    <t>Облыстық бюджеттен қаржыландырылатын атқарушы ішкі істер органы</t>
  </si>
  <si>
    <t xml:space="preserve">Облыс аумағында қоғамдық тәртіптті және қауіпсіздікті сақтауды қамтамасыз ету  саласындағы мемлекеттік саясатты іске асыру жөніндегі қызметтер </t>
  </si>
  <si>
    <t xml:space="preserve">Қоғамдық тәртіпті қорғауға қатысатын азаматтарды көтермелеу </t>
  </si>
  <si>
    <t>Ішкі істер органдарының объектілерін дамыту</t>
  </si>
  <si>
    <t>Бiлiм беру</t>
  </si>
  <si>
    <t>Мектепке дейiнгi тәрбие және оқыту</t>
  </si>
  <si>
    <t>Облыстың білім басқармасы</t>
  </si>
  <si>
    <t>Мектепке дейінгі тәрбиелеу және оқыту</t>
  </si>
  <si>
    <t>Мектепке дейінгі білім беру ұйымдарында мемлекеттік білім беру тапсырысын іске асыруға</t>
  </si>
  <si>
    <t>Мектепке дейiнгi тәрбие және оқыту объектілерін салу және реконструкциялау</t>
  </si>
  <si>
    <t>Бастауыш, негізгі орта және жалпы орта білім беру</t>
  </si>
  <si>
    <t>Арнайы білім беретін оқу бағдарламалары бойынша жалпы білім беру</t>
  </si>
  <si>
    <t>Мамандандырылған білім беру ұйымдарында дарынды балаларға жалпы білім беру</t>
  </si>
  <si>
    <t>Балалар мен жасөспірімдерге қосымша білім беру</t>
  </si>
  <si>
    <t>Мемлекеттік бастауыш, негізгі және жалпы орта білім беру ұйымдарында жалпы білім беру</t>
  </si>
  <si>
    <t>Мемлекеттік орта білім беру ұйымдарында жан басына шаққандағы қаржыландыруды іске асыруға</t>
  </si>
  <si>
    <t>Жеке орта білім беру ұйымдарында мемлекеттік білім беру тапсырысын орналастыру</t>
  </si>
  <si>
    <t>Бастауыш, негізгі орта және жалпы орта білім беру объектілерін салу және реконструкциялау</t>
  </si>
  <si>
    <t>Қосымша білім беру объектілерін салу және реконструкциялау</t>
  </si>
  <si>
    <t>«Жайлы мектеп» пилоттық ұлттық жобасы шеңберінде бастауыш, негізгі орта және жалпы орта білім беру объектілерін салу</t>
  </si>
  <si>
    <t>Облыстың дене шынықтыру, спорт және туризм басқармасы</t>
  </si>
  <si>
    <t xml:space="preserve">Балалар мен жасөспірімдерге спорт бойынша қосымша білім беру </t>
  </si>
  <si>
    <t>Мамандандырылған бiлiм беру ұйымдарында спорттағы
дарынды балаларға жалпы бiлiм беру</t>
  </si>
  <si>
    <t>Техникалық және кәсіптік, орта білімнен кейінгі білім беру</t>
  </si>
  <si>
    <t>Облыстың денсаулық сақтау басқармасы</t>
  </si>
  <si>
    <t>Техникалық және кәсіптік, орта білімнен кейінгі білім беру ұйымдарында мамандар даярлау</t>
  </si>
  <si>
    <t>Техникалық және кәсіптік білім беру ұйымдарында мамандар даярлау</t>
  </si>
  <si>
    <t>Техникалық және кәсіптік, орта білімнен кейінгі білім беру объектілерін салу және реконструкциялау</t>
  </si>
  <si>
    <t>Мамандарды қайта даярлау және біліктіліктерін арттыру</t>
  </si>
  <si>
    <t>Сайлау процесіне қатысушыларды оқыту</t>
  </si>
  <si>
    <t>Кадрлардың біліктілігін арттыру және оларды қайта даярлау</t>
  </si>
  <si>
    <t>Нәтижелі жұмыспен қамтуды және жаппай кәсіпкерлікті дамытудың 2017 – 2021 жылдарға арналған «Еңбек» мемлекеттік бағдарламасы шеңберінде кадрлардың біліктілігін арттыру, даярлау және қайта даярлау</t>
  </si>
  <si>
    <t>Жоғары және жоғары оқу орнынан кейін бiлiм беру</t>
  </si>
  <si>
    <t>Жоғары, жоғары оқу орнынан кейінгі білімі бар мамандар даярлау және білім алушыларға әлеуметтік қолдау көрсету</t>
  </si>
  <si>
    <t>Бiлiм беру саласындағы өзге де қызметтер</t>
  </si>
  <si>
    <t>Жергілікті деңгейде білім беру саласындағы мемлекеттік саясатты іске асыру жөніндегі қызметтер</t>
  </si>
  <si>
    <t>Мемлекеттік білім беру ұйымдар үшін оқулықтар мен оқу-әдiстемелiк кешендерді сатып алу және жеткізу</t>
  </si>
  <si>
    <t>Облыстық, аудандық (қалалық) ауқымдардағы мектеп олимпиадаларын, мектептен тыс іс-шараларды және конкурстар өткізу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</si>
  <si>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</si>
  <si>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</si>
  <si>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Облыстық мемлекеттік білім беру мекемелеріне жұмыстағы жоғары көрсеткіштері үшін гранттар беру</t>
  </si>
  <si>
    <t>Білім беру жүйесін әдістемелік және қаржылық сүйемелдеу</t>
  </si>
  <si>
    <t xml:space="preserve">Жетім баланы (жетім балаларды) және ата-анасының қамқорлығынсыз қалған баланы (балаларды) асырап алғаны үшін </t>
  </si>
  <si>
    <t xml:space="preserve">Жетім баланы (жетім балаларды) және ата-аналарының қамқорынсыз қалған баланы (балаларды) күтіп-ұстауға </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</si>
  <si>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t>
  </si>
  <si>
    <t>Денсаулық сақтау</t>
  </si>
  <si>
    <t>Халықтың денсаулығын қорғау</t>
  </si>
  <si>
    <t>Ана мен баланы қорғау жөніндегі көрсетілетін қызметтер</t>
  </si>
  <si>
    <t>Салауатты өмір салтын насихаттау</t>
  </si>
  <si>
    <t>Облыстардың жергілікті өкілдік органдарының шешімі бойынша тегін медициналық көмектің кепілдік берілген көлемімен қосымша қамтамасыз ету</t>
  </si>
  <si>
    <t>Медициналық ұйымның сот шешімі негізінде жүзеге асырылатын жыныстық құмарлықты төмендетуге арналған іс-шараларды жүргізу</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</si>
  <si>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</si>
  <si>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Денсаулық сақтау объектілерін салу және реконструкциялау</t>
  </si>
  <si>
    <t>Мамандандырылған медициналық көмек</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</si>
  <si>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</si>
  <si>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Емханалар</t>
  </si>
  <si>
    <t>Денсаулық сақтау субъектілерінің медициналық көмегін қамтитын қосымша медициналық көмектің көлемін көрсету, Call-орталықтардың қызметтер көрсетуі және өзге де шығыстар</t>
  </si>
  <si>
    <t>Медициналық көмектiң басқа түрлерi</t>
  </si>
  <si>
    <t>Облыстық арнайы медициналық жабдықтау базалары</t>
  </si>
  <si>
    <t>Денсаулық сақтау саласындағы өзге де қызметтер</t>
  </si>
  <si>
    <t>Жергілікті деңгейде денсаулық сақтау саласындағы  мемлекеттік саясатты іске асыру жөніндегі қызметтер</t>
  </si>
  <si>
    <t>Қазақстан Республикасында ЖИТС профилактикасы және оған қарсы күрес жөніндегі іс-шараларды іске асыру</t>
  </si>
  <si>
    <t>Азаматтарды елді мекеннен тыс жерлерде емделу үшін тегін және жеңілдетілген жол жүрумен қамтамасыз ету</t>
  </si>
  <si>
    <t>Денсаулық сақтау саласындағы ақпараттық талдамалық қызметтер</t>
  </si>
  <si>
    <t>Медициналық және фармацевтикалық қызметкерлерді әлеуметтік қолдау</t>
  </si>
  <si>
    <t>Мемлекеттік денсаулық сақтау органдарының күрделі шығыстары</t>
  </si>
  <si>
    <t>Медициналық денсаулық сақтау ұйымдарының күрделі шығыстары</t>
  </si>
  <si>
    <t>Әлеуметтiк көмек және әлеуметтiк қамсыздандыру</t>
  </si>
  <si>
    <t>Әлеуметтiк қамсыздандыру</t>
  </si>
  <si>
    <t>Облыстың жұмыспен қамтуды үйлестіру және әлеуметтік бағдарламалар басқармасы</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</si>
  <si>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</si>
  <si>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</si>
  <si>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</si>
  <si>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</si>
  <si>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Мүгедектігі бар адамдарды жұмысқа орналастыру үшін арнайы жұмыс орындарын құруға жұмыс берушінің шығындарын субсидиялау</t>
  </si>
  <si>
    <t>Жетiм балаларды, ата-анасының қамқорлығынсыз қалған балаларды әлеуметтік қамсыздандыру</t>
  </si>
  <si>
    <t>Патронат тәрбиешілерге берілген баланы (балаларды) асырап бағу</t>
  </si>
  <si>
    <t>Әлеуметтік қамтамасыз ету объектілерін салу және реконструкциялау</t>
  </si>
  <si>
    <t>Әлеуметтiк көмек</t>
  </si>
  <si>
    <t>Жұмыспен қамту бағдарламасы</t>
  </si>
  <si>
    <t>Әлеуметтiк көмек және әлеуметтiк қамтамасыз ету салаларындағы өзге де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</si>
  <si>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</si>
  <si>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Сенім білдірілген агентке жастардың кәсіпкерлік бастамасына жәрдемдесу үшін бюджеттік кредиттер беру жөніндегі қызметтеріне ақы төлеу</t>
  </si>
  <si>
    <t>Қазақстан Республикасында мүгедектігі бар адамдардың құқықтарын қамтамасыз етуге және өмір сүру сапасын жақсарту</t>
  </si>
  <si>
    <t>Облыстың балалар құқықтарын қорғау басқармасы</t>
  </si>
  <si>
    <t>Жергілікті деңгейде балалардың құқықтарын қорғау саласындағы мемлекеттік саясатты іске асыру жөніндегі қызметтер</t>
  </si>
  <si>
    <t>Тұрғын үй-коммуналдық шаруашылық</t>
  </si>
  <si>
    <t>Тұрғын үй шаруашылығы</t>
  </si>
  <si>
    <t>Облыстың энергетика және тұрғын үй-коммуналдық шаруашылық басқармасы</t>
  </si>
  <si>
    <t>Жеке тұрғын үй қорынан алынған тұрғынжай үшін азамматардың жекелеген санаттарына төлемдер</t>
  </si>
  <si>
    <t>Коммуналдық шаруашылық</t>
  </si>
  <si>
    <t>Жергілікті деңгейде энергетика және тұрғын үй-коммуналдық шаруашылық саласындағы мемлекеттік саясатты іске асыру жөніндегі қызметтер</t>
  </si>
  <si>
    <t>Елдi мекендердi газдандыру</t>
  </si>
  <si>
    <t>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t>
  </si>
  <si>
    <t>Коммуналдық шаруашылығын дамыту</t>
  </si>
  <si>
    <t>Сумен жабдықтау және су бұру жүйесін дамыту</t>
  </si>
  <si>
    <t>Төменгі тұрған бюджеттерге берілетін нысаналы даму трансферттері</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</si>
  <si>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өткізуге арналған мемлекеттік басқарудың басқа деңгейлеріне берілетін трансферттер</t>
  </si>
  <si>
    <t>Мәдениет, спорт, туризм және ақпараттық кеңістiк</t>
  </si>
  <si>
    <t>Мәдениет саласындағы қызмет</t>
  </si>
  <si>
    <t>Облыстың мәдениет, архивтер және құжаттама басқармасы</t>
  </si>
  <si>
    <t>Мәдени-демалыс жұмысын қолдау</t>
  </si>
  <si>
    <t>Тарихи-мәдени мұраны сақтауды және оған қолжетімділікті қамтамасыз ету</t>
  </si>
  <si>
    <t>Театр және музыка өнерін қолдау</t>
  </si>
  <si>
    <t>Мәдениет объектілерін дамыту</t>
  </si>
  <si>
    <t>Спорт</t>
  </si>
  <si>
    <t>Cпорт объектілерін дамыту</t>
  </si>
  <si>
    <t>Жергілікті деңгейде дене шынықтыру, спорт және туризм саласында мемлекеттік саясатты іске асыру жөніндегі қызметтер</t>
  </si>
  <si>
    <t>Облыстық деңгейде спорт жарыстарын өткізу</t>
  </si>
  <si>
    <t>Әр түрлі спорт түрлері бойынша облыстың құрама командаларының мүшелерін дайындау және республикалық және халықаралық спорт жарыстарына қатысуы</t>
  </si>
  <si>
    <t>Ақпараттық кеңiстiк</t>
  </si>
  <si>
    <t xml:space="preserve">Мемлекеттік ақпараттық саясат жүргізу жөніндегі қызметтер </t>
  </si>
  <si>
    <t>Облыстың тілдерді дамыту басқармасы</t>
  </si>
  <si>
    <t>Жергілікті деңгейде тілдерді дамыту саласындағы мемлекеттік саясатты іске асыру жөніндегі қызметтер</t>
  </si>
  <si>
    <t>Мемлекеттiк тiлдi және Қазақстан халқының басқа да тiлдерін дамыту</t>
  </si>
  <si>
    <t>Облыстық кiтапханалардың жұмыс iстеуiн қамтамасыз ету</t>
  </si>
  <si>
    <t>Архив қорының сақталуын қамтамасыз ету</t>
  </si>
  <si>
    <t>Облыстың цифрлық технологиялар басқармасы</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</si>
  <si>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</si>
  <si>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Кәсіпкерлік субъектілерінің санитариялық-гигиеналық
тораптарды күтіп-ұстауға арналған шығындарының
бір бөлігін субсидиялау</t>
  </si>
  <si>
    <t>Туристік қызметті реттеу</t>
  </si>
  <si>
    <t>Мәдениет, спорт, туризм және ақпараттық кеңiстiктi ұйымдастыру жөнiндегi өзге де қызметтер</t>
  </si>
  <si>
    <t>Жергілікті деңгейде мемлекеттік ішкі саясатты іске асыру жөніндегі қызметтер</t>
  </si>
  <si>
    <t>Жергiлiктi деңгейде мәдениет және архив ісін басқару саласындағы мемлекеттік саясатты іске асыру жөніндегі қызметтер</t>
  </si>
  <si>
    <t>Облыстың жастар саясаты мәселелерi жөніндегі басқармасы</t>
  </si>
  <si>
    <t>Жергілікті деңгейде жастар саясатын іске асыру жөніндегі қызметтер</t>
  </si>
  <si>
    <t>Жастар саясаты саласында іс-шараларды іске асыру</t>
  </si>
  <si>
    <t>Отын-энергетика кешенi және жер қойнауын пайдалану</t>
  </si>
  <si>
    <t>Отын және энергетика</t>
  </si>
  <si>
    <t>Елді мекендерді шаруашылық-ауыз сумен жабдықтау үшін жерасты суларына іздестіру-барлау жұмыстарын ұйымдастыру және жүргізу</t>
  </si>
  <si>
    <t>Отын-энергетика кешені және жер қойнауын пайдалану саласындағы өзге де қызметтер</t>
  </si>
  <si>
    <t xml:space="preserve">Газ тасымалдау жүйесін дамыту </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</si>
  <si>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</si>
  <si>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</si>
  <si>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Облыстың ауыл шаруашылығы басқармасы</t>
  </si>
  <si>
    <t>Жергілікті деңгейде ауыл шаруашылығы саласындағы мемлекеттік саясатты іске асыру жөніндегі қызметтер</t>
  </si>
  <si>
    <t>Тұқым шаруашылығын дамытуды субсидиялау</t>
  </si>
  <si>
    <t>Басым дақылдардың өндірісін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</si>
  <si>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</si>
  <si>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Пестицидтерді (улы химикаттарды) залалсыздандыру</t>
  </si>
  <si>
    <t>Ауыл шаруашылық дақылдарының зиянды организмдеріне қарсы күрес жөніндегі іс- шаралар</t>
  </si>
  <si>
    <t>Тұқымдық және көшет отырғызылатын материалдың сорттық және себу сапаларын анықтау</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</si>
  <si>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</si>
  <si>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</si>
  <si>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</si>
  <si>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Мал шаруашылығы өнімдерінің өнімділігін және сапасын арттыруды, асыл тұқымды мал шаруашылығын дамытуды субсидиялау</t>
  </si>
  <si>
    <t>Ауыл шаруашылығы малын, техниканы және технологиялық жабдықты сатып алуға кредит беру, сондай-ақ лизинг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</si>
  <si>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</si>
  <si>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Облыстың ветеринария басқармасы</t>
  </si>
  <si>
    <t xml:space="preserve">Жергілікті деңгейде ветеринария саласындағы мемлекеттік саясатты іске асыру жөніндегі қызметтер </t>
  </si>
  <si>
    <t>М а л қорымдарын (биотермиялық шұңқырларды) салуды, реконструкциялауды ұйымдастыру және оларды күтіп-ұстауды қамтамасыз ету</t>
  </si>
  <si>
    <t>Ауру жануарларды санитариялық союды ұйымдастыру</t>
  </si>
  <si>
    <t>Қаңғыбас иттер мен мысықтарды аулауды және жоюды ұйымдастыру</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</si>
  <si>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</si>
  <si>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Ауыл шаруашылығы жануарларын сәйкестендіру жөніндегі іс-шараларды өткізу</t>
  </si>
  <si>
    <t>Эпизоотияға қарсы іс-шаралар жүргізу</t>
  </si>
  <si>
    <t>Ведомстволық бағынысты мемлекеттік мекемелер мен ұйымдардың күрделі шығыстары</t>
  </si>
  <si>
    <t xml:space="preserve">Уақытша сақтау пунктына ветеринариялық препараттарды тасымалдау бойынша қызметтер </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</si>
  <si>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</si>
  <si>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</si>
  <si>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Су шаруашылығы</t>
  </si>
  <si>
    <t>Облыстың табиғи ресурстар және табиғат пайдалануды реттеу басқармасы</t>
  </si>
  <si>
    <t>Коммуналдық меншіктегі су шаруашылығы құрылыстарының жұмыс істеуін қамтамасыз ету</t>
  </si>
  <si>
    <t>Орман шаруашылығы</t>
  </si>
  <si>
    <t>Ормандарды сақтау, қорғау, молайту және орман өсiру</t>
  </si>
  <si>
    <t>Инвестициялық салымдар кезінде балық шаруашылығы субъектісі шеккен шығыстардың бір бөлігін өтеу</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</si>
  <si>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</si>
  <si>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Балық шаруашылығы</t>
  </si>
  <si>
    <t>Акваөсіру (балық өсіру шаруашылығы), сондай-ақ асыл тұқымды балық өсіру өнімінің өнімділігі мен сапасын арттыруды субсидиялау</t>
  </si>
  <si>
    <t>Қоршаған ортаны қорғау</t>
  </si>
  <si>
    <t>Жергілікті деңгейде қоршаған ортаны қорғау саласындағы мемлекеттік саясатты іске асыру жөніндегі қызметтер</t>
  </si>
  <si>
    <t xml:space="preserve">Қоршаған ортаны қорғау бойынша іс-шаралар </t>
  </si>
  <si>
    <t>Қоршаған ортаны қорғау объектілерін дамыту</t>
  </si>
  <si>
    <t>Қоршаған ортаны қорғау объетілерін дамыту</t>
  </si>
  <si>
    <t>Жер қатынастары</t>
  </si>
  <si>
    <t>Облыстың жер қатынастары басқармасы</t>
  </si>
  <si>
    <t>Облыс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</si>
  <si>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</si>
  <si>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Азық-түлік тауарларының өңірлік тұрақтандыру қорларын
қалыптастыру</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</si>
  <si>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</si>
  <si>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</si>
  <si>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</si>
  <si>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</si>
  <si>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</si>
  <si>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Жергілікті деңгейде құрлыс, сәулет және қала құрылысы саласындағы мемлекеттік саясатты іске асыру жөніндегі қызметтер</t>
  </si>
  <si>
    <t>Облыстың мемлекеттік сәулет-құрылыс бақылау басқармасы</t>
  </si>
  <si>
    <t>Жергілікті деңгейде мемлекеттік сәулет-құрылыс бақылау саласындағы мемлекеттік саясатты іске асыру жөніндегі қызметтер</t>
  </si>
  <si>
    <t>Көлiк және коммуникация</t>
  </si>
  <si>
    <t>Автомобиль көлiгi</t>
  </si>
  <si>
    <t>Облыстың жолаушылар көлігі және автомобиль жолдары басқармасы</t>
  </si>
  <si>
    <t>Көлік инфрақұрылымын дамыту</t>
  </si>
  <si>
    <t>Автомобиль жолдарының жұмыс істеуін қамтамасыз ету</t>
  </si>
  <si>
    <t>Көлiк инфрақұрылымының басым жобаларын іске асыру</t>
  </si>
  <si>
    <t>Көлiк және коммуникациялар саласындағы өзге де қызметтер</t>
  </si>
  <si>
    <t>Жергілікті деңгейде көлік және коммуникация саласындағы мемлекеттік саясатты іске асыру жөніндегі қызметтер</t>
  </si>
  <si>
    <t>Әлеуметтiк маңызы бар ауданаралық (қалааралық) қатынастар бойынша жолаушылар тасымалын субсидиялау</t>
  </si>
  <si>
    <t>Басқалар</t>
  </si>
  <si>
    <t>Экономикалық қызметтерді реттеу</t>
  </si>
  <si>
    <t>Арнайы экономикалық аймақтардың, индустриялық аймақтардың, индустриялық парктердің инфрақұрылымын дамыту</t>
  </si>
  <si>
    <t>Кәсiпкерлiк қызметтi қолдау және бәсекелестікті қорғау</t>
  </si>
  <si>
    <t>Облыстың кәсіпкерлік және индустриалдық-инновациялық
даму басқармасы</t>
  </si>
  <si>
    <t>Кәсіпкерлік субъектілерін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</si>
  <si>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</si>
  <si>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</si>
  <si>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Бизнес-идеяларды іске асыру үшін кәсіпкерлік субъектілеріне мемлекеттік гранттар беру</t>
  </si>
  <si>
    <t>"Ауыл-Ел бесігі" жобасы шеңберінде ауылдық елді мекендердегі әлеуметтік және инженерлік инфрақұрылым бойынша іс-шараларды іске асыру</t>
  </si>
  <si>
    <t>Мемлекеттік-жекешелік әріптестік жобалар бойынша мемлекеттік міндеттемелерді орындау</t>
  </si>
  <si>
    <t>Облыстық жергілікті атқарушы органының резервi</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</si>
  <si>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</si>
  <si>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Жергілікті
деңгейде
кәсіпкерлік және
индустриалдық-
инновациялық
қызметті дамыту
саласындағы
мемлекеттік
саясатты іске
асыру жөніндегі
қызметтер</t>
  </si>
  <si>
    <t xml:space="preserve">Индустриялық-и
нновациялық қызметті
мемлекеттік
қ о л д а у
шеңберінде
іс-шаралар іске
асыру </t>
  </si>
  <si>
    <t>"Ауыл-Ел бесігі" жобасы шеңберінде ауылдық елді мекендердегі әлеуметтік және инженерлік инфрақұрылымдарды дамыту</t>
  </si>
  <si>
    <t>"Ауыл-Ел бесігі" жобасы шеңберінде ауылдық елді мекендердегі әлеуметтік және инженерлік инфрақұрылым
бойынша іс-шараларды іске асыру</t>
  </si>
  <si>
    <t>Мемлекеттік-жекешелік әріптестік жобалар бойынша
мемлекеттік міндеттемелерді орындау</t>
  </si>
  <si>
    <t>Борышқа  қызмет көрсету</t>
  </si>
  <si>
    <t>Борышқа қызмет көрсету</t>
  </si>
  <si>
    <t>Жергілікті атқарушы органдардың борышына қызмет көрсету</t>
  </si>
  <si>
    <t>Жергілікті атқарушы органдардың республикалық бюджеттен қарыздар бойынша сыйақылар мен өзге де төлемдерді төлеу бойынша борышына қызмет көрсету</t>
  </si>
  <si>
    <t>Трансферттер</t>
  </si>
  <si>
    <t>Субвенциялар</t>
  </si>
  <si>
    <t>Пайдаланылмаған (толық пайдаланылмаған) нысаналы трансферттерді қайтару</t>
  </si>
  <si>
    <t>Нысаналы мақсатқа сай пайдаланылмаған нысаналы трансферттерді қайтару</t>
  </si>
  <si>
    <t>Заңнаманы өзгертуге байланысты жоғары тұрған бюджеттің шығындарын өтеуге төменгі тұрған бюджеттен ағымдағы нысаналы трансферттер</t>
  </si>
  <si>
    <t>Қазақстан Республикасы Үкіметінің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</si>
  <si>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</si>
  <si>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III. Таза бюджеттік кредит беру</t>
  </si>
  <si>
    <t>Бюджеттік кредиттер</t>
  </si>
  <si>
    <t>Аудандардың (облыстық маңызы бар қалалардың) бюджеттеріне кондоминиум объектілерінің ортақ мүлкіне күрделі жөндеу жүргізуге кредит беру</t>
  </si>
  <si>
    <t>Алдын ала және аралық тұрғын үй қарыздарын беру үшін "Отбасы банк" тұрғын үй құрылыс жинақ банкі" АҚ-ға бюджеттік кредит беру</t>
  </si>
  <si>
    <t>Аудандық (облыстық маңызы бар қалалардың) бюджеттеріне тұрғын үй сатып алуға кредит беру</t>
  </si>
  <si>
    <t>Ауыл халқының кірістерін арттыру жөніндегі жобаны ауқымды түрде қолдану үшін ауыл халқына микрокредиттер беруге кредит беру</t>
  </si>
  <si>
    <t>Агроөнеркәсіптік кешендегі инвестициялық жобаларға кредит беру</t>
  </si>
  <si>
    <t>Мамандарды әлеуметтік қолдау шараларын іске асыру үшін жергілікті атқарушы органдарға берілетін бюджеттік кредиттер</t>
  </si>
  <si>
    <t>Әлеуметтік маңызы бар азық-түлік тауарларына бағаларды тұрақтандыру тетіктерін іске асыру үшін мамандандырылған ұйымдарға кредит беру</t>
  </si>
  <si>
    <t>Сана    ты</t>
  </si>
  <si>
    <t>Сыныбы</t>
  </si>
  <si>
    <t>Ішкі сыныбы</t>
  </si>
  <si>
    <t>АТАУЫ</t>
  </si>
  <si>
    <t>Бюджеттік кредиттерді өтеу</t>
  </si>
  <si>
    <t>Мемлекеттік бюджеттен берілген бюджеттік кредиттерді өтеу</t>
  </si>
  <si>
    <t xml:space="preserve">Бюджеттік кредиттердің сомаларын қайтару </t>
  </si>
  <si>
    <t xml:space="preserve">IV. Қаржы активтерімен жасалатын операциялар бойынша сальдо  </t>
  </si>
  <si>
    <t xml:space="preserve">Қаржы активтерін сатып алу </t>
  </si>
  <si>
    <t>Заңды тұлғалардың жарғылық капиталын қалыптастыру немесе ұлғайту</t>
  </si>
  <si>
    <t xml:space="preserve">Облыстың жолаушылар көлігі және автомобиль жолдары
басқармасы </t>
  </si>
  <si>
    <t>Заңды тұлғалардың жарғылық капиталын қалыптастыру
немесе ұлғайту</t>
  </si>
  <si>
    <t>V. Бюджет тапшылығы (профициті)</t>
  </si>
  <si>
    <t>VI. Бюджет тапшылығын қаржыландыру (профицитін пайдалану)</t>
  </si>
  <si>
    <t>Қарыздар түсімдері</t>
  </si>
  <si>
    <t>Мемлекеттік ішкі қарыздар</t>
  </si>
  <si>
    <t>Мемлекеттік эмиссиялық бағалы қағаздар</t>
  </si>
  <si>
    <t>Қарыз алу келісім-шарттары</t>
  </si>
  <si>
    <t>Қарыздарды өтеу</t>
  </si>
  <si>
    <t xml:space="preserve">Облыстың  қаржы басқармасы </t>
  </si>
  <si>
    <t>Жергілікті атқарушы органның борышын өтеу</t>
  </si>
  <si>
    <t>Жергілікті атқарушы органның  жоғары тұрған бюджет алдындағы борышын өтеу</t>
  </si>
  <si>
    <t>Республикалық бюджеттен бөлінген пайдаланылмаған бюджеттік кредиттерді қайтару</t>
  </si>
  <si>
    <t>сана    ты</t>
  </si>
  <si>
    <t xml:space="preserve">Нақтыланған жоспар                 (мың теңге)   </t>
  </si>
  <si>
    <t>Атқарылуы (мың теңге)</t>
  </si>
  <si>
    <t>Бюджет қаражатының пайдаланылатын қалдықтары</t>
  </si>
  <si>
    <t>Бюджет қаражаты қалдықтары</t>
  </si>
  <si>
    <t>Бюджет қаражатының бос қалдықтары</t>
  </si>
  <si>
    <t>24 маусымдағы № ____ шешіміне</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</si>
</sst>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_-* #,##0.00_р_._-;\-* #,##0.00_р_._-;_-* &quot;-&quot;??_р_._-;_-@_-"/>
    <numFmt numFmtId="165" formatCode="0.0"/>
    <numFmt numFmtId="166" formatCode="000"/>
    <numFmt numFmtId="167" formatCode="_(* #,##0_);_(* \(#,##0\);_(* &quot;-&quot;_);_(@_)"/>
    <numFmt numFmtId="168" formatCode="#,##0.0_р_."/>
    <numFmt numFmtId="169" formatCode="#,##0.0"/>
  </numFmts>
  <fonts count="19">
    <font>
      <sz val="11"/>
      <color theme="1"/>
      <name val="Calibri"/>
      <family val="2"/>
      <charset val="204"/>
      <scheme val="minor"/>
    </font>
    <font>
      <sz val="10"/>
      <name val="Arial"/>
      <family val="2"/>
      <charset val="204"/>
    </font>
    <font>
      <sz val="10"/>
      <name val="Times New Roman"/>
      <family val="1"/>
      <charset val="204"/>
    </font>
    <font>
      <sz val="12"/>
      <name val="Times New Roman"/>
      <family val="1"/>
      <charset val="204"/>
    </font>
    <font>
      <b/>
      <sz val="12"/>
      <name val="Times New Roman"/>
      <family val="1"/>
      <charset val="204"/>
    </font>
    <font>
      <sz val="12"/>
      <name val="KZ Times New Roman"/>
      <family val="1"/>
      <charset val="204"/>
    </font>
    <font>
      <sz val="12"/>
      <color indexed="8"/>
      <name val="Times New Roman"/>
      <family val="1"/>
      <charset val="204"/>
    </font>
    <font>
      <sz val="10"/>
      <name val="Arial Cyr"/>
      <charset val="204"/>
    </font>
    <font>
      <sz val="9"/>
      <name val="Times New Roman"/>
      <family val="1"/>
      <charset val="204"/>
    </font>
    <font>
      <b/>
      <i/>
      <sz val="12"/>
      <name val="KZ Times New Roman"/>
      <family val="1"/>
      <charset val="204"/>
    </font>
    <font>
      <b/>
      <sz val="12"/>
      <name val="KZ Times New Roman"/>
      <family val="1"/>
      <charset val="204"/>
    </font>
    <font>
      <sz val="10"/>
      <name val="KZ Times New Roman"/>
      <family val="1"/>
      <charset val="204"/>
    </font>
    <font>
      <sz val="10"/>
      <name val="Helv"/>
      <charset val="204"/>
    </font>
    <font>
      <sz val="12"/>
      <color rgb="FF000000"/>
      <name val="Times New Roman"/>
      <family val="1"/>
      <charset val="204"/>
    </font>
    <font>
      <b/>
      <sz val="12"/>
      <color rgb="FF000000"/>
      <name val="Times New Roman"/>
      <family val="1"/>
      <charset val="204"/>
    </font>
    <font>
      <sz val="12"/>
      <color theme="1"/>
      <name val="Times New Roman"/>
      <family val="1"/>
      <charset val="204"/>
    </font>
    <font>
      <sz val="11"/>
      <color theme="1"/>
      <name val="Calibri"/>
      <family val="2"/>
      <charset val="204"/>
      <scheme val="minor"/>
    </font>
    <font>
      <b/>
      <sz val="12"/>
      <color indexed="8"/>
      <name val="Times New Roman"/>
      <family val="1"/>
      <charset val="204"/>
    </font>
    <font>
      <sz val="11"/>
      <name val="Times New Roman"/>
      <family val="1"/>
      <charset val="204"/>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indexed="9"/>
        <bgColor indexed="64"/>
      </patternFill>
    </fill>
  </fills>
  <borders count="15">
    <border>
      <left/>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9">
    <xf numFmtId="0" fontId="0" fillId="0" borderId="0"/>
    <xf numFmtId="0" fontId="7" fillId="0" borderId="0">
      <alignment horizontal="center"/>
    </xf>
    <xf numFmtId="0" fontId="9" fillId="2" borderId="1">
      <alignment horizontal="left" vertical="top" wrapText="1"/>
    </xf>
    <xf numFmtId="0" fontId="9" fillId="2" borderId="1">
      <alignment horizontal="left" vertical="top" wrapText="1"/>
    </xf>
    <xf numFmtId="0" fontId="10" fillId="0" borderId="1">
      <alignment horizontal="left" vertical="top" wrapText="1"/>
    </xf>
    <xf numFmtId="0" fontId="5" fillId="0" borderId="1">
      <alignment horizontal="left" vertical="top" wrapText="1"/>
    </xf>
    <xf numFmtId="0" fontId="11" fillId="0" borderId="1">
      <alignment horizontal="left" vertical="top" wrapText="1"/>
    </xf>
    <xf numFmtId="0" fontId="7" fillId="0" borderId="0"/>
    <xf numFmtId="0" fontId="7" fillId="0" borderId="0"/>
    <xf numFmtId="0" fontId="1" fillId="0" borderId="0"/>
    <xf numFmtId="0" fontId="1" fillId="0" borderId="0"/>
    <xf numFmtId="0" fontId="12" fillId="0" borderId="0"/>
    <xf numFmtId="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7" fillId="0" borderId="0" applyFont="0" applyFill="0" applyBorder="0" applyAlignment="0" applyProtection="0"/>
    <xf numFmtId="0" fontId="13" fillId="0" borderId="0">
      <alignment horizontal="left" vertical="top"/>
    </xf>
    <xf numFmtId="43" fontId="16" fillId="0" borderId="0" applyFont="0" applyFill="0" applyBorder="0" applyAlignment="0" applyProtection="0"/>
    <xf numFmtId="0" fontId="7" fillId="0" borderId="0"/>
  </cellStyleXfs>
  <cellXfs count="263">
    <xf numFmtId="0" fontId="0" fillId="0" borderId="0" xfId="0"/>
    <xf numFmtId="0" fontId="3" fillId="3" borderId="4" xfId="9" applyFont="1" applyFill="1" applyBorder="1" applyAlignment="1">
      <alignment horizontal="left" vertical="top" wrapText="1"/>
    </xf>
    <xf numFmtId="0" fontId="3" fillId="3" borderId="4" xfId="10" applyFont="1" applyFill="1" applyBorder="1" applyAlignment="1">
      <alignment horizontal="left" vertical="top" wrapText="1"/>
    </xf>
    <xf numFmtId="165" fontId="3" fillId="3" borderId="4" xfId="13" applyNumberFormat="1" applyFont="1" applyFill="1" applyBorder="1" applyAlignment="1">
      <alignment horizontal="left" vertical="top" wrapText="1"/>
    </xf>
    <xf numFmtId="0" fontId="3" fillId="3" borderId="0" xfId="9" applyFont="1" applyFill="1"/>
    <xf numFmtId="0" fontId="3" fillId="3" borderId="0" xfId="9" applyFont="1" applyFill="1" applyAlignment="1">
      <alignment horizontal="right"/>
    </xf>
    <xf numFmtId="49" fontId="3" fillId="3" borderId="6" xfId="13" applyNumberFormat="1" applyFont="1" applyFill="1" applyBorder="1" applyAlignment="1">
      <alignment horizontal="center" vertical="top"/>
    </xf>
    <xf numFmtId="0" fontId="3" fillId="3" borderId="6" xfId="13" applyNumberFormat="1" applyFont="1" applyFill="1" applyBorder="1" applyAlignment="1">
      <alignment horizontal="center" vertical="top"/>
    </xf>
    <xf numFmtId="0" fontId="3" fillId="3" borderId="6" xfId="9" applyFont="1" applyFill="1" applyBorder="1" applyAlignment="1">
      <alignment horizontal="center" vertical="top"/>
    </xf>
    <xf numFmtId="49" fontId="4" fillId="3" borderId="4" xfId="13" applyNumberFormat="1" applyFont="1" applyFill="1" applyBorder="1" applyAlignment="1">
      <alignment horizontal="center" vertical="top" wrapText="1"/>
    </xf>
    <xf numFmtId="49" fontId="4" fillId="3" borderId="5" xfId="13" applyNumberFormat="1" applyFont="1" applyFill="1" applyBorder="1" applyAlignment="1">
      <alignment horizontal="center" vertical="top" wrapText="1"/>
    </xf>
    <xf numFmtId="0" fontId="4" fillId="3" borderId="4" xfId="13" applyNumberFormat="1" applyFont="1" applyFill="1" applyBorder="1" applyAlignment="1">
      <alignment horizontal="center" vertical="top" wrapText="1"/>
    </xf>
    <xf numFmtId="0" fontId="4" fillId="3" borderId="0" xfId="9" applyFont="1" applyFill="1"/>
    <xf numFmtId="49" fontId="3" fillId="3" borderId="5" xfId="13" applyNumberFormat="1" applyFont="1" applyFill="1" applyBorder="1" applyAlignment="1">
      <alignment horizontal="center" vertical="top" wrapText="1"/>
    </xf>
    <xf numFmtId="166" fontId="3" fillId="3" borderId="5" xfId="9" applyNumberFormat="1" applyFont="1" applyFill="1" applyBorder="1" applyAlignment="1">
      <alignment horizontal="center" vertical="top" wrapText="1"/>
    </xf>
    <xf numFmtId="165" fontId="3" fillId="3" borderId="4" xfId="14" applyNumberFormat="1" applyFont="1" applyFill="1" applyBorder="1" applyAlignment="1">
      <alignment horizontal="left" vertical="top" wrapText="1"/>
    </xf>
    <xf numFmtId="166" fontId="4" fillId="3" borderId="5" xfId="9" applyNumberFormat="1" applyFont="1" applyFill="1" applyBorder="1" applyAlignment="1">
      <alignment horizontal="center" vertical="top" wrapText="1"/>
    </xf>
    <xf numFmtId="0" fontId="4" fillId="3" borderId="4" xfId="9" applyFont="1" applyFill="1" applyBorder="1" applyAlignment="1">
      <alignment horizontal="left" vertical="top" wrapText="1"/>
    </xf>
    <xf numFmtId="166" fontId="3" fillId="3" borderId="4" xfId="9" applyNumberFormat="1" applyFont="1" applyFill="1" applyBorder="1" applyAlignment="1">
      <alignment horizontal="center" vertical="top" wrapText="1"/>
    </xf>
    <xf numFmtId="166" fontId="4" fillId="3" borderId="4" xfId="9" applyNumberFormat="1" applyFont="1" applyFill="1" applyBorder="1" applyAlignment="1">
      <alignment horizontal="center" vertical="top" wrapText="1"/>
    </xf>
    <xf numFmtId="49" fontId="4" fillId="3" borderId="4" xfId="9" applyNumberFormat="1" applyFont="1" applyFill="1" applyBorder="1" applyAlignment="1">
      <alignment horizontal="center" vertical="top" wrapText="1"/>
    </xf>
    <xf numFmtId="49" fontId="3" fillId="3" borderId="5" xfId="9" applyNumberFormat="1" applyFont="1" applyFill="1" applyBorder="1" applyAlignment="1">
      <alignment horizontal="center" vertical="top" wrapText="1"/>
    </xf>
    <xf numFmtId="0" fontId="4" fillId="3" borderId="4" xfId="9" applyFont="1" applyFill="1" applyBorder="1" applyAlignment="1">
      <alignment horizontal="center" vertical="top" wrapText="1"/>
    </xf>
    <xf numFmtId="0" fontId="3" fillId="3" borderId="4" xfId="9" applyFont="1" applyFill="1" applyBorder="1" applyAlignment="1">
      <alignment horizontal="center" vertical="top" wrapText="1"/>
    </xf>
    <xf numFmtId="49" fontId="4" fillId="3" borderId="5" xfId="9" applyNumberFormat="1" applyFont="1" applyFill="1" applyBorder="1" applyAlignment="1">
      <alignment horizontal="center" vertical="top" wrapText="1"/>
    </xf>
    <xf numFmtId="49" fontId="3" fillId="3" borderId="4" xfId="9" applyNumberFormat="1" applyFont="1" applyFill="1" applyBorder="1" applyAlignment="1">
      <alignment horizontal="center" vertical="top" wrapText="1"/>
    </xf>
    <xf numFmtId="49" fontId="4" fillId="3" borderId="4" xfId="9" applyNumberFormat="1" applyFont="1" applyFill="1" applyBorder="1" applyAlignment="1">
      <alignment vertical="top" wrapText="1"/>
    </xf>
    <xf numFmtId="49" fontId="4" fillId="3" borderId="5" xfId="9" applyNumberFormat="1" applyFont="1" applyFill="1" applyBorder="1" applyAlignment="1">
      <alignment vertical="top" wrapText="1"/>
    </xf>
    <xf numFmtId="49" fontId="4" fillId="3" borderId="7" xfId="9" applyNumberFormat="1" applyFont="1" applyFill="1" applyBorder="1" applyAlignment="1">
      <alignment horizontal="center" vertical="top" wrapText="1"/>
    </xf>
    <xf numFmtId="49" fontId="3" fillId="3" borderId="9" xfId="9" applyNumberFormat="1" applyFont="1" applyFill="1" applyBorder="1" applyAlignment="1">
      <alignment horizontal="center" vertical="top" wrapText="1"/>
    </xf>
    <xf numFmtId="166" fontId="3" fillId="3" borderId="7" xfId="9" applyNumberFormat="1" applyFont="1" applyFill="1" applyBorder="1" applyAlignment="1">
      <alignment horizontal="center" vertical="top" wrapText="1"/>
    </xf>
    <xf numFmtId="49" fontId="4" fillId="3" borderId="0" xfId="9" applyNumberFormat="1" applyFont="1" applyFill="1" applyBorder="1" applyAlignment="1">
      <alignment horizontal="center" vertical="top" wrapText="1"/>
    </xf>
    <xf numFmtId="166" fontId="3" fillId="3" borderId="0" xfId="9" applyNumberFormat="1" applyFont="1" applyFill="1" applyBorder="1" applyAlignment="1">
      <alignment horizontal="center" vertical="top" wrapText="1"/>
    </xf>
    <xf numFmtId="0" fontId="4" fillId="3" borderId="0" xfId="9" applyFont="1" applyFill="1" applyBorder="1"/>
    <xf numFmtId="49" fontId="3" fillId="3" borderId="0" xfId="9" applyNumberFormat="1" applyFont="1" applyFill="1" applyBorder="1" applyAlignment="1">
      <alignment horizontal="center" vertical="top" wrapText="1"/>
    </xf>
    <xf numFmtId="0" fontId="3" fillId="3" borderId="0" xfId="9" applyFont="1" applyFill="1" applyBorder="1" applyAlignment="1">
      <alignment horizontal="left" vertical="top" wrapText="1"/>
    </xf>
    <xf numFmtId="49" fontId="4" fillId="3" borderId="2" xfId="9" applyNumberFormat="1" applyFont="1" applyFill="1" applyBorder="1" applyAlignment="1">
      <alignment horizontal="center" vertical="top" wrapText="1"/>
    </xf>
    <xf numFmtId="49" fontId="4" fillId="3" borderId="3" xfId="9" applyNumberFormat="1" applyFont="1" applyFill="1" applyBorder="1" applyAlignment="1">
      <alignment vertical="top" wrapText="1"/>
    </xf>
    <xf numFmtId="0" fontId="4" fillId="3" borderId="3" xfId="9" applyFont="1" applyFill="1" applyBorder="1" applyAlignment="1">
      <alignment horizontal="left" vertical="top" wrapText="1"/>
    </xf>
    <xf numFmtId="0" fontId="4" fillId="3" borderId="5" xfId="9" applyFont="1" applyFill="1" applyBorder="1" applyAlignment="1">
      <alignment horizontal="left" vertical="top" wrapText="1"/>
    </xf>
    <xf numFmtId="0" fontId="4" fillId="3" borderId="0" xfId="9" applyFont="1" applyFill="1" applyBorder="1" applyAlignment="1">
      <alignment horizontal="left" vertical="top" wrapText="1"/>
    </xf>
    <xf numFmtId="166" fontId="4" fillId="3" borderId="2" xfId="9" applyNumberFormat="1" applyFont="1" applyFill="1" applyBorder="1" applyAlignment="1">
      <alignment horizontal="center" vertical="top" wrapText="1"/>
    </xf>
    <xf numFmtId="0" fontId="4" fillId="3" borderId="2" xfId="9" applyFont="1" applyFill="1" applyBorder="1" applyAlignment="1">
      <alignment horizontal="left" vertical="top" wrapText="1"/>
    </xf>
    <xf numFmtId="49" fontId="4" fillId="3" borderId="1" xfId="8" applyNumberFormat="1" applyFont="1" applyFill="1" applyBorder="1" applyAlignment="1">
      <alignment horizontal="center" vertical="top"/>
    </xf>
    <xf numFmtId="49" fontId="4" fillId="3" borderId="1" xfId="8" applyNumberFormat="1" applyFont="1" applyFill="1" applyBorder="1" applyAlignment="1">
      <alignment horizontal="left" vertical="top"/>
    </xf>
    <xf numFmtId="49" fontId="3" fillId="3" borderId="1" xfId="8" applyNumberFormat="1" applyFont="1" applyFill="1" applyBorder="1" applyAlignment="1">
      <alignment horizontal="center" vertical="top"/>
    </xf>
    <xf numFmtId="49" fontId="3" fillId="3" borderId="1" xfId="8" applyNumberFormat="1" applyFont="1" applyFill="1" applyBorder="1" applyAlignment="1">
      <alignment horizontal="left" vertical="top"/>
    </xf>
    <xf numFmtId="49" fontId="3" fillId="3" borderId="1" xfId="8" applyNumberFormat="1" applyFont="1" applyFill="1" applyBorder="1" applyAlignment="1">
      <alignment horizontal="left" vertical="top" wrapText="1"/>
    </xf>
    <xf numFmtId="0" fontId="3" fillId="3" borderId="1" xfId="10" applyFont="1" applyFill="1" applyBorder="1" applyAlignment="1">
      <alignment horizontal="left" vertical="top" wrapText="1"/>
    </xf>
    <xf numFmtId="0" fontId="13" fillId="3" borderId="0" xfId="0" applyFont="1" applyFill="1" applyAlignment="1">
      <alignment wrapText="1"/>
    </xf>
    <xf numFmtId="0" fontId="13" fillId="3" borderId="0" xfId="0" applyFont="1" applyFill="1" applyAlignment="1">
      <alignment horizontal="justify" vertical="top" wrapText="1"/>
    </xf>
    <xf numFmtId="0" fontId="13" fillId="3" borderId="0" xfId="0" applyFont="1" applyFill="1" applyAlignment="1">
      <alignment vertical="top" wrapText="1"/>
    </xf>
    <xf numFmtId="0" fontId="13" fillId="3" borderId="0" xfId="0" applyFont="1" applyFill="1" applyAlignment="1">
      <alignment horizontal="left" vertical="top" wrapText="1"/>
    </xf>
    <xf numFmtId="0" fontId="3" fillId="3" borderId="4" xfId="13" applyNumberFormat="1" applyFont="1" applyFill="1" applyBorder="1" applyAlignment="1">
      <alignment horizontal="center" vertical="top" wrapText="1"/>
    </xf>
    <xf numFmtId="49" fontId="3" fillId="3" borderId="4" xfId="13" applyNumberFormat="1" applyFont="1" applyFill="1" applyBorder="1" applyAlignment="1">
      <alignment horizontal="center" vertical="top" wrapText="1"/>
    </xf>
    <xf numFmtId="49" fontId="3" fillId="3" borderId="6" xfId="13" applyNumberFormat="1" applyFont="1" applyFill="1" applyBorder="1" applyAlignment="1">
      <alignment horizontal="center" vertical="center"/>
    </xf>
    <xf numFmtId="0" fontId="3" fillId="3" borderId="5" xfId="9" applyFont="1" applyFill="1" applyBorder="1" applyAlignment="1">
      <alignment horizontal="left" vertical="top" wrapText="1"/>
    </xf>
    <xf numFmtId="0" fontId="13" fillId="3" borderId="4" xfId="0" applyFont="1" applyFill="1" applyBorder="1" applyAlignment="1">
      <alignment vertical="top" wrapText="1"/>
    </xf>
    <xf numFmtId="0" fontId="13" fillId="3" borderId="0" xfId="0" applyFont="1" applyFill="1" applyAlignment="1">
      <alignment vertical="center" wrapText="1"/>
    </xf>
    <xf numFmtId="49" fontId="4" fillId="3" borderId="0" xfId="9" applyNumberFormat="1" applyFont="1" applyFill="1" applyAlignment="1">
      <alignment vertical="top"/>
    </xf>
    <xf numFmtId="49" fontId="3" fillId="3" borderId="0" xfId="9" applyNumberFormat="1" applyFont="1" applyFill="1" applyAlignment="1"/>
    <xf numFmtId="0" fontId="3" fillId="3" borderId="0" xfId="9" applyFont="1" applyFill="1" applyAlignment="1"/>
    <xf numFmtId="0" fontId="3" fillId="3" borderId="0" xfId="8" applyFont="1" applyFill="1" applyAlignment="1">
      <alignment horizontal="center"/>
    </xf>
    <xf numFmtId="0" fontId="3" fillId="3" borderId="0" xfId="10" applyFont="1" applyFill="1" applyAlignment="1">
      <alignment horizontal="left" vertical="top"/>
    </xf>
    <xf numFmtId="0" fontId="3" fillId="3" borderId="0" xfId="10" applyFont="1" applyFill="1"/>
    <xf numFmtId="0" fontId="3" fillId="3" borderId="0" xfId="8" applyFont="1" applyFill="1"/>
    <xf numFmtId="0" fontId="3" fillId="3" borderId="0" xfId="8" quotePrefix="1" applyFont="1" applyFill="1" applyAlignment="1">
      <alignment horizontal="left" vertical="top"/>
    </xf>
    <xf numFmtId="0" fontId="4" fillId="3" borderId="1" xfId="8" applyFont="1" applyFill="1" applyBorder="1" applyAlignment="1">
      <alignment horizontal="center" vertical="top"/>
    </xf>
    <xf numFmtId="0" fontId="4" fillId="3" borderId="1" xfId="8" applyFont="1" applyFill="1" applyBorder="1" applyAlignment="1">
      <alignment horizontal="left" vertical="top"/>
    </xf>
    <xf numFmtId="0" fontId="4" fillId="3" borderId="0" xfId="10" applyFont="1" applyFill="1"/>
    <xf numFmtId="0" fontId="3" fillId="3" borderId="0" xfId="10" applyFont="1" applyFill="1" applyAlignment="1">
      <alignment horizontal="center"/>
    </xf>
    <xf numFmtId="0" fontId="3" fillId="3" borderId="0" xfId="8" applyFont="1" applyFill="1" applyBorder="1" applyAlignment="1">
      <alignment horizontal="center"/>
    </xf>
    <xf numFmtId="0" fontId="3" fillId="3" borderId="0" xfId="8" applyFont="1" applyFill="1" applyBorder="1"/>
    <xf numFmtId="0" fontId="4" fillId="3" borderId="0" xfId="8" quotePrefix="1" applyFont="1" applyFill="1" applyBorder="1" applyAlignment="1">
      <alignment horizontal="center"/>
    </xf>
    <xf numFmtId="0" fontId="3" fillId="3" borderId="0" xfId="10" applyFont="1" applyFill="1" applyBorder="1" applyAlignment="1">
      <alignment horizontal="left" vertical="top"/>
    </xf>
    <xf numFmtId="0" fontId="3" fillId="3" borderId="0" xfId="8" quotePrefix="1" applyFont="1" applyFill="1" applyBorder="1" applyAlignment="1">
      <alignment horizontal="left"/>
    </xf>
    <xf numFmtId="0" fontId="3" fillId="3" borderId="0" xfId="8" quotePrefix="1" applyFont="1" applyFill="1" applyBorder="1" applyAlignment="1">
      <alignment horizontal="center"/>
    </xf>
    <xf numFmtId="0" fontId="4" fillId="3" borderId="0" xfId="8" applyFont="1" applyFill="1" applyBorder="1" applyAlignment="1">
      <alignment horizontal="left" vertical="top"/>
    </xf>
    <xf numFmtId="0" fontId="3" fillId="3" borderId="0" xfId="8" quotePrefix="1" applyFont="1" applyFill="1" applyBorder="1" applyAlignment="1">
      <alignment horizontal="left" vertical="top"/>
    </xf>
    <xf numFmtId="0" fontId="4" fillId="3" borderId="0" xfId="8" applyFont="1" applyFill="1" applyBorder="1" applyAlignment="1">
      <alignment horizontal="center"/>
    </xf>
    <xf numFmtId="0" fontId="4" fillId="3" borderId="0" xfId="8" applyFont="1" applyFill="1" applyBorder="1"/>
    <xf numFmtId="49" fontId="4" fillId="3" borderId="0" xfId="8" applyNumberFormat="1" applyFont="1" applyFill="1" applyBorder="1" applyAlignment="1">
      <alignment horizontal="center"/>
    </xf>
    <xf numFmtId="49" fontId="3" fillId="3" borderId="0" xfId="8" applyNumberFormat="1" applyFont="1" applyFill="1" applyBorder="1" applyAlignment="1">
      <alignment horizontal="center"/>
    </xf>
    <xf numFmtId="49" fontId="4" fillId="3" borderId="0" xfId="8" applyNumberFormat="1" applyFont="1" applyFill="1" applyBorder="1" applyAlignment="1">
      <alignment horizontal="left" vertical="top"/>
    </xf>
    <xf numFmtId="49" fontId="3" fillId="3" borderId="0" xfId="8" applyNumberFormat="1" applyFont="1" applyFill="1" applyBorder="1" applyAlignment="1">
      <alignment horizontal="left" vertical="top"/>
    </xf>
    <xf numFmtId="49" fontId="3" fillId="3" borderId="0" xfId="8" applyNumberFormat="1" applyFont="1" applyFill="1" applyBorder="1" applyAlignment="1">
      <alignment horizontal="left" vertical="top" wrapText="1"/>
    </xf>
    <xf numFmtId="49" fontId="3" fillId="3" borderId="0" xfId="8" quotePrefix="1" applyNumberFormat="1" applyFont="1" applyFill="1" applyBorder="1" applyAlignment="1">
      <alignment horizontal="left" vertical="top" wrapText="1"/>
    </xf>
    <xf numFmtId="49" fontId="3" fillId="3" borderId="0" xfId="8" applyNumberFormat="1" applyFont="1" applyFill="1" applyBorder="1" applyAlignment="1">
      <alignment horizontal="center" vertical="top"/>
    </xf>
    <xf numFmtId="49" fontId="3" fillId="3" borderId="0" xfId="8" quotePrefix="1" applyNumberFormat="1" applyFont="1" applyFill="1" applyBorder="1" applyAlignment="1">
      <alignment horizontal="left" vertical="top"/>
    </xf>
    <xf numFmtId="0" fontId="3" fillId="3" borderId="0" xfId="10" applyFont="1" applyFill="1" applyBorder="1" applyAlignment="1">
      <alignment horizontal="center"/>
    </xf>
    <xf numFmtId="0" fontId="3" fillId="3" borderId="0" xfId="10" applyFont="1" applyFill="1" applyBorder="1"/>
    <xf numFmtId="49" fontId="4" fillId="3" borderId="4" xfId="8" applyNumberFormat="1" applyFont="1" applyFill="1" applyBorder="1" applyAlignment="1">
      <alignment horizontal="center" vertical="top"/>
    </xf>
    <xf numFmtId="49" fontId="3" fillId="3" borderId="4" xfId="8" applyNumberFormat="1" applyFont="1" applyFill="1" applyBorder="1" applyAlignment="1">
      <alignment horizontal="center" vertical="top"/>
    </xf>
    <xf numFmtId="0" fontId="3" fillId="3" borderId="5" xfId="10" applyFont="1" applyFill="1" applyBorder="1" applyAlignment="1">
      <alignment horizontal="left" vertical="top" wrapText="1"/>
    </xf>
    <xf numFmtId="0" fontId="3" fillId="3" borderId="5" xfId="13" applyNumberFormat="1" applyFont="1" applyFill="1" applyBorder="1" applyAlignment="1">
      <alignment horizontal="left" vertical="top" wrapText="1"/>
    </xf>
    <xf numFmtId="167" fontId="3" fillId="3" borderId="5" xfId="13" applyNumberFormat="1" applyFont="1" applyFill="1" applyBorder="1" applyAlignment="1">
      <alignment horizontal="left" vertical="top" wrapText="1"/>
    </xf>
    <xf numFmtId="49" fontId="4" fillId="3" borderId="1" xfId="9" applyNumberFormat="1" applyFont="1" applyFill="1" applyBorder="1" applyAlignment="1">
      <alignment horizontal="center" vertical="top" wrapText="1"/>
    </xf>
    <xf numFmtId="49" fontId="3" fillId="3" borderId="1" xfId="9" applyNumberFormat="1" applyFont="1" applyFill="1" applyBorder="1" applyAlignment="1">
      <alignment horizontal="center" vertical="top" wrapText="1"/>
    </xf>
    <xf numFmtId="0" fontId="3" fillId="3" borderId="1" xfId="9" applyFont="1" applyFill="1" applyBorder="1" applyAlignment="1">
      <alignment horizontal="left" vertical="top" wrapText="1"/>
    </xf>
    <xf numFmtId="0" fontId="13" fillId="3" borderId="4" xfId="0" applyFont="1" applyFill="1" applyBorder="1" applyAlignment="1">
      <alignment wrapText="1"/>
    </xf>
    <xf numFmtId="165" fontId="3" fillId="3" borderId="0" xfId="13" applyNumberFormat="1" applyFont="1" applyFill="1" applyBorder="1" applyAlignment="1">
      <alignment horizontal="left" vertical="top" wrapText="1"/>
    </xf>
    <xf numFmtId="169" fontId="4" fillId="3" borderId="4" xfId="9" applyNumberFormat="1" applyFont="1" applyFill="1" applyBorder="1" applyAlignment="1">
      <alignment horizontal="right" wrapText="1"/>
    </xf>
    <xf numFmtId="169" fontId="3" fillId="3" borderId="4" xfId="9" applyNumberFormat="1" applyFont="1" applyFill="1" applyBorder="1" applyAlignment="1">
      <alignment horizontal="right" wrapText="1"/>
    </xf>
    <xf numFmtId="49" fontId="4" fillId="3" borderId="1" xfId="8" applyNumberFormat="1" applyFont="1" applyFill="1" applyBorder="1" applyAlignment="1">
      <alignment horizontal="left" vertical="top" wrapText="1"/>
    </xf>
    <xf numFmtId="0" fontId="3" fillId="4" borderId="0" xfId="9" applyFont="1" applyFill="1"/>
    <xf numFmtId="0" fontId="3" fillId="4" borderId="0" xfId="9" applyFont="1" applyFill="1" applyAlignment="1">
      <alignment horizontal="right"/>
    </xf>
    <xf numFmtId="0" fontId="3" fillId="5" borderId="0" xfId="9" applyFont="1" applyFill="1" applyAlignment="1">
      <alignment horizontal="right"/>
    </xf>
    <xf numFmtId="169" fontId="4" fillId="3" borderId="2" xfId="9" applyNumberFormat="1" applyFont="1" applyFill="1" applyBorder="1" applyAlignment="1">
      <alignment horizontal="right" wrapText="1"/>
    </xf>
    <xf numFmtId="0" fontId="3" fillId="3" borderId="0" xfId="9" applyFont="1" applyFill="1" applyBorder="1" applyAlignment="1">
      <alignment horizontal="center" vertical="top" wrapText="1"/>
    </xf>
    <xf numFmtId="0" fontId="3" fillId="0" borderId="0" xfId="10" applyFont="1" applyFill="1"/>
    <xf numFmtId="169" fontId="4" fillId="0" borderId="8" xfId="8" applyNumberFormat="1" applyFont="1" applyFill="1" applyBorder="1" applyAlignment="1">
      <alignment horizontal="right" vertical="center" wrapText="1"/>
    </xf>
    <xf numFmtId="169" fontId="4" fillId="0" borderId="1" xfId="8" applyNumberFormat="1" applyFont="1" applyFill="1" applyBorder="1" applyAlignment="1">
      <alignment horizontal="right" vertical="center" wrapText="1"/>
    </xf>
    <xf numFmtId="169" fontId="3" fillId="0" borderId="1" xfId="8" applyNumberFormat="1" applyFont="1" applyFill="1" applyBorder="1" applyAlignment="1">
      <alignment horizontal="right" vertical="center" wrapText="1"/>
    </xf>
    <xf numFmtId="169" fontId="3" fillId="0" borderId="1" xfId="8" applyNumberFormat="1" applyFont="1" applyFill="1" applyBorder="1" applyAlignment="1">
      <alignment horizontal="right" wrapText="1"/>
    </xf>
    <xf numFmtId="169" fontId="3" fillId="0" borderId="1" xfId="8" quotePrefix="1" applyNumberFormat="1" applyFont="1" applyFill="1" applyBorder="1" applyAlignment="1">
      <alignment horizontal="right" vertical="center" wrapText="1"/>
    </xf>
    <xf numFmtId="169" fontId="4" fillId="0" borderId="1" xfId="8" applyNumberFormat="1" applyFont="1" applyFill="1" applyBorder="1" applyAlignment="1">
      <alignment horizontal="right" wrapText="1"/>
    </xf>
    <xf numFmtId="0" fontId="3" fillId="0" borderId="6" xfId="9" applyFont="1" applyFill="1" applyBorder="1"/>
    <xf numFmtId="0" fontId="4" fillId="0" borderId="4" xfId="9" applyFont="1" applyFill="1" applyBorder="1"/>
    <xf numFmtId="0" fontId="3" fillId="0" borderId="0" xfId="9" applyFont="1" applyFill="1"/>
    <xf numFmtId="0" fontId="3" fillId="0" borderId="4" xfId="9" applyFont="1" applyFill="1" applyBorder="1"/>
    <xf numFmtId="0" fontId="4" fillId="0" borderId="0" xfId="9" applyFont="1" applyFill="1" applyBorder="1"/>
    <xf numFmtId="0" fontId="3" fillId="0" borderId="6" xfId="9" applyFont="1" applyFill="1" applyBorder="1" applyAlignment="1">
      <alignment horizontal="center" vertical="center" wrapText="1"/>
    </xf>
    <xf numFmtId="169" fontId="3" fillId="0" borderId="0" xfId="9" applyNumberFormat="1" applyFont="1" applyFill="1"/>
    <xf numFmtId="169" fontId="3" fillId="0" borderId="4" xfId="9" applyNumberFormat="1" applyFont="1" applyFill="1" applyBorder="1"/>
    <xf numFmtId="0" fontId="3" fillId="0" borderId="6" xfId="9" applyFont="1" applyFill="1" applyBorder="1" applyAlignment="1">
      <alignment horizontal="center"/>
    </xf>
    <xf numFmtId="169" fontId="3" fillId="0" borderId="0" xfId="9" applyNumberFormat="1" applyFont="1" applyFill="1" applyAlignment="1">
      <alignment horizontal="right"/>
    </xf>
    <xf numFmtId="169" fontId="3" fillId="0" borderId="4" xfId="9" applyNumberFormat="1" applyFont="1" applyFill="1" applyBorder="1" applyAlignment="1">
      <alignment horizontal="right"/>
    </xf>
    <xf numFmtId="0" fontId="3" fillId="3" borderId="12" xfId="13" applyNumberFormat="1" applyFont="1" applyFill="1" applyBorder="1" applyAlignment="1">
      <alignment horizontal="center" vertical="top"/>
    </xf>
    <xf numFmtId="0" fontId="4" fillId="3" borderId="8" xfId="9" applyFont="1" applyFill="1" applyBorder="1" applyAlignment="1">
      <alignment horizontal="center" vertical="top" wrapText="1"/>
    </xf>
    <xf numFmtId="0" fontId="3" fillId="3" borderId="1" xfId="9" applyFont="1" applyFill="1" applyBorder="1" applyAlignment="1">
      <alignment horizontal="center" vertical="top" wrapText="1"/>
    </xf>
    <xf numFmtId="49" fontId="4" fillId="3" borderId="11" xfId="9" applyNumberFormat="1" applyFont="1" applyFill="1" applyBorder="1" applyAlignment="1">
      <alignment horizontal="center" vertical="top" wrapText="1"/>
    </xf>
    <xf numFmtId="49" fontId="3" fillId="3" borderId="11" xfId="9" applyNumberFormat="1" applyFont="1" applyFill="1" applyBorder="1" applyAlignment="1">
      <alignment horizontal="center" vertical="top" wrapText="1"/>
    </xf>
    <xf numFmtId="0" fontId="3" fillId="3" borderId="7" xfId="9" applyFont="1" applyFill="1" applyBorder="1" applyAlignment="1">
      <alignment horizontal="left" vertical="top" wrapText="1"/>
    </xf>
    <xf numFmtId="0" fontId="3" fillId="3" borderId="11" xfId="9" applyFont="1" applyFill="1" applyBorder="1" applyAlignment="1">
      <alignment horizontal="left" vertical="top" wrapText="1"/>
    </xf>
    <xf numFmtId="0" fontId="3" fillId="3" borderId="7" xfId="10" applyFont="1" applyFill="1" applyBorder="1" applyAlignment="1">
      <alignment horizontal="left" vertical="top" wrapText="1"/>
    </xf>
    <xf numFmtId="169" fontId="3" fillId="0" borderId="4" xfId="9" applyNumberFormat="1" applyFont="1" applyFill="1" applyBorder="1" applyAlignment="1">
      <alignment horizontal="right" wrapText="1"/>
    </xf>
    <xf numFmtId="169" fontId="3" fillId="0" borderId="0" xfId="9" applyNumberFormat="1" applyFont="1" applyFill="1" applyBorder="1" applyAlignment="1">
      <alignment horizontal="right"/>
    </xf>
    <xf numFmtId="49" fontId="3" fillId="3" borderId="14" xfId="9" applyNumberFormat="1" applyFont="1" applyFill="1" applyBorder="1" applyAlignment="1">
      <alignment horizontal="center" vertical="top" wrapText="1"/>
    </xf>
    <xf numFmtId="166" fontId="3" fillId="3" borderId="14" xfId="9" applyNumberFormat="1" applyFont="1" applyFill="1" applyBorder="1" applyAlignment="1">
      <alignment horizontal="center" vertical="top" wrapText="1"/>
    </xf>
    <xf numFmtId="49" fontId="3" fillId="3" borderId="5" xfId="9" applyNumberFormat="1" applyFont="1" applyFill="1" applyBorder="1" applyAlignment="1">
      <alignment vertical="top" wrapText="1"/>
    </xf>
    <xf numFmtId="169" fontId="4" fillId="0" borderId="0" xfId="9" applyNumberFormat="1" applyFont="1" applyFill="1" applyBorder="1" applyAlignment="1">
      <alignment vertical="center"/>
    </xf>
    <xf numFmtId="169" fontId="4" fillId="0" borderId="4" xfId="9" applyNumberFormat="1" applyFont="1" applyFill="1" applyBorder="1" applyAlignment="1">
      <alignment vertical="center"/>
    </xf>
    <xf numFmtId="169" fontId="4" fillId="0" borderId="11" xfId="9" applyNumberFormat="1" applyFont="1" applyFill="1" applyBorder="1" applyAlignment="1">
      <alignment vertical="center"/>
    </xf>
    <xf numFmtId="169" fontId="4" fillId="0" borderId="7" xfId="9" applyNumberFormat="1" applyFont="1" applyFill="1" applyBorder="1" applyAlignment="1">
      <alignment vertical="center"/>
    </xf>
    <xf numFmtId="169" fontId="4" fillId="3" borderId="0" xfId="10" applyNumberFormat="1" applyFont="1" applyFill="1"/>
    <xf numFmtId="0" fontId="3" fillId="0" borderId="1" xfId="10" applyFont="1" applyFill="1" applyBorder="1" applyAlignment="1">
      <alignment horizontal="left" vertical="top" wrapText="1"/>
    </xf>
    <xf numFmtId="49" fontId="2" fillId="3" borderId="6" xfId="12" applyNumberFormat="1" applyFont="1" applyFill="1" applyBorder="1" applyAlignment="1">
      <alignment horizontal="center" vertical="center" wrapText="1"/>
    </xf>
    <xf numFmtId="49" fontId="2" fillId="0" borderId="6" xfId="12" applyNumberFormat="1" applyFont="1" applyFill="1" applyBorder="1" applyAlignment="1">
      <alignment horizontal="center" vertical="center" wrapText="1"/>
    </xf>
    <xf numFmtId="49" fontId="1" fillId="3" borderId="0" xfId="10" applyNumberFormat="1" applyFont="1" applyFill="1" applyAlignment="1">
      <alignment horizontal="center"/>
    </xf>
    <xf numFmtId="49" fontId="2" fillId="3" borderId="6" xfId="13" applyNumberFormat="1" applyFont="1" applyFill="1" applyBorder="1" applyAlignment="1">
      <alignment horizontal="center" vertical="top"/>
    </xf>
    <xf numFmtId="49" fontId="2" fillId="3" borderId="6" xfId="9" applyNumberFormat="1" applyFont="1" applyFill="1" applyBorder="1" applyAlignment="1">
      <alignment horizontal="center" vertical="top"/>
    </xf>
    <xf numFmtId="49" fontId="2" fillId="0" borderId="6" xfId="9" applyNumberFormat="1" applyFont="1" applyFill="1" applyBorder="1" applyAlignment="1">
      <alignment horizontal="center"/>
    </xf>
    <xf numFmtId="169" fontId="15" fillId="0" borderId="4" xfId="9" applyNumberFormat="1" applyFont="1" applyFill="1" applyBorder="1" applyAlignment="1">
      <alignment horizontal="right" wrapText="1"/>
    </xf>
    <xf numFmtId="169" fontId="4" fillId="0" borderId="4" xfId="9" applyNumberFormat="1" applyFont="1" applyFill="1" applyBorder="1" applyAlignment="1">
      <alignment horizontal="right" wrapText="1"/>
    </xf>
    <xf numFmtId="169" fontId="3" fillId="0" borderId="4" xfId="13" applyNumberFormat="1" applyFont="1" applyFill="1" applyBorder="1" applyAlignment="1">
      <alignment horizontal="right" wrapText="1"/>
    </xf>
    <xf numFmtId="169" fontId="6" fillId="0" borderId="4" xfId="9" applyNumberFormat="1" applyFont="1" applyFill="1" applyBorder="1" applyAlignment="1">
      <alignment horizontal="right"/>
    </xf>
    <xf numFmtId="169" fontId="4" fillId="0" borderId="4" xfId="9" applyNumberFormat="1" applyFont="1" applyFill="1" applyBorder="1" applyAlignment="1">
      <alignment horizontal="right"/>
    </xf>
    <xf numFmtId="169" fontId="3" fillId="0" borderId="14" xfId="9" applyNumberFormat="1" applyFont="1" applyFill="1" applyBorder="1" applyAlignment="1">
      <alignment horizontal="right"/>
    </xf>
    <xf numFmtId="169" fontId="3" fillId="0" borderId="7" xfId="9" applyNumberFormat="1" applyFont="1" applyFill="1" applyBorder="1" applyAlignment="1">
      <alignment horizontal="right"/>
    </xf>
    <xf numFmtId="3" fontId="3" fillId="0" borderId="0" xfId="9" applyNumberFormat="1" applyFont="1" applyFill="1" applyBorder="1" applyAlignment="1">
      <alignment horizontal="right"/>
    </xf>
    <xf numFmtId="169" fontId="4" fillId="0" borderId="2" xfId="9" applyNumberFormat="1" applyFont="1" applyFill="1" applyBorder="1" applyAlignment="1">
      <alignment vertical="center" wrapText="1"/>
    </xf>
    <xf numFmtId="169" fontId="3" fillId="0" borderId="4" xfId="9" applyNumberFormat="1" applyFont="1" applyFill="1" applyBorder="1" applyAlignment="1">
      <alignment wrapText="1"/>
    </xf>
    <xf numFmtId="169" fontId="3" fillId="0" borderId="4" xfId="9" applyNumberFormat="1" applyFont="1" applyFill="1" applyBorder="1" applyAlignment="1"/>
    <xf numFmtId="3" fontId="3" fillId="0" borderId="6" xfId="9" applyNumberFormat="1" applyFont="1" applyFill="1" applyBorder="1" applyAlignment="1">
      <alignment horizontal="center" vertical="top"/>
    </xf>
    <xf numFmtId="169" fontId="4" fillId="0" borderId="4" xfId="9" applyNumberFormat="1" applyFont="1" applyFill="1" applyBorder="1" applyAlignment="1">
      <alignment horizontal="right" vertical="center" wrapText="1"/>
    </xf>
    <xf numFmtId="169" fontId="3" fillId="0" borderId="4" xfId="9" applyNumberFormat="1" applyFont="1" applyFill="1" applyBorder="1" applyAlignment="1">
      <alignment horizontal="right" vertical="center" wrapText="1"/>
    </xf>
    <xf numFmtId="169" fontId="4" fillId="0" borderId="7" xfId="9" applyNumberFormat="1" applyFont="1" applyFill="1" applyBorder="1" applyAlignment="1">
      <alignment horizontal="right" vertical="center" wrapText="1"/>
    </xf>
    <xf numFmtId="169" fontId="4" fillId="0" borderId="0" xfId="9" applyNumberFormat="1" applyFont="1" applyFill="1" applyBorder="1" applyAlignment="1">
      <alignment horizontal="right" wrapText="1"/>
    </xf>
    <xf numFmtId="169" fontId="4" fillId="0" borderId="2" xfId="9" applyNumberFormat="1" applyFont="1" applyFill="1" applyBorder="1" applyAlignment="1">
      <alignment horizontal="right" vertical="center" wrapText="1"/>
    </xf>
    <xf numFmtId="169" fontId="3" fillId="0" borderId="7" xfId="9" applyNumberFormat="1" applyFont="1" applyFill="1" applyBorder="1" applyAlignment="1">
      <alignment horizontal="right" vertical="center" wrapText="1"/>
    </xf>
    <xf numFmtId="3" fontId="3" fillId="0" borderId="0" xfId="9" applyNumberFormat="1" applyFont="1" applyFill="1" applyBorder="1" applyAlignment="1">
      <alignment horizontal="right" wrapText="1"/>
    </xf>
    <xf numFmtId="3" fontId="3" fillId="0" borderId="6" xfId="9" applyNumberFormat="1" applyFont="1" applyFill="1" applyBorder="1" applyAlignment="1">
      <alignment horizontal="center" vertical="center" wrapText="1"/>
    </xf>
    <xf numFmtId="3" fontId="3" fillId="0" borderId="6" xfId="9" applyNumberFormat="1" applyFont="1" applyFill="1" applyBorder="1" applyAlignment="1">
      <alignment horizontal="center"/>
    </xf>
    <xf numFmtId="0" fontId="4" fillId="3" borderId="4" xfId="18" applyFont="1" applyFill="1" applyBorder="1" applyAlignment="1">
      <alignment vertical="top" wrapText="1"/>
    </xf>
    <xf numFmtId="0" fontId="3" fillId="3" borderId="4" xfId="18" applyFont="1" applyFill="1" applyBorder="1" applyAlignment="1">
      <alignment vertical="top" wrapText="1"/>
    </xf>
    <xf numFmtId="0" fontId="17" fillId="3" borderId="4" xfId="18" applyFont="1" applyFill="1" applyBorder="1" applyAlignment="1">
      <alignment horizontal="left" vertical="top" wrapText="1"/>
    </xf>
    <xf numFmtId="0" fontId="6" fillId="3" borderId="4" xfId="18" applyFont="1" applyFill="1" applyBorder="1" applyAlignment="1">
      <alignment horizontal="left" vertical="top" wrapText="1"/>
    </xf>
    <xf numFmtId="0" fontId="4" fillId="7" borderId="0" xfId="18" applyFont="1" applyFill="1" applyAlignment="1">
      <alignment horizontal="center" vertical="top" wrapText="1"/>
    </xf>
    <xf numFmtId="0" fontId="3" fillId="7" borderId="0" xfId="18" applyFont="1" applyFill="1" applyAlignment="1">
      <alignment vertical="top" wrapText="1"/>
    </xf>
    <xf numFmtId="0" fontId="3" fillId="7" borderId="0" xfId="10" applyFont="1" applyFill="1"/>
    <xf numFmtId="0" fontId="3" fillId="7" borderId="0" xfId="18" applyFont="1" applyFill="1" applyAlignment="1">
      <alignment horizontal="right" vertical="top"/>
    </xf>
    <xf numFmtId="0" fontId="2" fillId="7" borderId="0" xfId="18" applyFont="1" applyFill="1"/>
    <xf numFmtId="0" fontId="2" fillId="7" borderId="12" xfId="18" applyFont="1" applyFill="1" applyBorder="1" applyAlignment="1">
      <alignment horizontal="center" vertical="top" wrapText="1"/>
    </xf>
    <xf numFmtId="0" fontId="2" fillId="7" borderId="6" xfId="18" applyFont="1" applyFill="1" applyBorder="1" applyAlignment="1">
      <alignment horizontal="center" vertical="top" wrapText="1"/>
    </xf>
    <xf numFmtId="0" fontId="3" fillId="7" borderId="6" xfId="18" applyFont="1" applyFill="1" applyBorder="1" applyAlignment="1">
      <alignment horizontal="center" vertical="center" wrapText="1"/>
    </xf>
    <xf numFmtId="3" fontId="3" fillId="7" borderId="6" xfId="18" applyNumberFormat="1" applyFont="1" applyFill="1" applyBorder="1" applyAlignment="1">
      <alignment horizontal="center" vertical="center" wrapText="1"/>
    </xf>
    <xf numFmtId="0" fontId="4" fillId="3" borderId="2" xfId="7" applyFont="1" applyFill="1" applyBorder="1" applyAlignment="1">
      <alignment horizontal="left" vertical="top" wrapText="1"/>
    </xf>
    <xf numFmtId="165" fontId="4" fillId="3" borderId="4" xfId="14" applyNumberFormat="1" applyFont="1" applyFill="1" applyBorder="1" applyAlignment="1">
      <alignment horizontal="left" vertical="top" wrapText="1"/>
    </xf>
    <xf numFmtId="0" fontId="3" fillId="3" borderId="4" xfId="14" applyNumberFormat="1" applyFont="1" applyFill="1" applyBorder="1" applyAlignment="1">
      <alignment horizontal="left" vertical="top" wrapText="1"/>
    </xf>
    <xf numFmtId="0" fontId="3" fillId="0" borderId="4" xfId="13" applyNumberFormat="1" applyFont="1" applyFill="1" applyBorder="1" applyAlignment="1">
      <alignment horizontal="left" vertical="top" wrapText="1"/>
    </xf>
    <xf numFmtId="0" fontId="3" fillId="3" borderId="4" xfId="0" applyFont="1" applyFill="1" applyBorder="1" applyAlignment="1">
      <alignment horizontal="left" vertical="top" wrapText="1"/>
    </xf>
    <xf numFmtId="167" fontId="3" fillId="3" borderId="4" xfId="14" applyNumberFormat="1" applyFont="1" applyFill="1" applyBorder="1" applyAlignment="1">
      <alignment horizontal="left" vertical="top" wrapText="1"/>
    </xf>
    <xf numFmtId="167" fontId="3" fillId="3" borderId="4" xfId="14" applyNumberFormat="1" applyFont="1" applyFill="1" applyBorder="1" applyAlignment="1">
      <alignment vertical="top" wrapText="1"/>
    </xf>
    <xf numFmtId="0" fontId="3" fillId="3" borderId="4" xfId="0" applyFont="1" applyFill="1" applyBorder="1" applyAlignment="1">
      <alignment vertical="top" wrapText="1"/>
    </xf>
    <xf numFmtId="0" fontId="4" fillId="3" borderId="4" xfId="14" applyNumberFormat="1" applyFont="1" applyFill="1" applyBorder="1" applyAlignment="1">
      <alignment horizontal="left" vertical="top" wrapText="1"/>
    </xf>
    <xf numFmtId="0" fontId="13" fillId="3" borderId="4" xfId="0" applyFont="1" applyFill="1" applyBorder="1"/>
    <xf numFmtId="0" fontId="3" fillId="3" borderId="4" xfId="9" applyFont="1" applyFill="1" applyBorder="1" applyAlignment="1">
      <alignment wrapText="1"/>
    </xf>
    <xf numFmtId="0" fontId="13" fillId="3" borderId="4" xfId="0" applyFont="1" applyFill="1" applyBorder="1" applyAlignment="1">
      <alignment vertical="top"/>
    </xf>
    <xf numFmtId="0" fontId="14" fillId="3" borderId="4" xfId="0" applyFont="1" applyFill="1" applyBorder="1" applyAlignment="1">
      <alignment horizontal="left" vertical="top" wrapText="1"/>
    </xf>
    <xf numFmtId="0" fontId="14" fillId="3" borderId="4" xfId="0" applyFont="1" applyFill="1" applyBorder="1" applyAlignment="1">
      <alignment vertical="top" wrapText="1"/>
    </xf>
    <xf numFmtId="169" fontId="3" fillId="0" borderId="4" xfId="9" applyNumberFormat="1" applyFont="1" applyFill="1" applyBorder="1" applyAlignment="1">
      <alignment horizontal="right" vertical="top" wrapText="1"/>
    </xf>
    <xf numFmtId="0" fontId="4" fillId="3" borderId="0" xfId="9" applyFont="1" applyFill="1" applyAlignment="1">
      <alignment vertical="top"/>
    </xf>
    <xf numFmtId="0" fontId="13" fillId="6" borderId="0" xfId="0" applyFont="1" applyFill="1" applyAlignment="1">
      <alignment vertical="top" wrapText="1"/>
    </xf>
    <xf numFmtId="0" fontId="4" fillId="3" borderId="4" xfId="7" applyFont="1" applyFill="1" applyBorder="1" applyAlignment="1">
      <alignment horizontal="left" vertical="top" wrapText="1"/>
    </xf>
    <xf numFmtId="0" fontId="3" fillId="3" borderId="4" xfId="7" applyFont="1" applyFill="1" applyBorder="1" applyAlignment="1">
      <alignment horizontal="left" vertical="top" wrapText="1"/>
    </xf>
    <xf numFmtId="0" fontId="3" fillId="3" borderId="5" xfId="7" applyFont="1" applyFill="1" applyBorder="1" applyAlignment="1">
      <alignment horizontal="left" vertical="top" wrapText="1"/>
    </xf>
    <xf numFmtId="0" fontId="14" fillId="3" borderId="4" xfId="0" applyFont="1" applyFill="1" applyBorder="1" applyAlignment="1">
      <alignment wrapText="1"/>
    </xf>
    <xf numFmtId="0" fontId="15" fillId="3" borderId="4" xfId="7" applyFont="1" applyFill="1" applyBorder="1" applyAlignment="1">
      <alignment horizontal="left" vertical="top" wrapText="1"/>
    </xf>
    <xf numFmtId="0" fontId="3" fillId="3" borderId="7" xfId="7" applyFont="1" applyFill="1" applyBorder="1" applyAlignment="1">
      <alignment horizontal="left" vertical="top" wrapText="1"/>
    </xf>
    <xf numFmtId="43" fontId="4" fillId="3" borderId="3" xfId="17" applyFont="1" applyFill="1" applyBorder="1" applyAlignment="1">
      <alignment horizontal="left" vertical="top" wrapText="1"/>
    </xf>
    <xf numFmtId="0" fontId="4" fillId="3" borderId="7" xfId="7" applyFont="1" applyFill="1" applyBorder="1" applyAlignment="1">
      <alignment horizontal="left" vertical="top" wrapText="1"/>
    </xf>
    <xf numFmtId="0" fontId="3" fillId="3" borderId="7" xfId="18" applyFont="1" applyFill="1" applyBorder="1" applyAlignment="1">
      <alignment vertical="top" wrapText="1"/>
    </xf>
    <xf numFmtId="169" fontId="3" fillId="0" borderId="5" xfId="9" applyNumberFormat="1" applyFont="1" applyFill="1" applyBorder="1" applyAlignment="1">
      <alignment horizontal="right"/>
    </xf>
    <xf numFmtId="0" fontId="3" fillId="3" borderId="0" xfId="9" applyFont="1" applyFill="1" applyAlignment="1">
      <alignment vertical="top"/>
    </xf>
    <xf numFmtId="49" fontId="2" fillId="3" borderId="6" xfId="13" applyNumberFormat="1" applyFont="1" applyFill="1" applyBorder="1" applyAlignment="1">
      <alignment horizontal="left" vertical="top"/>
    </xf>
    <xf numFmtId="0" fontId="4" fillId="3" borderId="5" xfId="13" applyNumberFormat="1" applyFont="1" applyFill="1" applyBorder="1" applyAlignment="1">
      <alignment horizontal="left" vertical="top" wrapText="1"/>
    </xf>
    <xf numFmtId="166" fontId="3" fillId="3" borderId="5" xfId="9" applyNumberFormat="1" applyFont="1" applyFill="1" applyBorder="1" applyAlignment="1">
      <alignment horizontal="left" vertical="top" wrapText="1"/>
    </xf>
    <xf numFmtId="0" fontId="3" fillId="3" borderId="6" xfId="13" applyNumberFormat="1" applyFont="1" applyFill="1" applyBorder="1" applyAlignment="1">
      <alignment horizontal="left" vertical="top"/>
    </xf>
    <xf numFmtId="0" fontId="3" fillId="3" borderId="9" xfId="9" applyFont="1" applyFill="1" applyBorder="1" applyAlignment="1">
      <alignment horizontal="left" vertical="top" wrapText="1"/>
    </xf>
    <xf numFmtId="0" fontId="3" fillId="3" borderId="0" xfId="9" applyFont="1" applyFill="1" applyAlignment="1">
      <alignment horizontal="left"/>
    </xf>
    <xf numFmtId="0" fontId="3" fillId="3" borderId="12" xfId="13" applyNumberFormat="1" applyFont="1" applyFill="1" applyBorder="1" applyAlignment="1">
      <alignment horizontal="left" vertical="top"/>
    </xf>
    <xf numFmtId="0" fontId="4" fillId="3" borderId="8" xfId="9" applyFont="1" applyFill="1" applyBorder="1" applyAlignment="1">
      <alignment horizontal="left" vertical="top" wrapText="1"/>
    </xf>
    <xf numFmtId="0" fontId="4" fillId="7" borderId="0" xfId="18" applyFont="1" applyFill="1" applyAlignment="1">
      <alignment horizontal="center" vertical="center" wrapText="1"/>
    </xf>
    <xf numFmtId="168" fontId="3" fillId="7" borderId="0" xfId="8" applyNumberFormat="1" applyFont="1" applyFill="1" applyAlignment="1">
      <alignment horizontal="right"/>
    </xf>
    <xf numFmtId="3" fontId="3" fillId="7" borderId="6" xfId="18" applyNumberFormat="1" applyFont="1" applyFill="1" applyBorder="1" applyAlignment="1">
      <alignment horizontal="center" vertical="center" wrapText="1"/>
    </xf>
    <xf numFmtId="169" fontId="3" fillId="3" borderId="2" xfId="9" applyNumberFormat="1" applyFont="1" applyFill="1" applyBorder="1" applyAlignment="1">
      <alignment horizontal="center" vertical="center" wrapText="1"/>
    </xf>
    <xf numFmtId="169" fontId="3" fillId="3" borderId="7" xfId="9" applyNumberFormat="1" applyFont="1" applyFill="1" applyBorder="1" applyAlignment="1">
      <alignment horizontal="center" vertical="center" wrapText="1"/>
    </xf>
    <xf numFmtId="169" fontId="18" fillId="3" borderId="6" xfId="9" applyNumberFormat="1" applyFont="1" applyFill="1" applyBorder="1" applyAlignment="1">
      <alignment horizontal="center" vertical="center" wrapText="1"/>
    </xf>
    <xf numFmtId="0" fontId="3" fillId="3" borderId="2" xfId="7" applyFont="1" applyFill="1" applyBorder="1" applyAlignment="1">
      <alignment horizontal="center" vertical="center" wrapText="1"/>
    </xf>
    <xf numFmtId="0" fontId="3" fillId="3" borderId="4" xfId="7" applyFont="1" applyFill="1" applyBorder="1" applyAlignment="1">
      <alignment horizontal="center" vertical="center" wrapText="1"/>
    </xf>
    <xf numFmtId="0" fontId="3" fillId="3" borderId="7" xfId="7" applyFont="1" applyFill="1" applyBorder="1" applyAlignment="1">
      <alignment horizontal="center" vertical="center" wrapText="1"/>
    </xf>
    <xf numFmtId="0" fontId="3" fillId="3" borderId="2" xfId="8" applyFont="1" applyFill="1" applyBorder="1" applyAlignment="1">
      <alignment horizontal="center" vertical="center"/>
    </xf>
    <xf numFmtId="0" fontId="3" fillId="3" borderId="7" xfId="8" applyFont="1" applyFill="1" applyBorder="1" applyAlignment="1">
      <alignment horizontal="center" vertical="center"/>
    </xf>
    <xf numFmtId="0" fontId="3" fillId="3" borderId="11" xfId="9" applyFont="1" applyFill="1" applyBorder="1" applyAlignment="1">
      <alignment horizontal="center" vertical="top" wrapText="1"/>
    </xf>
    <xf numFmtId="0" fontId="3" fillId="3" borderId="14" xfId="9" applyFont="1" applyFill="1" applyBorder="1" applyAlignment="1">
      <alignment horizontal="center" vertical="top" wrapText="1"/>
    </xf>
    <xf numFmtId="3" fontId="3" fillId="7" borderId="2" xfId="18" applyNumberFormat="1" applyFont="1" applyFill="1" applyBorder="1" applyAlignment="1">
      <alignment horizontal="center" vertical="center" wrapText="1"/>
    </xf>
    <xf numFmtId="3" fontId="3" fillId="7" borderId="4" xfId="18" applyNumberFormat="1" applyFont="1" applyFill="1" applyBorder="1" applyAlignment="1">
      <alignment horizontal="center" vertical="center" wrapText="1"/>
    </xf>
    <xf numFmtId="3" fontId="3" fillId="7" borderId="7" xfId="18" applyNumberFormat="1" applyFont="1" applyFill="1" applyBorder="1" applyAlignment="1">
      <alignment horizontal="center" vertical="center" wrapText="1"/>
    </xf>
    <xf numFmtId="0" fontId="3" fillId="3" borderId="12" xfId="13" applyNumberFormat="1" applyFont="1" applyFill="1" applyBorder="1" applyAlignment="1">
      <alignment horizontal="center" vertical="top"/>
    </xf>
    <xf numFmtId="0" fontId="3" fillId="3" borderId="13" xfId="13" applyNumberFormat="1" applyFont="1" applyFill="1" applyBorder="1" applyAlignment="1">
      <alignment horizontal="center" vertical="top"/>
    </xf>
    <xf numFmtId="0" fontId="4" fillId="3" borderId="8" xfId="9" applyFont="1" applyFill="1" applyBorder="1" applyAlignment="1">
      <alignment horizontal="center" vertical="top" wrapText="1"/>
    </xf>
    <xf numFmtId="0" fontId="4" fillId="3" borderId="10" xfId="9" applyFont="1" applyFill="1" applyBorder="1" applyAlignment="1">
      <alignment horizontal="center" vertical="top" wrapText="1"/>
    </xf>
    <xf numFmtId="0" fontId="3" fillId="3" borderId="1" xfId="9" applyFont="1" applyFill="1" applyBorder="1" applyAlignment="1">
      <alignment horizontal="center" vertical="top" wrapText="1"/>
    </xf>
    <xf numFmtId="0" fontId="3" fillId="3" borderId="0" xfId="9" applyFont="1" applyFill="1" applyBorder="1" applyAlignment="1">
      <alignment horizontal="center" vertical="top" wrapText="1"/>
    </xf>
    <xf numFmtId="0" fontId="3" fillId="3" borderId="5" xfId="9" applyFont="1" applyFill="1" applyBorder="1" applyAlignment="1">
      <alignment horizontal="center" vertical="top" wrapText="1"/>
    </xf>
    <xf numFmtId="0" fontId="3" fillId="3" borderId="12" xfId="13" applyNumberFormat="1" applyFont="1" applyFill="1" applyBorder="1" applyAlignment="1">
      <alignment horizontal="center" vertical="center"/>
    </xf>
    <xf numFmtId="0" fontId="3" fillId="3" borderId="13" xfId="13" applyNumberFormat="1" applyFont="1" applyFill="1" applyBorder="1" applyAlignment="1">
      <alignment horizontal="center" vertical="center"/>
    </xf>
    <xf numFmtId="0" fontId="4" fillId="3" borderId="3" xfId="9" applyFont="1" applyFill="1" applyBorder="1" applyAlignment="1">
      <alignment horizontal="center" vertical="top" wrapText="1"/>
    </xf>
    <xf numFmtId="49" fontId="2" fillId="3" borderId="2" xfId="7" applyNumberFormat="1" applyFont="1" applyFill="1" applyBorder="1" applyAlignment="1">
      <alignment horizontal="center" vertical="center" wrapText="1"/>
    </xf>
    <xf numFmtId="49" fontId="2" fillId="3" borderId="4" xfId="7" applyNumberFormat="1" applyFont="1" applyFill="1" applyBorder="1" applyAlignment="1">
      <alignment horizontal="center" vertical="center" wrapText="1"/>
    </xf>
    <xf numFmtId="49" fontId="2" fillId="3" borderId="7" xfId="7" applyNumberFormat="1" applyFont="1" applyFill="1" applyBorder="1" applyAlignment="1">
      <alignment horizontal="center" vertical="center" wrapText="1"/>
    </xf>
    <xf numFmtId="0" fontId="2" fillId="3" borderId="2" xfId="7" applyFont="1" applyFill="1" applyBorder="1" applyAlignment="1">
      <alignment horizontal="left" vertical="center" wrapText="1"/>
    </xf>
    <xf numFmtId="0" fontId="2" fillId="3" borderId="4" xfId="7" applyFont="1" applyFill="1" applyBorder="1" applyAlignment="1">
      <alignment horizontal="left" vertical="center" wrapText="1"/>
    </xf>
    <xf numFmtId="0" fontId="2" fillId="3" borderId="7" xfId="7" applyFont="1" applyFill="1" applyBorder="1" applyAlignment="1">
      <alignment horizontal="left" vertical="center" wrapText="1"/>
    </xf>
    <xf numFmtId="0" fontId="2" fillId="3" borderId="2" xfId="7" applyFont="1" applyFill="1" applyBorder="1" applyAlignment="1">
      <alignment horizontal="center" vertical="center" wrapText="1"/>
    </xf>
    <xf numFmtId="0" fontId="2" fillId="3" borderId="4" xfId="7" applyFont="1" applyFill="1" applyBorder="1" applyAlignment="1">
      <alignment horizontal="center" vertical="center" wrapText="1"/>
    </xf>
    <xf numFmtId="0" fontId="2" fillId="3" borderId="7" xfId="7" applyFont="1" applyFill="1" applyBorder="1" applyAlignment="1">
      <alignment horizontal="center" vertical="center" wrapText="1"/>
    </xf>
    <xf numFmtId="0" fontId="8" fillId="3" borderId="2" xfId="8" applyFont="1" applyFill="1" applyBorder="1" applyAlignment="1">
      <alignment horizontal="center" vertical="center" wrapText="1"/>
    </xf>
    <xf numFmtId="0" fontId="8" fillId="3" borderId="7" xfId="8" applyFont="1" applyFill="1" applyBorder="1" applyAlignment="1">
      <alignment horizontal="center" vertical="center" wrapText="1"/>
    </xf>
    <xf numFmtId="0" fontId="8" fillId="3" borderId="8" xfId="8" applyFont="1" applyFill="1" applyBorder="1" applyAlignment="1">
      <alignment horizontal="center" vertical="center" wrapText="1"/>
    </xf>
    <xf numFmtId="0" fontId="8" fillId="3" borderId="3" xfId="8" applyFont="1" applyFill="1" applyBorder="1" applyAlignment="1">
      <alignment horizontal="center" vertical="center" wrapText="1"/>
    </xf>
    <xf numFmtId="0" fontId="8" fillId="3" borderId="11" xfId="8" applyFont="1" applyFill="1" applyBorder="1" applyAlignment="1">
      <alignment horizontal="center" vertical="center" wrapText="1"/>
    </xf>
    <xf numFmtId="0" fontId="8" fillId="3" borderId="9" xfId="8" applyFont="1" applyFill="1" applyBorder="1" applyAlignment="1">
      <alignment horizontal="center" vertical="center" wrapText="1"/>
    </xf>
  </cellXfs>
  <cellStyles count="19">
    <cellStyle name="_по аудиту" xfId="1"/>
    <cellStyle name="Name1" xfId="2"/>
    <cellStyle name="Name2" xfId="3"/>
    <cellStyle name="Name3" xfId="4"/>
    <cellStyle name="Name4" xfId="5"/>
    <cellStyle name="Name5" xfId="6"/>
    <cellStyle name="S8" xfId="16"/>
    <cellStyle name="Обычный" xfId="0" builtinId="0"/>
    <cellStyle name="Обычный 2" xfId="7"/>
    <cellStyle name="Обычный_Лист15 2" xfId="8"/>
    <cellStyle name="Обычный_Прил 1 к решению" xfId="9"/>
    <cellStyle name="Обычный_Прил 1 к решению 2" xfId="10"/>
    <cellStyle name="Обычный_прилож 1,2,3" xfId="18"/>
    <cellStyle name="Стиль 1" xfId="11"/>
    <cellStyle name="Финансовый" xfId="17" builtinId="3"/>
    <cellStyle name="Финансовый [0]_Прил 1 к решению 2" xfId="12"/>
    <cellStyle name="Финансовый [0]_Прил 1 к решению 3" xfId="13"/>
    <cellStyle name="Финансовый [0]_Прил 1 к решению 3 2" xfId="14"/>
    <cellStyle name="Финансовый 2" xfId="15"/>
  </cellStyles>
  <dxfs count="0"/>
  <tableStyles count="0" defaultTableStyle="TableStyleMedium9"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104"/>
  <sheetViews>
    <sheetView view="pageBreakPreview" topLeftCell="A31" zoomScale="70" zoomScaleSheetLayoutView="70" workbookViewId="0">
      <selection activeCell="A5" sqref="A5:G5"/>
    </sheetView>
  </sheetViews>
  <sheetFormatPr defaultColWidth="9.109375" defaultRowHeight="15.6"/>
  <cols>
    <col min="1" max="1" width="5.5546875" style="70" customWidth="1"/>
    <col min="2" max="2" width="5" style="64" customWidth="1"/>
    <col min="3" max="3" width="5.44140625" style="70" customWidth="1"/>
    <col min="4" max="4" width="56.5546875" style="63" customWidth="1"/>
    <col min="5" max="5" width="16.6640625" style="109" customWidth="1"/>
    <col min="6" max="6" width="15.5546875" style="109" customWidth="1"/>
    <col min="7" max="7" width="15.109375" style="109" customWidth="1"/>
    <col min="8" max="8" width="9.109375" style="64"/>
    <col min="9" max="11" width="13.6640625" style="64" bestFit="1" customWidth="1"/>
    <col min="12" max="16384" width="9.109375" style="64"/>
  </cols>
  <sheetData>
    <row r="1" spans="1:11" s="109" customFormat="1">
      <c r="A1" s="177"/>
      <c r="B1" s="178"/>
      <c r="C1" s="178"/>
      <c r="D1" s="223" t="s">
        <v>73</v>
      </c>
      <c r="E1" s="223"/>
      <c r="F1" s="223"/>
      <c r="G1" s="223"/>
    </row>
    <row r="2" spans="1:11" s="109" customFormat="1">
      <c r="A2" s="177"/>
      <c r="B2" s="178"/>
      <c r="C2" s="178"/>
      <c r="D2" s="223" t="s">
        <v>399</v>
      </c>
      <c r="E2" s="223"/>
      <c r="F2" s="223"/>
      <c r="G2" s="223"/>
    </row>
    <row r="3" spans="1:11" s="109" customFormat="1">
      <c r="A3" s="177"/>
      <c r="B3" s="178"/>
      <c r="C3" s="178"/>
      <c r="D3" s="179"/>
      <c r="E3" s="223" t="s">
        <v>74</v>
      </c>
      <c r="F3" s="223"/>
      <c r="G3" s="223"/>
    </row>
    <row r="4" spans="1:11" s="109" customFormat="1">
      <c r="A4" s="177"/>
      <c r="B4" s="178"/>
      <c r="C4" s="178"/>
      <c r="D4" s="180"/>
      <c r="E4" s="181"/>
      <c r="F4" s="181"/>
      <c r="G4" s="181"/>
    </row>
    <row r="5" spans="1:11" s="109" customFormat="1" ht="15.75" customHeight="1">
      <c r="A5" s="222" t="s">
        <v>75</v>
      </c>
      <c r="B5" s="222"/>
      <c r="C5" s="222"/>
      <c r="D5" s="222"/>
      <c r="E5" s="222"/>
      <c r="F5" s="222"/>
      <c r="G5" s="222"/>
    </row>
    <row r="6" spans="1:11">
      <c r="A6" s="62"/>
      <c r="B6" s="65"/>
      <c r="C6" s="62"/>
      <c r="D6" s="66"/>
    </row>
    <row r="7" spans="1:11" ht="58.5" customHeight="1">
      <c r="A7" s="182" t="s">
        <v>76</v>
      </c>
      <c r="B7" s="182" t="s">
        <v>77</v>
      </c>
      <c r="C7" s="183" t="s">
        <v>78</v>
      </c>
      <c r="D7" s="184" t="s">
        <v>79</v>
      </c>
      <c r="E7" s="185" t="s">
        <v>80</v>
      </c>
      <c r="F7" s="185" t="s">
        <v>81</v>
      </c>
      <c r="G7" s="185" t="s">
        <v>82</v>
      </c>
    </row>
    <row r="8" spans="1:11" s="148" customFormat="1" ht="13.2">
      <c r="A8" s="146">
        <v>1</v>
      </c>
      <c r="B8" s="146">
        <v>2</v>
      </c>
      <c r="C8" s="146">
        <v>3</v>
      </c>
      <c r="D8" s="146" t="s">
        <v>3</v>
      </c>
      <c r="E8" s="147" t="s">
        <v>15</v>
      </c>
      <c r="F8" s="147" t="s">
        <v>16</v>
      </c>
      <c r="G8" s="147" t="s">
        <v>20</v>
      </c>
    </row>
    <row r="9" spans="1:11" s="69" customFormat="1">
      <c r="A9" s="67"/>
      <c r="B9" s="67"/>
      <c r="C9" s="67"/>
      <c r="D9" s="68" t="s">
        <v>48</v>
      </c>
      <c r="E9" s="110">
        <f>E10+E19+E33+E30</f>
        <v>550793422.70000005</v>
      </c>
      <c r="F9" s="110">
        <f>F10+F19+F33+F30</f>
        <v>550848881.70000005</v>
      </c>
      <c r="G9" s="110">
        <f>G10+G19+G33+G30</f>
        <v>551197949.60260999</v>
      </c>
    </row>
    <row r="10" spans="1:11" s="69" customFormat="1">
      <c r="A10" s="43" t="s">
        <v>1</v>
      </c>
      <c r="B10" s="43"/>
      <c r="C10" s="43"/>
      <c r="D10" s="44" t="s">
        <v>49</v>
      </c>
      <c r="E10" s="111">
        <f>E11+E14+E16</f>
        <v>85750564.5</v>
      </c>
      <c r="F10" s="111">
        <f>F11+F14+F16</f>
        <v>85750564.5</v>
      </c>
      <c r="G10" s="111">
        <f>G11+G14+G16</f>
        <v>92155190.776350006</v>
      </c>
      <c r="I10" s="144"/>
      <c r="J10" s="144"/>
      <c r="K10" s="144"/>
    </row>
    <row r="11" spans="1:11">
      <c r="A11" s="45"/>
      <c r="B11" s="45" t="s">
        <v>0</v>
      </c>
      <c r="C11" s="45"/>
      <c r="D11" s="46" t="s">
        <v>50</v>
      </c>
      <c r="E11" s="112">
        <f>SUM(E12+E13)</f>
        <v>38670514.5</v>
      </c>
      <c r="F11" s="112">
        <f>SUM(F12+F13)</f>
        <v>38670514.5</v>
      </c>
      <c r="G11" s="112">
        <f>SUM(G12+G13)</f>
        <v>41863655.608369999</v>
      </c>
    </row>
    <row r="12" spans="1:11">
      <c r="A12" s="45"/>
      <c r="B12" s="45"/>
      <c r="C12" s="45" t="s">
        <v>1</v>
      </c>
      <c r="D12" s="47" t="s">
        <v>51</v>
      </c>
      <c r="E12" s="112">
        <v>804355</v>
      </c>
      <c r="F12" s="112">
        <v>804355</v>
      </c>
      <c r="G12" s="112">
        <v>997072.29628000001</v>
      </c>
    </row>
    <row r="13" spans="1:11">
      <c r="A13" s="45"/>
      <c r="B13" s="45"/>
      <c r="C13" s="45" t="s">
        <v>2</v>
      </c>
      <c r="D13" s="46" t="s">
        <v>52</v>
      </c>
      <c r="E13" s="112">
        <v>37866159.5</v>
      </c>
      <c r="F13" s="112">
        <v>37866159.5</v>
      </c>
      <c r="G13" s="112">
        <v>40866583.312090002</v>
      </c>
    </row>
    <row r="14" spans="1:11">
      <c r="A14" s="45"/>
      <c r="B14" s="45" t="s">
        <v>5</v>
      </c>
      <c r="C14" s="45"/>
      <c r="D14" s="46" t="s">
        <v>53</v>
      </c>
      <c r="E14" s="112">
        <f>E15</f>
        <v>33706261</v>
      </c>
      <c r="F14" s="112">
        <f t="shared" ref="F14:G14" si="0">F15</f>
        <v>33706261</v>
      </c>
      <c r="G14" s="112">
        <f t="shared" si="0"/>
        <v>35505559.627180003</v>
      </c>
    </row>
    <row r="15" spans="1:11">
      <c r="A15" s="45"/>
      <c r="B15" s="45"/>
      <c r="C15" s="45" t="s">
        <v>1</v>
      </c>
      <c r="D15" s="46" t="s">
        <v>53</v>
      </c>
      <c r="E15" s="112">
        <v>33706261</v>
      </c>
      <c r="F15" s="112">
        <v>33706261</v>
      </c>
      <c r="G15" s="112">
        <v>35505559.627180003</v>
      </c>
    </row>
    <row r="16" spans="1:11" ht="31.2">
      <c r="A16" s="45"/>
      <c r="B16" s="45" t="s">
        <v>9</v>
      </c>
      <c r="C16" s="45"/>
      <c r="D16" s="47" t="s">
        <v>54</v>
      </c>
      <c r="E16" s="114">
        <f>E17+E18</f>
        <v>13373789</v>
      </c>
      <c r="F16" s="114">
        <f>F17+F18</f>
        <v>13373789</v>
      </c>
      <c r="G16" s="114">
        <f>G17+G18</f>
        <v>14785975.540800001</v>
      </c>
    </row>
    <row r="17" spans="1:7" ht="31.2">
      <c r="A17" s="45"/>
      <c r="B17" s="45"/>
      <c r="C17" s="45" t="s">
        <v>10</v>
      </c>
      <c r="D17" s="47" t="s">
        <v>55</v>
      </c>
      <c r="E17" s="113">
        <v>12948651</v>
      </c>
      <c r="F17" s="113">
        <v>12948651</v>
      </c>
      <c r="G17" s="113">
        <v>14321858.684800001</v>
      </c>
    </row>
    <row r="18" spans="1:7" ht="31.2">
      <c r="A18" s="45"/>
      <c r="B18" s="45"/>
      <c r="C18" s="45" t="s">
        <v>7</v>
      </c>
      <c r="D18" s="47" t="s">
        <v>56</v>
      </c>
      <c r="E18" s="113">
        <v>425138</v>
      </c>
      <c r="F18" s="113">
        <v>425138</v>
      </c>
      <c r="G18" s="113">
        <v>464116.85600000003</v>
      </c>
    </row>
    <row r="19" spans="1:7">
      <c r="A19" s="43" t="s">
        <v>2</v>
      </c>
      <c r="B19" s="45"/>
      <c r="C19" s="45"/>
      <c r="D19" s="103" t="s">
        <v>57</v>
      </c>
      <c r="E19" s="111">
        <f>E20+E28+E24+E26</f>
        <v>19600159</v>
      </c>
      <c r="F19" s="111">
        <f>F20+F28+F24+F26</f>
        <v>19600159</v>
      </c>
      <c r="G19" s="111">
        <f>G20+G28+G24+G26</f>
        <v>20943908.781379998</v>
      </c>
    </row>
    <row r="20" spans="1:7">
      <c r="A20" s="45"/>
      <c r="B20" s="45" t="s">
        <v>0</v>
      </c>
      <c r="C20" s="45"/>
      <c r="D20" s="48" t="s">
        <v>58</v>
      </c>
      <c r="E20" s="112">
        <f>E22+E23+E21</f>
        <v>2050463</v>
      </c>
      <c r="F20" s="112">
        <f>F22+F23+F21</f>
        <v>2050463</v>
      </c>
      <c r="G20" s="112">
        <f>G22+G23+G21</f>
        <v>2108379.9759200001</v>
      </c>
    </row>
    <row r="21" spans="1:7" ht="31.2">
      <c r="A21" s="45"/>
      <c r="B21" s="45"/>
      <c r="C21" s="45" t="s">
        <v>1</v>
      </c>
      <c r="D21" s="48" t="s">
        <v>59</v>
      </c>
      <c r="E21" s="112">
        <v>150920</v>
      </c>
      <c r="F21" s="112">
        <v>150920</v>
      </c>
      <c r="G21" s="112">
        <v>150920.01878000001</v>
      </c>
    </row>
    <row r="22" spans="1:7" ht="31.2">
      <c r="A22" s="45"/>
      <c r="B22" s="45"/>
      <c r="C22" s="45" t="s">
        <v>3</v>
      </c>
      <c r="D22" s="48" t="s">
        <v>60</v>
      </c>
      <c r="E22" s="113">
        <v>85101</v>
      </c>
      <c r="F22" s="113">
        <v>85101</v>
      </c>
      <c r="G22" s="113">
        <v>126098.7975</v>
      </c>
    </row>
    <row r="23" spans="1:7" ht="31.2">
      <c r="A23" s="45"/>
      <c r="B23" s="45"/>
      <c r="C23" s="45" t="s">
        <v>16</v>
      </c>
      <c r="D23" s="48" t="s">
        <v>61</v>
      </c>
      <c r="E23" s="113">
        <v>1814442</v>
      </c>
      <c r="F23" s="113">
        <v>1814442</v>
      </c>
      <c r="G23" s="113">
        <v>1831361.15964</v>
      </c>
    </row>
    <row r="24" spans="1:7" ht="46.8">
      <c r="A24" s="45"/>
      <c r="B24" s="45" t="s">
        <v>5</v>
      </c>
      <c r="C24" s="45"/>
      <c r="D24" s="48" t="s">
        <v>62</v>
      </c>
      <c r="E24" s="113">
        <f>E25</f>
        <v>1635</v>
      </c>
      <c r="F24" s="113">
        <f t="shared" ref="F24:G24" si="1">F25</f>
        <v>1635</v>
      </c>
      <c r="G24" s="113">
        <f t="shared" si="1"/>
        <v>1785.5328199999999</v>
      </c>
    </row>
    <row r="25" spans="1:7" ht="46.8">
      <c r="A25" s="45"/>
      <c r="B25" s="45"/>
      <c r="C25" s="45" t="s">
        <v>1</v>
      </c>
      <c r="D25" s="48" t="s">
        <v>62</v>
      </c>
      <c r="E25" s="113">
        <v>1635</v>
      </c>
      <c r="F25" s="113">
        <v>1635</v>
      </c>
      <c r="G25" s="113">
        <v>1785.5328199999999</v>
      </c>
    </row>
    <row r="26" spans="1:7" ht="78">
      <c r="A26" s="45"/>
      <c r="B26" s="45" t="s">
        <v>6</v>
      </c>
      <c r="C26" s="45"/>
      <c r="D26" s="48" t="s">
        <v>63</v>
      </c>
      <c r="E26" s="113">
        <f>E27</f>
        <v>5917695</v>
      </c>
      <c r="F26" s="113">
        <f t="shared" ref="F26:G26" si="2">F27</f>
        <v>5917695</v>
      </c>
      <c r="G26" s="113">
        <f t="shared" si="2"/>
        <v>6372651.34564</v>
      </c>
    </row>
    <row r="27" spans="1:7" ht="140.4">
      <c r="A27" s="45"/>
      <c r="B27" s="45"/>
      <c r="C27" s="45" t="s">
        <v>1</v>
      </c>
      <c r="D27" s="145" t="s">
        <v>64</v>
      </c>
      <c r="E27" s="113">
        <v>5917695</v>
      </c>
      <c r="F27" s="113">
        <v>5917695</v>
      </c>
      <c r="G27" s="113">
        <v>6372651.34564</v>
      </c>
    </row>
    <row r="28" spans="1:7">
      <c r="A28" s="43"/>
      <c r="B28" s="45" t="s">
        <v>11</v>
      </c>
      <c r="C28" s="45"/>
      <c r="D28" s="46" t="s">
        <v>65</v>
      </c>
      <c r="E28" s="112">
        <f>E29</f>
        <v>11630366</v>
      </c>
      <c r="F28" s="112">
        <f t="shared" ref="F28:G28" si="3">F29</f>
        <v>11630366</v>
      </c>
      <c r="G28" s="112">
        <f t="shared" si="3"/>
        <v>12461091.926999999</v>
      </c>
    </row>
    <row r="29" spans="1:7">
      <c r="A29" s="43"/>
      <c r="B29" s="45"/>
      <c r="C29" s="45" t="s">
        <v>1</v>
      </c>
      <c r="D29" s="46" t="s">
        <v>65</v>
      </c>
      <c r="E29" s="112">
        <v>11630366</v>
      </c>
      <c r="F29" s="112">
        <v>11630366</v>
      </c>
      <c r="G29" s="112">
        <v>12461091.926999999</v>
      </c>
    </row>
    <row r="30" spans="1:7">
      <c r="A30" s="43" t="s">
        <v>10</v>
      </c>
      <c r="B30" s="45"/>
      <c r="C30" s="45"/>
      <c r="D30" s="173" t="s">
        <v>66</v>
      </c>
      <c r="E30" s="115">
        <f t="shared" ref="E30:G31" si="4">E31</f>
        <v>368</v>
      </c>
      <c r="F30" s="115">
        <f t="shared" si="4"/>
        <v>368</v>
      </c>
      <c r="G30" s="115">
        <f t="shared" si="4"/>
        <v>130040.64488000001</v>
      </c>
    </row>
    <row r="31" spans="1:7" ht="31.2">
      <c r="A31" s="43"/>
      <c r="B31" s="45" t="s">
        <v>0</v>
      </c>
      <c r="C31" s="45"/>
      <c r="D31" s="174" t="s">
        <v>67</v>
      </c>
      <c r="E31" s="113">
        <f t="shared" si="4"/>
        <v>368</v>
      </c>
      <c r="F31" s="113">
        <f t="shared" si="4"/>
        <v>368</v>
      </c>
      <c r="G31" s="113">
        <f t="shared" si="4"/>
        <v>130040.64488000001</v>
      </c>
    </row>
    <row r="32" spans="1:7" ht="31.2">
      <c r="A32" s="43"/>
      <c r="B32" s="45"/>
      <c r="C32" s="45" t="s">
        <v>1</v>
      </c>
      <c r="D32" s="174" t="s">
        <v>67</v>
      </c>
      <c r="E32" s="113">
        <v>368</v>
      </c>
      <c r="F32" s="113">
        <v>368</v>
      </c>
      <c r="G32" s="113">
        <v>130040.64488000001</v>
      </c>
    </row>
    <row r="33" spans="1:7">
      <c r="A33" s="43" t="s">
        <v>7</v>
      </c>
      <c r="B33" s="43"/>
      <c r="C33" s="43"/>
      <c r="D33" s="175" t="s">
        <v>68</v>
      </c>
      <c r="E33" s="111">
        <f>SUM(E34+E36)</f>
        <v>445442331.19999999</v>
      </c>
      <c r="F33" s="111">
        <f>SUM(F34+F36)</f>
        <v>445497790.19999999</v>
      </c>
      <c r="G33" s="111">
        <f>SUM(G34+G36)</f>
        <v>437968809.39999998</v>
      </c>
    </row>
    <row r="34" spans="1:7" ht="31.2">
      <c r="A34" s="45"/>
      <c r="B34" s="45" t="s">
        <v>0</v>
      </c>
      <c r="C34" s="45"/>
      <c r="D34" s="176" t="s">
        <v>69</v>
      </c>
      <c r="E34" s="113">
        <f>E35</f>
        <v>67041106.200000003</v>
      </c>
      <c r="F34" s="113">
        <f t="shared" ref="F34:G34" si="5">F35</f>
        <v>67041106.200000003</v>
      </c>
      <c r="G34" s="113">
        <f t="shared" si="5"/>
        <v>66684106.200000003</v>
      </c>
    </row>
    <row r="35" spans="1:7" ht="31.2">
      <c r="A35" s="45"/>
      <c r="B35" s="45"/>
      <c r="C35" s="45" t="s">
        <v>2</v>
      </c>
      <c r="D35" s="176" t="s">
        <v>70</v>
      </c>
      <c r="E35" s="113">
        <v>67041106.200000003</v>
      </c>
      <c r="F35" s="113">
        <v>67041106.200000003</v>
      </c>
      <c r="G35" s="113">
        <v>66684106.200000003</v>
      </c>
    </row>
    <row r="36" spans="1:7" ht="31.2">
      <c r="A36" s="91"/>
      <c r="B36" s="92" t="s">
        <v>4</v>
      </c>
      <c r="C36" s="92"/>
      <c r="D36" s="174" t="s">
        <v>71</v>
      </c>
      <c r="E36" s="113">
        <f>E37</f>
        <v>378401225</v>
      </c>
      <c r="F36" s="113">
        <f t="shared" ref="F36:G36" si="6">F37</f>
        <v>378456684</v>
      </c>
      <c r="G36" s="113">
        <f t="shared" si="6"/>
        <v>371284703.19999999</v>
      </c>
    </row>
    <row r="37" spans="1:7">
      <c r="A37" s="91"/>
      <c r="B37" s="91"/>
      <c r="C37" s="92" t="s">
        <v>1</v>
      </c>
      <c r="D37" s="174" t="s">
        <v>72</v>
      </c>
      <c r="E37" s="112">
        <v>378401225</v>
      </c>
      <c r="F37" s="112">
        <v>378456684</v>
      </c>
      <c r="G37" s="112">
        <v>371284703.19999999</v>
      </c>
    </row>
    <row r="38" spans="1:7">
      <c r="A38" s="71"/>
      <c r="B38" s="72"/>
      <c r="C38" s="73"/>
      <c r="D38" s="74"/>
    </row>
    <row r="39" spans="1:7">
      <c r="A39" s="71"/>
      <c r="B39" s="75"/>
      <c r="C39" s="76"/>
      <c r="D39" s="74"/>
    </row>
    <row r="40" spans="1:7">
      <c r="A40" s="71"/>
      <c r="B40" s="75"/>
      <c r="C40" s="76"/>
      <c r="D40" s="74"/>
    </row>
    <row r="41" spans="1:7">
      <c r="A41" s="71"/>
      <c r="B41" s="75"/>
      <c r="C41" s="71"/>
      <c r="D41" s="77"/>
    </row>
    <row r="42" spans="1:7">
      <c r="A42" s="71"/>
      <c r="B42" s="72"/>
      <c r="C42" s="71"/>
      <c r="D42" s="78"/>
    </row>
    <row r="43" spans="1:7">
      <c r="A43" s="79"/>
      <c r="B43" s="80"/>
      <c r="C43" s="79"/>
      <c r="D43" s="77"/>
    </row>
    <row r="44" spans="1:7">
      <c r="A44" s="79"/>
      <c r="B44" s="79"/>
      <c r="C44" s="79"/>
      <c r="D44" s="77"/>
      <c r="E44" s="64"/>
      <c r="F44" s="64"/>
      <c r="G44" s="64"/>
    </row>
    <row r="45" spans="1:7">
      <c r="A45" s="79"/>
      <c r="B45" s="79"/>
      <c r="C45" s="79"/>
      <c r="D45" s="77"/>
      <c r="E45" s="64"/>
      <c r="F45" s="64"/>
      <c r="G45" s="64"/>
    </row>
    <row r="46" spans="1:7">
      <c r="A46" s="79"/>
      <c r="B46" s="80"/>
      <c r="C46" s="79"/>
      <c r="D46" s="77"/>
      <c r="E46" s="64"/>
      <c r="F46" s="64"/>
      <c r="G46" s="64"/>
    </row>
    <row r="47" spans="1:7">
      <c r="A47" s="79"/>
      <c r="B47" s="79"/>
      <c r="C47" s="79"/>
      <c r="D47" s="77"/>
      <c r="E47" s="64"/>
      <c r="F47" s="64"/>
      <c r="G47" s="64"/>
    </row>
    <row r="48" spans="1:7">
      <c r="A48" s="79"/>
      <c r="B48" s="79"/>
      <c r="C48" s="79"/>
      <c r="D48" s="77"/>
      <c r="E48" s="64"/>
      <c r="F48" s="64"/>
      <c r="G48" s="64"/>
    </row>
    <row r="49" spans="1:7">
      <c r="A49" s="71"/>
      <c r="B49" s="72"/>
      <c r="C49" s="71"/>
      <c r="D49" s="77"/>
      <c r="E49" s="64"/>
      <c r="F49" s="64"/>
      <c r="G49" s="64"/>
    </row>
    <row r="50" spans="1:7">
      <c r="A50" s="71"/>
      <c r="B50" s="72"/>
      <c r="C50" s="71"/>
      <c r="D50" s="77"/>
      <c r="E50" s="64"/>
      <c r="F50" s="64"/>
      <c r="G50" s="64"/>
    </row>
    <row r="51" spans="1:7">
      <c r="A51" s="71"/>
      <c r="B51" s="72"/>
      <c r="C51" s="71"/>
      <c r="D51" s="77"/>
      <c r="E51" s="64"/>
      <c r="F51" s="64"/>
      <c r="G51" s="64"/>
    </row>
    <row r="52" spans="1:7">
      <c r="A52" s="81"/>
      <c r="B52" s="82"/>
      <c r="C52" s="82"/>
      <c r="D52" s="83"/>
      <c r="E52" s="64"/>
      <c r="F52" s="64"/>
      <c r="G52" s="64"/>
    </row>
    <row r="53" spans="1:7">
      <c r="A53" s="82"/>
      <c r="B53" s="82"/>
      <c r="C53" s="82"/>
      <c r="D53" s="84"/>
      <c r="E53" s="64"/>
      <c r="F53" s="64"/>
      <c r="G53" s="64"/>
    </row>
    <row r="54" spans="1:7">
      <c r="A54" s="82"/>
      <c r="B54" s="82"/>
      <c r="C54" s="82"/>
      <c r="D54" s="84"/>
      <c r="E54" s="64"/>
      <c r="F54" s="64"/>
      <c r="G54" s="64"/>
    </row>
    <row r="55" spans="1:7">
      <c r="A55" s="82"/>
      <c r="B55" s="82"/>
      <c r="C55" s="82"/>
      <c r="D55" s="85"/>
      <c r="E55" s="64"/>
      <c r="F55" s="64"/>
      <c r="G55" s="64"/>
    </row>
    <row r="56" spans="1:7">
      <c r="A56" s="82"/>
      <c r="B56" s="82"/>
      <c r="C56" s="82"/>
      <c r="D56" s="84"/>
      <c r="E56" s="64"/>
      <c r="F56" s="64"/>
      <c r="G56" s="64"/>
    </row>
    <row r="57" spans="1:7">
      <c r="A57" s="82"/>
      <c r="B57" s="82"/>
      <c r="C57" s="82"/>
      <c r="D57" s="84"/>
      <c r="E57" s="64"/>
      <c r="F57" s="64"/>
      <c r="G57" s="64"/>
    </row>
    <row r="58" spans="1:7">
      <c r="A58" s="82"/>
      <c r="B58" s="82"/>
      <c r="C58" s="82"/>
      <c r="D58" s="84"/>
      <c r="E58" s="64"/>
      <c r="F58" s="64"/>
      <c r="G58" s="64"/>
    </row>
    <row r="59" spans="1:7">
      <c r="A59" s="82"/>
      <c r="B59" s="82"/>
      <c r="C59" s="82"/>
      <c r="D59" s="84"/>
      <c r="E59" s="64"/>
      <c r="F59" s="64"/>
      <c r="G59" s="64"/>
    </row>
    <row r="60" spans="1:7">
      <c r="A60" s="82"/>
      <c r="B60" s="82"/>
      <c r="C60" s="82"/>
      <c r="D60" s="84"/>
      <c r="E60" s="64"/>
      <c r="F60" s="64"/>
      <c r="G60" s="64"/>
    </row>
    <row r="61" spans="1:7">
      <c r="A61" s="82"/>
      <c r="B61" s="82"/>
      <c r="C61" s="82"/>
      <c r="D61" s="85"/>
      <c r="E61" s="64"/>
      <c r="F61" s="64"/>
      <c r="G61" s="64"/>
    </row>
    <row r="62" spans="1:7">
      <c r="A62" s="82"/>
      <c r="B62" s="82"/>
      <c r="C62" s="82"/>
      <c r="D62" s="84"/>
      <c r="E62" s="64"/>
      <c r="F62" s="64"/>
      <c r="G62" s="64"/>
    </row>
    <row r="63" spans="1:7">
      <c r="A63" s="82"/>
      <c r="B63" s="82"/>
      <c r="C63" s="82"/>
      <c r="D63" s="84"/>
      <c r="E63" s="64"/>
      <c r="F63" s="64"/>
      <c r="G63" s="64"/>
    </row>
    <row r="64" spans="1:7">
      <c r="A64" s="82"/>
      <c r="B64" s="82"/>
      <c r="C64" s="82"/>
      <c r="D64" s="86"/>
      <c r="E64" s="64"/>
      <c r="F64" s="64"/>
      <c r="G64" s="64"/>
    </row>
    <row r="65" spans="1:7">
      <c r="A65" s="82"/>
      <c r="B65" s="82"/>
      <c r="C65" s="82"/>
      <c r="D65" s="84"/>
      <c r="E65" s="64"/>
      <c r="F65" s="64"/>
      <c r="G65" s="64"/>
    </row>
    <row r="66" spans="1:7">
      <c r="A66" s="87"/>
      <c r="B66" s="82"/>
      <c r="C66" s="82"/>
      <c r="D66" s="85"/>
      <c r="E66" s="64"/>
      <c r="F66" s="64"/>
      <c r="G66" s="64"/>
    </row>
    <row r="67" spans="1:7">
      <c r="A67" s="82"/>
      <c r="B67" s="82"/>
      <c r="C67" s="82"/>
      <c r="D67" s="84"/>
      <c r="E67" s="64"/>
      <c r="F67" s="64"/>
      <c r="G67" s="64"/>
    </row>
    <row r="68" spans="1:7">
      <c r="A68" s="82"/>
      <c r="B68" s="82"/>
      <c r="C68" s="82"/>
      <c r="D68" s="84"/>
      <c r="E68" s="64"/>
      <c r="F68" s="64"/>
      <c r="G68" s="64"/>
    </row>
    <row r="69" spans="1:7">
      <c r="A69" s="82"/>
      <c r="B69" s="82"/>
      <c r="C69" s="82"/>
      <c r="D69" s="88"/>
      <c r="E69" s="64"/>
      <c r="F69" s="64"/>
      <c r="G69" s="64"/>
    </row>
    <row r="70" spans="1:7">
      <c r="A70" s="82"/>
      <c r="B70" s="82"/>
      <c r="C70" s="82"/>
      <c r="D70" s="88"/>
      <c r="E70" s="64"/>
      <c r="F70" s="64"/>
      <c r="G70" s="64"/>
    </row>
    <row r="71" spans="1:7">
      <c r="A71" s="87"/>
      <c r="B71" s="87"/>
      <c r="C71" s="87"/>
      <c r="D71" s="84"/>
      <c r="E71" s="64"/>
      <c r="F71" s="64"/>
      <c r="G71" s="64"/>
    </row>
    <row r="72" spans="1:7">
      <c r="A72" s="82"/>
      <c r="B72" s="82"/>
      <c r="C72" s="87"/>
      <c r="D72" s="84"/>
      <c r="E72" s="64"/>
      <c r="F72" s="64"/>
      <c r="G72" s="64"/>
    </row>
    <row r="73" spans="1:7">
      <c r="A73" s="82"/>
      <c r="B73" s="82"/>
      <c r="C73" s="87"/>
      <c r="D73" s="84"/>
      <c r="E73" s="64"/>
      <c r="F73" s="64"/>
      <c r="G73" s="64"/>
    </row>
    <row r="74" spans="1:7">
      <c r="A74" s="82"/>
      <c r="B74" s="82"/>
      <c r="C74" s="87"/>
      <c r="D74" s="85"/>
      <c r="E74" s="64"/>
      <c r="F74" s="64"/>
      <c r="G74" s="64"/>
    </row>
    <row r="75" spans="1:7">
      <c r="A75" s="82"/>
      <c r="B75" s="82"/>
      <c r="C75" s="82"/>
      <c r="D75" s="88"/>
      <c r="E75" s="64"/>
      <c r="F75" s="64"/>
      <c r="G75" s="64"/>
    </row>
    <row r="76" spans="1:7">
      <c r="A76" s="82"/>
      <c r="B76" s="82"/>
      <c r="C76" s="82"/>
      <c r="D76" s="84"/>
      <c r="E76" s="64"/>
      <c r="F76" s="64"/>
      <c r="G76" s="64"/>
    </row>
    <row r="77" spans="1:7">
      <c r="A77" s="82"/>
      <c r="B77" s="82"/>
      <c r="C77" s="82"/>
      <c r="D77" s="84"/>
      <c r="E77" s="64"/>
      <c r="F77" s="64"/>
      <c r="G77" s="64"/>
    </row>
    <row r="78" spans="1:7">
      <c r="A78" s="81"/>
      <c r="B78" s="82"/>
      <c r="C78" s="82"/>
      <c r="D78" s="83"/>
      <c r="E78" s="64"/>
      <c r="F78" s="64"/>
      <c r="G78" s="64"/>
    </row>
    <row r="79" spans="1:7">
      <c r="A79" s="82"/>
      <c r="B79" s="82"/>
      <c r="C79" s="82"/>
      <c r="D79" s="84"/>
      <c r="E79" s="64"/>
      <c r="F79" s="64"/>
      <c r="G79" s="64"/>
    </row>
    <row r="80" spans="1:7">
      <c r="A80" s="82"/>
      <c r="B80" s="82"/>
      <c r="C80" s="82"/>
      <c r="D80" s="84"/>
      <c r="E80" s="64"/>
      <c r="F80" s="64"/>
      <c r="G80" s="64"/>
    </row>
    <row r="81" spans="1:7">
      <c r="A81" s="82"/>
      <c r="B81" s="82"/>
      <c r="C81" s="82"/>
      <c r="D81" s="86"/>
      <c r="E81" s="64"/>
      <c r="F81" s="64"/>
      <c r="G81" s="64"/>
    </row>
    <row r="82" spans="1:7">
      <c r="A82" s="82"/>
      <c r="B82" s="82"/>
      <c r="C82" s="82"/>
      <c r="D82" s="84"/>
      <c r="E82" s="64"/>
      <c r="F82" s="64"/>
      <c r="G82" s="64"/>
    </row>
    <row r="83" spans="1:7">
      <c r="A83" s="82"/>
      <c r="B83" s="82"/>
      <c r="C83" s="82"/>
      <c r="D83" s="84"/>
      <c r="E83" s="64"/>
      <c r="F83" s="64"/>
      <c r="G83" s="64"/>
    </row>
    <row r="84" spans="1:7">
      <c r="A84" s="82"/>
      <c r="B84" s="82"/>
      <c r="C84" s="82"/>
      <c r="D84" s="84"/>
      <c r="E84" s="64"/>
      <c r="F84" s="64"/>
      <c r="G84" s="64"/>
    </row>
    <row r="85" spans="1:7">
      <c r="A85" s="82"/>
      <c r="B85" s="82"/>
      <c r="C85" s="82"/>
      <c r="D85" s="84"/>
      <c r="E85" s="64"/>
      <c r="F85" s="64"/>
      <c r="G85" s="64"/>
    </row>
    <row r="86" spans="1:7">
      <c r="A86" s="81"/>
      <c r="B86" s="81"/>
      <c r="C86" s="81"/>
      <c r="D86" s="83"/>
      <c r="E86" s="64"/>
      <c r="F86" s="64"/>
      <c r="G86" s="64"/>
    </row>
    <row r="87" spans="1:7">
      <c r="A87" s="82"/>
      <c r="B87" s="82"/>
      <c r="C87" s="82"/>
      <c r="D87" s="85"/>
      <c r="E87" s="64"/>
      <c r="F87" s="64"/>
      <c r="G87" s="64"/>
    </row>
    <row r="88" spans="1:7">
      <c r="A88" s="82"/>
      <c r="B88" s="82"/>
      <c r="C88" s="82"/>
      <c r="D88" s="84"/>
      <c r="E88" s="64"/>
      <c r="F88" s="64"/>
      <c r="G88" s="64"/>
    </row>
    <row r="89" spans="1:7">
      <c r="A89" s="82"/>
      <c r="B89" s="82"/>
      <c r="C89" s="82"/>
      <c r="D89" s="84"/>
      <c r="E89" s="64"/>
      <c r="F89" s="64"/>
      <c r="G89" s="64"/>
    </row>
    <row r="90" spans="1:7">
      <c r="A90" s="82"/>
      <c r="B90" s="82"/>
      <c r="C90" s="82"/>
      <c r="D90" s="84"/>
      <c r="E90" s="64"/>
      <c r="F90" s="64"/>
      <c r="G90" s="64"/>
    </row>
    <row r="91" spans="1:7">
      <c r="A91" s="89"/>
      <c r="B91" s="90"/>
      <c r="C91" s="89"/>
      <c r="D91" s="74"/>
      <c r="E91" s="64"/>
      <c r="F91" s="64"/>
      <c r="G91" s="64"/>
    </row>
    <row r="92" spans="1:7">
      <c r="A92" s="89"/>
      <c r="B92" s="90"/>
      <c r="C92" s="89"/>
      <c r="D92" s="74"/>
      <c r="E92" s="64"/>
      <c r="F92" s="64"/>
      <c r="G92" s="64"/>
    </row>
    <row r="93" spans="1:7">
      <c r="A93" s="89"/>
      <c r="B93" s="90"/>
      <c r="C93" s="89"/>
      <c r="D93" s="74"/>
      <c r="E93" s="64"/>
      <c r="F93" s="64"/>
      <c r="G93" s="64"/>
    </row>
    <row r="94" spans="1:7">
      <c r="A94" s="89"/>
      <c r="B94" s="90"/>
      <c r="C94" s="89"/>
      <c r="D94" s="74"/>
      <c r="E94" s="64"/>
      <c r="F94" s="64"/>
      <c r="G94" s="64"/>
    </row>
    <row r="95" spans="1:7">
      <c r="A95" s="89"/>
      <c r="B95" s="90"/>
      <c r="C95" s="89"/>
      <c r="D95" s="74"/>
      <c r="E95" s="64"/>
      <c r="F95" s="64"/>
      <c r="G95" s="64"/>
    </row>
    <row r="96" spans="1:7">
      <c r="A96" s="89"/>
      <c r="B96" s="90"/>
      <c r="C96" s="89"/>
      <c r="D96" s="74"/>
      <c r="E96" s="64"/>
      <c r="F96" s="64"/>
      <c r="G96" s="64"/>
    </row>
    <row r="97" spans="1:7">
      <c r="A97" s="89"/>
      <c r="B97" s="90"/>
      <c r="C97" s="89"/>
      <c r="D97" s="74"/>
      <c r="E97" s="64"/>
      <c r="F97" s="64"/>
      <c r="G97" s="64"/>
    </row>
    <row r="98" spans="1:7">
      <c r="A98" s="89"/>
      <c r="B98" s="90"/>
      <c r="C98" s="89"/>
      <c r="D98" s="74"/>
      <c r="E98" s="64"/>
      <c r="F98" s="64"/>
      <c r="G98" s="64"/>
    </row>
    <row r="99" spans="1:7">
      <c r="A99" s="89"/>
      <c r="B99" s="90"/>
      <c r="C99" s="89"/>
      <c r="D99" s="74"/>
      <c r="E99" s="64"/>
      <c r="F99" s="64"/>
      <c r="G99" s="64"/>
    </row>
    <row r="100" spans="1:7">
      <c r="A100" s="89"/>
      <c r="B100" s="90"/>
      <c r="C100" s="89"/>
      <c r="D100" s="74"/>
      <c r="E100" s="64"/>
      <c r="F100" s="64"/>
      <c r="G100" s="64"/>
    </row>
    <row r="101" spans="1:7">
      <c r="A101" s="89"/>
      <c r="B101" s="90"/>
      <c r="C101" s="89"/>
      <c r="D101" s="74"/>
      <c r="E101" s="64"/>
      <c r="F101" s="64"/>
      <c r="G101" s="64"/>
    </row>
    <row r="102" spans="1:7">
      <c r="A102" s="89"/>
      <c r="B102" s="90"/>
      <c r="C102" s="89"/>
      <c r="D102" s="74"/>
      <c r="E102" s="64"/>
      <c r="F102" s="64"/>
      <c r="G102" s="64"/>
    </row>
    <row r="103" spans="1:7">
      <c r="A103" s="89"/>
      <c r="B103" s="90"/>
      <c r="C103" s="89"/>
      <c r="D103" s="74"/>
      <c r="E103" s="64"/>
      <c r="F103" s="64"/>
      <c r="G103" s="64"/>
    </row>
    <row r="104" spans="1:7">
      <c r="A104" s="89"/>
      <c r="B104" s="90"/>
      <c r="C104" s="89"/>
      <c r="D104" s="74"/>
      <c r="E104" s="64"/>
      <c r="F104" s="64"/>
      <c r="G104" s="64"/>
    </row>
  </sheetData>
  <mergeCells count="4">
    <mergeCell ref="A5:G5"/>
    <mergeCell ref="D1:G1"/>
    <mergeCell ref="D2:G2"/>
    <mergeCell ref="E3:G3"/>
  </mergeCells>
  <printOptions horizontalCentered="1"/>
  <pageMargins left="0.19685039370078741" right="0.19685039370078741" top="0.39370078740157483" bottom="0.39370078740157483" header="0.51181102362204722" footer="0.51181102362204722"/>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448"/>
  <sheetViews>
    <sheetView tabSelected="1" view="pageBreakPreview" topLeftCell="A424" zoomScaleSheetLayoutView="100" workbookViewId="0">
      <selection activeCell="E43" sqref="E43"/>
    </sheetView>
  </sheetViews>
  <sheetFormatPr defaultColWidth="9.109375" defaultRowHeight="15.6"/>
  <cols>
    <col min="1" max="1" width="4.6640625" style="59" customWidth="1"/>
    <col min="2" max="2" width="4.5546875" style="60" customWidth="1"/>
    <col min="3" max="3" width="5.33203125" style="219" customWidth="1"/>
    <col min="4" max="4" width="4.6640625" style="61" customWidth="1"/>
    <col min="5" max="5" width="62.6640625" style="4" customWidth="1"/>
    <col min="6" max="6" width="15.44140625" style="4" customWidth="1"/>
    <col min="7" max="7" width="14.109375" style="118" customWidth="1"/>
    <col min="8" max="8" width="13.88671875" style="118" customWidth="1"/>
    <col min="9" max="16384" width="9.109375" style="4"/>
  </cols>
  <sheetData>
    <row r="1" spans="1:8">
      <c r="A1" s="248" t="s">
        <v>83</v>
      </c>
      <c r="B1" s="248" t="s">
        <v>84</v>
      </c>
      <c r="C1" s="251" t="s">
        <v>85</v>
      </c>
      <c r="D1" s="254" t="s">
        <v>86</v>
      </c>
      <c r="E1" s="228" t="s">
        <v>79</v>
      </c>
      <c r="F1" s="235" t="s">
        <v>80</v>
      </c>
      <c r="G1" s="235" t="s">
        <v>81</v>
      </c>
      <c r="H1" s="235" t="s">
        <v>82</v>
      </c>
    </row>
    <row r="2" spans="1:8">
      <c r="A2" s="249"/>
      <c r="B2" s="249"/>
      <c r="C2" s="252"/>
      <c r="D2" s="255"/>
      <c r="E2" s="229"/>
      <c r="F2" s="236"/>
      <c r="G2" s="236"/>
      <c r="H2" s="236"/>
    </row>
    <row r="3" spans="1:8">
      <c r="A3" s="250"/>
      <c r="B3" s="250"/>
      <c r="C3" s="253"/>
      <c r="D3" s="256"/>
      <c r="E3" s="230"/>
      <c r="F3" s="237"/>
      <c r="G3" s="237"/>
      <c r="H3" s="237"/>
    </row>
    <row r="4" spans="1:8">
      <c r="A4" s="149">
        <v>1</v>
      </c>
      <c r="B4" s="149">
        <v>2</v>
      </c>
      <c r="C4" s="214">
        <v>3</v>
      </c>
      <c r="D4" s="149">
        <v>4</v>
      </c>
      <c r="E4" s="150">
        <v>5</v>
      </c>
      <c r="F4" s="150">
        <v>6</v>
      </c>
      <c r="G4" s="151">
        <v>7</v>
      </c>
      <c r="H4" s="151">
        <v>8</v>
      </c>
    </row>
    <row r="5" spans="1:8" s="12" customFormat="1">
      <c r="A5" s="9"/>
      <c r="B5" s="10"/>
      <c r="C5" s="215"/>
      <c r="D5" s="11"/>
      <c r="E5" s="186" t="s">
        <v>87</v>
      </c>
      <c r="F5" s="107">
        <f>F6+F42+F59+F67+F122+F150+F177+F191+F237+F244+F306+F318+F333+F365+F370</f>
        <v>568264282.80000007</v>
      </c>
      <c r="G5" s="107">
        <f t="shared" ref="G5:H5" si="0">G6+G42+G59+G67+G122+G150+G177+G191+G237+G244+G306+G318+G333+G365+G370</f>
        <v>568319741.80000019</v>
      </c>
      <c r="H5" s="107">
        <f t="shared" si="0"/>
        <v>565911319.59871006</v>
      </c>
    </row>
    <row r="6" spans="1:8" s="12" customFormat="1">
      <c r="A6" s="9" t="s">
        <v>0</v>
      </c>
      <c r="B6" s="10"/>
      <c r="C6" s="215"/>
      <c r="D6" s="11"/>
      <c r="E6" s="187" t="s">
        <v>88</v>
      </c>
      <c r="F6" s="101">
        <f>F7+F20+F29+F34</f>
        <v>6149172</v>
      </c>
      <c r="G6" s="101">
        <f t="shared" ref="G6:H6" si="1">G7+G20+G29+G34</f>
        <v>5871862</v>
      </c>
      <c r="H6" s="101">
        <f t="shared" si="1"/>
        <v>5848597.0722400006</v>
      </c>
    </row>
    <row r="7" spans="1:8" ht="31.2">
      <c r="A7" s="9"/>
      <c r="B7" s="13" t="s">
        <v>1</v>
      </c>
      <c r="C7" s="94"/>
      <c r="D7" s="53"/>
      <c r="E7" s="99" t="s">
        <v>89</v>
      </c>
      <c r="F7" s="102">
        <f>F8+F10+F16+F18</f>
        <v>4016914</v>
      </c>
      <c r="G7" s="102">
        <f t="shared" ref="G7:H7" si="2">G8+G10+G16+G18</f>
        <v>3739604</v>
      </c>
      <c r="H7" s="102">
        <f t="shared" si="2"/>
        <v>3717650.7113800002</v>
      </c>
    </row>
    <row r="8" spans="1:8">
      <c r="A8" s="9"/>
      <c r="B8" s="13"/>
      <c r="C8" s="94">
        <v>110</v>
      </c>
      <c r="D8" s="53"/>
      <c r="E8" s="15" t="s">
        <v>90</v>
      </c>
      <c r="F8" s="135">
        <f>F9</f>
        <v>203418</v>
      </c>
      <c r="G8" s="135">
        <f t="shared" ref="G8:H8" si="3">G9</f>
        <v>203418</v>
      </c>
      <c r="H8" s="135">
        <f t="shared" si="3"/>
        <v>203228.16555999999</v>
      </c>
    </row>
    <row r="9" spans="1:8" ht="31.2">
      <c r="A9" s="9"/>
      <c r="B9" s="13"/>
      <c r="C9" s="94"/>
      <c r="D9" s="14">
        <v>1</v>
      </c>
      <c r="E9" s="99" t="s">
        <v>91</v>
      </c>
      <c r="F9" s="135">
        <v>203418</v>
      </c>
      <c r="G9" s="135">
        <v>203418</v>
      </c>
      <c r="H9" s="135">
        <v>203228.16555999999</v>
      </c>
    </row>
    <row r="10" spans="1:8">
      <c r="A10" s="9"/>
      <c r="B10" s="13"/>
      <c r="C10" s="94">
        <v>120</v>
      </c>
      <c r="D10" s="53"/>
      <c r="E10" s="15" t="s">
        <v>92</v>
      </c>
      <c r="F10" s="135">
        <f>SUM(F11:F15)</f>
        <v>3193618</v>
      </c>
      <c r="G10" s="135">
        <f t="shared" ref="G10:H10" si="4">SUM(G11:G15)</f>
        <v>2916308</v>
      </c>
      <c r="H10" s="135">
        <f t="shared" si="4"/>
        <v>2894576.0972699998</v>
      </c>
    </row>
    <row r="11" spans="1:8" s="213" customFormat="1">
      <c r="A11" s="9"/>
      <c r="B11" s="13"/>
      <c r="C11" s="94"/>
      <c r="D11" s="14">
        <v>1</v>
      </c>
      <c r="E11" s="57" t="s">
        <v>93</v>
      </c>
      <c r="F11" s="200">
        <v>2077963</v>
      </c>
      <c r="G11" s="200">
        <v>2077963</v>
      </c>
      <c r="H11" s="200">
        <v>2077583.05427</v>
      </c>
    </row>
    <row r="12" spans="1:8">
      <c r="A12" s="9"/>
      <c r="B12" s="13"/>
      <c r="C12" s="94"/>
      <c r="D12" s="14">
        <v>4</v>
      </c>
      <c r="E12" s="99" t="s">
        <v>94</v>
      </c>
      <c r="F12" s="135">
        <v>10681</v>
      </c>
      <c r="G12" s="135">
        <v>10681</v>
      </c>
      <c r="H12" s="135">
        <v>10668.826800000001</v>
      </c>
    </row>
    <row r="13" spans="1:8" ht="31.2">
      <c r="A13" s="9"/>
      <c r="B13" s="13"/>
      <c r="C13" s="94"/>
      <c r="D13" s="14">
        <v>7</v>
      </c>
      <c r="E13" s="99" t="s">
        <v>95</v>
      </c>
      <c r="F13" s="135">
        <v>495695</v>
      </c>
      <c r="G13" s="135">
        <v>495695</v>
      </c>
      <c r="H13" s="135">
        <v>495694.52461999998</v>
      </c>
    </row>
    <row r="14" spans="1:8">
      <c r="A14" s="9"/>
      <c r="B14" s="13"/>
      <c r="C14" s="94"/>
      <c r="D14" s="14">
        <v>9</v>
      </c>
      <c r="E14" s="57" t="s">
        <v>96</v>
      </c>
      <c r="F14" s="135">
        <v>609279</v>
      </c>
      <c r="G14" s="135">
        <v>305609</v>
      </c>
      <c r="H14" s="135">
        <v>284269.77701999998</v>
      </c>
    </row>
    <row r="15" spans="1:8" s="104" customFormat="1" ht="46.8">
      <c r="A15" s="9"/>
      <c r="B15" s="13"/>
      <c r="C15" s="94"/>
      <c r="D15" s="14">
        <v>106</v>
      </c>
      <c r="E15" s="99" t="s">
        <v>180</v>
      </c>
      <c r="F15" s="135">
        <v>0</v>
      </c>
      <c r="G15" s="122">
        <v>26360</v>
      </c>
      <c r="H15" s="123">
        <v>26359.914560000001</v>
      </c>
    </row>
    <row r="16" spans="1:8">
      <c r="A16" s="9"/>
      <c r="B16" s="13"/>
      <c r="C16" s="94">
        <v>263</v>
      </c>
      <c r="D16" s="14"/>
      <c r="E16" s="57" t="s">
        <v>97</v>
      </c>
      <c r="F16" s="135">
        <f>SUM(F17)</f>
        <v>200455</v>
      </c>
      <c r="G16" s="135">
        <f t="shared" ref="G16:H16" si="5">SUM(G17)</f>
        <v>200455</v>
      </c>
      <c r="H16" s="135">
        <f t="shared" si="5"/>
        <v>200436.85509</v>
      </c>
    </row>
    <row r="17" spans="1:8" ht="31.2">
      <c r="A17" s="9"/>
      <c r="B17" s="13"/>
      <c r="C17" s="94"/>
      <c r="D17" s="14">
        <v>75</v>
      </c>
      <c r="E17" s="57" t="s">
        <v>98</v>
      </c>
      <c r="F17" s="135">
        <v>200455</v>
      </c>
      <c r="G17" s="135">
        <v>200455</v>
      </c>
      <c r="H17" s="135">
        <v>200436.85509</v>
      </c>
    </row>
    <row r="18" spans="1:8">
      <c r="A18" s="9"/>
      <c r="B18" s="13"/>
      <c r="C18" s="94">
        <v>282</v>
      </c>
      <c r="D18" s="14"/>
      <c r="E18" s="1" t="s">
        <v>99</v>
      </c>
      <c r="F18" s="135">
        <f>SUM(F19)</f>
        <v>419423</v>
      </c>
      <c r="G18" s="135">
        <f t="shared" ref="G18:H18" si="6">SUM(G19)</f>
        <v>419423</v>
      </c>
      <c r="H18" s="135">
        <f t="shared" si="6"/>
        <v>419409.59346</v>
      </c>
    </row>
    <row r="19" spans="1:8" ht="31.2">
      <c r="A19" s="9"/>
      <c r="B19" s="13"/>
      <c r="C19" s="94"/>
      <c r="D19" s="14">
        <v>1</v>
      </c>
      <c r="E19" s="99" t="s">
        <v>100</v>
      </c>
      <c r="F19" s="135">
        <v>419423</v>
      </c>
      <c r="G19" s="135">
        <v>419423</v>
      </c>
      <c r="H19" s="135">
        <v>419409.59346</v>
      </c>
    </row>
    <row r="20" spans="1:8">
      <c r="A20" s="9"/>
      <c r="B20" s="13" t="s">
        <v>2</v>
      </c>
      <c r="C20" s="94"/>
      <c r="D20" s="14"/>
      <c r="E20" s="15" t="s">
        <v>101</v>
      </c>
      <c r="F20" s="135">
        <f>F21+F26</f>
        <v>518877</v>
      </c>
      <c r="G20" s="135">
        <f t="shared" ref="G20:H20" si="7">G21+G26</f>
        <v>518877</v>
      </c>
      <c r="H20" s="135">
        <f t="shared" si="7"/>
        <v>518124.82508999994</v>
      </c>
    </row>
    <row r="21" spans="1:8">
      <c r="A21" s="9"/>
      <c r="B21" s="10"/>
      <c r="C21" s="94">
        <v>257</v>
      </c>
      <c r="D21" s="14"/>
      <c r="E21" s="188" t="s">
        <v>102</v>
      </c>
      <c r="F21" s="135">
        <f>SUM(F22:F25)</f>
        <v>344187</v>
      </c>
      <c r="G21" s="135">
        <f t="shared" ref="G21:H21" si="8">SUM(G22:G25)</f>
        <v>344187</v>
      </c>
      <c r="H21" s="135">
        <f t="shared" si="8"/>
        <v>343452.27928999998</v>
      </c>
    </row>
    <row r="22" spans="1:8" ht="46.8">
      <c r="A22" s="9"/>
      <c r="B22" s="10"/>
      <c r="C22" s="94"/>
      <c r="D22" s="14">
        <v>1</v>
      </c>
      <c r="E22" s="57" t="s">
        <v>103</v>
      </c>
      <c r="F22" s="135">
        <v>299763</v>
      </c>
      <c r="G22" s="135">
        <v>299763</v>
      </c>
      <c r="H22" s="135">
        <v>299032.51091000001</v>
      </c>
    </row>
    <row r="23" spans="1:8" ht="46.8">
      <c r="A23" s="9"/>
      <c r="B23" s="13"/>
      <c r="C23" s="94"/>
      <c r="D23" s="14">
        <v>9</v>
      </c>
      <c r="E23" s="57" t="s">
        <v>104</v>
      </c>
      <c r="F23" s="135">
        <v>1730</v>
      </c>
      <c r="G23" s="135">
        <v>1730</v>
      </c>
      <c r="H23" s="135">
        <v>1726.42857</v>
      </c>
    </row>
    <row r="24" spans="1:8">
      <c r="A24" s="9"/>
      <c r="B24" s="13"/>
      <c r="C24" s="94"/>
      <c r="D24" s="14">
        <v>13</v>
      </c>
      <c r="E24" s="99" t="s">
        <v>94</v>
      </c>
      <c r="F24" s="135">
        <v>6887</v>
      </c>
      <c r="G24" s="135">
        <v>6887</v>
      </c>
      <c r="H24" s="135">
        <v>6886.3398100000004</v>
      </c>
    </row>
    <row r="25" spans="1:8" ht="31.2">
      <c r="A25" s="9"/>
      <c r="B25" s="13"/>
      <c r="C25" s="94"/>
      <c r="D25" s="14">
        <v>113</v>
      </c>
      <c r="E25" s="57" t="s">
        <v>105</v>
      </c>
      <c r="F25" s="135">
        <v>35807</v>
      </c>
      <c r="G25" s="135">
        <v>35807</v>
      </c>
      <c r="H25" s="135">
        <v>35807</v>
      </c>
    </row>
    <row r="26" spans="1:8">
      <c r="A26" s="9"/>
      <c r="B26" s="13"/>
      <c r="C26" s="94">
        <v>718</v>
      </c>
      <c r="D26" s="14"/>
      <c r="E26" s="1" t="s">
        <v>106</v>
      </c>
      <c r="F26" s="126">
        <f>SUM(F27:F28)</f>
        <v>174690</v>
      </c>
      <c r="G26" s="126">
        <f t="shared" ref="G26:H26" si="9">SUM(G27:G28)</f>
        <v>174690</v>
      </c>
      <c r="H26" s="126">
        <f t="shared" si="9"/>
        <v>174672.54579999999</v>
      </c>
    </row>
    <row r="27" spans="1:8" ht="46.8">
      <c r="A27" s="9"/>
      <c r="B27" s="13"/>
      <c r="C27" s="94"/>
      <c r="D27" s="14">
        <v>1</v>
      </c>
      <c r="E27" s="57" t="s">
        <v>107</v>
      </c>
      <c r="F27" s="126">
        <v>173370</v>
      </c>
      <c r="G27" s="126">
        <v>173370</v>
      </c>
      <c r="H27" s="126">
        <v>173355.4258</v>
      </c>
    </row>
    <row r="28" spans="1:8">
      <c r="A28" s="9"/>
      <c r="B28" s="13"/>
      <c r="C28" s="94"/>
      <c r="D28" s="14" t="s">
        <v>22</v>
      </c>
      <c r="E28" s="189" t="s">
        <v>94</v>
      </c>
      <c r="F28" s="126">
        <v>1320</v>
      </c>
      <c r="G28" s="126">
        <v>1320</v>
      </c>
      <c r="H28" s="126">
        <v>1317.12</v>
      </c>
    </row>
    <row r="29" spans="1:8">
      <c r="A29" s="9"/>
      <c r="B29" s="13" t="s">
        <v>3</v>
      </c>
      <c r="C29" s="94"/>
      <c r="D29" s="14"/>
      <c r="E29" s="1" t="s">
        <v>109</v>
      </c>
      <c r="F29" s="135">
        <f>F30</f>
        <v>384422</v>
      </c>
      <c r="G29" s="135">
        <f t="shared" ref="G29:H29" si="10">G30</f>
        <v>384422</v>
      </c>
      <c r="H29" s="135">
        <f t="shared" si="10"/>
        <v>383937.61368000001</v>
      </c>
    </row>
    <row r="30" spans="1:8">
      <c r="A30" s="9"/>
      <c r="B30" s="10"/>
      <c r="C30" s="94">
        <v>258</v>
      </c>
      <c r="D30" s="14"/>
      <c r="E30" s="188" t="s">
        <v>110</v>
      </c>
      <c r="F30" s="135">
        <f>SUM(F31:F33)</f>
        <v>384422</v>
      </c>
      <c r="G30" s="135">
        <f t="shared" ref="G30:H30" si="11">SUM(G31:G33)</f>
        <v>384422</v>
      </c>
      <c r="H30" s="135">
        <f t="shared" si="11"/>
        <v>383937.61368000001</v>
      </c>
    </row>
    <row r="31" spans="1:8" ht="46.8">
      <c r="A31" s="9"/>
      <c r="B31" s="10"/>
      <c r="C31" s="94"/>
      <c r="D31" s="14">
        <v>1</v>
      </c>
      <c r="E31" s="57" t="s">
        <v>111</v>
      </c>
      <c r="F31" s="152">
        <v>378616</v>
      </c>
      <c r="G31" s="152">
        <v>378616</v>
      </c>
      <c r="H31" s="152">
        <v>378132.29272000003</v>
      </c>
    </row>
    <row r="32" spans="1:8">
      <c r="A32" s="9"/>
      <c r="B32" s="10"/>
      <c r="C32" s="94"/>
      <c r="D32" s="14">
        <v>5</v>
      </c>
      <c r="E32" s="99" t="s">
        <v>94</v>
      </c>
      <c r="F32" s="152">
        <v>3706</v>
      </c>
      <c r="G32" s="152">
        <v>3706</v>
      </c>
      <c r="H32" s="152">
        <v>3705.32096</v>
      </c>
    </row>
    <row r="33" spans="1:8" ht="46.8">
      <c r="A33" s="9"/>
      <c r="B33" s="10"/>
      <c r="C33" s="94"/>
      <c r="D33" s="14">
        <v>61</v>
      </c>
      <c r="E33" s="57" t="s">
        <v>112</v>
      </c>
      <c r="F33" s="135">
        <v>2100</v>
      </c>
      <c r="G33" s="135">
        <v>2100</v>
      </c>
      <c r="H33" s="135">
        <v>2100</v>
      </c>
    </row>
    <row r="34" spans="1:8">
      <c r="A34" s="9"/>
      <c r="B34" s="13" t="s">
        <v>8</v>
      </c>
      <c r="C34" s="94"/>
      <c r="D34" s="14"/>
      <c r="E34" s="190" t="s">
        <v>113</v>
      </c>
      <c r="F34" s="135">
        <f>F35+F40</f>
        <v>1228959</v>
      </c>
      <c r="G34" s="135">
        <f t="shared" ref="G34:H34" si="12">G35+G40</f>
        <v>1228959</v>
      </c>
      <c r="H34" s="135">
        <f t="shared" si="12"/>
        <v>1228883.92209</v>
      </c>
    </row>
    <row r="35" spans="1:8">
      <c r="A35" s="9"/>
      <c r="B35" s="13"/>
      <c r="C35" s="94">
        <v>269</v>
      </c>
      <c r="D35" s="18"/>
      <c r="E35" s="191" t="s">
        <v>114</v>
      </c>
      <c r="F35" s="126">
        <f>SUM(F36:F39)</f>
        <v>367173</v>
      </c>
      <c r="G35" s="126">
        <f t="shared" ref="G35:H35" si="13">SUM(G36:G39)</f>
        <v>367173</v>
      </c>
      <c r="H35" s="126">
        <f t="shared" si="13"/>
        <v>367098.35019000003</v>
      </c>
    </row>
    <row r="36" spans="1:8" ht="31.2">
      <c r="A36" s="9"/>
      <c r="B36" s="13"/>
      <c r="C36" s="94"/>
      <c r="D36" s="18">
        <v>1</v>
      </c>
      <c r="E36" s="57" t="s">
        <v>115</v>
      </c>
      <c r="F36" s="126">
        <v>264000</v>
      </c>
      <c r="G36" s="126">
        <v>264000</v>
      </c>
      <c r="H36" s="126">
        <v>263997.91165000002</v>
      </c>
    </row>
    <row r="37" spans="1:8">
      <c r="A37" s="9"/>
      <c r="B37" s="13"/>
      <c r="C37" s="94"/>
      <c r="D37" s="18">
        <v>3</v>
      </c>
      <c r="E37" s="99" t="s">
        <v>94</v>
      </c>
      <c r="F37" s="126">
        <v>1394</v>
      </c>
      <c r="G37" s="126">
        <v>1394</v>
      </c>
      <c r="H37" s="126">
        <v>1393.6996799999999</v>
      </c>
    </row>
    <row r="38" spans="1:8" ht="46.8">
      <c r="A38" s="9"/>
      <c r="B38" s="13"/>
      <c r="C38" s="94"/>
      <c r="D38" s="18" t="s">
        <v>23</v>
      </c>
      <c r="E38" s="15" t="s">
        <v>116</v>
      </c>
      <c r="F38" s="126">
        <v>1509</v>
      </c>
      <c r="G38" s="126">
        <v>1509</v>
      </c>
      <c r="H38" s="126">
        <v>1437.34204</v>
      </c>
    </row>
    <row r="39" spans="1:8">
      <c r="A39" s="9"/>
      <c r="B39" s="13"/>
      <c r="C39" s="94"/>
      <c r="D39" s="18">
        <v>5</v>
      </c>
      <c r="E39" s="57" t="s">
        <v>117</v>
      </c>
      <c r="F39" s="126">
        <v>100270</v>
      </c>
      <c r="G39" s="126">
        <v>100270</v>
      </c>
      <c r="H39" s="126">
        <v>100269.39681999999</v>
      </c>
    </row>
    <row r="40" spans="1:8">
      <c r="A40" s="9"/>
      <c r="B40" s="13"/>
      <c r="C40" s="94">
        <v>288</v>
      </c>
      <c r="D40" s="14"/>
      <c r="E40" s="57" t="s">
        <v>118</v>
      </c>
      <c r="F40" s="126">
        <f>SUM(F41)</f>
        <v>861786</v>
      </c>
      <c r="G40" s="126">
        <f t="shared" ref="G40:H40" si="14">SUM(G41)</f>
        <v>861786</v>
      </c>
      <c r="H40" s="126">
        <f t="shared" si="14"/>
        <v>861785.57189999998</v>
      </c>
    </row>
    <row r="41" spans="1:8">
      <c r="A41" s="9"/>
      <c r="B41" s="13"/>
      <c r="C41" s="94"/>
      <c r="D41" s="14">
        <v>61</v>
      </c>
      <c r="E41" s="57" t="s">
        <v>119</v>
      </c>
      <c r="F41" s="126">
        <v>861786</v>
      </c>
      <c r="G41" s="126">
        <v>861786</v>
      </c>
      <c r="H41" s="126">
        <v>861785.57189999998</v>
      </c>
    </row>
    <row r="42" spans="1:8" s="12" customFormat="1">
      <c r="A42" s="9" t="s">
        <v>4</v>
      </c>
      <c r="B42" s="10"/>
      <c r="C42" s="215"/>
      <c r="D42" s="16"/>
      <c r="E42" s="187" t="s">
        <v>120</v>
      </c>
      <c r="F42" s="153">
        <f>F43+F47</f>
        <v>7303095</v>
      </c>
      <c r="G42" s="153">
        <f t="shared" ref="G42:H42" si="15">G43+G47</f>
        <v>7303095</v>
      </c>
      <c r="H42" s="153">
        <f t="shared" si="15"/>
        <v>7209660.5765499994</v>
      </c>
    </row>
    <row r="43" spans="1:8">
      <c r="A43" s="9"/>
      <c r="B43" s="13" t="s">
        <v>1</v>
      </c>
      <c r="C43" s="215"/>
      <c r="D43" s="14"/>
      <c r="E43" s="15" t="s">
        <v>121</v>
      </c>
      <c r="F43" s="135">
        <f>SUM(F44)</f>
        <v>605803</v>
      </c>
      <c r="G43" s="135">
        <f t="shared" ref="G43:H43" si="16">SUM(G44)</f>
        <v>605803</v>
      </c>
      <c r="H43" s="135">
        <f t="shared" si="16"/>
        <v>604807.85691999993</v>
      </c>
    </row>
    <row r="44" spans="1:8" ht="31.2">
      <c r="A44" s="9"/>
      <c r="B44" s="13"/>
      <c r="C44" s="94" t="s">
        <v>24</v>
      </c>
      <c r="D44" s="14" t="s">
        <v>25</v>
      </c>
      <c r="E44" s="3" t="s">
        <v>122</v>
      </c>
      <c r="F44" s="135">
        <f>SUM(F45:F46)</f>
        <v>605803</v>
      </c>
      <c r="G44" s="135">
        <f t="shared" ref="G44:H44" si="17">SUM(G45:G46)</f>
        <v>605803</v>
      </c>
      <c r="H44" s="135">
        <f t="shared" si="17"/>
        <v>604807.85691999993</v>
      </c>
    </row>
    <row r="45" spans="1:8" ht="31.2">
      <c r="A45" s="9"/>
      <c r="B45" s="13"/>
      <c r="C45" s="94"/>
      <c r="D45" s="14">
        <v>3</v>
      </c>
      <c r="E45" s="3" t="s">
        <v>123</v>
      </c>
      <c r="F45" s="135">
        <v>101687</v>
      </c>
      <c r="G45" s="135">
        <v>101687</v>
      </c>
      <c r="H45" s="135">
        <v>100699.14607</v>
      </c>
    </row>
    <row r="46" spans="1:8" ht="31.2">
      <c r="A46" s="9"/>
      <c r="B46" s="13"/>
      <c r="C46" s="94"/>
      <c r="D46" s="14">
        <v>4</v>
      </c>
      <c r="E46" s="3" t="s">
        <v>124</v>
      </c>
      <c r="F46" s="135">
        <v>504116</v>
      </c>
      <c r="G46" s="135">
        <v>504116</v>
      </c>
      <c r="H46" s="135">
        <v>504108.71084999997</v>
      </c>
    </row>
    <row r="47" spans="1:8">
      <c r="A47" s="9"/>
      <c r="B47" s="13" t="s">
        <v>2</v>
      </c>
      <c r="C47" s="95"/>
      <c r="D47" s="14"/>
      <c r="E47" s="192" t="s">
        <v>125</v>
      </c>
      <c r="F47" s="135">
        <f>F48+F51+F54</f>
        <v>6697292</v>
      </c>
      <c r="G47" s="135">
        <f t="shared" ref="G47:H47" si="18">G48+G51+G54</f>
        <v>6697292</v>
      </c>
      <c r="H47" s="135">
        <f t="shared" si="18"/>
        <v>6604852.7196299993</v>
      </c>
    </row>
    <row r="48" spans="1:8" ht="62.4">
      <c r="A48" s="9"/>
      <c r="B48" s="13"/>
      <c r="C48" s="95">
        <v>287</v>
      </c>
      <c r="D48" s="14"/>
      <c r="E48" s="193" t="s">
        <v>126</v>
      </c>
      <c r="F48" s="135">
        <f>SUM(F49:F50)</f>
        <v>2050565</v>
      </c>
      <c r="G48" s="135">
        <f t="shared" ref="G48:H48" si="19">SUM(G49:G50)</f>
        <v>2050565</v>
      </c>
      <c r="H48" s="135">
        <f t="shared" si="19"/>
        <v>2017628.39271</v>
      </c>
    </row>
    <row r="49" spans="1:8" ht="31.2">
      <c r="A49" s="9"/>
      <c r="B49" s="13"/>
      <c r="C49" s="95"/>
      <c r="D49" s="14">
        <v>2</v>
      </c>
      <c r="E49" s="57" t="s">
        <v>127</v>
      </c>
      <c r="F49" s="135">
        <v>877674</v>
      </c>
      <c r="G49" s="135">
        <v>877674</v>
      </c>
      <c r="H49" s="135">
        <v>877673.91084000003</v>
      </c>
    </row>
    <row r="50" spans="1:8" ht="31.2">
      <c r="A50" s="9"/>
      <c r="B50" s="13"/>
      <c r="C50" s="95"/>
      <c r="D50" s="14">
        <v>4</v>
      </c>
      <c r="E50" s="57" t="s">
        <v>128</v>
      </c>
      <c r="F50" s="135">
        <v>1172891</v>
      </c>
      <c r="G50" s="135">
        <v>1172891</v>
      </c>
      <c r="H50" s="135">
        <v>1139954.48187</v>
      </c>
    </row>
    <row r="51" spans="1:8">
      <c r="A51" s="9"/>
      <c r="B51" s="13"/>
      <c r="C51" s="95">
        <v>288</v>
      </c>
      <c r="D51" s="14"/>
      <c r="E51" s="57" t="s">
        <v>118</v>
      </c>
      <c r="F51" s="135">
        <f>SUM(F52:F53)</f>
        <v>1394763</v>
      </c>
      <c r="G51" s="135">
        <f t="shared" ref="G51:H51" si="20">SUM(G52:G53)</f>
        <v>1394763</v>
      </c>
      <c r="H51" s="135">
        <f t="shared" si="20"/>
        <v>1335312.01893</v>
      </c>
    </row>
    <row r="52" spans="1:8" ht="31.2">
      <c r="A52" s="9"/>
      <c r="B52" s="13"/>
      <c r="C52" s="95"/>
      <c r="D52" s="14">
        <v>10</v>
      </c>
      <c r="E52" s="57" t="s">
        <v>129</v>
      </c>
      <c r="F52" s="135">
        <v>1359208</v>
      </c>
      <c r="G52" s="135">
        <v>1359208</v>
      </c>
      <c r="H52" s="135">
        <v>1300456.4713699999</v>
      </c>
    </row>
    <row r="53" spans="1:8" ht="31.2">
      <c r="A53" s="9"/>
      <c r="B53" s="13"/>
      <c r="C53" s="95"/>
      <c r="D53" s="14">
        <v>16</v>
      </c>
      <c r="E53" s="57" t="s">
        <v>130</v>
      </c>
      <c r="F53" s="135">
        <v>35555</v>
      </c>
      <c r="G53" s="135">
        <v>35555</v>
      </c>
      <c r="H53" s="135">
        <v>34855.547559999999</v>
      </c>
    </row>
    <row r="54" spans="1:8" ht="31.2">
      <c r="A54" s="9"/>
      <c r="B54" s="13"/>
      <c r="C54" s="95" t="s">
        <v>24</v>
      </c>
      <c r="D54" s="14" t="s">
        <v>25</v>
      </c>
      <c r="E54" s="3" t="s">
        <v>122</v>
      </c>
      <c r="F54" s="135">
        <f>SUM(F55:F58)</f>
        <v>3251964</v>
      </c>
      <c r="G54" s="135">
        <f t="shared" ref="G54:H54" si="21">SUM(G55:G58)</f>
        <v>3251964</v>
      </c>
      <c r="H54" s="135">
        <f t="shared" si="21"/>
        <v>3251912.3079899997</v>
      </c>
    </row>
    <row r="55" spans="1:8" ht="46.8">
      <c r="A55" s="9"/>
      <c r="B55" s="13"/>
      <c r="C55" s="95"/>
      <c r="D55" s="14">
        <v>1</v>
      </c>
      <c r="E55" s="3" t="s">
        <v>131</v>
      </c>
      <c r="F55" s="135">
        <v>91139</v>
      </c>
      <c r="G55" s="135">
        <v>91139</v>
      </c>
      <c r="H55" s="135">
        <v>91090.480689999997</v>
      </c>
    </row>
    <row r="56" spans="1:8" ht="31.2">
      <c r="A56" s="9"/>
      <c r="B56" s="13"/>
      <c r="C56" s="95"/>
      <c r="D56" s="14">
        <v>6</v>
      </c>
      <c r="E56" s="3" t="s">
        <v>132</v>
      </c>
      <c r="F56" s="135">
        <v>820583</v>
      </c>
      <c r="G56" s="135">
        <v>820583</v>
      </c>
      <c r="H56" s="135">
        <v>820582.38292</v>
      </c>
    </row>
    <row r="57" spans="1:8">
      <c r="A57" s="9"/>
      <c r="B57" s="13"/>
      <c r="C57" s="95"/>
      <c r="D57" s="14">
        <v>11</v>
      </c>
      <c r="E57" s="3" t="s">
        <v>133</v>
      </c>
      <c r="F57" s="135">
        <v>21374</v>
      </c>
      <c r="G57" s="135">
        <v>21374</v>
      </c>
      <c r="H57" s="135">
        <v>21372.121190000002</v>
      </c>
    </row>
    <row r="58" spans="1:8" ht="31.2">
      <c r="A58" s="9"/>
      <c r="B58" s="13"/>
      <c r="C58" s="95"/>
      <c r="D58" s="14">
        <v>32</v>
      </c>
      <c r="E58" s="3" t="s">
        <v>95</v>
      </c>
      <c r="F58" s="135">
        <v>2318868</v>
      </c>
      <c r="G58" s="135">
        <v>2318868</v>
      </c>
      <c r="H58" s="135">
        <v>2318867.3231899999</v>
      </c>
    </row>
    <row r="59" spans="1:8" s="12" customFormat="1" ht="31.2">
      <c r="A59" s="9" t="s">
        <v>5</v>
      </c>
      <c r="B59" s="10"/>
      <c r="C59" s="215"/>
      <c r="D59" s="16"/>
      <c r="E59" s="17" t="s">
        <v>134</v>
      </c>
      <c r="F59" s="153">
        <f>F60+F65</f>
        <v>19589876</v>
      </c>
      <c r="G59" s="153">
        <f t="shared" ref="G59:H59" si="22">G60+G65</f>
        <v>19589876</v>
      </c>
      <c r="H59" s="153">
        <f t="shared" si="22"/>
        <v>19527573.14494</v>
      </c>
    </row>
    <row r="60" spans="1:8">
      <c r="A60" s="9"/>
      <c r="B60" s="13" t="s">
        <v>1</v>
      </c>
      <c r="C60" s="94"/>
      <c r="D60" s="14"/>
      <c r="E60" s="15" t="s">
        <v>135</v>
      </c>
      <c r="F60" s="135">
        <f>F61</f>
        <v>19585498</v>
      </c>
      <c r="G60" s="135">
        <f t="shared" ref="G60:H60" si="23">G61</f>
        <v>19585498</v>
      </c>
      <c r="H60" s="135">
        <f t="shared" si="23"/>
        <v>19527146.797729999</v>
      </c>
    </row>
    <row r="61" spans="1:8" ht="31.2">
      <c r="A61" s="9"/>
      <c r="B61" s="13"/>
      <c r="C61" s="94">
        <v>252</v>
      </c>
      <c r="D61" s="14"/>
      <c r="E61" s="57" t="s">
        <v>136</v>
      </c>
      <c r="F61" s="135">
        <f>SUM(F62:F64)</f>
        <v>19585498</v>
      </c>
      <c r="G61" s="135">
        <f t="shared" ref="G61:H61" si="24">SUM(G62:G64)</f>
        <v>19585498</v>
      </c>
      <c r="H61" s="135">
        <f t="shared" si="24"/>
        <v>19527146.797729999</v>
      </c>
    </row>
    <row r="62" spans="1:8" ht="46.8">
      <c r="A62" s="9"/>
      <c r="B62" s="13"/>
      <c r="C62" s="94"/>
      <c r="D62" s="18">
        <v>1</v>
      </c>
      <c r="E62" s="57" t="s">
        <v>137</v>
      </c>
      <c r="F62" s="135">
        <v>14000345</v>
      </c>
      <c r="G62" s="135">
        <v>14000345</v>
      </c>
      <c r="H62" s="135">
        <v>13980397.97487</v>
      </c>
    </row>
    <row r="63" spans="1:8" ht="31.2">
      <c r="A63" s="9"/>
      <c r="B63" s="13"/>
      <c r="C63" s="94"/>
      <c r="D63" s="18">
        <v>3</v>
      </c>
      <c r="E63" s="57" t="s">
        <v>138</v>
      </c>
      <c r="F63" s="135">
        <v>3932</v>
      </c>
      <c r="G63" s="135">
        <v>3932</v>
      </c>
      <c r="H63" s="135">
        <v>3930.2</v>
      </c>
    </row>
    <row r="64" spans="1:8">
      <c r="A64" s="9"/>
      <c r="B64" s="13"/>
      <c r="C64" s="94"/>
      <c r="D64" s="18">
        <v>6</v>
      </c>
      <c r="E64" s="57" t="s">
        <v>94</v>
      </c>
      <c r="F64" s="135">
        <v>5581221</v>
      </c>
      <c r="G64" s="135">
        <v>5581221</v>
      </c>
      <c r="H64" s="135">
        <v>5542818.6228599995</v>
      </c>
    </row>
    <row r="65" spans="1:8">
      <c r="A65" s="9"/>
      <c r="B65" s="13"/>
      <c r="C65" s="94" t="s">
        <v>26</v>
      </c>
      <c r="D65" s="18" t="s">
        <v>25</v>
      </c>
      <c r="E65" s="3" t="s">
        <v>118</v>
      </c>
      <c r="F65" s="135">
        <f>F66</f>
        <v>4378</v>
      </c>
      <c r="G65" s="135">
        <f>G66</f>
        <v>4378</v>
      </c>
      <c r="H65" s="135">
        <f>H66</f>
        <v>426.34721000000002</v>
      </c>
    </row>
    <row r="66" spans="1:8">
      <c r="A66" s="9"/>
      <c r="B66" s="13"/>
      <c r="C66" s="94"/>
      <c r="D66" s="18" t="s">
        <v>27</v>
      </c>
      <c r="E66" s="3" t="s">
        <v>139</v>
      </c>
      <c r="F66" s="135">
        <v>4378</v>
      </c>
      <c r="G66" s="135">
        <v>4378</v>
      </c>
      <c r="H66" s="135">
        <v>426.34721000000002</v>
      </c>
    </row>
    <row r="67" spans="1:8" s="12" customFormat="1">
      <c r="A67" s="9" t="s">
        <v>6</v>
      </c>
      <c r="B67" s="10"/>
      <c r="C67" s="215"/>
      <c r="D67" s="19"/>
      <c r="E67" s="194" t="s">
        <v>140</v>
      </c>
      <c r="F67" s="153">
        <f>F68+F74+F89+F96+F103+F108</f>
        <v>307375523.10000002</v>
      </c>
      <c r="G67" s="153">
        <f t="shared" ref="G67:H67" si="25">G68+G74+G89+G96+G103+G108</f>
        <v>308110483.70000005</v>
      </c>
      <c r="H67" s="153">
        <f t="shared" si="25"/>
        <v>307216746.22626001</v>
      </c>
    </row>
    <row r="68" spans="1:8" s="12" customFormat="1">
      <c r="A68" s="54"/>
      <c r="B68" s="13" t="s">
        <v>1</v>
      </c>
      <c r="C68" s="94"/>
      <c r="D68" s="18"/>
      <c r="E68" s="188" t="s">
        <v>141</v>
      </c>
      <c r="F68" s="135">
        <f>F69+F72</f>
        <v>39474827</v>
      </c>
      <c r="G68" s="135">
        <f t="shared" ref="G68:H68" si="26">G69+G72</f>
        <v>39474827</v>
      </c>
      <c r="H68" s="135">
        <f t="shared" si="26"/>
        <v>39471261.123489998</v>
      </c>
    </row>
    <row r="69" spans="1:8" s="12" customFormat="1">
      <c r="A69" s="54"/>
      <c r="B69" s="13"/>
      <c r="C69" s="94">
        <v>261</v>
      </c>
      <c r="D69" s="18"/>
      <c r="E69" s="188" t="s">
        <v>142</v>
      </c>
      <c r="F69" s="135">
        <f>SUM(F70:F71)</f>
        <v>39439781</v>
      </c>
      <c r="G69" s="135">
        <f t="shared" ref="G69:H69" si="27">SUM(G70:G71)</f>
        <v>39439781</v>
      </c>
      <c r="H69" s="135">
        <f t="shared" si="27"/>
        <v>39439590.406810001</v>
      </c>
    </row>
    <row r="70" spans="1:8" s="12" customFormat="1">
      <c r="A70" s="54"/>
      <c r="B70" s="13"/>
      <c r="C70" s="94"/>
      <c r="D70" s="18">
        <v>81</v>
      </c>
      <c r="E70" s="188" t="s">
        <v>143</v>
      </c>
      <c r="F70" s="135">
        <v>6475217</v>
      </c>
      <c r="G70" s="135">
        <v>6475217</v>
      </c>
      <c r="H70" s="135">
        <v>6475029.5070500001</v>
      </c>
    </row>
    <row r="71" spans="1:8" s="12" customFormat="1" ht="31.2">
      <c r="A71" s="54"/>
      <c r="B71" s="13"/>
      <c r="C71" s="94"/>
      <c r="D71" s="18">
        <v>202</v>
      </c>
      <c r="E71" s="188" t="s">
        <v>144</v>
      </c>
      <c r="F71" s="135">
        <v>32964564</v>
      </c>
      <c r="G71" s="135">
        <v>32964564</v>
      </c>
      <c r="H71" s="135">
        <v>32964560.89976</v>
      </c>
    </row>
    <row r="72" spans="1:8" s="12" customFormat="1">
      <c r="A72" s="54"/>
      <c r="B72" s="13"/>
      <c r="C72" s="94">
        <v>288</v>
      </c>
      <c r="D72" s="18"/>
      <c r="E72" s="57" t="s">
        <v>118</v>
      </c>
      <c r="F72" s="135">
        <f>SUM(F73)</f>
        <v>35046</v>
      </c>
      <c r="G72" s="135">
        <f t="shared" ref="G72:H72" si="28">SUM(G73)</f>
        <v>35046</v>
      </c>
      <c r="H72" s="135">
        <f t="shared" si="28"/>
        <v>31670.716680000001</v>
      </c>
    </row>
    <row r="73" spans="1:8" s="12" customFormat="1" ht="31.2">
      <c r="A73" s="54"/>
      <c r="B73" s="13"/>
      <c r="C73" s="94"/>
      <c r="D73" s="18">
        <v>11</v>
      </c>
      <c r="E73" s="99" t="s">
        <v>145</v>
      </c>
      <c r="F73" s="135">
        <v>35046</v>
      </c>
      <c r="G73" s="135">
        <v>35046</v>
      </c>
      <c r="H73" s="135">
        <v>31670.716680000001</v>
      </c>
    </row>
    <row r="74" spans="1:8">
      <c r="A74" s="9"/>
      <c r="B74" s="13" t="s">
        <v>2</v>
      </c>
      <c r="C74" s="94"/>
      <c r="D74" s="18"/>
      <c r="E74" s="1" t="s">
        <v>146</v>
      </c>
      <c r="F74" s="135">
        <f>F75+F82+F86</f>
        <v>223631983.09999999</v>
      </c>
      <c r="G74" s="135">
        <f t="shared" ref="G74:H74" si="29">G75+G82+G86</f>
        <v>224341234.09999999</v>
      </c>
      <c r="H74" s="135">
        <f t="shared" si="29"/>
        <v>223513525.65898001</v>
      </c>
    </row>
    <row r="75" spans="1:8">
      <c r="A75" s="9"/>
      <c r="B75" s="13"/>
      <c r="C75" s="94">
        <v>261</v>
      </c>
      <c r="D75" s="18"/>
      <c r="E75" s="188" t="s">
        <v>142</v>
      </c>
      <c r="F75" s="135">
        <f>SUM(F76:F81)</f>
        <v>177374768</v>
      </c>
      <c r="G75" s="135">
        <f t="shared" ref="G75:H75" si="30">SUM(G76:G81)</f>
        <v>178084019</v>
      </c>
      <c r="H75" s="135">
        <f t="shared" si="30"/>
        <v>177780146.21575001</v>
      </c>
    </row>
    <row r="76" spans="1:8" ht="31.2">
      <c r="A76" s="9"/>
      <c r="B76" s="13"/>
      <c r="C76" s="94"/>
      <c r="D76" s="18">
        <v>3</v>
      </c>
      <c r="E76" s="57" t="s">
        <v>147</v>
      </c>
      <c r="F76" s="135">
        <v>3953236</v>
      </c>
      <c r="G76" s="135">
        <v>3953236</v>
      </c>
      <c r="H76" s="135">
        <v>3951649.0087899999</v>
      </c>
    </row>
    <row r="77" spans="1:8" ht="31.2">
      <c r="A77" s="20"/>
      <c r="B77" s="21"/>
      <c r="C77" s="56"/>
      <c r="D77" s="18">
        <v>6</v>
      </c>
      <c r="E77" s="57" t="s">
        <v>148</v>
      </c>
      <c r="F77" s="135">
        <v>1654360</v>
      </c>
      <c r="G77" s="135">
        <v>1654360</v>
      </c>
      <c r="H77" s="135">
        <v>1654107.29403</v>
      </c>
    </row>
    <row r="78" spans="1:8">
      <c r="A78" s="20"/>
      <c r="B78" s="21"/>
      <c r="C78" s="56"/>
      <c r="D78" s="18">
        <v>55</v>
      </c>
      <c r="E78" s="57" t="s">
        <v>149</v>
      </c>
      <c r="F78" s="135">
        <v>8055343</v>
      </c>
      <c r="G78" s="135">
        <v>8055343</v>
      </c>
      <c r="H78" s="135">
        <v>8053824.5432399996</v>
      </c>
    </row>
    <row r="79" spans="1:8" ht="31.2">
      <c r="A79" s="20"/>
      <c r="B79" s="21"/>
      <c r="C79" s="56"/>
      <c r="D79" s="18">
        <v>82</v>
      </c>
      <c r="E79" s="57" t="s">
        <v>150</v>
      </c>
      <c r="F79" s="135">
        <v>95958702</v>
      </c>
      <c r="G79" s="135">
        <v>95958702</v>
      </c>
      <c r="H79" s="135">
        <v>95942564.610440001</v>
      </c>
    </row>
    <row r="80" spans="1:8" ht="31.2">
      <c r="A80" s="20"/>
      <c r="B80" s="21"/>
      <c r="C80" s="56"/>
      <c r="D80" s="18">
        <v>203</v>
      </c>
      <c r="E80" s="57" t="s">
        <v>151</v>
      </c>
      <c r="F80" s="135">
        <v>57107852</v>
      </c>
      <c r="G80" s="135">
        <v>57107852</v>
      </c>
      <c r="H80" s="135">
        <v>57106797.490369998</v>
      </c>
    </row>
    <row r="81" spans="1:8" ht="31.2">
      <c r="A81" s="20"/>
      <c r="B81" s="21"/>
      <c r="C81" s="56"/>
      <c r="D81" s="18">
        <v>204</v>
      </c>
      <c r="E81" s="51" t="s">
        <v>152</v>
      </c>
      <c r="F81" s="135">
        <v>10645275</v>
      </c>
      <c r="G81" s="135">
        <v>11354526</v>
      </c>
      <c r="H81" s="135">
        <v>11071203.26888</v>
      </c>
    </row>
    <row r="82" spans="1:8">
      <c r="A82" s="9"/>
      <c r="B82" s="13"/>
      <c r="C82" s="94">
        <v>288</v>
      </c>
      <c r="D82" s="18"/>
      <c r="E82" s="1" t="s">
        <v>118</v>
      </c>
      <c r="F82" s="135">
        <f>SUM(F83:F85)</f>
        <v>34231522</v>
      </c>
      <c r="G82" s="135">
        <f t="shared" ref="G82:H82" si="31">SUM(G83:G85)</f>
        <v>34231522</v>
      </c>
      <c r="H82" s="135">
        <f t="shared" si="31"/>
        <v>33718455.812710002</v>
      </c>
    </row>
    <row r="83" spans="1:8" ht="31.2">
      <c r="A83" s="9"/>
      <c r="B83" s="13"/>
      <c r="C83" s="94"/>
      <c r="D83" s="18">
        <v>12</v>
      </c>
      <c r="E83" s="57" t="s">
        <v>153</v>
      </c>
      <c r="F83" s="135">
        <v>8647355</v>
      </c>
      <c r="G83" s="135">
        <v>8647355</v>
      </c>
      <c r="H83" s="135">
        <v>8380519.0842899997</v>
      </c>
    </row>
    <row r="84" spans="1:8">
      <c r="A84" s="9"/>
      <c r="B84" s="13"/>
      <c r="C84" s="94"/>
      <c r="D84" s="18">
        <v>69</v>
      </c>
      <c r="E84" s="57" t="s">
        <v>154</v>
      </c>
      <c r="F84" s="135">
        <v>8102</v>
      </c>
      <c r="G84" s="135">
        <v>8102</v>
      </c>
      <c r="H84" s="135">
        <v>8101.4830000000002</v>
      </c>
    </row>
    <row r="85" spans="1:8" ht="46.8">
      <c r="A85" s="9"/>
      <c r="B85" s="13"/>
      <c r="C85" s="94"/>
      <c r="D85" s="18">
        <v>205</v>
      </c>
      <c r="E85" s="57" t="s">
        <v>155</v>
      </c>
      <c r="F85" s="135">
        <v>25576065</v>
      </c>
      <c r="G85" s="135">
        <v>25576065</v>
      </c>
      <c r="H85" s="135">
        <v>25329835.245420001</v>
      </c>
    </row>
    <row r="86" spans="1:8">
      <c r="A86" s="9"/>
      <c r="B86" s="13"/>
      <c r="C86" s="94" t="s">
        <v>28</v>
      </c>
      <c r="D86" s="18" t="s">
        <v>25</v>
      </c>
      <c r="E86" s="56" t="s">
        <v>156</v>
      </c>
      <c r="F86" s="135">
        <f>SUM(F87:F88)</f>
        <v>12025693.1</v>
      </c>
      <c r="G86" s="135">
        <f t="shared" ref="G86:H86" si="32">SUM(G87:G88)</f>
        <v>12025693.1</v>
      </c>
      <c r="H86" s="135">
        <f t="shared" si="32"/>
        <v>12014923.630520001</v>
      </c>
    </row>
    <row r="87" spans="1:8" ht="31.2">
      <c r="A87" s="9"/>
      <c r="B87" s="13"/>
      <c r="C87" s="94"/>
      <c r="D87" s="18">
        <v>6</v>
      </c>
      <c r="E87" s="50" t="s">
        <v>157</v>
      </c>
      <c r="F87" s="135">
        <v>11074757</v>
      </c>
      <c r="G87" s="135">
        <v>11074757</v>
      </c>
      <c r="H87" s="135">
        <v>11063996.19545</v>
      </c>
    </row>
    <row r="88" spans="1:8" ht="31.2">
      <c r="A88" s="9"/>
      <c r="B88" s="13"/>
      <c r="C88" s="94"/>
      <c r="D88" s="18">
        <v>7</v>
      </c>
      <c r="E88" s="50" t="s">
        <v>158</v>
      </c>
      <c r="F88" s="135">
        <v>950936.1</v>
      </c>
      <c r="G88" s="135">
        <v>950936.1</v>
      </c>
      <c r="H88" s="135">
        <v>950927.43507000001</v>
      </c>
    </row>
    <row r="89" spans="1:8" s="5" customFormat="1">
      <c r="A89" s="20"/>
      <c r="B89" s="21" t="s">
        <v>7</v>
      </c>
      <c r="C89" s="56"/>
      <c r="D89" s="18"/>
      <c r="E89" s="1" t="s">
        <v>159</v>
      </c>
      <c r="F89" s="135">
        <f>F90+F92+F94</f>
        <v>23919821</v>
      </c>
      <c r="G89" s="135">
        <f t="shared" ref="G89:H89" si="33">G90+G92+G94</f>
        <v>23895964</v>
      </c>
      <c r="H89" s="135">
        <f t="shared" si="33"/>
        <v>23859662.376740001</v>
      </c>
    </row>
    <row r="90" spans="1:8" s="5" customFormat="1">
      <c r="A90" s="20"/>
      <c r="B90" s="21"/>
      <c r="C90" s="56">
        <v>253</v>
      </c>
      <c r="D90" s="18"/>
      <c r="E90" s="1" t="s">
        <v>160</v>
      </c>
      <c r="F90" s="135">
        <f>SUM(F91)</f>
        <v>2344282</v>
      </c>
      <c r="G90" s="135">
        <f t="shared" ref="G90:H90" si="34">SUM(G91)</f>
        <v>2320425</v>
      </c>
      <c r="H90" s="135">
        <f t="shared" si="34"/>
        <v>2320424.7960000001</v>
      </c>
    </row>
    <row r="91" spans="1:8" s="5" customFormat="1" ht="31.2">
      <c r="A91" s="20"/>
      <c r="B91" s="21"/>
      <c r="C91" s="56"/>
      <c r="D91" s="18">
        <v>43</v>
      </c>
      <c r="E91" s="57" t="s">
        <v>161</v>
      </c>
      <c r="F91" s="135">
        <v>2344282</v>
      </c>
      <c r="G91" s="135">
        <v>2320425</v>
      </c>
      <c r="H91" s="135">
        <v>2320424.7960000001</v>
      </c>
    </row>
    <row r="92" spans="1:8" s="5" customFormat="1">
      <c r="A92" s="20"/>
      <c r="B92" s="21"/>
      <c r="C92" s="94">
        <v>261</v>
      </c>
      <c r="D92" s="18"/>
      <c r="E92" s="188" t="s">
        <v>142</v>
      </c>
      <c r="F92" s="135">
        <f>SUM(F93)</f>
        <v>20930917</v>
      </c>
      <c r="G92" s="135">
        <f t="shared" ref="G92:H92" si="35">SUM(G93)</f>
        <v>20930917</v>
      </c>
      <c r="H92" s="135">
        <f t="shared" si="35"/>
        <v>20927947.797230002</v>
      </c>
    </row>
    <row r="93" spans="1:8" s="5" customFormat="1" ht="31.2">
      <c r="A93" s="20"/>
      <c r="B93" s="21"/>
      <c r="C93" s="94"/>
      <c r="D93" s="18">
        <v>24</v>
      </c>
      <c r="E93" s="57" t="s">
        <v>162</v>
      </c>
      <c r="F93" s="135">
        <v>20930917</v>
      </c>
      <c r="G93" s="135">
        <v>20930917</v>
      </c>
      <c r="H93" s="135">
        <v>20927947.797230002</v>
      </c>
    </row>
    <row r="94" spans="1:8" s="5" customFormat="1">
      <c r="A94" s="20"/>
      <c r="B94" s="21"/>
      <c r="C94" s="94">
        <v>288</v>
      </c>
      <c r="D94" s="18"/>
      <c r="E94" s="1" t="s">
        <v>118</v>
      </c>
      <c r="F94" s="135">
        <f>SUM(F95)</f>
        <v>644622</v>
      </c>
      <c r="G94" s="135">
        <f t="shared" ref="G94:H94" si="36">SUM(G95)</f>
        <v>644622</v>
      </c>
      <c r="H94" s="135">
        <f t="shared" si="36"/>
        <v>611289.78350999998</v>
      </c>
    </row>
    <row r="95" spans="1:8" s="5" customFormat="1" ht="31.2">
      <c r="A95" s="20"/>
      <c r="B95" s="21"/>
      <c r="C95" s="94"/>
      <c r="D95" s="18">
        <v>99</v>
      </c>
      <c r="E95" s="57" t="s">
        <v>163</v>
      </c>
      <c r="F95" s="135">
        <v>644622</v>
      </c>
      <c r="G95" s="135">
        <v>644622</v>
      </c>
      <c r="H95" s="135">
        <v>611289.78350999998</v>
      </c>
    </row>
    <row r="96" spans="1:8" s="5" customFormat="1">
      <c r="A96" s="9"/>
      <c r="B96" s="13" t="s">
        <v>3</v>
      </c>
      <c r="C96" s="56"/>
      <c r="D96" s="18"/>
      <c r="E96" s="191" t="s">
        <v>164</v>
      </c>
      <c r="F96" s="135">
        <f>F97+F99+F101</f>
        <v>171503</v>
      </c>
      <c r="G96" s="135">
        <f t="shared" ref="G96:H96" si="37">G97+G99+G101</f>
        <v>171503</v>
      </c>
      <c r="H96" s="135">
        <f t="shared" si="37"/>
        <v>171490.56092000002</v>
      </c>
    </row>
    <row r="97" spans="1:8" s="5" customFormat="1">
      <c r="A97" s="9"/>
      <c r="B97" s="13"/>
      <c r="C97" s="56" t="s">
        <v>29</v>
      </c>
      <c r="D97" s="18" t="s">
        <v>25</v>
      </c>
      <c r="E97" s="56" t="s">
        <v>92</v>
      </c>
      <c r="F97" s="135">
        <f>SUM(F98)</f>
        <v>5837</v>
      </c>
      <c r="G97" s="135">
        <f t="shared" ref="G97:H97" si="38">SUM(G98)</f>
        <v>5837</v>
      </c>
      <c r="H97" s="135">
        <f t="shared" si="38"/>
        <v>5835.8868599999996</v>
      </c>
    </row>
    <row r="98" spans="1:8" s="5" customFormat="1">
      <c r="A98" s="9"/>
      <c r="B98" s="13"/>
      <c r="C98" s="56"/>
      <c r="D98" s="18" t="s">
        <v>30</v>
      </c>
      <c r="E98" s="56" t="s">
        <v>165</v>
      </c>
      <c r="F98" s="135">
        <v>5837</v>
      </c>
      <c r="G98" s="135">
        <v>5837</v>
      </c>
      <c r="H98" s="135">
        <v>5835.8868599999996</v>
      </c>
    </row>
    <row r="99" spans="1:8" s="5" customFormat="1">
      <c r="A99" s="9"/>
      <c r="B99" s="13"/>
      <c r="C99" s="56">
        <v>253</v>
      </c>
      <c r="D99" s="18"/>
      <c r="E99" s="1" t="s">
        <v>160</v>
      </c>
      <c r="F99" s="135">
        <f>SUM(F100)</f>
        <v>84472</v>
      </c>
      <c r="G99" s="135">
        <f t="shared" ref="G99:H99" si="39">SUM(G100)</f>
        <v>84472</v>
      </c>
      <c r="H99" s="135">
        <f t="shared" si="39"/>
        <v>84461.951060000007</v>
      </c>
    </row>
    <row r="100" spans="1:8" s="5" customFormat="1">
      <c r="A100" s="9"/>
      <c r="B100" s="13"/>
      <c r="C100" s="56"/>
      <c r="D100" s="18">
        <v>3</v>
      </c>
      <c r="E100" s="57" t="s">
        <v>166</v>
      </c>
      <c r="F100" s="135">
        <v>84472</v>
      </c>
      <c r="G100" s="135">
        <v>84472</v>
      </c>
      <c r="H100" s="135">
        <v>84461.951060000007</v>
      </c>
    </row>
    <row r="101" spans="1:8" s="5" customFormat="1">
      <c r="A101" s="9"/>
      <c r="B101" s="13"/>
      <c r="C101" s="56">
        <v>261</v>
      </c>
      <c r="D101" s="18"/>
      <c r="E101" s="188" t="s">
        <v>142</v>
      </c>
      <c r="F101" s="135">
        <f>SUM(F102)</f>
        <v>81194</v>
      </c>
      <c r="G101" s="135">
        <f t="shared" ref="G101:H101" si="40">SUM(G102)</f>
        <v>81194</v>
      </c>
      <c r="H101" s="135">
        <f t="shared" si="40"/>
        <v>81192.722999999998</v>
      </c>
    </row>
    <row r="102" spans="1:8" s="5" customFormat="1" ht="62.4">
      <c r="A102" s="9"/>
      <c r="B102" s="13"/>
      <c r="C102" s="56"/>
      <c r="D102" s="18">
        <v>52</v>
      </c>
      <c r="E102" s="57" t="s">
        <v>167</v>
      </c>
      <c r="F102" s="135">
        <v>81194</v>
      </c>
      <c r="G102" s="135">
        <v>81194</v>
      </c>
      <c r="H102" s="135">
        <v>81192.722999999998</v>
      </c>
    </row>
    <row r="103" spans="1:8" s="5" customFormat="1">
      <c r="A103" s="9"/>
      <c r="B103" s="13" t="s">
        <v>15</v>
      </c>
      <c r="C103" s="56"/>
      <c r="D103" s="18"/>
      <c r="E103" s="57" t="s">
        <v>168</v>
      </c>
      <c r="F103" s="135">
        <f>F104+F106</f>
        <v>589410</v>
      </c>
      <c r="G103" s="135">
        <f t="shared" ref="G103:H103" si="41">G104+G106</f>
        <v>589410</v>
      </c>
      <c r="H103" s="135">
        <f t="shared" si="41"/>
        <v>587861.1889500001</v>
      </c>
    </row>
    <row r="104" spans="1:8" s="5" customFormat="1">
      <c r="A104" s="9"/>
      <c r="B104" s="13"/>
      <c r="C104" s="56">
        <v>253</v>
      </c>
      <c r="D104" s="18"/>
      <c r="E104" s="1" t="s">
        <v>160</v>
      </c>
      <c r="F104" s="135">
        <f>SUM(F105)</f>
        <v>339228</v>
      </c>
      <c r="G104" s="135">
        <f t="shared" ref="G104:H104" si="42">SUM(G105)</f>
        <v>339228</v>
      </c>
      <c r="H104" s="135">
        <f t="shared" si="42"/>
        <v>339226.26095000003</v>
      </c>
    </row>
    <row r="105" spans="1:8" s="5" customFormat="1" ht="31.2">
      <c r="A105" s="9"/>
      <c r="B105" s="13"/>
      <c r="C105" s="56"/>
      <c r="D105" s="18">
        <v>57</v>
      </c>
      <c r="E105" s="57" t="s">
        <v>169</v>
      </c>
      <c r="F105" s="135">
        <v>339228</v>
      </c>
      <c r="G105" s="135">
        <v>339228</v>
      </c>
      <c r="H105" s="135">
        <v>339226.26095000003</v>
      </c>
    </row>
    <row r="106" spans="1:8" s="5" customFormat="1">
      <c r="A106" s="9"/>
      <c r="B106" s="13"/>
      <c r="C106" s="56">
        <v>261</v>
      </c>
      <c r="D106" s="18"/>
      <c r="E106" s="57" t="s">
        <v>142</v>
      </c>
      <c r="F106" s="135">
        <f>SUM(F107)</f>
        <v>250182</v>
      </c>
      <c r="G106" s="135">
        <f t="shared" ref="G106:H106" si="43">SUM(G107)</f>
        <v>250182</v>
      </c>
      <c r="H106" s="135">
        <f t="shared" si="43"/>
        <v>248634.92800000001</v>
      </c>
    </row>
    <row r="107" spans="1:8" s="5" customFormat="1" ht="31.2">
      <c r="A107" s="9"/>
      <c r="B107" s="13"/>
      <c r="C107" s="56"/>
      <c r="D107" s="18">
        <v>57</v>
      </c>
      <c r="E107" s="57" t="s">
        <v>169</v>
      </c>
      <c r="F107" s="135">
        <v>250182</v>
      </c>
      <c r="G107" s="135">
        <v>250182</v>
      </c>
      <c r="H107" s="135">
        <v>248634.92800000001</v>
      </c>
    </row>
    <row r="108" spans="1:8" s="5" customFormat="1">
      <c r="A108" s="9"/>
      <c r="B108" s="13" t="s">
        <v>8</v>
      </c>
      <c r="C108" s="95"/>
      <c r="D108" s="18"/>
      <c r="E108" s="1" t="s">
        <v>170</v>
      </c>
      <c r="F108" s="135">
        <f>F109</f>
        <v>19587979</v>
      </c>
      <c r="G108" s="135">
        <f t="shared" ref="G108:H108" si="44">G109</f>
        <v>19637545.600000001</v>
      </c>
      <c r="H108" s="135">
        <f t="shared" si="44"/>
        <v>19612945.31718</v>
      </c>
    </row>
    <row r="109" spans="1:8" s="5" customFormat="1">
      <c r="A109" s="9"/>
      <c r="B109" s="13"/>
      <c r="C109" s="94">
        <v>261</v>
      </c>
      <c r="D109" s="18"/>
      <c r="E109" s="188" t="s">
        <v>142</v>
      </c>
      <c r="F109" s="135">
        <f>SUM(F110:F121)</f>
        <v>19587979</v>
      </c>
      <c r="G109" s="135">
        <f t="shared" ref="G109:H109" si="45">SUM(G110:G121)</f>
        <v>19637545.600000001</v>
      </c>
      <c r="H109" s="135">
        <f t="shared" si="45"/>
        <v>19612945.31718</v>
      </c>
    </row>
    <row r="110" spans="1:8" s="5" customFormat="1" ht="31.2">
      <c r="A110" s="9"/>
      <c r="B110" s="13"/>
      <c r="C110" s="94"/>
      <c r="D110" s="18">
        <v>1</v>
      </c>
      <c r="E110" s="57" t="s">
        <v>171</v>
      </c>
      <c r="F110" s="135">
        <v>1051167</v>
      </c>
      <c r="G110" s="135">
        <v>1051167</v>
      </c>
      <c r="H110" s="135">
        <v>1049758.9507299999</v>
      </c>
    </row>
    <row r="111" spans="1:8" s="5" customFormat="1" ht="31.2">
      <c r="A111" s="20"/>
      <c r="B111" s="21"/>
      <c r="C111" s="56"/>
      <c r="D111" s="18">
        <v>5</v>
      </c>
      <c r="E111" s="57" t="s">
        <v>172</v>
      </c>
      <c r="F111" s="135">
        <v>1706871</v>
      </c>
      <c r="G111" s="135">
        <v>1706871</v>
      </c>
      <c r="H111" s="135">
        <v>1705969.5233199999</v>
      </c>
    </row>
    <row r="112" spans="1:8" s="5" customFormat="1" ht="46.8">
      <c r="A112" s="20"/>
      <c r="B112" s="21"/>
      <c r="C112" s="56"/>
      <c r="D112" s="18">
        <v>7</v>
      </c>
      <c r="E112" s="57" t="s">
        <v>173</v>
      </c>
      <c r="F112" s="135">
        <v>581070</v>
      </c>
      <c r="G112" s="135">
        <v>581070</v>
      </c>
      <c r="H112" s="135">
        <v>575355.75005000003</v>
      </c>
    </row>
    <row r="113" spans="1:8" s="5" customFormat="1" ht="46.8">
      <c r="A113" s="9"/>
      <c r="B113" s="13"/>
      <c r="C113" s="94"/>
      <c r="D113" s="18">
        <v>11</v>
      </c>
      <c r="E113" s="57" t="s">
        <v>174</v>
      </c>
      <c r="F113" s="135">
        <v>1622254</v>
      </c>
      <c r="G113" s="135">
        <v>1622254</v>
      </c>
      <c r="H113" s="135">
        <v>1622042.4117300001</v>
      </c>
    </row>
    <row r="114" spans="1:8" s="5" customFormat="1" ht="31.2">
      <c r="A114" s="9"/>
      <c r="B114" s="13"/>
      <c r="C114" s="94"/>
      <c r="D114" s="18">
        <v>12</v>
      </c>
      <c r="E114" s="57" t="s">
        <v>175</v>
      </c>
      <c r="F114" s="135">
        <v>473771</v>
      </c>
      <c r="G114" s="135">
        <v>473771</v>
      </c>
      <c r="H114" s="135">
        <v>465899.43325</v>
      </c>
    </row>
    <row r="115" spans="1:8" s="5" customFormat="1">
      <c r="A115" s="9"/>
      <c r="B115" s="13"/>
      <c r="C115" s="94"/>
      <c r="D115" s="18">
        <v>13</v>
      </c>
      <c r="E115" s="57" t="s">
        <v>94</v>
      </c>
      <c r="F115" s="135">
        <v>3874</v>
      </c>
      <c r="G115" s="135">
        <v>3874</v>
      </c>
      <c r="H115" s="135">
        <v>3867.4352699999999</v>
      </c>
    </row>
    <row r="116" spans="1:8" s="5" customFormat="1" ht="31.2">
      <c r="A116" s="9"/>
      <c r="B116" s="13"/>
      <c r="C116" s="94"/>
      <c r="D116" s="18">
        <v>19</v>
      </c>
      <c r="E116" s="57" t="s">
        <v>176</v>
      </c>
      <c r="F116" s="135">
        <v>68000</v>
      </c>
      <c r="G116" s="135">
        <v>68000</v>
      </c>
      <c r="H116" s="135">
        <v>67957.878549999994</v>
      </c>
    </row>
    <row r="117" spans="1:8" s="5" customFormat="1">
      <c r="A117" s="9"/>
      <c r="B117" s="13"/>
      <c r="C117" s="94"/>
      <c r="D117" s="18">
        <v>29</v>
      </c>
      <c r="E117" s="57" t="s">
        <v>177</v>
      </c>
      <c r="F117" s="126">
        <v>2095322</v>
      </c>
      <c r="G117" s="126">
        <v>2095322</v>
      </c>
      <c r="H117" s="126">
        <v>2095136.3961799999</v>
      </c>
    </row>
    <row r="118" spans="1:8" ht="31.2">
      <c r="A118" s="9"/>
      <c r="B118" s="13"/>
      <c r="C118" s="94"/>
      <c r="D118" s="18">
        <v>67</v>
      </c>
      <c r="E118" s="57" t="s">
        <v>95</v>
      </c>
      <c r="F118" s="135">
        <v>11682956</v>
      </c>
      <c r="G118" s="135">
        <v>11682956</v>
      </c>
      <c r="H118" s="135">
        <v>11674754.75966</v>
      </c>
    </row>
    <row r="119" spans="1:8" ht="46.8">
      <c r="A119" s="9"/>
      <c r="B119" s="13"/>
      <c r="C119" s="94"/>
      <c r="D119" s="18">
        <v>86</v>
      </c>
      <c r="E119" s="57" t="s">
        <v>178</v>
      </c>
      <c r="F119" s="135">
        <v>2949</v>
      </c>
      <c r="G119" s="135">
        <v>2949</v>
      </c>
      <c r="H119" s="135">
        <v>2949</v>
      </c>
    </row>
    <row r="120" spans="1:8" ht="31.2">
      <c r="A120" s="9"/>
      <c r="B120" s="13"/>
      <c r="C120" s="94"/>
      <c r="D120" s="18">
        <v>87</v>
      </c>
      <c r="E120" s="57" t="s">
        <v>179</v>
      </c>
      <c r="F120" s="135">
        <v>299745</v>
      </c>
      <c r="G120" s="135">
        <v>299745</v>
      </c>
      <c r="H120" s="135">
        <v>299687.21299999999</v>
      </c>
    </row>
    <row r="121" spans="1:8" s="104" customFormat="1" ht="46.8">
      <c r="A121" s="9"/>
      <c r="B121" s="13"/>
      <c r="C121" s="94"/>
      <c r="D121" s="18">
        <v>106</v>
      </c>
      <c r="E121" s="99" t="s">
        <v>180</v>
      </c>
      <c r="F121" s="135">
        <v>0</v>
      </c>
      <c r="G121" s="122">
        <v>49566.6</v>
      </c>
      <c r="H121" s="123">
        <v>49566.565439999998</v>
      </c>
    </row>
    <row r="122" spans="1:8" s="12" customFormat="1">
      <c r="A122" s="9" t="s">
        <v>9</v>
      </c>
      <c r="B122" s="10"/>
      <c r="C122" s="215"/>
      <c r="D122" s="22"/>
      <c r="E122" s="17" t="s">
        <v>181</v>
      </c>
      <c r="F122" s="153">
        <f>F123+F132+F135+F138+F141</f>
        <v>18952118</v>
      </c>
      <c r="G122" s="153">
        <f t="shared" ref="G122:H122" si="46">G123+G132+G135+G138+G141</f>
        <v>18952118</v>
      </c>
      <c r="H122" s="153">
        <f t="shared" si="46"/>
        <v>18697983.538800001</v>
      </c>
    </row>
    <row r="123" spans="1:8">
      <c r="A123" s="9"/>
      <c r="B123" s="13" t="s">
        <v>2</v>
      </c>
      <c r="C123" s="94"/>
      <c r="D123" s="18"/>
      <c r="E123" s="195" t="s">
        <v>182</v>
      </c>
      <c r="F123" s="135">
        <f>F124+F130</f>
        <v>3819614</v>
      </c>
      <c r="G123" s="135">
        <f t="shared" ref="G123:H123" si="47">G124+G130</f>
        <v>3819614</v>
      </c>
      <c r="H123" s="135">
        <f t="shared" si="47"/>
        <v>3799651.7112099999</v>
      </c>
    </row>
    <row r="124" spans="1:8">
      <c r="A124" s="9"/>
      <c r="B124" s="13"/>
      <c r="C124" s="56">
        <v>253</v>
      </c>
      <c r="D124" s="18"/>
      <c r="E124" s="1" t="s">
        <v>160</v>
      </c>
      <c r="F124" s="135">
        <f>SUM(F125:F129)</f>
        <v>2179506</v>
      </c>
      <c r="G124" s="135">
        <f t="shared" ref="G124:H124" si="48">SUM(G125:G129)</f>
        <v>2179506</v>
      </c>
      <c r="H124" s="135">
        <f t="shared" si="48"/>
        <v>2178447.9492199998</v>
      </c>
    </row>
    <row r="125" spans="1:8" s="5" customFormat="1">
      <c r="A125" s="9"/>
      <c r="B125" s="13"/>
      <c r="C125" s="94"/>
      <c r="D125" s="18">
        <v>6</v>
      </c>
      <c r="E125" s="57" t="s">
        <v>183</v>
      </c>
      <c r="F125" s="135">
        <v>289543</v>
      </c>
      <c r="G125" s="135">
        <v>289543</v>
      </c>
      <c r="H125" s="135">
        <v>289521.87202000001</v>
      </c>
    </row>
    <row r="126" spans="1:8" s="5" customFormat="1">
      <c r="A126" s="9"/>
      <c r="B126" s="13"/>
      <c r="C126" s="94"/>
      <c r="D126" s="18">
        <v>7</v>
      </c>
      <c r="E126" s="57" t="s">
        <v>184</v>
      </c>
      <c r="F126" s="135">
        <v>32570</v>
      </c>
      <c r="G126" s="135">
        <v>32570</v>
      </c>
      <c r="H126" s="135">
        <v>31888.887999999999</v>
      </c>
    </row>
    <row r="127" spans="1:8" s="5" customFormat="1" ht="46.8">
      <c r="A127" s="9"/>
      <c r="B127" s="13"/>
      <c r="C127" s="94"/>
      <c r="D127" s="18">
        <v>41</v>
      </c>
      <c r="E127" s="57" t="s">
        <v>185</v>
      </c>
      <c r="F127" s="135">
        <v>1027554</v>
      </c>
      <c r="G127" s="135">
        <v>1027554</v>
      </c>
      <c r="H127" s="135">
        <v>1027520.37611</v>
      </c>
    </row>
    <row r="128" spans="1:8" s="5" customFormat="1" ht="46.8">
      <c r="A128" s="9"/>
      <c r="B128" s="13"/>
      <c r="C128" s="94"/>
      <c r="D128" s="18">
        <v>42</v>
      </c>
      <c r="E128" s="57" t="s">
        <v>186</v>
      </c>
      <c r="F128" s="135">
        <v>322</v>
      </c>
      <c r="G128" s="135">
        <v>322</v>
      </c>
      <c r="H128" s="135">
        <v>0</v>
      </c>
    </row>
    <row r="129" spans="1:8" s="5" customFormat="1" ht="46.8">
      <c r="A129" s="9"/>
      <c r="B129" s="13"/>
      <c r="C129" s="94"/>
      <c r="D129" s="18">
        <v>50</v>
      </c>
      <c r="E129" s="57" t="s">
        <v>187</v>
      </c>
      <c r="F129" s="135">
        <v>829517</v>
      </c>
      <c r="G129" s="135">
        <v>829517</v>
      </c>
      <c r="H129" s="135">
        <v>829516.81308999995</v>
      </c>
    </row>
    <row r="130" spans="1:8" s="5" customFormat="1">
      <c r="A130" s="9"/>
      <c r="B130" s="13"/>
      <c r="C130" s="94">
        <v>288</v>
      </c>
      <c r="D130" s="18"/>
      <c r="E130" s="196" t="s">
        <v>118</v>
      </c>
      <c r="F130" s="135">
        <f>F131</f>
        <v>1640108</v>
      </c>
      <c r="G130" s="135">
        <f>G131</f>
        <v>1640108</v>
      </c>
      <c r="H130" s="135">
        <f>H131</f>
        <v>1621203.76199</v>
      </c>
    </row>
    <row r="131" spans="1:8" s="5" customFormat="1">
      <c r="A131" s="9"/>
      <c r="B131" s="13"/>
      <c r="C131" s="94"/>
      <c r="D131" s="18">
        <v>38</v>
      </c>
      <c r="E131" s="57" t="s">
        <v>188</v>
      </c>
      <c r="F131" s="135">
        <v>1640108</v>
      </c>
      <c r="G131" s="135">
        <v>1640108</v>
      </c>
      <c r="H131" s="135">
        <v>1621203.76199</v>
      </c>
    </row>
    <row r="132" spans="1:8" s="5" customFormat="1">
      <c r="A132" s="9"/>
      <c r="B132" s="13" t="s">
        <v>10</v>
      </c>
      <c r="C132" s="94"/>
      <c r="D132" s="18"/>
      <c r="E132" s="15" t="s">
        <v>189</v>
      </c>
      <c r="F132" s="135">
        <f>F133</f>
        <v>2308659</v>
      </c>
      <c r="G132" s="135">
        <f t="shared" ref="G132:H133" si="49">G133</f>
        <v>2308659</v>
      </c>
      <c r="H132" s="135">
        <f t="shared" si="49"/>
        <v>2253001.4201500001</v>
      </c>
    </row>
    <row r="133" spans="1:8" s="5" customFormat="1">
      <c r="A133" s="9"/>
      <c r="B133" s="13"/>
      <c r="C133" s="56">
        <v>253</v>
      </c>
      <c r="D133" s="18"/>
      <c r="E133" s="1" t="s">
        <v>160</v>
      </c>
      <c r="F133" s="135">
        <f>F134</f>
        <v>2308659</v>
      </c>
      <c r="G133" s="135">
        <f t="shared" si="49"/>
        <v>2308659</v>
      </c>
      <c r="H133" s="135">
        <f t="shared" si="49"/>
        <v>2253001.4201500001</v>
      </c>
    </row>
    <row r="134" spans="1:8" s="106" customFormat="1" ht="46.8">
      <c r="A134" s="9"/>
      <c r="B134" s="13"/>
      <c r="C134" s="56"/>
      <c r="D134" s="18">
        <v>27</v>
      </c>
      <c r="E134" s="57" t="s">
        <v>190</v>
      </c>
      <c r="F134" s="135">
        <v>2308659</v>
      </c>
      <c r="G134" s="125">
        <v>2308659</v>
      </c>
      <c r="H134" s="126">
        <v>2253001.4201500001</v>
      </c>
    </row>
    <row r="135" spans="1:8" s="5" customFormat="1">
      <c r="A135" s="9"/>
      <c r="B135" s="13" t="s">
        <v>7</v>
      </c>
      <c r="C135" s="56"/>
      <c r="D135" s="18"/>
      <c r="E135" s="57" t="s">
        <v>191</v>
      </c>
      <c r="F135" s="135">
        <f>F136</f>
        <v>244735</v>
      </c>
      <c r="G135" s="135">
        <f t="shared" ref="G135:H136" si="50">G136</f>
        <v>244735</v>
      </c>
      <c r="H135" s="135">
        <f t="shared" si="50"/>
        <v>244735</v>
      </c>
    </row>
    <row r="136" spans="1:8" s="5" customFormat="1">
      <c r="A136" s="9"/>
      <c r="B136" s="13"/>
      <c r="C136" s="56">
        <v>253</v>
      </c>
      <c r="D136" s="18"/>
      <c r="E136" s="57" t="s">
        <v>160</v>
      </c>
      <c r="F136" s="135">
        <f>F137</f>
        <v>244735</v>
      </c>
      <c r="G136" s="135">
        <f t="shared" si="50"/>
        <v>244735</v>
      </c>
      <c r="H136" s="135">
        <f t="shared" si="50"/>
        <v>244735</v>
      </c>
    </row>
    <row r="137" spans="1:8" s="5" customFormat="1" ht="62.4">
      <c r="A137" s="9"/>
      <c r="B137" s="13"/>
      <c r="C137" s="56"/>
      <c r="D137" s="18">
        <v>39</v>
      </c>
      <c r="E137" s="57" t="s">
        <v>192</v>
      </c>
      <c r="F137" s="135">
        <v>244735</v>
      </c>
      <c r="G137" s="135">
        <v>244735</v>
      </c>
      <c r="H137" s="135">
        <v>244735</v>
      </c>
    </row>
    <row r="138" spans="1:8" s="5" customFormat="1">
      <c r="A138" s="9"/>
      <c r="B138" s="21" t="s">
        <v>3</v>
      </c>
      <c r="C138" s="56"/>
      <c r="D138" s="18"/>
      <c r="E138" s="1" t="s">
        <v>193</v>
      </c>
      <c r="F138" s="135">
        <f>F139</f>
        <v>130170</v>
      </c>
      <c r="G138" s="135">
        <f t="shared" ref="G138:H139" si="51">G139</f>
        <v>130170</v>
      </c>
      <c r="H138" s="135">
        <f t="shared" si="51"/>
        <v>130166.23218000001</v>
      </c>
    </row>
    <row r="139" spans="1:8" s="5" customFormat="1">
      <c r="A139" s="9"/>
      <c r="B139" s="21"/>
      <c r="C139" s="56">
        <v>253</v>
      </c>
      <c r="D139" s="18"/>
      <c r="E139" s="1" t="s">
        <v>160</v>
      </c>
      <c r="F139" s="135">
        <f>F140</f>
        <v>130170</v>
      </c>
      <c r="G139" s="135">
        <f t="shared" si="51"/>
        <v>130170</v>
      </c>
      <c r="H139" s="135">
        <f t="shared" si="51"/>
        <v>130166.23218000001</v>
      </c>
    </row>
    <row r="140" spans="1:8" s="5" customFormat="1">
      <c r="A140" s="9"/>
      <c r="B140" s="21"/>
      <c r="C140" s="56"/>
      <c r="D140" s="18">
        <v>29</v>
      </c>
      <c r="E140" s="57" t="s">
        <v>194</v>
      </c>
      <c r="F140" s="135">
        <v>130170</v>
      </c>
      <c r="G140" s="135">
        <v>130170</v>
      </c>
      <c r="H140" s="135">
        <v>130166.23218000001</v>
      </c>
    </row>
    <row r="141" spans="1:8" s="5" customFormat="1">
      <c r="A141" s="9"/>
      <c r="B141" s="21" t="s">
        <v>8</v>
      </c>
      <c r="C141" s="56"/>
      <c r="D141" s="18"/>
      <c r="E141" s="1" t="s">
        <v>195</v>
      </c>
      <c r="F141" s="135">
        <f>F142</f>
        <v>12448940</v>
      </c>
      <c r="G141" s="135">
        <f t="shared" ref="G141:H141" si="52">G142</f>
        <v>12448940</v>
      </c>
      <c r="H141" s="135">
        <f t="shared" si="52"/>
        <v>12270429.17526</v>
      </c>
    </row>
    <row r="142" spans="1:8" s="5" customFormat="1">
      <c r="A142" s="9"/>
      <c r="B142" s="13"/>
      <c r="C142" s="56">
        <v>253</v>
      </c>
      <c r="D142" s="18"/>
      <c r="E142" s="1" t="s">
        <v>160</v>
      </c>
      <c r="F142" s="135">
        <f>SUM(F143:F149)</f>
        <v>12448940</v>
      </c>
      <c r="G142" s="135">
        <f t="shared" ref="G142:H142" si="53">SUM(G143:G149)</f>
        <v>12448940</v>
      </c>
      <c r="H142" s="135">
        <f t="shared" si="53"/>
        <v>12270429.17526</v>
      </c>
    </row>
    <row r="143" spans="1:8" s="5" customFormat="1" ht="31.2">
      <c r="A143" s="9"/>
      <c r="B143" s="13"/>
      <c r="C143" s="56"/>
      <c r="D143" s="18">
        <v>1</v>
      </c>
      <c r="E143" s="57" t="s">
        <v>196</v>
      </c>
      <c r="F143" s="135">
        <v>305613</v>
      </c>
      <c r="G143" s="135">
        <v>305613</v>
      </c>
      <c r="H143" s="135">
        <v>305438.60654000001</v>
      </c>
    </row>
    <row r="144" spans="1:8" s="5" customFormat="1" ht="31.2">
      <c r="A144" s="9"/>
      <c r="B144" s="13"/>
      <c r="C144" s="56"/>
      <c r="D144" s="18">
        <v>8</v>
      </c>
      <c r="E144" s="57" t="s">
        <v>197</v>
      </c>
      <c r="F144" s="135">
        <v>188683</v>
      </c>
      <c r="G144" s="135">
        <v>188683</v>
      </c>
      <c r="H144" s="135">
        <v>188136.2</v>
      </c>
    </row>
    <row r="145" spans="1:8" s="5" customFormat="1" ht="31.2">
      <c r="A145" s="9"/>
      <c r="B145" s="13"/>
      <c r="C145" s="56"/>
      <c r="D145" s="18">
        <v>16</v>
      </c>
      <c r="E145" s="57" t="s">
        <v>198</v>
      </c>
      <c r="F145" s="135">
        <v>70388</v>
      </c>
      <c r="G145" s="135">
        <v>70388</v>
      </c>
      <c r="H145" s="135">
        <v>70373.903520000007</v>
      </c>
    </row>
    <row r="146" spans="1:8" s="5" customFormat="1" ht="31.2">
      <c r="A146" s="9"/>
      <c r="B146" s="13"/>
      <c r="C146" s="56"/>
      <c r="D146" s="18">
        <v>18</v>
      </c>
      <c r="E146" s="57" t="s">
        <v>199</v>
      </c>
      <c r="F146" s="135">
        <v>99909</v>
      </c>
      <c r="G146" s="135">
        <v>99909</v>
      </c>
      <c r="H146" s="135">
        <v>99908.429040000003</v>
      </c>
    </row>
    <row r="147" spans="1:8" s="5" customFormat="1" ht="31.2">
      <c r="A147" s="9"/>
      <c r="B147" s="13"/>
      <c r="C147" s="56"/>
      <c r="D147" s="18">
        <v>23</v>
      </c>
      <c r="E147" s="57" t="s">
        <v>200</v>
      </c>
      <c r="F147" s="135">
        <v>444500</v>
      </c>
      <c r="G147" s="135">
        <v>444500</v>
      </c>
      <c r="H147" s="135">
        <v>444500</v>
      </c>
    </row>
    <row r="148" spans="1:8" s="5" customFormat="1" ht="31.2">
      <c r="A148" s="9"/>
      <c r="B148" s="13"/>
      <c r="C148" s="56"/>
      <c r="D148" s="18">
        <v>30</v>
      </c>
      <c r="E148" s="15" t="s">
        <v>201</v>
      </c>
      <c r="F148" s="135">
        <v>19668</v>
      </c>
      <c r="G148" s="135">
        <v>19668</v>
      </c>
      <c r="H148" s="135">
        <v>19667.472000000002</v>
      </c>
    </row>
    <row r="149" spans="1:8" ht="31.2">
      <c r="A149" s="9"/>
      <c r="B149" s="13"/>
      <c r="C149" s="56"/>
      <c r="D149" s="18">
        <v>33</v>
      </c>
      <c r="E149" s="56" t="s">
        <v>202</v>
      </c>
      <c r="F149" s="135">
        <v>11320179</v>
      </c>
      <c r="G149" s="135">
        <v>11320179</v>
      </c>
      <c r="H149" s="135">
        <v>11142404.564160001</v>
      </c>
    </row>
    <row r="150" spans="1:8" s="12" customFormat="1">
      <c r="A150" s="9" t="s">
        <v>11</v>
      </c>
      <c r="B150" s="10"/>
      <c r="C150" s="215"/>
      <c r="D150" s="19"/>
      <c r="E150" s="17" t="s">
        <v>203</v>
      </c>
      <c r="F150" s="153">
        <f>F151+F163+F166</f>
        <v>21344139</v>
      </c>
      <c r="G150" s="153">
        <f t="shared" ref="G150:H150" si="54">G151+G163+G166</f>
        <v>21233587</v>
      </c>
      <c r="H150" s="153">
        <f t="shared" si="54"/>
        <v>21067711.5933</v>
      </c>
    </row>
    <row r="151" spans="1:8">
      <c r="A151" s="9"/>
      <c r="B151" s="13" t="s">
        <v>1</v>
      </c>
      <c r="C151" s="94"/>
      <c r="D151" s="18"/>
      <c r="E151" s="1" t="s">
        <v>204</v>
      </c>
      <c r="F151" s="154">
        <f>F152+F158+F161</f>
        <v>5821709</v>
      </c>
      <c r="G151" s="154">
        <f t="shared" ref="G151:H151" si="55">G152+G158+G161</f>
        <v>5821709</v>
      </c>
      <c r="H151" s="154">
        <f t="shared" si="55"/>
        <v>5655894.78883</v>
      </c>
    </row>
    <row r="152" spans="1:8" ht="31.2">
      <c r="A152" s="9"/>
      <c r="B152" s="13"/>
      <c r="C152" s="94">
        <v>256</v>
      </c>
      <c r="D152" s="18"/>
      <c r="E152" s="1" t="s">
        <v>205</v>
      </c>
      <c r="F152" s="135">
        <f>SUM(F153:F157)</f>
        <v>4554552</v>
      </c>
      <c r="G152" s="135">
        <f t="shared" ref="G152:H152" si="56">SUM(G153:G157)</f>
        <v>4554552</v>
      </c>
      <c r="H152" s="135">
        <f t="shared" si="56"/>
        <v>4388918.4949200004</v>
      </c>
    </row>
    <row r="153" spans="1:8" ht="78">
      <c r="A153" s="9"/>
      <c r="B153" s="13"/>
      <c r="C153" s="94"/>
      <c r="D153" s="18">
        <v>2</v>
      </c>
      <c r="E153" s="57" t="s">
        <v>206</v>
      </c>
      <c r="F153" s="135">
        <v>833327</v>
      </c>
      <c r="G153" s="135">
        <v>833327</v>
      </c>
      <c r="H153" s="135">
        <v>833321.42461999995</v>
      </c>
    </row>
    <row r="154" spans="1:8" ht="78">
      <c r="A154" s="9"/>
      <c r="B154" s="13"/>
      <c r="C154" s="94"/>
      <c r="D154" s="18">
        <v>13</v>
      </c>
      <c r="E154" s="57" t="s">
        <v>207</v>
      </c>
      <c r="F154" s="135">
        <v>1306285</v>
      </c>
      <c r="G154" s="135">
        <v>1306285</v>
      </c>
      <c r="H154" s="135">
        <v>1269966.97113</v>
      </c>
    </row>
    <row r="155" spans="1:8" ht="93.6">
      <c r="A155" s="9"/>
      <c r="B155" s="13"/>
      <c r="C155" s="94"/>
      <c r="D155" s="18">
        <v>15</v>
      </c>
      <c r="E155" s="57" t="s">
        <v>208</v>
      </c>
      <c r="F155" s="135">
        <v>1150632</v>
      </c>
      <c r="G155" s="135">
        <v>1150632</v>
      </c>
      <c r="H155" s="135">
        <v>1021435.22849</v>
      </c>
    </row>
    <row r="156" spans="1:8" ht="46.8">
      <c r="A156" s="9"/>
      <c r="B156" s="13"/>
      <c r="C156" s="94"/>
      <c r="D156" s="18">
        <v>64</v>
      </c>
      <c r="E156" s="57" t="s">
        <v>209</v>
      </c>
      <c r="F156" s="135">
        <v>1260625</v>
      </c>
      <c r="G156" s="135">
        <v>1260625</v>
      </c>
      <c r="H156" s="135">
        <v>1260512.66768</v>
      </c>
    </row>
    <row r="157" spans="1:8" ht="46.8">
      <c r="A157" s="9"/>
      <c r="B157" s="13"/>
      <c r="C157" s="94"/>
      <c r="D157" s="18">
        <v>69</v>
      </c>
      <c r="E157" s="57" t="s">
        <v>210</v>
      </c>
      <c r="F157" s="135">
        <v>3683</v>
      </c>
      <c r="G157" s="135">
        <v>3683</v>
      </c>
      <c r="H157" s="135">
        <v>3682.203</v>
      </c>
    </row>
    <row r="158" spans="1:8">
      <c r="A158" s="9"/>
      <c r="B158" s="13"/>
      <c r="C158" s="94">
        <v>261</v>
      </c>
      <c r="D158" s="18"/>
      <c r="E158" s="188" t="s">
        <v>142</v>
      </c>
      <c r="F158" s="135">
        <f>SUM(F159:F160)</f>
        <v>605011</v>
      </c>
      <c r="G158" s="135">
        <f t="shared" ref="G158:H158" si="57">SUM(G159:G160)</f>
        <v>605011</v>
      </c>
      <c r="H158" s="135">
        <f t="shared" si="57"/>
        <v>604832.22880000004</v>
      </c>
    </row>
    <row r="159" spans="1:8" s="5" customFormat="1" ht="31.2">
      <c r="A159" s="9"/>
      <c r="B159" s="13"/>
      <c r="C159" s="94"/>
      <c r="D159" s="18">
        <v>15</v>
      </c>
      <c r="E159" s="57" t="s">
        <v>211</v>
      </c>
      <c r="F159" s="135">
        <v>516370</v>
      </c>
      <c r="G159" s="135">
        <v>516370</v>
      </c>
      <c r="H159" s="135">
        <v>516207.34480000002</v>
      </c>
    </row>
    <row r="160" spans="1:8" s="5" customFormat="1" ht="31.2">
      <c r="A160" s="9"/>
      <c r="B160" s="13"/>
      <c r="C160" s="94"/>
      <c r="D160" s="18">
        <v>92</v>
      </c>
      <c r="E160" s="57" t="s">
        <v>212</v>
      </c>
      <c r="F160" s="135">
        <v>88641</v>
      </c>
      <c r="G160" s="135">
        <v>88641</v>
      </c>
      <c r="H160" s="135">
        <v>88624.884000000005</v>
      </c>
    </row>
    <row r="161" spans="1:8" s="5" customFormat="1">
      <c r="A161" s="9"/>
      <c r="B161" s="13"/>
      <c r="C161" s="94">
        <v>288</v>
      </c>
      <c r="D161" s="18"/>
      <c r="E161" s="57" t="s">
        <v>118</v>
      </c>
      <c r="F161" s="135">
        <f>SUM(F162)</f>
        <v>662146</v>
      </c>
      <c r="G161" s="135">
        <f t="shared" ref="G161:H161" si="58">SUM(G162)</f>
        <v>662146</v>
      </c>
      <c r="H161" s="135">
        <f t="shared" si="58"/>
        <v>662144.06510999997</v>
      </c>
    </row>
    <row r="162" spans="1:8" s="5" customFormat="1" ht="31.2">
      <c r="A162" s="9"/>
      <c r="B162" s="13"/>
      <c r="C162" s="94"/>
      <c r="D162" s="18">
        <v>39</v>
      </c>
      <c r="E162" s="57" t="s">
        <v>213</v>
      </c>
      <c r="F162" s="135">
        <v>662146</v>
      </c>
      <c r="G162" s="135">
        <v>662146</v>
      </c>
      <c r="H162" s="135">
        <v>662144.06510999997</v>
      </c>
    </row>
    <row r="163" spans="1:8" s="5" customFormat="1">
      <c r="A163" s="9"/>
      <c r="B163" s="13" t="s">
        <v>2</v>
      </c>
      <c r="C163" s="94"/>
      <c r="D163" s="18"/>
      <c r="E163" s="57" t="s">
        <v>214</v>
      </c>
      <c r="F163" s="135">
        <f>F164</f>
        <v>10096345</v>
      </c>
      <c r="G163" s="135">
        <f t="shared" ref="G163:H164" si="59">G164</f>
        <v>10096345</v>
      </c>
      <c r="H163" s="135">
        <f t="shared" si="59"/>
        <v>10096343.563650001</v>
      </c>
    </row>
    <row r="164" spans="1:8" s="5" customFormat="1" ht="31.2">
      <c r="A164" s="9"/>
      <c r="B164" s="13"/>
      <c r="C164" s="94">
        <v>256</v>
      </c>
      <c r="D164" s="18"/>
      <c r="E164" s="57" t="s">
        <v>205</v>
      </c>
      <c r="F164" s="135">
        <f>F165</f>
        <v>10096345</v>
      </c>
      <c r="G164" s="135">
        <f t="shared" si="59"/>
        <v>10096345</v>
      </c>
      <c r="H164" s="135">
        <f t="shared" si="59"/>
        <v>10096343.563650001</v>
      </c>
    </row>
    <row r="165" spans="1:8" s="5" customFormat="1">
      <c r="A165" s="9"/>
      <c r="B165" s="13"/>
      <c r="C165" s="94"/>
      <c r="D165" s="18">
        <v>68</v>
      </c>
      <c r="E165" s="57" t="s">
        <v>215</v>
      </c>
      <c r="F165" s="135">
        <v>10096345</v>
      </c>
      <c r="G165" s="135">
        <v>10096345</v>
      </c>
      <c r="H165" s="135">
        <v>10096343.563650001</v>
      </c>
    </row>
    <row r="166" spans="1:8" s="5" customFormat="1" ht="31.2">
      <c r="A166" s="20"/>
      <c r="B166" s="21" t="s">
        <v>8</v>
      </c>
      <c r="C166" s="56"/>
      <c r="D166" s="18"/>
      <c r="E166" s="1" t="s">
        <v>216</v>
      </c>
      <c r="F166" s="135">
        <f>F167+F173+F175</f>
        <v>5426085</v>
      </c>
      <c r="G166" s="135">
        <f t="shared" ref="G166:H166" si="60">G167+G173+G175</f>
        <v>5315533</v>
      </c>
      <c r="H166" s="135">
        <f t="shared" si="60"/>
        <v>5315473.2408199999</v>
      </c>
    </row>
    <row r="167" spans="1:8" s="5" customFormat="1" ht="31.2">
      <c r="A167" s="20"/>
      <c r="B167" s="21"/>
      <c r="C167" s="94">
        <v>256</v>
      </c>
      <c r="D167" s="18"/>
      <c r="E167" s="1" t="s">
        <v>205</v>
      </c>
      <c r="F167" s="135">
        <f>SUM(F168:F172)</f>
        <v>5363307</v>
      </c>
      <c r="G167" s="135">
        <f t="shared" ref="G167:H167" si="61">SUM(G168:G172)</f>
        <v>5252755</v>
      </c>
      <c r="H167" s="135">
        <f t="shared" si="61"/>
        <v>5252701.0449900003</v>
      </c>
    </row>
    <row r="168" spans="1:8" s="5" customFormat="1" ht="46.8">
      <c r="A168" s="9"/>
      <c r="B168" s="13"/>
      <c r="C168" s="94"/>
      <c r="D168" s="18">
        <v>1</v>
      </c>
      <c r="E168" s="57" t="s">
        <v>217</v>
      </c>
      <c r="F168" s="135">
        <v>377111</v>
      </c>
      <c r="G168" s="135">
        <v>377111</v>
      </c>
      <c r="H168" s="135">
        <v>377075.80102999997</v>
      </c>
    </row>
    <row r="169" spans="1:8" s="5" customFormat="1">
      <c r="A169" s="9"/>
      <c r="B169" s="13"/>
      <c r="C169" s="94"/>
      <c r="D169" s="18">
        <v>7</v>
      </c>
      <c r="E169" s="57" t="s">
        <v>94</v>
      </c>
      <c r="F169" s="135">
        <v>6018</v>
      </c>
      <c r="G169" s="135">
        <v>6018</v>
      </c>
      <c r="H169" s="135">
        <v>6016.0234300000002</v>
      </c>
    </row>
    <row r="170" spans="1:8" s="106" customFormat="1" ht="46.8">
      <c r="A170" s="9"/>
      <c r="B170" s="13"/>
      <c r="C170" s="94"/>
      <c r="D170" s="18">
        <v>66</v>
      </c>
      <c r="E170" s="57" t="s">
        <v>218</v>
      </c>
      <c r="F170" s="135">
        <v>14671</v>
      </c>
      <c r="G170" s="125">
        <v>14671</v>
      </c>
      <c r="H170" s="126">
        <v>14670.893889999999</v>
      </c>
    </row>
    <row r="171" spans="1:8" s="5" customFormat="1" ht="31.2">
      <c r="A171" s="9"/>
      <c r="B171" s="13"/>
      <c r="C171" s="94"/>
      <c r="D171" s="18">
        <v>67</v>
      </c>
      <c r="E171" s="57" t="s">
        <v>95</v>
      </c>
      <c r="F171" s="135">
        <v>44678</v>
      </c>
      <c r="G171" s="135">
        <v>44678</v>
      </c>
      <c r="H171" s="135">
        <v>44661.326639999999</v>
      </c>
    </row>
    <row r="172" spans="1:8" s="5" customFormat="1" ht="31.2">
      <c r="A172" s="9"/>
      <c r="B172" s="13"/>
      <c r="C172" s="94"/>
      <c r="D172" s="18">
        <v>113</v>
      </c>
      <c r="E172" s="57" t="s">
        <v>105</v>
      </c>
      <c r="F172" s="135">
        <v>4920829</v>
      </c>
      <c r="G172" s="135">
        <v>4810277</v>
      </c>
      <c r="H172" s="135">
        <v>4810277</v>
      </c>
    </row>
    <row r="173" spans="1:8" s="5" customFormat="1">
      <c r="A173" s="9"/>
      <c r="B173" s="13"/>
      <c r="C173" s="94">
        <v>263</v>
      </c>
      <c r="D173" s="18"/>
      <c r="E173" s="1" t="s">
        <v>97</v>
      </c>
      <c r="F173" s="135">
        <f>F174</f>
        <v>45869</v>
      </c>
      <c r="G173" s="135">
        <f t="shared" ref="G173:H173" si="62">G174</f>
        <v>45869</v>
      </c>
      <c r="H173" s="135">
        <f t="shared" si="62"/>
        <v>45869</v>
      </c>
    </row>
    <row r="174" spans="1:8" s="5" customFormat="1" ht="46.8">
      <c r="A174" s="9"/>
      <c r="B174" s="13"/>
      <c r="C174" s="94"/>
      <c r="D174" s="18">
        <v>77</v>
      </c>
      <c r="E174" s="57" t="s">
        <v>219</v>
      </c>
      <c r="F174" s="135">
        <v>45869</v>
      </c>
      <c r="G174" s="135">
        <v>45869</v>
      </c>
      <c r="H174" s="135">
        <v>45869</v>
      </c>
    </row>
    <row r="175" spans="1:8" s="5" customFormat="1">
      <c r="A175" s="9"/>
      <c r="B175" s="13"/>
      <c r="C175" s="94" t="s">
        <v>31</v>
      </c>
      <c r="D175" s="18"/>
      <c r="E175" s="56" t="s">
        <v>220</v>
      </c>
      <c r="F175" s="135">
        <f>F176</f>
        <v>16909</v>
      </c>
      <c r="G175" s="135">
        <f t="shared" ref="G175:H175" si="63">G176</f>
        <v>16909</v>
      </c>
      <c r="H175" s="135">
        <f t="shared" si="63"/>
        <v>16903.195830000001</v>
      </c>
    </row>
    <row r="176" spans="1:8" s="5" customFormat="1" ht="46.8">
      <c r="A176" s="9"/>
      <c r="B176" s="13"/>
      <c r="C176" s="94"/>
      <c r="D176" s="18">
        <v>1</v>
      </c>
      <c r="E176" s="58" t="s">
        <v>221</v>
      </c>
      <c r="F176" s="135">
        <v>16909</v>
      </c>
      <c r="G176" s="135">
        <v>16909</v>
      </c>
      <c r="H176" s="135">
        <v>16903.195830000001</v>
      </c>
    </row>
    <row r="177" spans="1:8" s="12" customFormat="1">
      <c r="A177" s="20" t="s">
        <v>12</v>
      </c>
      <c r="B177" s="24"/>
      <c r="C177" s="215"/>
      <c r="D177" s="19"/>
      <c r="E177" s="17" t="s">
        <v>222</v>
      </c>
      <c r="F177" s="153">
        <f>F178+F181</f>
        <v>16782269</v>
      </c>
      <c r="G177" s="153">
        <f t="shared" ref="G177:H177" si="64">G178+G181</f>
        <v>16422097</v>
      </c>
      <c r="H177" s="153">
        <f t="shared" si="64"/>
        <v>16421919.16326</v>
      </c>
    </row>
    <row r="178" spans="1:8" s="12" customFormat="1">
      <c r="A178" s="25"/>
      <c r="B178" s="21" t="s">
        <v>1</v>
      </c>
      <c r="C178" s="94"/>
      <c r="D178" s="18"/>
      <c r="E178" s="1" t="s">
        <v>223</v>
      </c>
      <c r="F178" s="135">
        <f>F179</f>
        <v>55000</v>
      </c>
      <c r="G178" s="135">
        <f t="shared" ref="G178:H179" si="65">G179</f>
        <v>55000</v>
      </c>
      <c r="H178" s="135">
        <f t="shared" si="65"/>
        <v>55000</v>
      </c>
    </row>
    <row r="179" spans="1:8" s="12" customFormat="1" ht="31.2">
      <c r="A179" s="25"/>
      <c r="B179" s="21"/>
      <c r="C179" s="94">
        <v>279</v>
      </c>
      <c r="D179" s="18"/>
      <c r="E179" s="1" t="s">
        <v>224</v>
      </c>
      <c r="F179" s="135">
        <f>F180</f>
        <v>55000</v>
      </c>
      <c r="G179" s="135">
        <f t="shared" si="65"/>
        <v>55000</v>
      </c>
      <c r="H179" s="135">
        <f t="shared" si="65"/>
        <v>55000</v>
      </c>
    </row>
    <row r="180" spans="1:8" s="12" customFormat="1" ht="31.2">
      <c r="A180" s="25"/>
      <c r="B180" s="21"/>
      <c r="C180" s="94"/>
      <c r="D180" s="18">
        <v>54</v>
      </c>
      <c r="E180" s="1" t="s">
        <v>225</v>
      </c>
      <c r="F180" s="135">
        <v>55000</v>
      </c>
      <c r="G180" s="135">
        <v>55000</v>
      </c>
      <c r="H180" s="135">
        <v>55000</v>
      </c>
    </row>
    <row r="181" spans="1:8">
      <c r="A181" s="20"/>
      <c r="B181" s="21" t="s">
        <v>2</v>
      </c>
      <c r="C181" s="94"/>
      <c r="D181" s="18"/>
      <c r="E181" s="197" t="s">
        <v>226</v>
      </c>
      <c r="F181" s="135">
        <f>F182</f>
        <v>16727269</v>
      </c>
      <c r="G181" s="135">
        <f t="shared" ref="G181:H181" si="66">G182</f>
        <v>16367097</v>
      </c>
      <c r="H181" s="135">
        <f t="shared" si="66"/>
        <v>16366919.16326</v>
      </c>
    </row>
    <row r="182" spans="1:8" ht="31.2">
      <c r="A182" s="20"/>
      <c r="B182" s="21"/>
      <c r="C182" s="94">
        <v>279</v>
      </c>
      <c r="D182" s="18"/>
      <c r="E182" s="1" t="s">
        <v>224</v>
      </c>
      <c r="F182" s="135">
        <f>SUM(F183:F190)</f>
        <v>16727269</v>
      </c>
      <c r="G182" s="135">
        <f t="shared" ref="G182:H182" si="67">SUM(G183:G190)</f>
        <v>16367097</v>
      </c>
      <c r="H182" s="135">
        <f t="shared" si="67"/>
        <v>16366919.16326</v>
      </c>
    </row>
    <row r="183" spans="1:8" ht="46.8">
      <c r="A183" s="20"/>
      <c r="B183" s="21"/>
      <c r="C183" s="94"/>
      <c r="D183" s="18">
        <v>1</v>
      </c>
      <c r="E183" s="57" t="s">
        <v>227</v>
      </c>
      <c r="F183" s="135">
        <v>258350</v>
      </c>
      <c r="G183" s="135">
        <v>258350</v>
      </c>
      <c r="H183" s="135">
        <v>258199.82991999999</v>
      </c>
    </row>
    <row r="184" spans="1:8">
      <c r="A184" s="20"/>
      <c r="B184" s="21"/>
      <c r="C184" s="94"/>
      <c r="D184" s="18">
        <v>4</v>
      </c>
      <c r="E184" s="57" t="s">
        <v>228</v>
      </c>
      <c r="F184" s="135">
        <v>213817</v>
      </c>
      <c r="G184" s="135">
        <v>213817</v>
      </c>
      <c r="H184" s="135">
        <v>213808.60331999999</v>
      </c>
    </row>
    <row r="185" spans="1:8" ht="62.4">
      <c r="A185" s="20"/>
      <c r="B185" s="21"/>
      <c r="C185" s="94"/>
      <c r="D185" s="18">
        <v>32</v>
      </c>
      <c r="E185" s="57" t="s">
        <v>229</v>
      </c>
      <c r="F185" s="155">
        <v>623868</v>
      </c>
      <c r="G185" s="155">
        <v>623868</v>
      </c>
      <c r="H185" s="155">
        <v>623868</v>
      </c>
    </row>
    <row r="186" spans="1:8" s="104" customFormat="1">
      <c r="A186" s="25"/>
      <c r="B186" s="21"/>
      <c r="C186" s="94"/>
      <c r="D186" s="18">
        <v>38</v>
      </c>
      <c r="E186" s="99" t="s">
        <v>230</v>
      </c>
      <c r="F186" s="155">
        <v>24860</v>
      </c>
      <c r="G186" s="155">
        <v>24860</v>
      </c>
      <c r="H186" s="155">
        <v>24859.92902</v>
      </c>
    </row>
    <row r="187" spans="1:8">
      <c r="A187" s="20"/>
      <c r="B187" s="21"/>
      <c r="C187" s="94"/>
      <c r="D187" s="18">
        <v>51</v>
      </c>
      <c r="E187" s="57" t="s">
        <v>231</v>
      </c>
      <c r="F187" s="155">
        <v>2756</v>
      </c>
      <c r="G187" s="155">
        <v>2756</v>
      </c>
      <c r="H187" s="155">
        <v>2736.8009999999999</v>
      </c>
    </row>
    <row r="188" spans="1:8" ht="31.2">
      <c r="A188" s="20"/>
      <c r="B188" s="21"/>
      <c r="C188" s="94"/>
      <c r="D188" s="18">
        <v>113</v>
      </c>
      <c r="E188" s="57" t="s">
        <v>105</v>
      </c>
      <c r="F188" s="155">
        <v>429883</v>
      </c>
      <c r="G188" s="155">
        <v>429883</v>
      </c>
      <c r="H188" s="155">
        <v>429883</v>
      </c>
    </row>
    <row r="189" spans="1:8" ht="31.2">
      <c r="A189" s="20"/>
      <c r="B189" s="21"/>
      <c r="C189" s="94"/>
      <c r="D189" s="18">
        <v>114</v>
      </c>
      <c r="E189" s="57" t="s">
        <v>232</v>
      </c>
      <c r="F189" s="135">
        <v>15173735</v>
      </c>
      <c r="G189" s="135">
        <v>14787708</v>
      </c>
      <c r="H189" s="135">
        <v>14787708</v>
      </c>
    </row>
    <row r="190" spans="1:8" s="104" customFormat="1" ht="78">
      <c r="A190" s="20"/>
      <c r="B190" s="21"/>
      <c r="C190" s="94"/>
      <c r="D190" s="18">
        <v>121</v>
      </c>
      <c r="E190" s="57" t="s">
        <v>233</v>
      </c>
      <c r="F190" s="135">
        <v>0</v>
      </c>
      <c r="G190" s="122">
        <v>25855</v>
      </c>
      <c r="H190" s="123">
        <v>25855</v>
      </c>
    </row>
    <row r="191" spans="1:8" s="12" customFormat="1">
      <c r="A191" s="20" t="s">
        <v>13</v>
      </c>
      <c r="B191" s="24"/>
      <c r="C191" s="39"/>
      <c r="D191" s="19"/>
      <c r="E191" s="198" t="s">
        <v>234</v>
      </c>
      <c r="F191" s="153">
        <f>F192+F199+F208+F220+F224</f>
        <v>36234342</v>
      </c>
      <c r="G191" s="153">
        <f t="shared" ref="G191:H191" si="68">G192+G199+G208+G220+G224</f>
        <v>36234342</v>
      </c>
      <c r="H191" s="153">
        <f t="shared" si="68"/>
        <v>35911495.508639999</v>
      </c>
    </row>
    <row r="192" spans="1:8">
      <c r="A192" s="20"/>
      <c r="B192" s="21" t="s">
        <v>1</v>
      </c>
      <c r="C192" s="39"/>
      <c r="D192" s="22"/>
      <c r="E192" s="1" t="s">
        <v>235</v>
      </c>
      <c r="F192" s="135">
        <f>F193+F197</f>
        <v>8239234</v>
      </c>
      <c r="G192" s="135">
        <f t="shared" ref="G192:H192" si="69">G193+G197</f>
        <v>8239234</v>
      </c>
      <c r="H192" s="135">
        <f t="shared" si="69"/>
        <v>8239209.5489800004</v>
      </c>
    </row>
    <row r="193" spans="1:8" s="5" customFormat="1">
      <c r="A193" s="20"/>
      <c r="B193" s="21"/>
      <c r="C193" s="94">
        <v>273</v>
      </c>
      <c r="D193" s="18"/>
      <c r="E193" s="193" t="s">
        <v>236</v>
      </c>
      <c r="F193" s="135">
        <f>SUM(F194:F196)</f>
        <v>5252390</v>
      </c>
      <c r="G193" s="135">
        <f t="shared" ref="G193:H193" si="70">SUM(G194:G196)</f>
        <v>5252390</v>
      </c>
      <c r="H193" s="135">
        <f t="shared" si="70"/>
        <v>5252366.8880700003</v>
      </c>
    </row>
    <row r="194" spans="1:8" s="5" customFormat="1">
      <c r="A194" s="20"/>
      <c r="B194" s="21"/>
      <c r="C194" s="56"/>
      <c r="D194" s="18">
        <v>5</v>
      </c>
      <c r="E194" s="57" t="s">
        <v>237</v>
      </c>
      <c r="F194" s="126">
        <v>1604353</v>
      </c>
      <c r="G194" s="126">
        <v>1604353</v>
      </c>
      <c r="H194" s="126">
        <v>1604347.1473000001</v>
      </c>
    </row>
    <row r="195" spans="1:8" s="5" customFormat="1" ht="31.2">
      <c r="A195" s="20"/>
      <c r="B195" s="21"/>
      <c r="C195" s="216"/>
      <c r="D195" s="18">
        <v>7</v>
      </c>
      <c r="E195" s="57" t="s">
        <v>238</v>
      </c>
      <c r="F195" s="135">
        <v>1267617</v>
      </c>
      <c r="G195" s="135">
        <v>1267617</v>
      </c>
      <c r="H195" s="135">
        <v>1267599.74077</v>
      </c>
    </row>
    <row r="196" spans="1:8" s="5" customFormat="1">
      <c r="A196" s="20"/>
      <c r="B196" s="21"/>
      <c r="C196" s="56"/>
      <c r="D196" s="18">
        <v>8</v>
      </c>
      <c r="E196" s="57" t="s">
        <v>239</v>
      </c>
      <c r="F196" s="126">
        <v>2380420</v>
      </c>
      <c r="G196" s="126">
        <v>2380420</v>
      </c>
      <c r="H196" s="126">
        <v>2380420</v>
      </c>
    </row>
    <row r="197" spans="1:8" s="5" customFormat="1">
      <c r="A197" s="20"/>
      <c r="B197" s="21"/>
      <c r="C197" s="56">
        <v>288</v>
      </c>
      <c r="D197" s="18"/>
      <c r="E197" s="193" t="s">
        <v>118</v>
      </c>
      <c r="F197" s="126">
        <f>F198</f>
        <v>2986844</v>
      </c>
      <c r="G197" s="126">
        <f t="shared" ref="G197:H197" si="71">G198</f>
        <v>2986844</v>
      </c>
      <c r="H197" s="126">
        <f t="shared" si="71"/>
        <v>2986842.6609100001</v>
      </c>
    </row>
    <row r="198" spans="1:8" s="5" customFormat="1">
      <c r="A198" s="20"/>
      <c r="B198" s="21"/>
      <c r="C198" s="56"/>
      <c r="D198" s="18">
        <v>27</v>
      </c>
      <c r="E198" s="99" t="s">
        <v>240</v>
      </c>
      <c r="F198" s="126">
        <v>2986844</v>
      </c>
      <c r="G198" s="126">
        <v>2986844</v>
      </c>
      <c r="H198" s="126">
        <v>2986842.6609100001</v>
      </c>
    </row>
    <row r="199" spans="1:8" s="5" customFormat="1">
      <c r="A199" s="20"/>
      <c r="B199" s="21" t="s">
        <v>2</v>
      </c>
      <c r="C199" s="56"/>
      <c r="D199" s="18"/>
      <c r="E199" s="1" t="s">
        <v>241</v>
      </c>
      <c r="F199" s="135">
        <f>F200+F202</f>
        <v>16949366</v>
      </c>
      <c r="G199" s="135">
        <f t="shared" ref="G199:H199" si="72">G200+G202</f>
        <v>16949366</v>
      </c>
      <c r="H199" s="135">
        <f t="shared" si="72"/>
        <v>16664060.151659999</v>
      </c>
    </row>
    <row r="200" spans="1:8" s="5" customFormat="1">
      <c r="A200" s="20"/>
      <c r="B200" s="21"/>
      <c r="C200" s="56">
        <v>288</v>
      </c>
      <c r="D200" s="18"/>
      <c r="E200" s="193" t="s">
        <v>118</v>
      </c>
      <c r="F200" s="135">
        <f>F201</f>
        <v>6668901</v>
      </c>
      <c r="G200" s="135">
        <f t="shared" ref="G200:H200" si="73">G201</f>
        <v>6668901</v>
      </c>
      <c r="H200" s="135">
        <f t="shared" si="73"/>
        <v>6384035.9453100003</v>
      </c>
    </row>
    <row r="201" spans="1:8" s="5" customFormat="1">
      <c r="A201" s="20"/>
      <c r="B201" s="21"/>
      <c r="C201" s="56"/>
      <c r="D201" s="18">
        <v>24</v>
      </c>
      <c r="E201" s="57" t="s">
        <v>242</v>
      </c>
      <c r="F201" s="135">
        <v>6668901</v>
      </c>
      <c r="G201" s="135">
        <v>6668901</v>
      </c>
      <c r="H201" s="135">
        <v>6384035.9453100003</v>
      </c>
    </row>
    <row r="202" spans="1:8" s="5" customFormat="1">
      <c r="A202" s="20"/>
      <c r="B202" s="21"/>
      <c r="C202" s="94" t="s">
        <v>28</v>
      </c>
      <c r="D202" s="18" t="s">
        <v>25</v>
      </c>
      <c r="E202" s="94" t="s">
        <v>156</v>
      </c>
      <c r="F202" s="135">
        <f>SUM(F203:F207)</f>
        <v>10280465</v>
      </c>
      <c r="G202" s="135">
        <f t="shared" ref="G202:H202" si="74">SUM(G203:G207)</f>
        <v>10280465</v>
      </c>
      <c r="H202" s="135">
        <f t="shared" si="74"/>
        <v>10280024.206349999</v>
      </c>
    </row>
    <row r="203" spans="1:8" s="5" customFormat="1" ht="46.8">
      <c r="A203" s="20"/>
      <c r="B203" s="21"/>
      <c r="C203" s="56"/>
      <c r="D203" s="18">
        <v>1</v>
      </c>
      <c r="E203" s="51" t="s">
        <v>243</v>
      </c>
      <c r="F203" s="135">
        <v>136383</v>
      </c>
      <c r="G203" s="135">
        <v>136383</v>
      </c>
      <c r="H203" s="135">
        <v>136369.18596999999</v>
      </c>
    </row>
    <row r="204" spans="1:8" s="5" customFormat="1">
      <c r="A204" s="20"/>
      <c r="B204" s="21"/>
      <c r="C204" s="56"/>
      <c r="D204" s="18">
        <v>2</v>
      </c>
      <c r="E204" s="50" t="s">
        <v>244</v>
      </c>
      <c r="F204" s="135">
        <v>121311</v>
      </c>
      <c r="G204" s="135">
        <v>121311</v>
      </c>
      <c r="H204" s="135">
        <v>121291.569</v>
      </c>
    </row>
    <row r="205" spans="1:8" s="5" customFormat="1" ht="46.8">
      <c r="A205" s="20"/>
      <c r="B205" s="21"/>
      <c r="C205" s="56"/>
      <c r="D205" s="18">
        <v>3</v>
      </c>
      <c r="E205" s="50" t="s">
        <v>245</v>
      </c>
      <c r="F205" s="135">
        <v>9388437</v>
      </c>
      <c r="G205" s="135">
        <v>9388437</v>
      </c>
      <c r="H205" s="135">
        <v>9388115.3795999996</v>
      </c>
    </row>
    <row r="206" spans="1:8" s="5" customFormat="1">
      <c r="A206" s="20"/>
      <c r="B206" s="21"/>
      <c r="C206" s="56"/>
      <c r="D206" s="18">
        <v>5</v>
      </c>
      <c r="E206" s="50" t="s">
        <v>94</v>
      </c>
      <c r="F206" s="135">
        <v>175</v>
      </c>
      <c r="G206" s="135">
        <v>175</v>
      </c>
      <c r="H206" s="135">
        <v>170.63499999999999</v>
      </c>
    </row>
    <row r="207" spans="1:8" s="5" customFormat="1" ht="31.2">
      <c r="A207" s="20"/>
      <c r="B207" s="21"/>
      <c r="C207" s="56"/>
      <c r="D207" s="18">
        <v>32</v>
      </c>
      <c r="E207" s="50" t="s">
        <v>95</v>
      </c>
      <c r="F207" s="135">
        <v>634159</v>
      </c>
      <c r="G207" s="135">
        <v>634159</v>
      </c>
      <c r="H207" s="135">
        <v>634077.43677999999</v>
      </c>
    </row>
    <row r="208" spans="1:8">
      <c r="A208" s="20"/>
      <c r="B208" s="21" t="s">
        <v>10</v>
      </c>
      <c r="C208" s="56"/>
      <c r="D208" s="18"/>
      <c r="E208" s="1" t="s">
        <v>246</v>
      </c>
      <c r="F208" s="135">
        <f>F209+F211+F214+F217</f>
        <v>7434990.9000000004</v>
      </c>
      <c r="G208" s="135">
        <f t="shared" ref="G208:H208" si="75">G209+G211+G214+G217</f>
        <v>7434990.9000000004</v>
      </c>
      <c r="H208" s="135">
        <f t="shared" si="75"/>
        <v>7424751.3134199996</v>
      </c>
    </row>
    <row r="209" spans="1:8">
      <c r="A209" s="20"/>
      <c r="B209" s="21"/>
      <c r="C209" s="56">
        <v>263</v>
      </c>
      <c r="D209" s="18"/>
      <c r="E209" s="1" t="s">
        <v>97</v>
      </c>
      <c r="F209" s="135">
        <f>F210</f>
        <v>1320961.8999999999</v>
      </c>
      <c r="G209" s="135">
        <f t="shared" ref="G209:H209" si="76">G210</f>
        <v>1320961.8999999999</v>
      </c>
      <c r="H209" s="135">
        <f t="shared" si="76"/>
        <v>1320934.20411</v>
      </c>
    </row>
    <row r="210" spans="1:8">
      <c r="A210" s="20"/>
      <c r="B210" s="21"/>
      <c r="C210" s="56"/>
      <c r="D210" s="18">
        <v>7</v>
      </c>
      <c r="E210" s="1" t="s">
        <v>247</v>
      </c>
      <c r="F210" s="135">
        <v>1320961.8999999999</v>
      </c>
      <c r="G210" s="135">
        <v>1320961.8999999999</v>
      </c>
      <c r="H210" s="135">
        <v>1320934.20411</v>
      </c>
    </row>
    <row r="211" spans="1:8" s="5" customFormat="1">
      <c r="A211" s="20"/>
      <c r="B211" s="21"/>
      <c r="C211" s="56">
        <v>264</v>
      </c>
      <c r="D211" s="18"/>
      <c r="E211" s="1" t="s">
        <v>248</v>
      </c>
      <c r="F211" s="135">
        <f>SUM(F212:F213)</f>
        <v>166558</v>
      </c>
      <c r="G211" s="135">
        <f t="shared" ref="G211:H211" si="77">SUM(G212:G213)</f>
        <v>166558</v>
      </c>
      <c r="H211" s="135">
        <f t="shared" si="77"/>
        <v>166528.73475</v>
      </c>
    </row>
    <row r="212" spans="1:8" s="5" customFormat="1" ht="31.2">
      <c r="A212" s="20"/>
      <c r="B212" s="21"/>
      <c r="C212" s="56"/>
      <c r="D212" s="18">
        <v>1</v>
      </c>
      <c r="E212" s="57" t="s">
        <v>249</v>
      </c>
      <c r="F212" s="135">
        <v>101658</v>
      </c>
      <c r="G212" s="135">
        <v>101658</v>
      </c>
      <c r="H212" s="135">
        <v>101633.14519</v>
      </c>
    </row>
    <row r="213" spans="1:8" s="5" customFormat="1" ht="31.2">
      <c r="A213" s="20"/>
      <c r="B213" s="21"/>
      <c r="C213" s="56"/>
      <c r="D213" s="18">
        <v>2</v>
      </c>
      <c r="E213" s="57" t="s">
        <v>250</v>
      </c>
      <c r="F213" s="135">
        <v>64900</v>
      </c>
      <c r="G213" s="135">
        <v>64900</v>
      </c>
      <c r="H213" s="135">
        <v>64895.58956</v>
      </c>
    </row>
    <row r="214" spans="1:8">
      <c r="A214" s="20"/>
      <c r="B214" s="21"/>
      <c r="C214" s="56">
        <v>273</v>
      </c>
      <c r="D214" s="18"/>
      <c r="E214" s="193" t="s">
        <v>236</v>
      </c>
      <c r="F214" s="135">
        <f>SUM(F215:F216)</f>
        <v>972888</v>
      </c>
      <c r="G214" s="135">
        <f t="shared" ref="G214:H214" si="78">SUM(G215:G216)</f>
        <v>972888</v>
      </c>
      <c r="H214" s="135">
        <f t="shared" si="78"/>
        <v>972851.30501999997</v>
      </c>
    </row>
    <row r="215" spans="1:8">
      <c r="A215" s="20"/>
      <c r="B215" s="21"/>
      <c r="C215" s="56"/>
      <c r="D215" s="18">
        <v>9</v>
      </c>
      <c r="E215" s="57" t="s">
        <v>251</v>
      </c>
      <c r="F215" s="126">
        <v>570569</v>
      </c>
      <c r="G215" s="126">
        <v>570569</v>
      </c>
      <c r="H215" s="126">
        <v>570539.78680999996</v>
      </c>
    </row>
    <row r="216" spans="1:8">
      <c r="A216" s="20"/>
      <c r="B216" s="21"/>
      <c r="C216" s="56"/>
      <c r="D216" s="18">
        <v>10</v>
      </c>
      <c r="E216" s="57" t="s">
        <v>252</v>
      </c>
      <c r="F216" s="135">
        <v>402319</v>
      </c>
      <c r="G216" s="135">
        <v>402319</v>
      </c>
      <c r="H216" s="135">
        <v>402311.51821000001</v>
      </c>
    </row>
    <row r="217" spans="1:8">
      <c r="A217" s="20"/>
      <c r="B217" s="21"/>
      <c r="C217" s="56">
        <v>743</v>
      </c>
      <c r="D217" s="18"/>
      <c r="E217" s="57" t="s">
        <v>253</v>
      </c>
      <c r="F217" s="135">
        <f>SUM(F218:F219)</f>
        <v>4974583</v>
      </c>
      <c r="G217" s="135">
        <f t="shared" ref="G217:H217" si="79">SUM(G218:G219)</f>
        <v>4974583</v>
      </c>
      <c r="H217" s="135">
        <f t="shared" si="79"/>
        <v>4964437.0695399996</v>
      </c>
    </row>
    <row r="218" spans="1:8" ht="46.8">
      <c r="A218" s="20"/>
      <c r="B218" s="21"/>
      <c r="C218" s="56"/>
      <c r="D218" s="18" t="s">
        <v>32</v>
      </c>
      <c r="E218" s="57" t="s">
        <v>254</v>
      </c>
      <c r="F218" s="135">
        <v>4929060</v>
      </c>
      <c r="G218" s="135">
        <v>4929060</v>
      </c>
      <c r="H218" s="135">
        <v>4918915.0478999997</v>
      </c>
    </row>
    <row r="219" spans="1:8">
      <c r="A219" s="20"/>
      <c r="B219" s="21"/>
      <c r="C219" s="56"/>
      <c r="D219" s="18" t="s">
        <v>22</v>
      </c>
      <c r="E219" s="50" t="s">
        <v>94</v>
      </c>
      <c r="F219" s="135">
        <v>45523</v>
      </c>
      <c r="G219" s="135">
        <v>45523</v>
      </c>
      <c r="H219" s="135">
        <v>45522.021639999999</v>
      </c>
    </row>
    <row r="220" spans="1:8">
      <c r="A220" s="20"/>
      <c r="B220" s="21" t="s">
        <v>7</v>
      </c>
      <c r="C220" s="56"/>
      <c r="D220" s="18"/>
      <c r="E220" s="51" t="s">
        <v>18</v>
      </c>
      <c r="F220" s="135">
        <f>F221</f>
        <v>139991</v>
      </c>
      <c r="G220" s="135">
        <f t="shared" ref="G220:H220" si="80">G221</f>
        <v>139991</v>
      </c>
      <c r="H220" s="135">
        <f t="shared" si="80"/>
        <v>139986.03948000001</v>
      </c>
    </row>
    <row r="221" spans="1:8">
      <c r="A221" s="20"/>
      <c r="B221" s="21"/>
      <c r="C221" s="56" t="s">
        <v>28</v>
      </c>
      <c r="D221" s="18" t="s">
        <v>25</v>
      </c>
      <c r="E221" s="49" t="s">
        <v>156</v>
      </c>
      <c r="F221" s="135">
        <f>SUM(F222:F223)</f>
        <v>139991</v>
      </c>
      <c r="G221" s="135">
        <f t="shared" ref="G221:H221" si="81">SUM(G222:G223)</f>
        <v>139991</v>
      </c>
      <c r="H221" s="135">
        <f t="shared" si="81"/>
        <v>139986.03948000001</v>
      </c>
    </row>
    <row r="222" spans="1:8">
      <c r="A222" s="20"/>
      <c r="B222" s="21"/>
      <c r="C222" s="56"/>
      <c r="D222" s="18" t="s">
        <v>33</v>
      </c>
      <c r="E222" s="51" t="s">
        <v>256</v>
      </c>
      <c r="F222" s="135">
        <v>134160</v>
      </c>
      <c r="G222" s="135">
        <v>134160</v>
      </c>
      <c r="H222" s="135">
        <v>134155.03948000001</v>
      </c>
    </row>
    <row r="223" spans="1:8" ht="46.8">
      <c r="A223" s="20"/>
      <c r="B223" s="21"/>
      <c r="C223" s="56"/>
      <c r="D223" s="18" t="s">
        <v>34</v>
      </c>
      <c r="E223" s="51" t="s">
        <v>255</v>
      </c>
      <c r="F223" s="135">
        <v>5831</v>
      </c>
      <c r="G223" s="135">
        <v>5831</v>
      </c>
      <c r="H223" s="135">
        <v>5831</v>
      </c>
    </row>
    <row r="224" spans="1:8" s="5" customFormat="1" ht="31.2">
      <c r="A224" s="20"/>
      <c r="B224" s="21" t="s">
        <v>8</v>
      </c>
      <c r="C224" s="56"/>
      <c r="D224" s="18"/>
      <c r="E224" s="57" t="s">
        <v>257</v>
      </c>
      <c r="F224" s="135">
        <f>F225+F229+F234</f>
        <v>3470760.1</v>
      </c>
      <c r="G224" s="135">
        <f t="shared" ref="G224:H224" si="82">G225+G229+G234</f>
        <v>3470760.1</v>
      </c>
      <c r="H224" s="135">
        <f t="shared" si="82"/>
        <v>3443488.4550999999</v>
      </c>
    </row>
    <row r="225" spans="1:8" s="5" customFormat="1">
      <c r="A225" s="20"/>
      <c r="B225" s="21"/>
      <c r="C225" s="56">
        <v>263</v>
      </c>
      <c r="D225" s="23"/>
      <c r="E225" s="1" t="s">
        <v>97</v>
      </c>
      <c r="F225" s="135">
        <f>SUM(F226:F228)</f>
        <v>303154.09999999998</v>
      </c>
      <c r="G225" s="135">
        <f t="shared" ref="G225:H225" si="83">SUM(G226:G228)</f>
        <v>303154.09999999998</v>
      </c>
      <c r="H225" s="135">
        <f t="shared" si="83"/>
        <v>302974.55138000002</v>
      </c>
    </row>
    <row r="226" spans="1:8" s="5" customFormat="1" ht="31.2">
      <c r="A226" s="20"/>
      <c r="B226" s="21"/>
      <c r="C226" s="56"/>
      <c r="D226" s="18">
        <v>1</v>
      </c>
      <c r="E226" s="57" t="s">
        <v>258</v>
      </c>
      <c r="F226" s="135">
        <v>273486.09999999998</v>
      </c>
      <c r="G226" s="135">
        <v>273486.09999999998</v>
      </c>
      <c r="H226" s="135">
        <v>273324.08918000001</v>
      </c>
    </row>
    <row r="227" spans="1:8" s="5" customFormat="1">
      <c r="A227" s="20"/>
      <c r="B227" s="21"/>
      <c r="C227" s="56"/>
      <c r="D227" s="18">
        <v>5</v>
      </c>
      <c r="E227" s="57" t="s">
        <v>94</v>
      </c>
      <c r="F227" s="135">
        <v>22000</v>
      </c>
      <c r="G227" s="135">
        <v>22000</v>
      </c>
      <c r="H227" s="135">
        <v>21988</v>
      </c>
    </row>
    <row r="228" spans="1:8" s="5" customFormat="1" ht="31.2">
      <c r="A228" s="20"/>
      <c r="B228" s="21"/>
      <c r="C228" s="56"/>
      <c r="D228" s="18">
        <v>32</v>
      </c>
      <c r="E228" s="57" t="s">
        <v>95</v>
      </c>
      <c r="F228" s="135">
        <v>7668</v>
      </c>
      <c r="G228" s="135">
        <v>7668</v>
      </c>
      <c r="H228" s="135">
        <v>7662.4621999999999</v>
      </c>
    </row>
    <row r="229" spans="1:8" s="5" customFormat="1">
      <c r="A229" s="20"/>
      <c r="B229" s="21"/>
      <c r="C229" s="56">
        <v>273</v>
      </c>
      <c r="D229" s="18"/>
      <c r="E229" s="193" t="s">
        <v>236</v>
      </c>
      <c r="F229" s="126">
        <f>SUM(F230:F233)</f>
        <v>2478106</v>
      </c>
      <c r="G229" s="126">
        <f t="shared" ref="G229:H229" si="84">SUM(G230:G233)</f>
        <v>2478106</v>
      </c>
      <c r="H229" s="126">
        <f t="shared" si="84"/>
        <v>2478094.73355</v>
      </c>
    </row>
    <row r="230" spans="1:8" s="5" customFormat="1" ht="46.8">
      <c r="A230" s="20"/>
      <c r="B230" s="21"/>
      <c r="C230" s="56"/>
      <c r="D230" s="18">
        <v>1</v>
      </c>
      <c r="E230" s="57" t="s">
        <v>259</v>
      </c>
      <c r="F230" s="126">
        <v>174116</v>
      </c>
      <c r="G230" s="126">
        <v>174116</v>
      </c>
      <c r="H230" s="126">
        <v>174114.63913</v>
      </c>
    </row>
    <row r="231" spans="1:8" s="5" customFormat="1">
      <c r="A231" s="20"/>
      <c r="B231" s="21"/>
      <c r="C231" s="56"/>
      <c r="D231" s="18">
        <v>3</v>
      </c>
      <c r="E231" s="57" t="s">
        <v>94</v>
      </c>
      <c r="F231" s="126">
        <v>3880</v>
      </c>
      <c r="G231" s="126">
        <v>3880</v>
      </c>
      <c r="H231" s="126">
        <v>3877.4318400000002</v>
      </c>
    </row>
    <row r="232" spans="1:8" s="5" customFormat="1" ht="31.2">
      <c r="A232" s="20"/>
      <c r="B232" s="21"/>
      <c r="C232" s="56"/>
      <c r="D232" s="18">
        <v>32</v>
      </c>
      <c r="E232" s="57" t="s">
        <v>95</v>
      </c>
      <c r="F232" s="126">
        <v>1116050</v>
      </c>
      <c r="G232" s="126">
        <v>1116050</v>
      </c>
      <c r="H232" s="126">
        <v>1116042.66258</v>
      </c>
    </row>
    <row r="233" spans="1:8" s="5" customFormat="1" ht="31.2">
      <c r="A233" s="20"/>
      <c r="B233" s="21"/>
      <c r="C233" s="56"/>
      <c r="D233" s="18">
        <v>113</v>
      </c>
      <c r="E233" s="57" t="s">
        <v>105</v>
      </c>
      <c r="F233" s="126">
        <v>1184060</v>
      </c>
      <c r="G233" s="126">
        <v>1184060</v>
      </c>
      <c r="H233" s="126">
        <v>1184060</v>
      </c>
    </row>
    <row r="234" spans="1:8" s="5" customFormat="1">
      <c r="A234" s="20"/>
      <c r="B234" s="21"/>
      <c r="C234" s="56">
        <v>283</v>
      </c>
      <c r="D234" s="18"/>
      <c r="E234" s="99" t="s">
        <v>260</v>
      </c>
      <c r="F234" s="126">
        <f>SUM(F235:F236)</f>
        <v>689500</v>
      </c>
      <c r="G234" s="126">
        <f t="shared" ref="G234:H234" si="85">SUM(G235:G236)</f>
        <v>689500</v>
      </c>
      <c r="H234" s="126">
        <f t="shared" si="85"/>
        <v>662419.17017000006</v>
      </c>
    </row>
    <row r="235" spans="1:8" s="5" customFormat="1" ht="31.2">
      <c r="A235" s="20"/>
      <c r="B235" s="21"/>
      <c r="C235" s="56"/>
      <c r="D235" s="18">
        <v>1</v>
      </c>
      <c r="E235" s="99" t="s">
        <v>261</v>
      </c>
      <c r="F235" s="126">
        <v>568340</v>
      </c>
      <c r="G235" s="126">
        <v>568340</v>
      </c>
      <c r="H235" s="126">
        <v>541259.39179000002</v>
      </c>
    </row>
    <row r="236" spans="1:8" s="5" customFormat="1">
      <c r="A236" s="20"/>
      <c r="B236" s="21"/>
      <c r="C236" s="56"/>
      <c r="D236" s="18">
        <v>5</v>
      </c>
      <c r="E236" s="99" t="s">
        <v>262</v>
      </c>
      <c r="F236" s="126">
        <v>121160</v>
      </c>
      <c r="G236" s="126">
        <v>121160</v>
      </c>
      <c r="H236" s="126">
        <v>121159.77838</v>
      </c>
    </row>
    <row r="237" spans="1:8" s="5" customFormat="1">
      <c r="A237" s="20" t="s">
        <v>14</v>
      </c>
      <c r="B237" s="21"/>
      <c r="C237" s="56"/>
      <c r="D237" s="18"/>
      <c r="E237" s="17" t="s">
        <v>263</v>
      </c>
      <c r="F237" s="153">
        <f>F238+F241</f>
        <v>9913791</v>
      </c>
      <c r="G237" s="153">
        <f t="shared" ref="G237:H237" si="86">G238+G241</f>
        <v>9913791</v>
      </c>
      <c r="H237" s="153">
        <f t="shared" si="86"/>
        <v>9908724.36417</v>
      </c>
    </row>
    <row r="238" spans="1:8" s="5" customFormat="1">
      <c r="A238" s="20"/>
      <c r="B238" s="21" t="s">
        <v>1</v>
      </c>
      <c r="C238" s="56"/>
      <c r="D238" s="18"/>
      <c r="E238" s="1" t="s">
        <v>264</v>
      </c>
      <c r="F238" s="135">
        <f>F239</f>
        <v>21336</v>
      </c>
      <c r="G238" s="135">
        <f t="shared" ref="G238:H239" si="87">G239</f>
        <v>21336</v>
      </c>
      <c r="H238" s="135">
        <f t="shared" si="87"/>
        <v>21336</v>
      </c>
    </row>
    <row r="239" spans="1:8" s="5" customFormat="1" ht="31.2">
      <c r="A239" s="20"/>
      <c r="B239" s="21"/>
      <c r="C239" s="56">
        <v>279</v>
      </c>
      <c r="D239" s="18"/>
      <c r="E239" s="1" t="s">
        <v>224</v>
      </c>
      <c r="F239" s="135">
        <f>F240</f>
        <v>21336</v>
      </c>
      <c r="G239" s="135">
        <f t="shared" si="87"/>
        <v>21336</v>
      </c>
      <c r="H239" s="135">
        <f t="shared" si="87"/>
        <v>21336</v>
      </c>
    </row>
    <row r="240" spans="1:8" s="5" customFormat="1" ht="46.8">
      <c r="A240" s="20"/>
      <c r="B240" s="21"/>
      <c r="C240" s="56"/>
      <c r="D240" s="18">
        <v>81</v>
      </c>
      <c r="E240" s="1" t="s">
        <v>265</v>
      </c>
      <c r="F240" s="135">
        <v>21336</v>
      </c>
      <c r="G240" s="135">
        <v>21336</v>
      </c>
      <c r="H240" s="135">
        <v>21336</v>
      </c>
    </row>
    <row r="241" spans="1:8" s="5" customFormat="1" ht="31.2">
      <c r="A241" s="20"/>
      <c r="B241" s="21" t="s">
        <v>8</v>
      </c>
      <c r="C241" s="56"/>
      <c r="D241" s="18"/>
      <c r="E241" s="1" t="s">
        <v>266</v>
      </c>
      <c r="F241" s="135">
        <f>F242</f>
        <v>9892455</v>
      </c>
      <c r="G241" s="135">
        <f t="shared" ref="G241:H242" si="88">G242</f>
        <v>9892455</v>
      </c>
      <c r="H241" s="135">
        <f t="shared" si="88"/>
        <v>9887388.36417</v>
      </c>
    </row>
    <row r="242" spans="1:8" s="5" customFormat="1" ht="31.2">
      <c r="A242" s="20"/>
      <c r="B242" s="21"/>
      <c r="C242" s="56">
        <v>279</v>
      </c>
      <c r="D242" s="18"/>
      <c r="E242" s="1" t="s">
        <v>224</v>
      </c>
      <c r="F242" s="135">
        <f>F243</f>
        <v>9892455</v>
      </c>
      <c r="G242" s="135">
        <f t="shared" si="88"/>
        <v>9892455</v>
      </c>
      <c r="H242" s="135">
        <f t="shared" si="88"/>
        <v>9887388.36417</v>
      </c>
    </row>
    <row r="243" spans="1:8" s="5" customFormat="1">
      <c r="A243" s="20"/>
      <c r="B243" s="21"/>
      <c r="C243" s="56"/>
      <c r="D243" s="18">
        <v>71</v>
      </c>
      <c r="E243" s="57" t="s">
        <v>267</v>
      </c>
      <c r="F243" s="126">
        <v>9892455</v>
      </c>
      <c r="G243" s="126">
        <v>9892455</v>
      </c>
      <c r="H243" s="126">
        <v>9887388.36417</v>
      </c>
    </row>
    <row r="244" spans="1:8" s="12" customFormat="1" ht="46.8">
      <c r="A244" s="20">
        <v>10</v>
      </c>
      <c r="B244" s="24"/>
      <c r="C244" s="39"/>
      <c r="D244" s="19"/>
      <c r="E244" s="199" t="s">
        <v>268</v>
      </c>
      <c r="F244" s="153">
        <f>F245+F274+F279+F283+F286+F295+F299</f>
        <v>27100688</v>
      </c>
      <c r="G244" s="153">
        <f t="shared" ref="G244:H244" si="89">G245+G274+G279+G283+G286+G295+G299</f>
        <v>27414439.199999999</v>
      </c>
      <c r="H244" s="153">
        <f t="shared" si="89"/>
        <v>27318079.5825</v>
      </c>
    </row>
    <row r="245" spans="1:8">
      <c r="A245" s="20"/>
      <c r="B245" s="21" t="s">
        <v>1</v>
      </c>
      <c r="C245" s="56"/>
      <c r="D245" s="18"/>
      <c r="E245" s="1" t="s">
        <v>269</v>
      </c>
      <c r="F245" s="135">
        <f>F246+F262</f>
        <v>22187816</v>
      </c>
      <c r="G245" s="135">
        <f t="shared" ref="G245:H245" si="90">G246+G262</f>
        <v>22331253.199999999</v>
      </c>
      <c r="H245" s="135">
        <f t="shared" si="90"/>
        <v>22330773.459589999</v>
      </c>
    </row>
    <row r="246" spans="1:8">
      <c r="A246" s="20"/>
      <c r="B246" s="21"/>
      <c r="C246" s="56">
        <v>255</v>
      </c>
      <c r="D246" s="18"/>
      <c r="E246" s="1" t="s">
        <v>270</v>
      </c>
      <c r="F246" s="135">
        <f>SUM(F247:F261)</f>
        <v>17598725</v>
      </c>
      <c r="G246" s="135">
        <f t="shared" ref="G246:H246" si="91">SUM(G247:G261)</f>
        <v>17742162.199999999</v>
      </c>
      <c r="H246" s="135">
        <f t="shared" si="91"/>
        <v>17741688.83856</v>
      </c>
    </row>
    <row r="247" spans="1:8" ht="31.2">
      <c r="A247" s="20"/>
      <c r="B247" s="21"/>
      <c r="C247" s="56"/>
      <c r="D247" s="18">
        <v>1</v>
      </c>
      <c r="E247" s="1" t="s">
        <v>271</v>
      </c>
      <c r="F247" s="135">
        <v>483309</v>
      </c>
      <c r="G247" s="135">
        <v>483309</v>
      </c>
      <c r="H247" s="135">
        <v>482858.61868000001</v>
      </c>
    </row>
    <row r="248" spans="1:8">
      <c r="A248" s="20"/>
      <c r="B248" s="21"/>
      <c r="C248" s="56"/>
      <c r="D248" s="18">
        <v>2</v>
      </c>
      <c r="E248" s="1" t="s">
        <v>272</v>
      </c>
      <c r="F248" s="135">
        <v>322760</v>
      </c>
      <c r="G248" s="135">
        <v>322760</v>
      </c>
      <c r="H248" s="135">
        <v>322759.87341</v>
      </c>
    </row>
    <row r="249" spans="1:8">
      <c r="A249" s="20"/>
      <c r="B249" s="21"/>
      <c r="C249" s="56"/>
      <c r="D249" s="18">
        <v>3</v>
      </c>
      <c r="E249" s="1" t="s">
        <v>94</v>
      </c>
      <c r="F249" s="135">
        <v>8031</v>
      </c>
      <c r="G249" s="135">
        <v>8031</v>
      </c>
      <c r="H249" s="135">
        <v>8030.9099200000001</v>
      </c>
    </row>
    <row r="250" spans="1:8">
      <c r="A250" s="20"/>
      <c r="B250" s="21"/>
      <c r="C250" s="56"/>
      <c r="D250" s="18">
        <v>6</v>
      </c>
      <c r="E250" s="1" t="s">
        <v>273</v>
      </c>
      <c r="F250" s="135">
        <v>454930</v>
      </c>
      <c r="G250" s="135">
        <v>454930</v>
      </c>
      <c r="H250" s="135">
        <v>454930</v>
      </c>
    </row>
    <row r="251" spans="1:8" ht="78">
      <c r="A251" s="20"/>
      <c r="B251" s="21"/>
      <c r="C251" s="56"/>
      <c r="D251" s="18">
        <v>8</v>
      </c>
      <c r="E251" s="1" t="s">
        <v>274</v>
      </c>
      <c r="F251" s="135">
        <v>865986</v>
      </c>
      <c r="G251" s="135">
        <v>865986</v>
      </c>
      <c r="H251" s="135">
        <v>865986</v>
      </c>
    </row>
    <row r="252" spans="1:8">
      <c r="A252" s="20"/>
      <c r="B252" s="21"/>
      <c r="C252" s="56"/>
      <c r="D252" s="18">
        <v>18</v>
      </c>
      <c r="E252" s="1" t="s">
        <v>275</v>
      </c>
      <c r="F252" s="135">
        <v>1969</v>
      </c>
      <c r="G252" s="135">
        <v>1969</v>
      </c>
      <c r="H252" s="135">
        <v>1968.0640000000001</v>
      </c>
    </row>
    <row r="253" spans="1:8" ht="31.2">
      <c r="A253" s="20"/>
      <c r="B253" s="21"/>
      <c r="C253" s="56"/>
      <c r="D253" s="18">
        <v>29</v>
      </c>
      <c r="E253" s="1" t="s">
        <v>276</v>
      </c>
      <c r="F253" s="135">
        <v>370662</v>
      </c>
      <c r="G253" s="135">
        <v>370662</v>
      </c>
      <c r="H253" s="135">
        <v>370661.44325000001</v>
      </c>
    </row>
    <row r="254" spans="1:8" ht="31.2">
      <c r="A254" s="20"/>
      <c r="B254" s="21"/>
      <c r="C254" s="56"/>
      <c r="D254" s="18">
        <v>45</v>
      </c>
      <c r="E254" s="1" t="s">
        <v>277</v>
      </c>
      <c r="F254" s="135">
        <v>31640</v>
      </c>
      <c r="G254" s="135">
        <v>31640</v>
      </c>
      <c r="H254" s="135">
        <v>31640</v>
      </c>
    </row>
    <row r="255" spans="1:8" ht="46.8">
      <c r="A255" s="20"/>
      <c r="B255" s="21"/>
      <c r="C255" s="56"/>
      <c r="D255" s="18">
        <v>46</v>
      </c>
      <c r="E255" s="1" t="s">
        <v>278</v>
      </c>
      <c r="F255" s="135">
        <v>5669</v>
      </c>
      <c r="G255" s="135">
        <v>5669</v>
      </c>
      <c r="H255" s="135">
        <v>5668.32</v>
      </c>
    </row>
    <row r="256" spans="1:8" ht="31.2">
      <c r="A256" s="20"/>
      <c r="B256" s="21"/>
      <c r="C256" s="56"/>
      <c r="D256" s="18">
        <v>47</v>
      </c>
      <c r="E256" s="1" t="s">
        <v>279</v>
      </c>
      <c r="F256" s="135">
        <v>446830</v>
      </c>
      <c r="G256" s="135">
        <v>446830</v>
      </c>
      <c r="H256" s="135">
        <v>446829.76526000001</v>
      </c>
    </row>
    <row r="257" spans="1:8" ht="31.2">
      <c r="A257" s="20"/>
      <c r="B257" s="21"/>
      <c r="C257" s="56"/>
      <c r="D257" s="18">
        <v>50</v>
      </c>
      <c r="E257" s="1" t="s">
        <v>280</v>
      </c>
      <c r="F257" s="135">
        <v>3380259</v>
      </c>
      <c r="G257" s="135">
        <v>3380259</v>
      </c>
      <c r="H257" s="135">
        <v>3380258.9990400001</v>
      </c>
    </row>
    <row r="258" spans="1:8" ht="46.8">
      <c r="A258" s="20"/>
      <c r="B258" s="21"/>
      <c r="C258" s="56"/>
      <c r="D258" s="18">
        <v>53</v>
      </c>
      <c r="E258" s="1" t="s">
        <v>281</v>
      </c>
      <c r="F258" s="135">
        <v>4788792</v>
      </c>
      <c r="G258" s="135">
        <v>4788792</v>
      </c>
      <c r="H258" s="135">
        <v>4788771.6449999996</v>
      </c>
    </row>
    <row r="259" spans="1:8" ht="46.8">
      <c r="A259" s="20"/>
      <c r="B259" s="21"/>
      <c r="C259" s="56"/>
      <c r="D259" s="18">
        <v>56</v>
      </c>
      <c r="E259" s="1" t="s">
        <v>282</v>
      </c>
      <c r="F259" s="135">
        <v>5833976</v>
      </c>
      <c r="G259" s="135">
        <v>5833976</v>
      </c>
      <c r="H259" s="135">
        <v>5833976</v>
      </c>
    </row>
    <row r="260" spans="1:8" ht="62.4">
      <c r="A260" s="20"/>
      <c r="B260" s="21"/>
      <c r="C260" s="56"/>
      <c r="D260" s="18">
        <v>57</v>
      </c>
      <c r="E260" s="1" t="s">
        <v>283</v>
      </c>
      <c r="F260" s="135">
        <v>603912</v>
      </c>
      <c r="G260" s="135">
        <v>603912</v>
      </c>
      <c r="H260" s="135">
        <v>603912</v>
      </c>
    </row>
    <row r="261" spans="1:8" s="104" customFormat="1" ht="78">
      <c r="A261" s="20"/>
      <c r="B261" s="21"/>
      <c r="C261" s="56"/>
      <c r="D261" s="18">
        <v>121</v>
      </c>
      <c r="E261" s="1" t="s">
        <v>233</v>
      </c>
      <c r="F261" s="135">
        <v>0</v>
      </c>
      <c r="G261" s="122">
        <v>143437.20000000001</v>
      </c>
      <c r="H261" s="123">
        <v>143437.20000000001</v>
      </c>
    </row>
    <row r="262" spans="1:8" s="5" customFormat="1">
      <c r="A262" s="20"/>
      <c r="B262" s="21"/>
      <c r="C262" s="56">
        <v>719</v>
      </c>
      <c r="D262" s="18"/>
      <c r="E262" s="193" t="s">
        <v>284</v>
      </c>
      <c r="F262" s="135">
        <f>SUM(F263:F273)</f>
        <v>4589091</v>
      </c>
      <c r="G262" s="135">
        <f t="shared" ref="G262:H262" si="92">SUM(G263:G273)</f>
        <v>4589091</v>
      </c>
      <c r="H262" s="135">
        <f t="shared" si="92"/>
        <v>4589084.62103</v>
      </c>
    </row>
    <row r="263" spans="1:8" s="5" customFormat="1" ht="31.2">
      <c r="A263" s="20"/>
      <c r="B263" s="21"/>
      <c r="C263" s="56"/>
      <c r="D263" s="18">
        <v>1</v>
      </c>
      <c r="E263" s="57" t="s">
        <v>285</v>
      </c>
      <c r="F263" s="135">
        <v>274101</v>
      </c>
      <c r="G263" s="135">
        <v>274101</v>
      </c>
      <c r="H263" s="135">
        <v>274099.83915000001</v>
      </c>
    </row>
    <row r="264" spans="1:8" s="5" customFormat="1" ht="46.8">
      <c r="A264" s="20"/>
      <c r="B264" s="21"/>
      <c r="C264" s="56"/>
      <c r="D264" s="18" t="s">
        <v>35</v>
      </c>
      <c r="E264" s="49" t="s">
        <v>286</v>
      </c>
      <c r="F264" s="135">
        <v>13557</v>
      </c>
      <c r="G264" s="135">
        <v>13557</v>
      </c>
      <c r="H264" s="135">
        <v>13556.073420000001</v>
      </c>
    </row>
    <row r="265" spans="1:8" s="5" customFormat="1">
      <c r="A265" s="20"/>
      <c r="B265" s="21"/>
      <c r="C265" s="56"/>
      <c r="D265" s="18">
        <v>9</v>
      </c>
      <c r="E265" s="57" t="s">
        <v>287</v>
      </c>
      <c r="F265" s="135">
        <v>26000</v>
      </c>
      <c r="G265" s="135">
        <v>26000</v>
      </c>
      <c r="H265" s="135">
        <v>25999.799190000002</v>
      </c>
    </row>
    <row r="266" spans="1:8" s="5" customFormat="1" ht="31.2">
      <c r="A266" s="20"/>
      <c r="B266" s="21"/>
      <c r="C266" s="56"/>
      <c r="D266" s="18">
        <v>10</v>
      </c>
      <c r="E266" s="57" t="s">
        <v>288</v>
      </c>
      <c r="F266" s="135">
        <v>96350</v>
      </c>
      <c r="G266" s="135">
        <v>96350</v>
      </c>
      <c r="H266" s="135">
        <v>96349.957899999994</v>
      </c>
    </row>
    <row r="267" spans="1:8" s="5" customFormat="1" ht="78">
      <c r="A267" s="20"/>
      <c r="B267" s="21"/>
      <c r="C267" s="56"/>
      <c r="D267" s="18">
        <v>11</v>
      </c>
      <c r="E267" s="57" t="s">
        <v>289</v>
      </c>
      <c r="F267" s="135">
        <v>68705</v>
      </c>
      <c r="G267" s="135">
        <v>68705</v>
      </c>
      <c r="H267" s="135">
        <v>68703.869000000006</v>
      </c>
    </row>
    <row r="268" spans="1:8" s="5" customFormat="1" ht="31.2">
      <c r="A268" s="20"/>
      <c r="B268" s="21"/>
      <c r="C268" s="56"/>
      <c r="D268" s="18">
        <v>13</v>
      </c>
      <c r="E268" s="57" t="s">
        <v>290</v>
      </c>
      <c r="F268" s="135">
        <v>224921</v>
      </c>
      <c r="G268" s="135">
        <v>224921</v>
      </c>
      <c r="H268" s="135">
        <v>224920.95699999999</v>
      </c>
    </row>
    <row r="269" spans="1:8" s="5" customFormat="1">
      <c r="A269" s="20"/>
      <c r="B269" s="21"/>
      <c r="C269" s="56"/>
      <c r="D269" s="18">
        <v>14</v>
      </c>
      <c r="E269" s="57" t="s">
        <v>291</v>
      </c>
      <c r="F269" s="135">
        <v>2951410</v>
      </c>
      <c r="G269" s="135">
        <v>2951410</v>
      </c>
      <c r="H269" s="135">
        <v>2951408.5894999998</v>
      </c>
    </row>
    <row r="270" spans="1:8" s="5" customFormat="1" ht="31.2">
      <c r="A270" s="20"/>
      <c r="B270" s="21"/>
      <c r="C270" s="56"/>
      <c r="D270" s="18">
        <v>15</v>
      </c>
      <c r="E270" s="57" t="s">
        <v>292</v>
      </c>
      <c r="F270" s="135">
        <v>817603</v>
      </c>
      <c r="G270" s="135">
        <v>817603</v>
      </c>
      <c r="H270" s="135">
        <v>817602.39546999999</v>
      </c>
    </row>
    <row r="271" spans="1:8" ht="31.2">
      <c r="A271" s="20"/>
      <c r="B271" s="21"/>
      <c r="C271" s="94"/>
      <c r="D271" s="18">
        <v>28</v>
      </c>
      <c r="E271" s="57" t="s">
        <v>293</v>
      </c>
      <c r="F271" s="126">
        <v>3499</v>
      </c>
      <c r="G271" s="126">
        <v>3499</v>
      </c>
      <c r="H271" s="126">
        <v>3499</v>
      </c>
    </row>
    <row r="272" spans="1:8" s="5" customFormat="1" ht="109.2">
      <c r="A272" s="20"/>
      <c r="B272" s="21"/>
      <c r="C272" s="56"/>
      <c r="D272" s="18">
        <v>30</v>
      </c>
      <c r="E272" s="57" t="s">
        <v>294</v>
      </c>
      <c r="F272" s="135">
        <v>44743</v>
      </c>
      <c r="G272" s="135">
        <v>44743</v>
      </c>
      <c r="H272" s="135">
        <v>44742.826000000001</v>
      </c>
    </row>
    <row r="273" spans="1:8" s="5" customFormat="1" ht="93.6">
      <c r="A273" s="20"/>
      <c r="B273" s="21"/>
      <c r="C273" s="56"/>
      <c r="D273" s="18">
        <v>31</v>
      </c>
      <c r="E273" s="57" t="s">
        <v>295</v>
      </c>
      <c r="F273" s="135">
        <v>68202</v>
      </c>
      <c r="G273" s="135">
        <v>68202</v>
      </c>
      <c r="H273" s="135">
        <v>68201.314400000003</v>
      </c>
    </row>
    <row r="274" spans="1:8" s="5" customFormat="1">
      <c r="A274" s="20"/>
      <c r="B274" s="21" t="s">
        <v>2</v>
      </c>
      <c r="C274" s="56"/>
      <c r="D274" s="18"/>
      <c r="E274" s="57" t="s">
        <v>296</v>
      </c>
      <c r="F274" s="135">
        <f>F275+F277</f>
        <v>268736</v>
      </c>
      <c r="G274" s="135">
        <f t="shared" ref="G274:H274" si="93">G275+G277</f>
        <v>268736</v>
      </c>
      <c r="H274" s="135">
        <f t="shared" si="93"/>
        <v>268586.54515999998</v>
      </c>
    </row>
    <row r="275" spans="1:8" s="5" customFormat="1" ht="31.2">
      <c r="A275" s="20"/>
      <c r="B275" s="21"/>
      <c r="C275" s="56">
        <v>254</v>
      </c>
      <c r="D275" s="18"/>
      <c r="E275" s="1" t="s">
        <v>297</v>
      </c>
      <c r="F275" s="135">
        <f>F276</f>
        <v>156600</v>
      </c>
      <c r="G275" s="135">
        <f>G276</f>
        <v>156600</v>
      </c>
      <c r="H275" s="135">
        <f>H276</f>
        <v>156451.23816000001</v>
      </c>
    </row>
    <row r="276" spans="1:8" s="5" customFormat="1" ht="31.2">
      <c r="A276" s="20"/>
      <c r="B276" s="21"/>
      <c r="C276" s="56"/>
      <c r="D276" s="18">
        <v>3</v>
      </c>
      <c r="E276" s="57" t="s">
        <v>298</v>
      </c>
      <c r="F276" s="135">
        <v>156600</v>
      </c>
      <c r="G276" s="135">
        <v>156600</v>
      </c>
      <c r="H276" s="135">
        <v>156451.23816000001</v>
      </c>
    </row>
    <row r="277" spans="1:8" s="5" customFormat="1">
      <c r="A277" s="20"/>
      <c r="B277" s="21"/>
      <c r="C277" s="56">
        <v>255</v>
      </c>
      <c r="D277" s="18"/>
      <c r="E277" s="56" t="s">
        <v>270</v>
      </c>
      <c r="F277" s="135">
        <f>F278</f>
        <v>112136</v>
      </c>
      <c r="G277" s="135">
        <f t="shared" ref="G277:H277" si="94">G278</f>
        <v>112136</v>
      </c>
      <c r="H277" s="135">
        <f t="shared" si="94"/>
        <v>112135.307</v>
      </c>
    </row>
    <row r="278" spans="1:8" s="5" customFormat="1" ht="62.4">
      <c r="A278" s="20"/>
      <c r="B278" s="21"/>
      <c r="C278" s="56"/>
      <c r="D278" s="18">
        <v>23</v>
      </c>
      <c r="E278" s="51" t="s">
        <v>302</v>
      </c>
      <c r="F278" s="135">
        <v>112136</v>
      </c>
      <c r="G278" s="135">
        <v>112136</v>
      </c>
      <c r="H278" s="135">
        <v>112135.307</v>
      </c>
    </row>
    <row r="279" spans="1:8" s="5" customFormat="1">
      <c r="A279" s="20"/>
      <c r="B279" s="21" t="s">
        <v>10</v>
      </c>
      <c r="C279" s="56"/>
      <c r="D279" s="18"/>
      <c r="E279" s="1" t="s">
        <v>299</v>
      </c>
      <c r="F279" s="135">
        <f>F280</f>
        <v>2660811</v>
      </c>
      <c r="G279" s="135">
        <f t="shared" ref="G279:H279" si="95">G280</f>
        <v>2831125</v>
      </c>
      <c r="H279" s="135">
        <f t="shared" si="95"/>
        <v>2791108.46215</v>
      </c>
    </row>
    <row r="280" spans="1:8" s="5" customFormat="1" ht="31.2">
      <c r="A280" s="20"/>
      <c r="B280" s="21"/>
      <c r="C280" s="56">
        <v>254</v>
      </c>
      <c r="D280" s="18"/>
      <c r="E280" s="1" t="s">
        <v>297</v>
      </c>
      <c r="F280" s="135">
        <f>SUM(F281:F282)</f>
        <v>2660811</v>
      </c>
      <c r="G280" s="135">
        <f t="shared" ref="G280:H280" si="96">SUM(G281:G282)</f>
        <v>2831125</v>
      </c>
      <c r="H280" s="135">
        <f t="shared" si="96"/>
        <v>2791108.46215</v>
      </c>
    </row>
    <row r="281" spans="1:8" s="5" customFormat="1">
      <c r="A281" s="20"/>
      <c r="B281" s="21"/>
      <c r="C281" s="56"/>
      <c r="D281" s="18">
        <v>5</v>
      </c>
      <c r="E281" s="57" t="s">
        <v>300</v>
      </c>
      <c r="F281" s="135">
        <v>2645811</v>
      </c>
      <c r="G281" s="135">
        <v>2816125</v>
      </c>
      <c r="H281" s="135">
        <v>2791108.46215</v>
      </c>
    </row>
    <row r="282" spans="1:8" s="5" customFormat="1" ht="31.2">
      <c r="A282" s="20"/>
      <c r="B282" s="21"/>
      <c r="C282" s="56"/>
      <c r="D282" s="18">
        <v>104</v>
      </c>
      <c r="E282" s="57" t="s">
        <v>301</v>
      </c>
      <c r="F282" s="135">
        <v>15000</v>
      </c>
      <c r="G282" s="135">
        <v>15000</v>
      </c>
      <c r="H282" s="135">
        <v>0</v>
      </c>
    </row>
    <row r="283" spans="1:8" s="5" customFormat="1">
      <c r="A283" s="20"/>
      <c r="B283" s="21" t="s">
        <v>7</v>
      </c>
      <c r="C283" s="56"/>
      <c r="D283" s="18"/>
      <c r="E283" s="99" t="s">
        <v>303</v>
      </c>
      <c r="F283" s="135">
        <f>F284</f>
        <v>10210</v>
      </c>
      <c r="G283" s="135">
        <f t="shared" ref="G283:H283" si="97">G284</f>
        <v>10210</v>
      </c>
      <c r="H283" s="135">
        <f t="shared" si="97"/>
        <v>4322.9309999999996</v>
      </c>
    </row>
    <row r="284" spans="1:8" s="5" customFormat="1" ht="31.2">
      <c r="A284" s="20"/>
      <c r="B284" s="21"/>
      <c r="C284" s="56">
        <v>254</v>
      </c>
      <c r="D284" s="18"/>
      <c r="E284" s="1" t="s">
        <v>297</v>
      </c>
      <c r="F284" s="135">
        <f>SUM(F285)</f>
        <v>10210</v>
      </c>
      <c r="G284" s="135">
        <f t="shared" ref="G284:H284" si="98">SUM(G285)</f>
        <v>10210</v>
      </c>
      <c r="H284" s="135">
        <f t="shared" si="98"/>
        <v>4322.9309999999996</v>
      </c>
    </row>
    <row r="285" spans="1:8" s="5" customFormat="1" ht="46.8">
      <c r="A285" s="20"/>
      <c r="B285" s="21"/>
      <c r="C285" s="56"/>
      <c r="D285" s="18">
        <v>34</v>
      </c>
      <c r="E285" s="99" t="s">
        <v>304</v>
      </c>
      <c r="F285" s="135">
        <v>10210</v>
      </c>
      <c r="G285" s="135">
        <v>10210</v>
      </c>
      <c r="H285" s="135">
        <v>4322.9309999999996</v>
      </c>
    </row>
    <row r="286" spans="1:8" s="5" customFormat="1">
      <c r="A286" s="20"/>
      <c r="B286" s="21" t="s">
        <v>3</v>
      </c>
      <c r="C286" s="56"/>
      <c r="D286" s="18"/>
      <c r="E286" s="1" t="s">
        <v>305</v>
      </c>
      <c r="F286" s="135">
        <f>F287+F293</f>
        <v>1110547</v>
      </c>
      <c r="G286" s="135">
        <f t="shared" ref="G286:H286" si="99">G287+G293</f>
        <v>1110547</v>
      </c>
      <c r="H286" s="135">
        <f t="shared" si="99"/>
        <v>1061361.22994</v>
      </c>
    </row>
    <row r="287" spans="1:8" s="5" customFormat="1" ht="31.2">
      <c r="A287" s="20"/>
      <c r="B287" s="21"/>
      <c r="C287" s="56">
        <v>254</v>
      </c>
      <c r="D287" s="18"/>
      <c r="E287" s="1" t="s">
        <v>297</v>
      </c>
      <c r="F287" s="126">
        <f>SUM(F288:F292)</f>
        <v>1107853</v>
      </c>
      <c r="G287" s="126">
        <f t="shared" ref="G287:H287" si="100">SUM(G288:G292)</f>
        <v>1107853</v>
      </c>
      <c r="H287" s="126">
        <f t="shared" si="100"/>
        <v>1058861.6957</v>
      </c>
    </row>
    <row r="288" spans="1:8" s="5" customFormat="1" ht="31.2">
      <c r="A288" s="20"/>
      <c r="B288" s="21"/>
      <c r="C288" s="56"/>
      <c r="D288" s="18">
        <v>1</v>
      </c>
      <c r="E288" s="57" t="s">
        <v>306</v>
      </c>
      <c r="F288" s="126">
        <v>170891</v>
      </c>
      <c r="G288" s="126">
        <v>170891</v>
      </c>
      <c r="H288" s="126">
        <v>170561.30510999999</v>
      </c>
    </row>
    <row r="289" spans="1:8" s="5" customFormat="1">
      <c r="A289" s="20"/>
      <c r="B289" s="21"/>
      <c r="C289" s="56"/>
      <c r="D289" s="18">
        <v>8</v>
      </c>
      <c r="E289" s="57" t="s">
        <v>307</v>
      </c>
      <c r="F289" s="126">
        <v>153849</v>
      </c>
      <c r="G289" s="126">
        <v>153849</v>
      </c>
      <c r="H289" s="126">
        <v>107227</v>
      </c>
    </row>
    <row r="290" spans="1:8" s="5" customFormat="1">
      <c r="A290" s="20"/>
      <c r="B290" s="21"/>
      <c r="C290" s="56"/>
      <c r="D290" s="18">
        <v>13</v>
      </c>
      <c r="E290" s="57" t="s">
        <v>94</v>
      </c>
      <c r="F290" s="126">
        <v>1640</v>
      </c>
      <c r="G290" s="126">
        <v>1640</v>
      </c>
      <c r="H290" s="126">
        <v>1597.9984199999999</v>
      </c>
    </row>
    <row r="291" spans="1:8" s="5" customFormat="1">
      <c r="A291" s="20"/>
      <c r="B291" s="21"/>
      <c r="C291" s="56"/>
      <c r="D291" s="18">
        <v>22</v>
      </c>
      <c r="E291" s="57" t="s">
        <v>308</v>
      </c>
      <c r="F291" s="126">
        <v>84800</v>
      </c>
      <c r="G291" s="126">
        <v>84800</v>
      </c>
      <c r="H291" s="126">
        <v>84800</v>
      </c>
    </row>
    <row r="292" spans="1:8" s="5" customFormat="1" ht="31.2">
      <c r="A292" s="20"/>
      <c r="B292" s="21"/>
      <c r="C292" s="56"/>
      <c r="D292" s="18">
        <v>32</v>
      </c>
      <c r="E292" s="57" t="s">
        <v>95</v>
      </c>
      <c r="F292" s="126">
        <v>696673</v>
      </c>
      <c r="G292" s="126">
        <v>696673</v>
      </c>
      <c r="H292" s="126">
        <v>694675.39217000001</v>
      </c>
    </row>
    <row r="293" spans="1:8" s="5" customFormat="1">
      <c r="A293" s="20"/>
      <c r="B293" s="21"/>
      <c r="C293" s="56">
        <v>288</v>
      </c>
      <c r="D293" s="18"/>
      <c r="E293" s="1" t="s">
        <v>118</v>
      </c>
      <c r="F293" s="126">
        <f>F294</f>
        <v>2694</v>
      </c>
      <c r="G293" s="126">
        <f>G294</f>
        <v>2694</v>
      </c>
      <c r="H293" s="126">
        <f>H294</f>
        <v>2499.53424</v>
      </c>
    </row>
    <row r="294" spans="1:8" s="5" customFormat="1">
      <c r="A294" s="20"/>
      <c r="B294" s="21"/>
      <c r="C294" s="56"/>
      <c r="D294" s="18">
        <v>22</v>
      </c>
      <c r="E294" s="57" t="s">
        <v>309</v>
      </c>
      <c r="F294" s="126">
        <v>2694</v>
      </c>
      <c r="G294" s="126">
        <v>2694</v>
      </c>
      <c r="H294" s="126">
        <v>2499.53424</v>
      </c>
    </row>
    <row r="295" spans="1:8" s="5" customFormat="1">
      <c r="A295" s="20"/>
      <c r="B295" s="21" t="s">
        <v>15</v>
      </c>
      <c r="C295" s="56"/>
      <c r="D295" s="18"/>
      <c r="E295" s="99" t="s">
        <v>310</v>
      </c>
      <c r="F295" s="126">
        <f>F296</f>
        <v>113499</v>
      </c>
      <c r="G295" s="126">
        <f t="shared" ref="G295:H295" si="101">G296</f>
        <v>113499</v>
      </c>
      <c r="H295" s="126">
        <f t="shared" si="101"/>
        <v>112859.81425</v>
      </c>
    </row>
    <row r="296" spans="1:8" s="5" customFormat="1">
      <c r="A296" s="20"/>
      <c r="B296" s="21"/>
      <c r="C296" s="56">
        <v>251</v>
      </c>
      <c r="D296" s="18"/>
      <c r="E296" s="99" t="s">
        <v>311</v>
      </c>
      <c r="F296" s="126">
        <f>SUM(F297:F298)</f>
        <v>113499</v>
      </c>
      <c r="G296" s="126">
        <f t="shared" ref="G296:H296" si="102">SUM(G297:G298)</f>
        <v>113499</v>
      </c>
      <c r="H296" s="126">
        <f t="shared" si="102"/>
        <v>112859.81425</v>
      </c>
    </row>
    <row r="297" spans="1:8" s="5" customFormat="1" ht="31.2">
      <c r="A297" s="20"/>
      <c r="B297" s="21"/>
      <c r="C297" s="56"/>
      <c r="D297" s="18">
        <v>1</v>
      </c>
      <c r="E297" s="57" t="s">
        <v>312</v>
      </c>
      <c r="F297" s="126">
        <v>89981</v>
      </c>
      <c r="G297" s="126">
        <v>89981</v>
      </c>
      <c r="H297" s="126">
        <v>89393.876199999999</v>
      </c>
    </row>
    <row r="298" spans="1:8" s="5" customFormat="1">
      <c r="A298" s="20"/>
      <c r="B298" s="21"/>
      <c r="C298" s="56"/>
      <c r="D298" s="18" t="s">
        <v>33</v>
      </c>
      <c r="E298" s="100" t="s">
        <v>94</v>
      </c>
      <c r="F298" s="126">
        <v>23518</v>
      </c>
      <c r="G298" s="126">
        <v>23518</v>
      </c>
      <c r="H298" s="126">
        <v>23465.938050000001</v>
      </c>
    </row>
    <row r="299" spans="1:8" s="5" customFormat="1" ht="46.8">
      <c r="A299" s="20"/>
      <c r="B299" s="21" t="s">
        <v>8</v>
      </c>
      <c r="C299" s="56"/>
      <c r="D299" s="18"/>
      <c r="E299" s="1" t="s">
        <v>313</v>
      </c>
      <c r="F299" s="126">
        <f>F300+F302</f>
        <v>749069</v>
      </c>
      <c r="G299" s="126">
        <f t="shared" ref="G299:H299" si="103">G300+G302</f>
        <v>749069</v>
      </c>
      <c r="H299" s="126">
        <f t="shared" si="103"/>
        <v>749067.14040999999</v>
      </c>
    </row>
    <row r="300" spans="1:8" s="5" customFormat="1">
      <c r="A300" s="20"/>
      <c r="B300" s="21"/>
      <c r="C300" s="56">
        <v>255</v>
      </c>
      <c r="D300" s="18"/>
      <c r="E300" s="52" t="s">
        <v>270</v>
      </c>
      <c r="F300" s="126">
        <f>SUM(F301)</f>
        <v>700000</v>
      </c>
      <c r="G300" s="126">
        <f t="shared" ref="G300:H300" si="104">SUM(G301)</f>
        <v>700000</v>
      </c>
      <c r="H300" s="126">
        <f t="shared" si="104"/>
        <v>700000</v>
      </c>
    </row>
    <row r="301" spans="1:8" s="5" customFormat="1" ht="31.2">
      <c r="A301" s="20"/>
      <c r="B301" s="21"/>
      <c r="C301" s="56"/>
      <c r="D301" s="18">
        <v>35</v>
      </c>
      <c r="E301" s="52" t="s">
        <v>314</v>
      </c>
      <c r="F301" s="126">
        <v>700000</v>
      </c>
      <c r="G301" s="126">
        <v>700000</v>
      </c>
      <c r="H301" s="126">
        <v>700000</v>
      </c>
    </row>
    <row r="302" spans="1:8" s="5" customFormat="1">
      <c r="A302" s="20"/>
      <c r="B302" s="21"/>
      <c r="C302" s="56">
        <v>719</v>
      </c>
      <c r="D302" s="18"/>
      <c r="E302" s="1" t="s">
        <v>284</v>
      </c>
      <c r="F302" s="126">
        <f>SUM(F303:F305)</f>
        <v>49069</v>
      </c>
      <c r="G302" s="126">
        <f t="shared" ref="G302:H302" si="105">SUM(G303:G305)</f>
        <v>49069</v>
      </c>
      <c r="H302" s="126">
        <f t="shared" si="105"/>
        <v>49067.140409999993</v>
      </c>
    </row>
    <row r="303" spans="1:8" s="5" customFormat="1">
      <c r="A303" s="20"/>
      <c r="B303" s="21"/>
      <c r="C303" s="56"/>
      <c r="D303" s="18">
        <v>32</v>
      </c>
      <c r="E303" s="57" t="s">
        <v>315</v>
      </c>
      <c r="F303" s="126">
        <v>30858</v>
      </c>
      <c r="G303" s="126">
        <v>30858</v>
      </c>
      <c r="H303" s="126">
        <v>30857.14041</v>
      </c>
    </row>
    <row r="304" spans="1:8" s="5" customFormat="1">
      <c r="A304" s="20"/>
      <c r="B304" s="21"/>
      <c r="C304" s="56"/>
      <c r="D304" s="18">
        <v>33</v>
      </c>
      <c r="E304" s="57" t="s">
        <v>316</v>
      </c>
      <c r="F304" s="126">
        <v>12346</v>
      </c>
      <c r="G304" s="126">
        <v>12346</v>
      </c>
      <c r="H304" s="126">
        <v>12345.71429</v>
      </c>
    </row>
    <row r="305" spans="1:8" s="5" customFormat="1">
      <c r="A305" s="20"/>
      <c r="B305" s="21"/>
      <c r="C305" s="56"/>
      <c r="D305" s="18">
        <v>34</v>
      </c>
      <c r="E305" s="57" t="s">
        <v>317</v>
      </c>
      <c r="F305" s="126">
        <v>5865</v>
      </c>
      <c r="G305" s="126">
        <v>5865</v>
      </c>
      <c r="H305" s="126">
        <v>5864.2857100000001</v>
      </c>
    </row>
    <row r="306" spans="1:8" s="12" customFormat="1" ht="31.2">
      <c r="A306" s="20">
        <v>11</v>
      </c>
      <c r="B306" s="24"/>
      <c r="C306" s="39"/>
      <c r="D306" s="19"/>
      <c r="E306" s="17" t="s">
        <v>318</v>
      </c>
      <c r="F306" s="153">
        <f>F307</f>
        <v>15536497</v>
      </c>
      <c r="G306" s="153">
        <f t="shared" ref="G306:H306" si="106">G307</f>
        <v>19775304.300000001</v>
      </c>
      <c r="H306" s="153">
        <f t="shared" si="106"/>
        <v>19667956.145779997</v>
      </c>
    </row>
    <row r="307" spans="1:8">
      <c r="A307" s="20"/>
      <c r="B307" s="21" t="s">
        <v>2</v>
      </c>
      <c r="C307" s="56"/>
      <c r="D307" s="18"/>
      <c r="E307" s="57" t="s">
        <v>319</v>
      </c>
      <c r="F307" s="126">
        <f>F308+F315</f>
        <v>15536497</v>
      </c>
      <c r="G307" s="126">
        <f t="shared" ref="G307:H307" si="107">G308+G315</f>
        <v>19775304.300000001</v>
      </c>
      <c r="H307" s="126">
        <f t="shared" si="107"/>
        <v>19667956.145779997</v>
      </c>
    </row>
    <row r="308" spans="1:8">
      <c r="A308" s="20"/>
      <c r="B308" s="21"/>
      <c r="C308" s="56">
        <v>288</v>
      </c>
      <c r="D308" s="18"/>
      <c r="E308" s="1" t="s">
        <v>118</v>
      </c>
      <c r="F308" s="126">
        <f>SUM(F309:F314)</f>
        <v>15390609</v>
      </c>
      <c r="G308" s="126">
        <f t="shared" ref="G308:H308" si="108">SUM(G309:G314)</f>
        <v>19629416.300000001</v>
      </c>
      <c r="H308" s="126">
        <f t="shared" si="108"/>
        <v>19522099.415649999</v>
      </c>
    </row>
    <row r="309" spans="1:8" ht="46.8">
      <c r="A309" s="20"/>
      <c r="B309" s="21"/>
      <c r="C309" s="56"/>
      <c r="D309" s="18">
        <v>1</v>
      </c>
      <c r="E309" s="57" t="s">
        <v>320</v>
      </c>
      <c r="F309" s="126">
        <v>459416</v>
      </c>
      <c r="G309" s="126">
        <v>459416</v>
      </c>
      <c r="H309" s="126">
        <v>458668.74862000003</v>
      </c>
    </row>
    <row r="310" spans="1:8">
      <c r="A310" s="20"/>
      <c r="B310" s="21"/>
      <c r="C310" s="56"/>
      <c r="D310" s="18">
        <v>3</v>
      </c>
      <c r="E310" s="99" t="s">
        <v>94</v>
      </c>
      <c r="F310" s="126">
        <v>19110</v>
      </c>
      <c r="G310" s="126">
        <v>19110</v>
      </c>
      <c r="H310" s="126">
        <v>19109.5</v>
      </c>
    </row>
    <row r="311" spans="1:8" ht="46.8">
      <c r="A311" s="20"/>
      <c r="B311" s="21"/>
      <c r="C311" s="56"/>
      <c r="D311" s="18" t="s">
        <v>36</v>
      </c>
      <c r="E311" s="99" t="s">
        <v>180</v>
      </c>
      <c r="F311" s="126">
        <v>0</v>
      </c>
      <c r="G311" s="126">
        <v>1830552.6</v>
      </c>
      <c r="H311" s="126">
        <v>1723983.4670299999</v>
      </c>
    </row>
    <row r="312" spans="1:8" ht="31.2">
      <c r="A312" s="20"/>
      <c r="B312" s="21"/>
      <c r="C312" s="56"/>
      <c r="D312" s="18">
        <v>113</v>
      </c>
      <c r="E312" s="57" t="s">
        <v>105</v>
      </c>
      <c r="F312" s="126">
        <v>3722525</v>
      </c>
      <c r="G312" s="126">
        <v>3722525</v>
      </c>
      <c r="H312" s="126">
        <v>3722525</v>
      </c>
    </row>
    <row r="313" spans="1:8" ht="31.2">
      <c r="A313" s="20"/>
      <c r="B313" s="21"/>
      <c r="C313" s="56"/>
      <c r="D313" s="18">
        <v>114</v>
      </c>
      <c r="E313" s="57" t="s">
        <v>232</v>
      </c>
      <c r="F313" s="126">
        <v>11189558</v>
      </c>
      <c r="G313" s="126">
        <v>11235022</v>
      </c>
      <c r="H313" s="126">
        <v>11235022</v>
      </c>
    </row>
    <row r="314" spans="1:8" s="104" customFormat="1" ht="78">
      <c r="A314" s="20"/>
      <c r="B314" s="21"/>
      <c r="C314" s="56"/>
      <c r="D314" s="18">
        <v>121</v>
      </c>
      <c r="E314" s="99" t="s">
        <v>233</v>
      </c>
      <c r="F314" s="126">
        <v>0</v>
      </c>
      <c r="G314" s="122">
        <v>2362790.7000000002</v>
      </c>
      <c r="H314" s="123">
        <v>2362790.7000000002</v>
      </c>
    </row>
    <row r="315" spans="1:8">
      <c r="A315" s="20"/>
      <c r="B315" s="21"/>
      <c r="C315" s="56">
        <v>724</v>
      </c>
      <c r="D315" s="18"/>
      <c r="E315" s="1" t="s">
        <v>321</v>
      </c>
      <c r="F315" s="126">
        <f>SUM(F316:F317)</f>
        <v>145888</v>
      </c>
      <c r="G315" s="126">
        <f t="shared" ref="G315:H315" si="109">SUM(G316:G317)</f>
        <v>145888</v>
      </c>
      <c r="H315" s="126">
        <f t="shared" si="109"/>
        <v>145856.73013000001</v>
      </c>
    </row>
    <row r="316" spans="1:8" ht="46.8">
      <c r="A316" s="20"/>
      <c r="B316" s="21"/>
      <c r="C316" s="56"/>
      <c r="D316" s="18">
        <v>1</v>
      </c>
      <c r="E316" s="57" t="s">
        <v>322</v>
      </c>
      <c r="F316" s="126">
        <v>139879</v>
      </c>
      <c r="G316" s="126">
        <v>139879</v>
      </c>
      <c r="H316" s="126">
        <v>139850.59254000001</v>
      </c>
    </row>
    <row r="317" spans="1:8">
      <c r="A317" s="20"/>
      <c r="B317" s="21"/>
      <c r="C317" s="56"/>
      <c r="D317" s="18">
        <v>3</v>
      </c>
      <c r="E317" s="99" t="s">
        <v>94</v>
      </c>
      <c r="F317" s="126">
        <v>6009</v>
      </c>
      <c r="G317" s="126">
        <v>6009</v>
      </c>
      <c r="H317" s="126">
        <v>6006.1375900000003</v>
      </c>
    </row>
    <row r="318" spans="1:8" s="12" customFormat="1">
      <c r="A318" s="20">
        <v>12</v>
      </c>
      <c r="B318" s="24"/>
      <c r="C318" s="39"/>
      <c r="D318" s="19"/>
      <c r="E318" s="17" t="s">
        <v>323</v>
      </c>
      <c r="F318" s="153">
        <f>F319+F324</f>
        <v>53573292</v>
      </c>
      <c r="G318" s="153">
        <f t="shared" ref="G318:H318" si="110">G319+G324</f>
        <v>56160154.700000003</v>
      </c>
      <c r="H318" s="153">
        <f t="shared" si="110"/>
        <v>55998165.716360003</v>
      </c>
    </row>
    <row r="319" spans="1:8" s="5" customFormat="1">
      <c r="A319" s="20"/>
      <c r="B319" s="21" t="s">
        <v>1</v>
      </c>
      <c r="C319" s="56"/>
      <c r="D319" s="18"/>
      <c r="E319" s="1" t="s">
        <v>324</v>
      </c>
      <c r="F319" s="135">
        <f>F320</f>
        <v>8433861</v>
      </c>
      <c r="G319" s="135">
        <f t="shared" ref="G319:H319" si="111">G320</f>
        <v>8433861</v>
      </c>
      <c r="H319" s="135">
        <f t="shared" si="111"/>
        <v>8292370.3700900003</v>
      </c>
    </row>
    <row r="320" spans="1:8" s="5" customFormat="1" ht="31.2">
      <c r="A320" s="20"/>
      <c r="B320" s="21"/>
      <c r="C320" s="56">
        <v>268</v>
      </c>
      <c r="D320" s="18"/>
      <c r="E320" s="1" t="s">
        <v>325</v>
      </c>
      <c r="F320" s="126">
        <f>SUM(F321:F323)</f>
        <v>8433861</v>
      </c>
      <c r="G320" s="126">
        <f t="shared" ref="G320:H320" si="112">SUM(G321:G323)</f>
        <v>8433861</v>
      </c>
      <c r="H320" s="126">
        <f t="shared" si="112"/>
        <v>8292370.3700900003</v>
      </c>
    </row>
    <row r="321" spans="1:8" s="5" customFormat="1">
      <c r="A321" s="20"/>
      <c r="B321" s="21"/>
      <c r="C321" s="56"/>
      <c r="D321" s="18">
        <v>2</v>
      </c>
      <c r="E321" s="1" t="s">
        <v>326</v>
      </c>
      <c r="F321" s="126">
        <v>3273426</v>
      </c>
      <c r="G321" s="126">
        <v>3273426</v>
      </c>
      <c r="H321" s="126">
        <v>3268946.8068300001</v>
      </c>
    </row>
    <row r="322" spans="1:8" s="5" customFormat="1">
      <c r="A322" s="20"/>
      <c r="B322" s="21"/>
      <c r="C322" s="56"/>
      <c r="D322" s="18">
        <v>3</v>
      </c>
      <c r="E322" s="1" t="s">
        <v>327</v>
      </c>
      <c r="F322" s="126">
        <v>1128721</v>
      </c>
      <c r="G322" s="126">
        <v>1128721</v>
      </c>
      <c r="H322" s="126">
        <v>1127019.5952900001</v>
      </c>
    </row>
    <row r="323" spans="1:8" s="5" customFormat="1">
      <c r="A323" s="20"/>
      <c r="B323" s="21"/>
      <c r="C323" s="56"/>
      <c r="D323" s="18">
        <v>28</v>
      </c>
      <c r="E323" s="1" t="s">
        <v>328</v>
      </c>
      <c r="F323" s="126">
        <v>4031714</v>
      </c>
      <c r="G323" s="126">
        <v>4031714</v>
      </c>
      <c r="H323" s="126">
        <v>3896403.9679700001</v>
      </c>
    </row>
    <row r="324" spans="1:8" s="5" customFormat="1">
      <c r="A324" s="20"/>
      <c r="B324" s="21" t="s">
        <v>8</v>
      </c>
      <c r="C324" s="56"/>
      <c r="D324" s="18"/>
      <c r="E324" s="1" t="s">
        <v>329</v>
      </c>
      <c r="F324" s="135">
        <f>F325</f>
        <v>45139431</v>
      </c>
      <c r="G324" s="135">
        <f t="shared" ref="G324:H324" si="113">G325</f>
        <v>47726293.700000003</v>
      </c>
      <c r="H324" s="135">
        <f t="shared" si="113"/>
        <v>47705795.346270002</v>
      </c>
    </row>
    <row r="325" spans="1:8" s="5" customFormat="1" ht="31.2">
      <c r="A325" s="20"/>
      <c r="B325" s="21"/>
      <c r="C325" s="56">
        <v>268</v>
      </c>
      <c r="D325" s="18"/>
      <c r="E325" s="1" t="s">
        <v>325</v>
      </c>
      <c r="F325" s="126">
        <f>SUM(F326:F332)</f>
        <v>45139431</v>
      </c>
      <c r="G325" s="126">
        <f t="shared" ref="G325:H325" si="114">SUM(G326:G332)</f>
        <v>47726293.700000003</v>
      </c>
      <c r="H325" s="126">
        <f t="shared" si="114"/>
        <v>47705795.346270002</v>
      </c>
    </row>
    <row r="326" spans="1:8" s="5" customFormat="1" ht="31.2">
      <c r="A326" s="20"/>
      <c r="B326" s="21"/>
      <c r="C326" s="56"/>
      <c r="D326" s="18">
        <v>1</v>
      </c>
      <c r="E326" s="1" t="s">
        <v>330</v>
      </c>
      <c r="F326" s="126">
        <v>191990</v>
      </c>
      <c r="G326" s="126">
        <v>191990</v>
      </c>
      <c r="H326" s="126">
        <v>191956.63793</v>
      </c>
    </row>
    <row r="327" spans="1:8" s="5" customFormat="1" ht="31.2">
      <c r="A327" s="20"/>
      <c r="B327" s="21"/>
      <c r="C327" s="56"/>
      <c r="D327" s="18">
        <v>5</v>
      </c>
      <c r="E327" s="1" t="s">
        <v>331</v>
      </c>
      <c r="F327" s="126">
        <v>1050568</v>
      </c>
      <c r="G327" s="126">
        <v>1050568</v>
      </c>
      <c r="H327" s="126">
        <v>1045393.167</v>
      </c>
    </row>
    <row r="328" spans="1:8" s="5" customFormat="1">
      <c r="A328" s="20"/>
      <c r="B328" s="21"/>
      <c r="C328" s="56"/>
      <c r="D328" s="18">
        <v>11</v>
      </c>
      <c r="E328" s="99" t="s">
        <v>94</v>
      </c>
      <c r="F328" s="126">
        <v>21290</v>
      </c>
      <c r="G328" s="126">
        <v>21290</v>
      </c>
      <c r="H328" s="126">
        <v>21278.5</v>
      </c>
    </row>
    <row r="329" spans="1:8" s="5" customFormat="1" ht="46.8">
      <c r="A329" s="20"/>
      <c r="B329" s="21"/>
      <c r="C329" s="56"/>
      <c r="D329" s="18">
        <v>106</v>
      </c>
      <c r="E329" s="99" t="s">
        <v>180</v>
      </c>
      <c r="F329" s="126">
        <v>0</v>
      </c>
      <c r="G329" s="125">
        <v>1263213</v>
      </c>
      <c r="H329" s="126">
        <v>1247934.34134</v>
      </c>
    </row>
    <row r="330" spans="1:8" s="5" customFormat="1" ht="31.2">
      <c r="A330" s="20"/>
      <c r="B330" s="21"/>
      <c r="C330" s="56"/>
      <c r="D330" s="18">
        <v>113</v>
      </c>
      <c r="E330" s="57" t="s">
        <v>105</v>
      </c>
      <c r="F330" s="126">
        <v>23422221</v>
      </c>
      <c r="G330" s="126">
        <v>23422221</v>
      </c>
      <c r="H330" s="126">
        <v>23422221</v>
      </c>
    </row>
    <row r="331" spans="1:8" s="5" customFormat="1" ht="31.2">
      <c r="A331" s="20"/>
      <c r="B331" s="21"/>
      <c r="C331" s="56"/>
      <c r="D331" s="18">
        <v>114</v>
      </c>
      <c r="E331" s="57" t="s">
        <v>232</v>
      </c>
      <c r="F331" s="126">
        <v>20453362</v>
      </c>
      <c r="G331" s="126">
        <v>20407898</v>
      </c>
      <c r="H331" s="126">
        <v>20407898</v>
      </c>
    </row>
    <row r="332" spans="1:8" s="105" customFormat="1" ht="78">
      <c r="A332" s="20"/>
      <c r="B332" s="21"/>
      <c r="C332" s="56"/>
      <c r="D332" s="18">
        <v>121</v>
      </c>
      <c r="E332" s="99" t="s">
        <v>233</v>
      </c>
      <c r="F332" s="126">
        <v>0</v>
      </c>
      <c r="G332" s="125">
        <v>1369113.7</v>
      </c>
      <c r="H332" s="126">
        <v>1369113.7</v>
      </c>
    </row>
    <row r="333" spans="1:8" s="12" customFormat="1">
      <c r="A333" s="20">
        <v>13</v>
      </c>
      <c r="B333" s="24"/>
      <c r="C333" s="39"/>
      <c r="D333" s="19"/>
      <c r="E333" s="17" t="s">
        <v>332</v>
      </c>
      <c r="F333" s="153">
        <f>F334+F337+F343</f>
        <v>14370806</v>
      </c>
      <c r="G333" s="153">
        <f t="shared" ref="G333:H333" si="115">G334+G337+G343</f>
        <v>7299917.2000000002</v>
      </c>
      <c r="H333" s="153">
        <f t="shared" si="115"/>
        <v>7084254.9067899995</v>
      </c>
    </row>
    <row r="334" spans="1:8" s="12" customFormat="1">
      <c r="A334" s="25"/>
      <c r="B334" s="21" t="s">
        <v>1</v>
      </c>
      <c r="C334" s="56"/>
      <c r="D334" s="18"/>
      <c r="E334" s="1" t="s">
        <v>333</v>
      </c>
      <c r="F334" s="135">
        <f>F335</f>
        <v>1221</v>
      </c>
      <c r="G334" s="135">
        <f t="shared" ref="G334:H335" si="116">G335</f>
        <v>1221</v>
      </c>
      <c r="H334" s="135">
        <f t="shared" si="116"/>
        <v>1220.8</v>
      </c>
    </row>
    <row r="335" spans="1:8" s="12" customFormat="1">
      <c r="A335" s="25"/>
      <c r="B335" s="21"/>
      <c r="C335" s="56">
        <v>288</v>
      </c>
      <c r="D335" s="18"/>
      <c r="E335" s="93" t="s">
        <v>118</v>
      </c>
      <c r="F335" s="135">
        <f>F336</f>
        <v>1221</v>
      </c>
      <c r="G335" s="135">
        <f t="shared" si="116"/>
        <v>1221</v>
      </c>
      <c r="H335" s="135">
        <f t="shared" si="116"/>
        <v>1220.8</v>
      </c>
    </row>
    <row r="336" spans="1:8" s="12" customFormat="1" ht="46.8">
      <c r="A336" s="25"/>
      <c r="B336" s="21"/>
      <c r="C336" s="56"/>
      <c r="D336" s="18">
        <v>40</v>
      </c>
      <c r="E336" s="56" t="s">
        <v>334</v>
      </c>
      <c r="F336" s="135">
        <v>1221</v>
      </c>
      <c r="G336" s="135">
        <v>1221</v>
      </c>
      <c r="H336" s="135">
        <v>1220.8</v>
      </c>
    </row>
    <row r="337" spans="1:8" s="12" customFormat="1">
      <c r="A337" s="20"/>
      <c r="B337" s="21" t="s">
        <v>10</v>
      </c>
      <c r="C337" s="56"/>
      <c r="D337" s="18"/>
      <c r="E337" s="195" t="s">
        <v>335</v>
      </c>
      <c r="F337" s="135">
        <f>F338</f>
        <v>3016693</v>
      </c>
      <c r="G337" s="135">
        <f t="shared" ref="G337:H337" si="117">G338</f>
        <v>3016693</v>
      </c>
      <c r="H337" s="135">
        <f t="shared" si="117"/>
        <v>3016688.2659999998</v>
      </c>
    </row>
    <row r="338" spans="1:8" s="201" customFormat="1" ht="31.2">
      <c r="A338" s="20"/>
      <c r="B338" s="21"/>
      <c r="C338" s="56">
        <v>266</v>
      </c>
      <c r="D338" s="18"/>
      <c r="E338" s="93" t="s">
        <v>336</v>
      </c>
      <c r="F338" s="135">
        <f>SUM(F339:F342)</f>
        <v>3016693</v>
      </c>
      <c r="G338" s="135">
        <f t="shared" ref="G338:H338" si="118">SUM(G339:G342)</f>
        <v>3016693</v>
      </c>
      <c r="H338" s="135">
        <f t="shared" si="118"/>
        <v>3016688.2659999998</v>
      </c>
    </row>
    <row r="339" spans="1:8" s="12" customFormat="1">
      <c r="A339" s="20"/>
      <c r="B339" s="21"/>
      <c r="C339" s="56"/>
      <c r="D339" s="18" t="s">
        <v>27</v>
      </c>
      <c r="E339" s="51" t="s">
        <v>337</v>
      </c>
      <c r="F339" s="152">
        <v>30954</v>
      </c>
      <c r="G339" s="152">
        <v>30954</v>
      </c>
      <c r="H339" s="152">
        <v>30953.266</v>
      </c>
    </row>
    <row r="340" spans="1:8" s="12" customFormat="1" ht="31.2">
      <c r="A340" s="20"/>
      <c r="B340" s="21"/>
      <c r="C340" s="56"/>
      <c r="D340" s="18" t="s">
        <v>33</v>
      </c>
      <c r="E340" s="51" t="s">
        <v>338</v>
      </c>
      <c r="F340" s="135">
        <v>2794477</v>
      </c>
      <c r="G340" s="135">
        <v>2794477</v>
      </c>
      <c r="H340" s="135">
        <v>2794473</v>
      </c>
    </row>
    <row r="341" spans="1:8" s="12" customFormat="1">
      <c r="A341" s="20"/>
      <c r="B341" s="21"/>
      <c r="C341" s="56"/>
      <c r="D341" s="18" t="s">
        <v>37</v>
      </c>
      <c r="E341" s="51" t="s">
        <v>339</v>
      </c>
      <c r="F341" s="135">
        <v>170262</v>
      </c>
      <c r="G341" s="135">
        <v>170262</v>
      </c>
      <c r="H341" s="135">
        <v>170262</v>
      </c>
    </row>
    <row r="342" spans="1:8" s="12" customFormat="1" ht="31.2">
      <c r="A342" s="20"/>
      <c r="B342" s="21"/>
      <c r="C342" s="56"/>
      <c r="D342" s="18" t="s">
        <v>38</v>
      </c>
      <c r="E342" s="51" t="s">
        <v>340</v>
      </c>
      <c r="F342" s="135">
        <v>21000</v>
      </c>
      <c r="G342" s="135">
        <v>21000</v>
      </c>
      <c r="H342" s="135">
        <v>21000</v>
      </c>
    </row>
    <row r="343" spans="1:8">
      <c r="A343" s="20"/>
      <c r="B343" s="21" t="s">
        <v>8</v>
      </c>
      <c r="C343" s="56"/>
      <c r="D343" s="18"/>
      <c r="E343" s="1" t="s">
        <v>332</v>
      </c>
      <c r="F343" s="135">
        <f>F344+F347+F349+F351+F354+F360+F362</f>
        <v>11352892</v>
      </c>
      <c r="G343" s="135">
        <f t="shared" ref="G343:H343" si="119">G344+G347+G349+G351+G354+G360+G362</f>
        <v>4282003.2</v>
      </c>
      <c r="H343" s="135">
        <f t="shared" si="119"/>
        <v>4066345.8407899998</v>
      </c>
    </row>
    <row r="344" spans="1:8">
      <c r="A344" s="20"/>
      <c r="B344" s="21"/>
      <c r="C344" s="56">
        <v>253</v>
      </c>
      <c r="D344" s="18"/>
      <c r="E344" s="1" t="s">
        <v>160</v>
      </c>
      <c r="F344" s="135">
        <f>SUM(F345:F346)</f>
        <v>147290</v>
      </c>
      <c r="G344" s="135">
        <f t="shared" ref="G344:H344" si="120">SUM(G345:G346)</f>
        <v>147290</v>
      </c>
      <c r="H344" s="135">
        <f t="shared" si="120"/>
        <v>147288.99955000001</v>
      </c>
    </row>
    <row r="345" spans="1:8" ht="46.8">
      <c r="A345" s="20"/>
      <c r="B345" s="21"/>
      <c r="C345" s="56"/>
      <c r="D345" s="18">
        <v>58</v>
      </c>
      <c r="E345" s="1" t="s">
        <v>341</v>
      </c>
      <c r="F345" s="135">
        <v>137167</v>
      </c>
      <c r="G345" s="135">
        <v>137167</v>
      </c>
      <c r="H345" s="135">
        <v>137166.75255</v>
      </c>
    </row>
    <row r="346" spans="1:8" ht="31.2">
      <c r="A346" s="20"/>
      <c r="B346" s="21"/>
      <c r="C346" s="56"/>
      <c r="D346" s="18">
        <v>96</v>
      </c>
      <c r="E346" s="1" t="s">
        <v>342</v>
      </c>
      <c r="F346" s="135">
        <v>10123</v>
      </c>
      <c r="G346" s="135">
        <v>10123</v>
      </c>
      <c r="H346" s="135">
        <v>10122.246999999999</v>
      </c>
    </row>
    <row r="347" spans="1:8">
      <c r="A347" s="20"/>
      <c r="B347" s="21"/>
      <c r="C347" s="56">
        <v>257</v>
      </c>
      <c r="D347" s="18"/>
      <c r="E347" s="1" t="s">
        <v>102</v>
      </c>
      <c r="F347" s="135">
        <f>SUM(F348)</f>
        <v>8375111</v>
      </c>
      <c r="G347" s="135">
        <f t="shared" ref="G347:H347" si="121">SUM(G348)</f>
        <v>153623.9</v>
      </c>
      <c r="H347" s="135">
        <f t="shared" si="121"/>
        <v>0</v>
      </c>
    </row>
    <row r="348" spans="1:8">
      <c r="A348" s="20"/>
      <c r="B348" s="21"/>
      <c r="C348" s="94"/>
      <c r="D348" s="18">
        <v>12</v>
      </c>
      <c r="E348" s="1" t="s">
        <v>343</v>
      </c>
      <c r="F348" s="126">
        <v>8375111</v>
      </c>
      <c r="G348" s="126">
        <v>153623.9</v>
      </c>
      <c r="H348" s="126">
        <v>0</v>
      </c>
    </row>
    <row r="349" spans="1:8" s="104" customFormat="1">
      <c r="A349" s="20"/>
      <c r="B349" s="21"/>
      <c r="C349" s="94">
        <v>258</v>
      </c>
      <c r="D349" s="18"/>
      <c r="E349" s="1" t="s">
        <v>110</v>
      </c>
      <c r="F349" s="126">
        <f>SUM(F350)</f>
        <v>62027</v>
      </c>
      <c r="G349" s="126">
        <f t="shared" ref="G349:H349" si="122">SUM(G350)</f>
        <v>0</v>
      </c>
      <c r="H349" s="126">
        <f t="shared" si="122"/>
        <v>0</v>
      </c>
    </row>
    <row r="350" spans="1:8" s="104" customFormat="1" ht="109.2">
      <c r="A350" s="20"/>
      <c r="B350" s="21"/>
      <c r="C350" s="94"/>
      <c r="D350" s="18">
        <v>3</v>
      </c>
      <c r="E350" s="1" t="s">
        <v>344</v>
      </c>
      <c r="F350" s="126">
        <v>62027</v>
      </c>
      <c r="G350" s="122">
        <v>0</v>
      </c>
      <c r="H350" s="123">
        <v>0</v>
      </c>
    </row>
    <row r="351" spans="1:8">
      <c r="A351" s="20"/>
      <c r="B351" s="21"/>
      <c r="C351" s="94">
        <v>261</v>
      </c>
      <c r="D351" s="18"/>
      <c r="E351" s="193" t="s">
        <v>142</v>
      </c>
      <c r="F351" s="126">
        <f>SUM(F352:F353)</f>
        <v>1254197</v>
      </c>
      <c r="G351" s="126">
        <f t="shared" ref="G351:H351" si="123">SUM(G352:G353)</f>
        <v>1254197</v>
      </c>
      <c r="H351" s="126">
        <f t="shared" si="123"/>
        <v>1254194.1159400002</v>
      </c>
    </row>
    <row r="352" spans="1:8" ht="46.8">
      <c r="A352" s="20"/>
      <c r="B352" s="21"/>
      <c r="C352" s="94"/>
      <c r="D352" s="18">
        <v>79</v>
      </c>
      <c r="E352" s="193" t="s">
        <v>341</v>
      </c>
      <c r="F352" s="126">
        <v>1150929</v>
      </c>
      <c r="G352" s="126">
        <v>1150929</v>
      </c>
      <c r="H352" s="126">
        <v>1150926.3874900001</v>
      </c>
    </row>
    <row r="353" spans="1:8" ht="31.2">
      <c r="A353" s="20"/>
      <c r="B353" s="21"/>
      <c r="C353" s="94"/>
      <c r="D353" s="18">
        <v>96</v>
      </c>
      <c r="E353" s="1" t="s">
        <v>342</v>
      </c>
      <c r="F353" s="126">
        <v>103268</v>
      </c>
      <c r="G353" s="126">
        <v>103268</v>
      </c>
      <c r="H353" s="126">
        <v>103267.72845</v>
      </c>
    </row>
    <row r="354" spans="1:8" ht="31.2">
      <c r="A354" s="20"/>
      <c r="B354" s="21"/>
      <c r="C354" s="94">
        <v>266</v>
      </c>
      <c r="D354" s="18"/>
      <c r="E354" s="93" t="s">
        <v>336</v>
      </c>
      <c r="F354" s="126">
        <f>SUM(F355:F359)</f>
        <v>597336</v>
      </c>
      <c r="G354" s="126">
        <f t="shared" ref="G354:H354" si="124">SUM(G355:G359)</f>
        <v>1809961.3</v>
      </c>
      <c r="H354" s="126">
        <f t="shared" si="124"/>
        <v>1747933.1669300001</v>
      </c>
    </row>
    <row r="355" spans="1:8" ht="171.6">
      <c r="A355" s="20"/>
      <c r="B355" s="21"/>
      <c r="C355" s="56"/>
      <c r="D355" s="18">
        <v>1</v>
      </c>
      <c r="E355" s="51" t="s">
        <v>345</v>
      </c>
      <c r="F355" s="126">
        <v>318358</v>
      </c>
      <c r="G355" s="126">
        <v>318358</v>
      </c>
      <c r="H355" s="126">
        <v>318357.05468</v>
      </c>
    </row>
    <row r="356" spans="1:8" ht="62.4">
      <c r="A356" s="20"/>
      <c r="B356" s="21"/>
      <c r="C356" s="56"/>
      <c r="D356" s="18">
        <v>3</v>
      </c>
      <c r="E356" s="51" t="s">
        <v>108</v>
      </c>
      <c r="F356" s="126">
        <v>440</v>
      </c>
      <c r="G356" s="126">
        <v>440</v>
      </c>
      <c r="H356" s="126">
        <v>439.93599999999998</v>
      </c>
    </row>
    <row r="357" spans="1:8" ht="109.2">
      <c r="A357" s="20"/>
      <c r="B357" s="21"/>
      <c r="C357" s="94"/>
      <c r="D357" s="18" t="s">
        <v>23</v>
      </c>
      <c r="E357" s="51" t="s">
        <v>346</v>
      </c>
      <c r="F357" s="126">
        <v>278538</v>
      </c>
      <c r="G357" s="126">
        <v>278538</v>
      </c>
      <c r="H357" s="126">
        <v>278537.98700000002</v>
      </c>
    </row>
    <row r="358" spans="1:8" ht="62.4">
      <c r="A358" s="20"/>
      <c r="B358" s="21"/>
      <c r="C358" s="94"/>
      <c r="D358" s="18" t="s">
        <v>36</v>
      </c>
      <c r="E358" s="202" t="s">
        <v>21</v>
      </c>
      <c r="F358" s="126">
        <v>0</v>
      </c>
      <c r="G358" s="126">
        <v>1150598.3</v>
      </c>
      <c r="H358" s="126">
        <v>1150598.1892500001</v>
      </c>
    </row>
    <row r="359" spans="1:8" ht="78">
      <c r="A359" s="20"/>
      <c r="B359" s="21"/>
      <c r="C359" s="94"/>
      <c r="D359" s="18" t="s">
        <v>39</v>
      </c>
      <c r="E359" s="202" t="s">
        <v>40</v>
      </c>
      <c r="F359" s="126">
        <v>0</v>
      </c>
      <c r="G359" s="126">
        <v>62027</v>
      </c>
      <c r="H359" s="126">
        <v>0</v>
      </c>
    </row>
    <row r="360" spans="1:8">
      <c r="A360" s="20"/>
      <c r="B360" s="21"/>
      <c r="C360" s="94">
        <v>288</v>
      </c>
      <c r="D360" s="18"/>
      <c r="E360" s="1" t="s">
        <v>118</v>
      </c>
      <c r="F360" s="126">
        <f>SUM(F361)</f>
        <v>144010</v>
      </c>
      <c r="G360" s="126">
        <f t="shared" ref="G360:H360" si="125">SUM(G361)</f>
        <v>144010</v>
      </c>
      <c r="H360" s="126">
        <f t="shared" si="125"/>
        <v>144009.49085999999</v>
      </c>
    </row>
    <row r="361" spans="1:8" ht="46.8">
      <c r="A361" s="20"/>
      <c r="B361" s="21"/>
      <c r="C361" s="94"/>
      <c r="D361" s="18">
        <v>93</v>
      </c>
      <c r="E361" s="1" t="s">
        <v>347</v>
      </c>
      <c r="F361" s="126">
        <v>144010</v>
      </c>
      <c r="G361" s="126">
        <v>144010</v>
      </c>
      <c r="H361" s="126">
        <v>144009.49085999999</v>
      </c>
    </row>
    <row r="362" spans="1:8">
      <c r="A362" s="20"/>
      <c r="B362" s="21"/>
      <c r="C362" s="94" t="s">
        <v>28</v>
      </c>
      <c r="D362" s="18" t="s">
        <v>25</v>
      </c>
      <c r="E362" s="94" t="s">
        <v>156</v>
      </c>
      <c r="F362" s="126">
        <f>SUM(F363:F364)</f>
        <v>772921</v>
      </c>
      <c r="G362" s="126">
        <f t="shared" ref="G362:H362" si="126">SUM(G363:G364)</f>
        <v>772921</v>
      </c>
      <c r="H362" s="126">
        <f t="shared" si="126"/>
        <v>772920.06750999996</v>
      </c>
    </row>
    <row r="363" spans="1:8" ht="46.8">
      <c r="A363" s="20"/>
      <c r="B363" s="21"/>
      <c r="C363" s="94"/>
      <c r="D363" s="18" t="s">
        <v>41</v>
      </c>
      <c r="E363" s="35" t="s">
        <v>348</v>
      </c>
      <c r="F363" s="126">
        <v>544367</v>
      </c>
      <c r="G363" s="126">
        <v>544367</v>
      </c>
      <c r="H363" s="126">
        <v>544366.82750999997</v>
      </c>
    </row>
    <row r="364" spans="1:8" ht="31.2">
      <c r="A364" s="20"/>
      <c r="B364" s="21"/>
      <c r="C364" s="94"/>
      <c r="D364" s="18" t="s">
        <v>42</v>
      </c>
      <c r="E364" s="51" t="s">
        <v>349</v>
      </c>
      <c r="F364" s="126">
        <v>228554</v>
      </c>
      <c r="G364" s="126">
        <v>228554</v>
      </c>
      <c r="H364" s="126">
        <v>228553.24</v>
      </c>
    </row>
    <row r="365" spans="1:8">
      <c r="A365" s="20" t="s">
        <v>17</v>
      </c>
      <c r="B365" s="21"/>
      <c r="C365" s="94"/>
      <c r="D365" s="18"/>
      <c r="E365" s="17" t="s">
        <v>350</v>
      </c>
      <c r="F365" s="156">
        <f>F366</f>
        <v>2155069</v>
      </c>
      <c r="G365" s="156">
        <f t="shared" ref="G365:H366" si="127">G366</f>
        <v>2155069</v>
      </c>
      <c r="H365" s="156">
        <f t="shared" si="127"/>
        <v>2148846.3591200002</v>
      </c>
    </row>
    <row r="366" spans="1:8">
      <c r="A366" s="20"/>
      <c r="B366" s="21" t="s">
        <v>1</v>
      </c>
      <c r="C366" s="94"/>
      <c r="D366" s="18"/>
      <c r="E366" s="1" t="s">
        <v>351</v>
      </c>
      <c r="F366" s="126">
        <f>F367</f>
        <v>2155069</v>
      </c>
      <c r="G366" s="126">
        <f t="shared" si="127"/>
        <v>2155069</v>
      </c>
      <c r="H366" s="126">
        <f t="shared" si="127"/>
        <v>2148846.3591200002</v>
      </c>
    </row>
    <row r="367" spans="1:8">
      <c r="A367" s="20"/>
      <c r="B367" s="21"/>
      <c r="C367" s="94">
        <v>257</v>
      </c>
      <c r="D367" s="18"/>
      <c r="E367" s="193" t="s">
        <v>102</v>
      </c>
      <c r="F367" s="126">
        <f>SUM(F368:F369)</f>
        <v>2155069</v>
      </c>
      <c r="G367" s="126">
        <f t="shared" ref="G367:H367" si="128">SUM(G368:G369)</f>
        <v>2155069</v>
      </c>
      <c r="H367" s="126">
        <f t="shared" si="128"/>
        <v>2148846.3591200002</v>
      </c>
    </row>
    <row r="368" spans="1:8">
      <c r="A368" s="20"/>
      <c r="B368" s="21"/>
      <c r="C368" s="94"/>
      <c r="D368" s="18">
        <v>4</v>
      </c>
      <c r="E368" s="193" t="s">
        <v>352</v>
      </c>
      <c r="F368" s="126">
        <v>2111794</v>
      </c>
      <c r="G368" s="126">
        <v>2111794</v>
      </c>
      <c r="H368" s="126">
        <v>2111793.68022</v>
      </c>
    </row>
    <row r="369" spans="1:8" ht="46.8">
      <c r="A369" s="20"/>
      <c r="B369" s="21"/>
      <c r="C369" s="94"/>
      <c r="D369" s="18">
        <v>16</v>
      </c>
      <c r="E369" s="193" t="s">
        <v>353</v>
      </c>
      <c r="F369" s="126">
        <v>43275</v>
      </c>
      <c r="G369" s="126">
        <v>43275</v>
      </c>
      <c r="H369" s="126">
        <v>37052.678899999999</v>
      </c>
    </row>
    <row r="370" spans="1:8" s="12" customFormat="1">
      <c r="A370" s="20">
        <v>15</v>
      </c>
      <c r="B370" s="24"/>
      <c r="C370" s="39"/>
      <c r="D370" s="19"/>
      <c r="E370" s="17" t="s">
        <v>354</v>
      </c>
      <c r="F370" s="153">
        <f>F371</f>
        <v>11883605.699999999</v>
      </c>
      <c r="G370" s="153">
        <f t="shared" ref="G370:H371" si="129">G371</f>
        <v>11883605.699999999</v>
      </c>
      <c r="H370" s="153">
        <f t="shared" si="129"/>
        <v>11883605.699999999</v>
      </c>
    </row>
    <row r="371" spans="1:8">
      <c r="A371" s="20"/>
      <c r="B371" s="21" t="s">
        <v>1</v>
      </c>
      <c r="C371" s="56"/>
      <c r="D371" s="18"/>
      <c r="E371" s="1" t="s">
        <v>354</v>
      </c>
      <c r="F371" s="135">
        <f>F372</f>
        <v>11883605.699999999</v>
      </c>
      <c r="G371" s="135">
        <f t="shared" si="129"/>
        <v>11883605.699999999</v>
      </c>
      <c r="H371" s="135">
        <f t="shared" si="129"/>
        <v>11883605.699999999</v>
      </c>
    </row>
    <row r="372" spans="1:8">
      <c r="A372" s="20"/>
      <c r="B372" s="21"/>
      <c r="C372" s="94">
        <v>257</v>
      </c>
      <c r="D372" s="18"/>
      <c r="E372" s="1" t="s">
        <v>102</v>
      </c>
      <c r="F372" s="135">
        <f>SUM(F373:F378)</f>
        <v>11883605.699999999</v>
      </c>
      <c r="G372" s="135">
        <f t="shared" ref="G372:H372" si="130">SUM(G373:G378)</f>
        <v>11883605.699999999</v>
      </c>
      <c r="H372" s="135">
        <f t="shared" si="130"/>
        <v>11883605.699999999</v>
      </c>
    </row>
    <row r="373" spans="1:8">
      <c r="A373" s="20"/>
      <c r="B373" s="25"/>
      <c r="C373" s="56"/>
      <c r="D373" s="18">
        <v>7</v>
      </c>
      <c r="E373" s="1" t="s">
        <v>355</v>
      </c>
      <c r="F373" s="126">
        <v>10421686</v>
      </c>
      <c r="G373" s="122">
        <v>10421686</v>
      </c>
      <c r="H373" s="123">
        <v>10421686</v>
      </c>
    </row>
    <row r="374" spans="1:8" ht="31.2">
      <c r="A374" s="20"/>
      <c r="B374" s="25"/>
      <c r="C374" s="56"/>
      <c r="D374" s="18">
        <v>11</v>
      </c>
      <c r="E374" s="1" t="s">
        <v>356</v>
      </c>
      <c r="F374" s="126">
        <v>647414.19999999995</v>
      </c>
      <c r="G374" s="126">
        <v>647414.19999999995</v>
      </c>
      <c r="H374" s="126">
        <v>647414.19999999995</v>
      </c>
    </row>
    <row r="375" spans="1:8" ht="31.2">
      <c r="A375" s="20"/>
      <c r="B375" s="25"/>
      <c r="C375" s="56"/>
      <c r="D375" s="18">
        <v>17</v>
      </c>
      <c r="E375" s="99" t="s">
        <v>357</v>
      </c>
      <c r="F375" s="126">
        <v>21615.9</v>
      </c>
      <c r="G375" s="126">
        <v>21615.9</v>
      </c>
      <c r="H375" s="126">
        <v>21615.9</v>
      </c>
    </row>
    <row r="376" spans="1:8" ht="46.8">
      <c r="A376" s="20"/>
      <c r="B376" s="25"/>
      <c r="C376" s="56"/>
      <c r="D376" s="18">
        <v>24</v>
      </c>
      <c r="E376" s="1" t="s">
        <v>358</v>
      </c>
      <c r="F376" s="126">
        <v>273274</v>
      </c>
      <c r="G376" s="126">
        <v>273274</v>
      </c>
      <c r="H376" s="126">
        <v>273274</v>
      </c>
    </row>
    <row r="377" spans="1:8" ht="62.4">
      <c r="A377" s="20"/>
      <c r="B377" s="25"/>
      <c r="C377" s="56"/>
      <c r="D377" s="18">
        <v>52</v>
      </c>
      <c r="E377" s="57" t="s">
        <v>359</v>
      </c>
      <c r="F377" s="126">
        <v>65729.600000000006</v>
      </c>
      <c r="G377" s="126">
        <v>65729.600000000006</v>
      </c>
      <c r="H377" s="126">
        <v>65729.600000000006</v>
      </c>
    </row>
    <row r="378" spans="1:8" ht="62.4">
      <c r="A378" s="20"/>
      <c r="B378" s="25"/>
      <c r="C378" s="56"/>
      <c r="D378" s="18">
        <v>53</v>
      </c>
      <c r="E378" s="1" t="s">
        <v>360</v>
      </c>
      <c r="F378" s="126">
        <v>453886</v>
      </c>
      <c r="G378" s="126">
        <v>453886</v>
      </c>
      <c r="H378" s="126">
        <v>453886</v>
      </c>
    </row>
    <row r="379" spans="1:8" s="12" customFormat="1">
      <c r="A379" s="20"/>
      <c r="B379" s="26"/>
      <c r="C379" s="17"/>
      <c r="D379" s="17"/>
      <c r="E379" s="203" t="s">
        <v>361</v>
      </c>
      <c r="F379" s="153">
        <v>15219918.9</v>
      </c>
      <c r="G379" s="153">
        <v>15219918.9</v>
      </c>
      <c r="H379" s="153">
        <v>7213642.0219299998</v>
      </c>
    </row>
    <row r="380" spans="1:8" s="12" customFormat="1">
      <c r="A380" s="20"/>
      <c r="B380" s="26"/>
      <c r="C380" s="17"/>
      <c r="D380" s="17"/>
      <c r="E380" s="203" t="s">
        <v>362</v>
      </c>
      <c r="F380" s="153">
        <f>F381+F389</f>
        <v>30326745</v>
      </c>
      <c r="G380" s="153">
        <f t="shared" ref="G380:H380" si="131">G381+G389</f>
        <v>30326745</v>
      </c>
      <c r="H380" s="153">
        <f t="shared" si="131"/>
        <v>22326745</v>
      </c>
    </row>
    <row r="381" spans="1:8" s="12" customFormat="1">
      <c r="A381" s="20" t="s">
        <v>12</v>
      </c>
      <c r="B381" s="25"/>
      <c r="C381" s="1"/>
      <c r="D381" s="18"/>
      <c r="E381" s="17" t="s">
        <v>222</v>
      </c>
      <c r="F381" s="153">
        <f>F382</f>
        <v>15111527</v>
      </c>
      <c r="G381" s="153">
        <f t="shared" ref="G381:H381" si="132">G382</f>
        <v>15111527</v>
      </c>
      <c r="H381" s="153">
        <f t="shared" si="132"/>
        <v>15111527</v>
      </c>
    </row>
    <row r="382" spans="1:8" s="12" customFormat="1">
      <c r="A382" s="20"/>
      <c r="B382" s="25" t="s">
        <v>1</v>
      </c>
      <c r="C382" s="1"/>
      <c r="D382" s="18"/>
      <c r="E382" s="1" t="s">
        <v>223</v>
      </c>
      <c r="F382" s="135">
        <f>F383+F385+F387</f>
        <v>15111527</v>
      </c>
      <c r="G382" s="135">
        <f t="shared" ref="G382:H382" si="133">G383+G385+G387</f>
        <v>15111527</v>
      </c>
      <c r="H382" s="135">
        <f t="shared" si="133"/>
        <v>15111527</v>
      </c>
    </row>
    <row r="383" spans="1:8" s="12" customFormat="1" ht="31.2">
      <c r="A383" s="20"/>
      <c r="B383" s="25"/>
      <c r="C383" s="1">
        <v>279</v>
      </c>
      <c r="D383" s="18"/>
      <c r="E383" s="1" t="s">
        <v>224</v>
      </c>
      <c r="F383" s="135">
        <f>SUM(F384)</f>
        <v>4000556</v>
      </c>
      <c r="G383" s="135">
        <f t="shared" ref="G383:H383" si="134">SUM(G384)</f>
        <v>4000556</v>
      </c>
      <c r="H383" s="135">
        <f t="shared" si="134"/>
        <v>4000556</v>
      </c>
    </row>
    <row r="384" spans="1:8" s="12" customFormat="1" ht="46.8">
      <c r="A384" s="20"/>
      <c r="B384" s="25"/>
      <c r="C384" s="1"/>
      <c r="D384" s="18">
        <v>87</v>
      </c>
      <c r="E384" s="204" t="s">
        <v>363</v>
      </c>
      <c r="F384" s="135">
        <v>4000556</v>
      </c>
      <c r="G384" s="135">
        <v>4000556</v>
      </c>
      <c r="H384" s="135">
        <v>4000556</v>
      </c>
    </row>
    <row r="385" spans="1:8" s="12" customFormat="1">
      <c r="A385" s="20"/>
      <c r="B385" s="25"/>
      <c r="C385" s="1">
        <v>283</v>
      </c>
      <c r="D385" s="18"/>
      <c r="E385" s="204" t="s">
        <v>260</v>
      </c>
      <c r="F385" s="135">
        <f>SUM(F386)</f>
        <v>500000</v>
      </c>
      <c r="G385" s="135">
        <f t="shared" ref="G385:H385" si="135">SUM(G386)</f>
        <v>500000</v>
      </c>
      <c r="H385" s="135">
        <f t="shared" si="135"/>
        <v>500000</v>
      </c>
    </row>
    <row r="386" spans="1:8" s="12" customFormat="1" ht="46.8">
      <c r="A386" s="20"/>
      <c r="B386" s="25"/>
      <c r="C386" s="1"/>
      <c r="D386" s="18">
        <v>82</v>
      </c>
      <c r="E386" s="204" t="s">
        <v>364</v>
      </c>
      <c r="F386" s="135">
        <v>500000</v>
      </c>
      <c r="G386" s="122">
        <v>500000</v>
      </c>
      <c r="H386" s="123">
        <v>500000</v>
      </c>
    </row>
    <row r="387" spans="1:8" s="12" customFormat="1">
      <c r="A387" s="20"/>
      <c r="B387" s="25"/>
      <c r="C387" s="1">
        <v>288</v>
      </c>
      <c r="D387" s="18"/>
      <c r="E387" s="204" t="s">
        <v>118</v>
      </c>
      <c r="F387" s="135">
        <f>SUM(F388)</f>
        <v>10610971</v>
      </c>
      <c r="G387" s="135">
        <f t="shared" ref="G387:H387" si="136">SUM(G388)</f>
        <v>10610971</v>
      </c>
      <c r="H387" s="135">
        <f t="shared" si="136"/>
        <v>10610971</v>
      </c>
    </row>
    <row r="388" spans="1:8" s="12" customFormat="1" ht="31.2">
      <c r="A388" s="20"/>
      <c r="B388" s="25"/>
      <c r="C388" s="1"/>
      <c r="D388" s="18">
        <v>64</v>
      </c>
      <c r="E388" s="205" t="s">
        <v>365</v>
      </c>
      <c r="F388" s="135">
        <v>10610971</v>
      </c>
      <c r="G388" s="135">
        <v>10610971</v>
      </c>
      <c r="H388" s="135">
        <v>10610971</v>
      </c>
    </row>
    <row r="389" spans="1:8" ht="46.8">
      <c r="A389" s="20" t="s">
        <v>19</v>
      </c>
      <c r="B389" s="20"/>
      <c r="C389" s="17"/>
      <c r="D389" s="19"/>
      <c r="E389" s="206" t="s">
        <v>268</v>
      </c>
      <c r="F389" s="156">
        <f>F390+F394</f>
        <v>15215218</v>
      </c>
      <c r="G389" s="156">
        <f t="shared" ref="G389:H389" si="137">G390+G394</f>
        <v>15215218</v>
      </c>
      <c r="H389" s="156">
        <f t="shared" si="137"/>
        <v>7215218</v>
      </c>
    </row>
    <row r="390" spans="1:8">
      <c r="A390" s="20"/>
      <c r="B390" s="25" t="s">
        <v>1</v>
      </c>
      <c r="C390" s="1"/>
      <c r="D390" s="18"/>
      <c r="E390" s="98" t="s">
        <v>269</v>
      </c>
      <c r="F390" s="126">
        <f>F391</f>
        <v>12000000</v>
      </c>
      <c r="G390" s="126">
        <f t="shared" ref="G390:H390" si="138">G391</f>
        <v>12000000</v>
      </c>
      <c r="H390" s="126">
        <f t="shared" si="138"/>
        <v>4000000</v>
      </c>
    </row>
    <row r="391" spans="1:8">
      <c r="A391" s="20"/>
      <c r="B391" s="25"/>
      <c r="C391" s="1">
        <v>255</v>
      </c>
      <c r="D391" s="18"/>
      <c r="E391" s="57" t="s">
        <v>270</v>
      </c>
      <c r="F391" s="126">
        <f>SUM(F392:F393)</f>
        <v>12000000</v>
      </c>
      <c r="G391" s="126">
        <f t="shared" ref="G391:H391" si="139">SUM(G392:G393)</f>
        <v>12000000</v>
      </c>
      <c r="H391" s="126">
        <f t="shared" si="139"/>
        <v>4000000</v>
      </c>
    </row>
    <row r="392" spans="1:8" ht="46.8">
      <c r="A392" s="20"/>
      <c r="B392" s="25"/>
      <c r="C392" s="1"/>
      <c r="D392" s="18">
        <v>87</v>
      </c>
      <c r="E392" s="207" t="s">
        <v>366</v>
      </c>
      <c r="F392" s="126">
        <v>4000000</v>
      </c>
      <c r="G392" s="126">
        <v>4000000</v>
      </c>
      <c r="H392" s="126">
        <v>4000000</v>
      </c>
    </row>
    <row r="393" spans="1:8" ht="31.2">
      <c r="A393" s="20"/>
      <c r="B393" s="25"/>
      <c r="C393" s="1"/>
      <c r="D393" s="18">
        <v>92</v>
      </c>
      <c r="E393" s="207" t="s">
        <v>367</v>
      </c>
      <c r="F393" s="126">
        <v>8000000</v>
      </c>
      <c r="G393" s="126">
        <v>8000000</v>
      </c>
      <c r="H393" s="126">
        <v>0</v>
      </c>
    </row>
    <row r="394" spans="1:8" ht="46.8">
      <c r="A394" s="20"/>
      <c r="B394" s="25" t="s">
        <v>8</v>
      </c>
      <c r="C394" s="1"/>
      <c r="D394" s="18"/>
      <c r="E394" s="204" t="s">
        <v>313</v>
      </c>
      <c r="F394" s="126">
        <f>F395+F397</f>
        <v>3215218</v>
      </c>
      <c r="G394" s="126">
        <f t="shared" ref="G394:H394" si="140">G395+G397</f>
        <v>3215218</v>
      </c>
      <c r="H394" s="126">
        <f t="shared" si="140"/>
        <v>3215218</v>
      </c>
    </row>
    <row r="395" spans="1:8">
      <c r="A395" s="20"/>
      <c r="B395" s="25"/>
      <c r="C395" s="1">
        <v>258</v>
      </c>
      <c r="D395" s="18"/>
      <c r="E395" s="204" t="s">
        <v>110</v>
      </c>
      <c r="F395" s="126">
        <f>SUM(F396)</f>
        <v>1028218</v>
      </c>
      <c r="G395" s="126">
        <f t="shared" ref="G395:H395" si="141">SUM(G396)</f>
        <v>1028218</v>
      </c>
      <c r="H395" s="126">
        <f t="shared" si="141"/>
        <v>1028218</v>
      </c>
    </row>
    <row r="396" spans="1:8" ht="46.8">
      <c r="A396" s="20"/>
      <c r="B396" s="34"/>
      <c r="C396" s="1"/>
      <c r="D396" s="32">
        <v>7</v>
      </c>
      <c r="E396" s="204" t="s">
        <v>368</v>
      </c>
      <c r="F396" s="212">
        <v>1028218</v>
      </c>
      <c r="G396" s="126">
        <v>1028218</v>
      </c>
      <c r="H396" s="126">
        <v>1028218</v>
      </c>
    </row>
    <row r="397" spans="1:8" ht="31.2">
      <c r="A397" s="20"/>
      <c r="B397" s="34"/>
      <c r="C397" s="1" t="s">
        <v>43</v>
      </c>
      <c r="D397" s="32" t="s">
        <v>25</v>
      </c>
      <c r="E397" s="2" t="s">
        <v>336</v>
      </c>
      <c r="F397" s="136">
        <f>SUM(F398)</f>
        <v>2187000</v>
      </c>
      <c r="G397" s="126">
        <f t="shared" ref="G397:H397" si="142">SUM(G398)</f>
        <v>2187000</v>
      </c>
      <c r="H397" s="136">
        <f t="shared" si="142"/>
        <v>2187000</v>
      </c>
    </row>
    <row r="398" spans="1:8" ht="46.8">
      <c r="A398" s="28"/>
      <c r="B398" s="137"/>
      <c r="C398" s="132"/>
      <c r="D398" s="138" t="s">
        <v>44</v>
      </c>
      <c r="E398" s="134" t="s">
        <v>369</v>
      </c>
      <c r="F398" s="157">
        <v>2187000</v>
      </c>
      <c r="G398" s="158">
        <v>2187000</v>
      </c>
      <c r="H398" s="158">
        <v>2187000</v>
      </c>
    </row>
    <row r="399" spans="1:8">
      <c r="A399" s="31"/>
      <c r="B399" s="34"/>
      <c r="C399" s="35"/>
      <c r="D399" s="32"/>
      <c r="E399" s="35"/>
      <c r="F399" s="159"/>
      <c r="H399" s="119"/>
    </row>
    <row r="400" spans="1:8">
      <c r="A400" s="31"/>
      <c r="B400" s="34"/>
      <c r="C400" s="35"/>
      <c r="D400" s="32"/>
      <c r="E400" s="35"/>
      <c r="F400" s="159"/>
      <c r="H400" s="119"/>
    </row>
    <row r="401" spans="1:8" s="33" customFormat="1">
      <c r="A401" s="257" t="s">
        <v>370</v>
      </c>
      <c r="B401" s="257" t="s">
        <v>371</v>
      </c>
      <c r="C401" s="259" t="s">
        <v>372</v>
      </c>
      <c r="D401" s="260"/>
      <c r="E401" s="231" t="s">
        <v>373</v>
      </c>
      <c r="F401" s="224" t="s">
        <v>80</v>
      </c>
      <c r="G401" s="224" t="s">
        <v>81</v>
      </c>
      <c r="H401" s="224" t="s">
        <v>82</v>
      </c>
    </row>
    <row r="402" spans="1:8" s="33" customFormat="1">
      <c r="A402" s="258"/>
      <c r="B402" s="258"/>
      <c r="C402" s="261"/>
      <c r="D402" s="262"/>
      <c r="E402" s="232"/>
      <c r="F402" s="224"/>
      <c r="G402" s="224"/>
      <c r="H402" s="224"/>
    </row>
    <row r="403" spans="1:8" s="33" customFormat="1">
      <c r="A403" s="55">
        <v>1</v>
      </c>
      <c r="B403" s="55">
        <v>2</v>
      </c>
      <c r="C403" s="245">
        <v>3</v>
      </c>
      <c r="D403" s="246"/>
      <c r="E403" s="55">
        <v>5</v>
      </c>
      <c r="F403" s="121">
        <v>6</v>
      </c>
      <c r="G403" s="121">
        <v>7</v>
      </c>
      <c r="H403" s="124">
        <v>8</v>
      </c>
    </row>
    <row r="404" spans="1:8" s="33" customFormat="1">
      <c r="A404" s="20" t="s">
        <v>3</v>
      </c>
      <c r="B404" s="20"/>
      <c r="C404" s="240"/>
      <c r="D404" s="247"/>
      <c r="E404" s="186" t="s">
        <v>374</v>
      </c>
      <c r="F404" s="160">
        <f>F405</f>
        <v>15106826.1</v>
      </c>
      <c r="G404" s="160">
        <f t="shared" ref="G404:H404" si="143">G405</f>
        <v>15106826.1</v>
      </c>
      <c r="H404" s="160">
        <f t="shared" si="143"/>
        <v>15113102.97807</v>
      </c>
    </row>
    <row r="405" spans="1:8" s="33" customFormat="1">
      <c r="A405" s="96"/>
      <c r="B405" s="25" t="s">
        <v>0</v>
      </c>
      <c r="C405" s="242"/>
      <c r="D405" s="243"/>
      <c r="E405" s="204" t="s">
        <v>374</v>
      </c>
      <c r="F405" s="161">
        <f>SUM(F406:F407)</f>
        <v>15106826.1</v>
      </c>
      <c r="G405" s="161">
        <f t="shared" ref="G405:H405" si="144">SUM(G406:G407)</f>
        <v>15106826.1</v>
      </c>
      <c r="H405" s="161">
        <f t="shared" si="144"/>
        <v>15113102.97807</v>
      </c>
    </row>
    <row r="406" spans="1:8" s="33" customFormat="1">
      <c r="A406" s="96"/>
      <c r="B406" s="97"/>
      <c r="C406" s="242">
        <v>1</v>
      </c>
      <c r="D406" s="243"/>
      <c r="E406" s="204" t="s">
        <v>375</v>
      </c>
      <c r="F406" s="162">
        <v>14317877</v>
      </c>
      <c r="G406" s="161">
        <v>14317877</v>
      </c>
      <c r="H406" s="161">
        <v>14324153.878070001</v>
      </c>
    </row>
    <row r="407" spans="1:8" s="33" customFormat="1">
      <c r="A407" s="96"/>
      <c r="B407" s="97"/>
      <c r="C407" s="242">
        <v>2</v>
      </c>
      <c r="D407" s="244"/>
      <c r="E407" s="208" t="s">
        <v>376</v>
      </c>
      <c r="F407" s="162">
        <v>788949.1</v>
      </c>
      <c r="G407" s="161">
        <v>788949.1</v>
      </c>
      <c r="H407" s="161">
        <v>788949.1</v>
      </c>
    </row>
    <row r="408" spans="1:8" s="33" customFormat="1">
      <c r="A408" s="31"/>
      <c r="B408" s="34"/>
      <c r="C408" s="35"/>
      <c r="D408" s="108"/>
      <c r="E408" s="35"/>
      <c r="F408" s="136"/>
      <c r="G408" s="120"/>
      <c r="H408" s="117"/>
    </row>
    <row r="409" spans="1:8">
      <c r="A409" s="248" t="s">
        <v>83</v>
      </c>
      <c r="B409" s="248" t="s">
        <v>84</v>
      </c>
      <c r="C409" s="251" t="s">
        <v>85</v>
      </c>
      <c r="D409" s="254" t="s">
        <v>86</v>
      </c>
      <c r="E409" s="228" t="s">
        <v>79</v>
      </c>
      <c r="F409" s="235" t="s">
        <v>80</v>
      </c>
      <c r="G409" s="235" t="s">
        <v>81</v>
      </c>
      <c r="H409" s="235" t="s">
        <v>82</v>
      </c>
    </row>
    <row r="410" spans="1:8">
      <c r="A410" s="249"/>
      <c r="B410" s="249"/>
      <c r="C410" s="252"/>
      <c r="D410" s="255"/>
      <c r="E410" s="229"/>
      <c r="F410" s="236"/>
      <c r="G410" s="236"/>
      <c r="H410" s="236"/>
    </row>
    <row r="411" spans="1:8">
      <c r="A411" s="250"/>
      <c r="B411" s="250"/>
      <c r="C411" s="253"/>
      <c r="D411" s="256"/>
      <c r="E411" s="230"/>
      <c r="F411" s="237"/>
      <c r="G411" s="237"/>
      <c r="H411" s="237"/>
    </row>
    <row r="412" spans="1:8">
      <c r="A412" s="6">
        <v>1</v>
      </c>
      <c r="B412" s="6">
        <v>2</v>
      </c>
      <c r="C412" s="217">
        <v>3</v>
      </c>
      <c r="D412" s="7">
        <v>4</v>
      </c>
      <c r="E412" s="8">
        <v>6</v>
      </c>
      <c r="F412" s="163">
        <v>7</v>
      </c>
      <c r="G412" s="121">
        <v>8</v>
      </c>
      <c r="H412" s="121">
        <v>9</v>
      </c>
    </row>
    <row r="413" spans="1:8" ht="31.2">
      <c r="A413" s="36"/>
      <c r="B413" s="37"/>
      <c r="C413" s="38"/>
      <c r="D413" s="38"/>
      <c r="E413" s="209" t="s">
        <v>377</v>
      </c>
      <c r="F413" s="164">
        <f>F414</f>
        <v>696600</v>
      </c>
      <c r="G413" s="164">
        <f t="shared" ref="G413:H413" si="145">G414</f>
        <v>696600</v>
      </c>
      <c r="H413" s="164">
        <f t="shared" si="145"/>
        <v>696600</v>
      </c>
    </row>
    <row r="414" spans="1:8">
      <c r="A414" s="20"/>
      <c r="B414" s="27"/>
      <c r="C414" s="39"/>
      <c r="D414" s="39"/>
      <c r="E414" s="203" t="s">
        <v>378</v>
      </c>
      <c r="F414" s="164">
        <f>F415</f>
        <v>696600</v>
      </c>
      <c r="G414" s="164">
        <f t="shared" ref="G414:H414" si="146">G415</f>
        <v>696600</v>
      </c>
      <c r="H414" s="164">
        <f t="shared" si="146"/>
        <v>696600</v>
      </c>
    </row>
    <row r="415" spans="1:8">
      <c r="A415" s="20" t="s">
        <v>45</v>
      </c>
      <c r="B415" s="27" t="s">
        <v>25</v>
      </c>
      <c r="C415" s="39" t="s">
        <v>25</v>
      </c>
      <c r="D415" s="39" t="s">
        <v>25</v>
      </c>
      <c r="E415" s="39" t="s">
        <v>332</v>
      </c>
      <c r="F415" s="164">
        <f>F416</f>
        <v>696600</v>
      </c>
      <c r="G415" s="164">
        <f t="shared" ref="G415:H415" si="147">G416</f>
        <v>696600</v>
      </c>
      <c r="H415" s="164">
        <f t="shared" si="147"/>
        <v>696600</v>
      </c>
    </row>
    <row r="416" spans="1:8">
      <c r="A416" s="20"/>
      <c r="B416" s="139" t="s">
        <v>14</v>
      </c>
      <c r="C416" s="56" t="s">
        <v>25</v>
      </c>
      <c r="D416" s="56" t="s">
        <v>25</v>
      </c>
      <c r="E416" s="56" t="s">
        <v>332</v>
      </c>
      <c r="F416" s="165">
        <f>F417+F419</f>
        <v>696600</v>
      </c>
      <c r="G416" s="165">
        <f t="shared" ref="G416:H416" si="148">G417+G419</f>
        <v>696600</v>
      </c>
      <c r="H416" s="165">
        <f t="shared" si="148"/>
        <v>696600</v>
      </c>
    </row>
    <row r="417" spans="1:8" ht="31.2">
      <c r="A417" s="20"/>
      <c r="B417" s="139"/>
      <c r="C417" s="56" t="s">
        <v>43</v>
      </c>
      <c r="D417" s="56" t="s">
        <v>25</v>
      </c>
      <c r="E417" s="56" t="s">
        <v>336</v>
      </c>
      <c r="F417" s="165">
        <f>SUM(F418)</f>
        <v>196600</v>
      </c>
      <c r="G417" s="165">
        <f t="shared" ref="G417:H417" si="149">SUM(G418)</f>
        <v>196600</v>
      </c>
      <c r="H417" s="165">
        <f t="shared" si="149"/>
        <v>196600</v>
      </c>
    </row>
    <row r="418" spans="1:8" ht="31.2">
      <c r="A418" s="20"/>
      <c r="B418" s="139"/>
      <c r="C418" s="56"/>
      <c r="D418" s="56" t="s">
        <v>46</v>
      </c>
      <c r="E418" s="56" t="s">
        <v>379</v>
      </c>
      <c r="F418" s="165">
        <v>196600</v>
      </c>
      <c r="G418" s="122">
        <v>196600</v>
      </c>
      <c r="H418" s="123">
        <v>196600</v>
      </c>
    </row>
    <row r="419" spans="1:8" ht="31.2">
      <c r="A419" s="20"/>
      <c r="B419" s="139"/>
      <c r="C419" s="56" t="s">
        <v>47</v>
      </c>
      <c r="D419" s="56" t="s">
        <v>25</v>
      </c>
      <c r="E419" s="56" t="s">
        <v>380</v>
      </c>
      <c r="F419" s="165">
        <f>SUM(F420)</f>
        <v>500000</v>
      </c>
      <c r="G419" s="165">
        <f t="shared" ref="G419:H419" si="150">SUM(G420)</f>
        <v>500000</v>
      </c>
      <c r="H419" s="165">
        <f t="shared" si="150"/>
        <v>500000</v>
      </c>
    </row>
    <row r="420" spans="1:8" ht="31.2">
      <c r="A420" s="20"/>
      <c r="B420" s="139"/>
      <c r="C420" s="56"/>
      <c r="D420" s="56" t="s">
        <v>46</v>
      </c>
      <c r="E420" s="56" t="s">
        <v>381</v>
      </c>
      <c r="F420" s="165">
        <v>500000</v>
      </c>
      <c r="G420" s="122">
        <v>500000</v>
      </c>
      <c r="H420" s="123">
        <v>500000</v>
      </c>
    </row>
    <row r="421" spans="1:8" s="33" customFormat="1">
      <c r="A421" s="20"/>
      <c r="B421" s="21"/>
      <c r="C421" s="56"/>
      <c r="D421" s="18"/>
      <c r="E421" s="203" t="s">
        <v>382</v>
      </c>
      <c r="F421" s="164">
        <v>-33387379</v>
      </c>
      <c r="G421" s="140">
        <v>-33387379</v>
      </c>
      <c r="H421" s="141">
        <v>-22623612.018029999</v>
      </c>
    </row>
    <row r="422" spans="1:8" s="33" customFormat="1" ht="31.2">
      <c r="A422" s="28"/>
      <c r="B422" s="29"/>
      <c r="C422" s="218"/>
      <c r="D422" s="30"/>
      <c r="E422" s="210" t="s">
        <v>383</v>
      </c>
      <c r="F422" s="166">
        <v>33387379</v>
      </c>
      <c r="G422" s="142">
        <v>33387379</v>
      </c>
      <c r="H422" s="143">
        <v>22623612.018029999</v>
      </c>
    </row>
    <row r="423" spans="1:8" s="33" customFormat="1">
      <c r="A423" s="31"/>
      <c r="B423" s="34"/>
      <c r="C423" s="35"/>
      <c r="D423" s="32"/>
      <c r="E423" s="40"/>
      <c r="F423" s="167"/>
      <c r="G423" s="120"/>
      <c r="H423" s="117"/>
    </row>
    <row r="424" spans="1:8" s="33" customFormat="1">
      <c r="A424" s="257" t="s">
        <v>370</v>
      </c>
      <c r="B424" s="257" t="s">
        <v>371</v>
      </c>
      <c r="C424" s="259" t="s">
        <v>372</v>
      </c>
      <c r="D424" s="260"/>
      <c r="E424" s="231" t="s">
        <v>373</v>
      </c>
      <c r="F424" s="235" t="s">
        <v>80</v>
      </c>
      <c r="G424" s="235" t="s">
        <v>81</v>
      </c>
      <c r="H424" s="235" t="s">
        <v>82</v>
      </c>
    </row>
    <row r="425" spans="1:8" s="33" customFormat="1">
      <c r="A425" s="258"/>
      <c r="B425" s="258"/>
      <c r="C425" s="261"/>
      <c r="D425" s="262"/>
      <c r="E425" s="232"/>
      <c r="F425" s="236"/>
      <c r="G425" s="236"/>
      <c r="H425" s="236"/>
    </row>
    <row r="426" spans="1:8" s="33" customFormat="1">
      <c r="A426" s="6">
        <v>1</v>
      </c>
      <c r="B426" s="6">
        <v>2</v>
      </c>
      <c r="C426" s="238">
        <v>3</v>
      </c>
      <c r="D426" s="239"/>
      <c r="E426" s="8">
        <v>5</v>
      </c>
      <c r="F426" s="163">
        <v>6</v>
      </c>
      <c r="G426" s="124">
        <v>7</v>
      </c>
      <c r="H426" s="124">
        <v>8</v>
      </c>
    </row>
    <row r="427" spans="1:8" s="33" customFormat="1">
      <c r="A427" s="20" t="s">
        <v>16</v>
      </c>
      <c r="B427" s="96"/>
      <c r="C427" s="240"/>
      <c r="D427" s="241"/>
      <c r="E427" s="173" t="s">
        <v>384</v>
      </c>
      <c r="F427" s="168">
        <f>F428</f>
        <v>21527602</v>
      </c>
      <c r="G427" s="168">
        <f t="shared" ref="G427:H427" si="151">G428</f>
        <v>21527602</v>
      </c>
      <c r="H427" s="168">
        <f t="shared" si="151"/>
        <v>13527602</v>
      </c>
    </row>
    <row r="428" spans="1:8">
      <c r="A428" s="96"/>
      <c r="B428" s="97" t="s">
        <v>0</v>
      </c>
      <c r="C428" s="242"/>
      <c r="D428" s="243"/>
      <c r="E428" s="174" t="s">
        <v>385</v>
      </c>
      <c r="F428" s="165">
        <f>SUM(F429:F430)</f>
        <v>21527602</v>
      </c>
      <c r="G428" s="165">
        <f t="shared" ref="G428:H428" si="152">SUM(G429:G430)</f>
        <v>21527602</v>
      </c>
      <c r="H428" s="165">
        <f t="shared" si="152"/>
        <v>13527602</v>
      </c>
    </row>
    <row r="429" spans="1:8">
      <c r="A429" s="96"/>
      <c r="B429" s="97"/>
      <c r="C429" s="242">
        <v>1</v>
      </c>
      <c r="D429" s="244"/>
      <c r="E429" s="174" t="s">
        <v>386</v>
      </c>
      <c r="F429" s="165">
        <v>8499384</v>
      </c>
      <c r="G429" s="165">
        <v>8499384</v>
      </c>
      <c r="H429" s="165">
        <v>8499384</v>
      </c>
    </row>
    <row r="430" spans="1:8">
      <c r="A430" s="130"/>
      <c r="B430" s="131"/>
      <c r="C430" s="233">
        <v>2</v>
      </c>
      <c r="D430" s="234"/>
      <c r="E430" s="211" t="s">
        <v>387</v>
      </c>
      <c r="F430" s="169">
        <v>13028218</v>
      </c>
      <c r="G430" s="169">
        <v>13028218</v>
      </c>
      <c r="H430" s="169">
        <v>5028218</v>
      </c>
    </row>
    <row r="431" spans="1:8">
      <c r="A431" s="31"/>
      <c r="B431" s="34"/>
      <c r="C431" s="35"/>
      <c r="D431" s="108"/>
      <c r="E431" s="35"/>
      <c r="F431" s="170"/>
      <c r="H431" s="119"/>
    </row>
    <row r="432" spans="1:8">
      <c r="A432" s="248" t="s">
        <v>83</v>
      </c>
      <c r="B432" s="248" t="s">
        <v>84</v>
      </c>
      <c r="C432" s="251" t="s">
        <v>85</v>
      </c>
      <c r="D432" s="254" t="s">
        <v>86</v>
      </c>
      <c r="E432" s="228" t="s">
        <v>79</v>
      </c>
      <c r="F432" s="227" t="s">
        <v>80</v>
      </c>
      <c r="G432" s="224" t="s">
        <v>81</v>
      </c>
      <c r="H432" s="224" t="s">
        <v>82</v>
      </c>
    </row>
    <row r="433" spans="1:8">
      <c r="A433" s="249"/>
      <c r="B433" s="249"/>
      <c r="C433" s="252"/>
      <c r="D433" s="255"/>
      <c r="E433" s="229"/>
      <c r="F433" s="227"/>
      <c r="G433" s="224"/>
      <c r="H433" s="224"/>
    </row>
    <row r="434" spans="1:8">
      <c r="A434" s="250"/>
      <c r="B434" s="250"/>
      <c r="C434" s="253"/>
      <c r="D434" s="256"/>
      <c r="E434" s="230"/>
      <c r="F434" s="227"/>
      <c r="G434" s="224"/>
      <c r="H434" s="224"/>
    </row>
    <row r="435" spans="1:8">
      <c r="A435" s="6">
        <v>1</v>
      </c>
      <c r="B435" s="6">
        <v>2</v>
      </c>
      <c r="C435" s="217">
        <v>3</v>
      </c>
      <c r="D435" s="7">
        <v>4</v>
      </c>
      <c r="E435" s="8">
        <v>6</v>
      </c>
      <c r="F435" s="171">
        <v>7</v>
      </c>
      <c r="G435" s="121">
        <v>8</v>
      </c>
      <c r="H435" s="121">
        <v>9</v>
      </c>
    </row>
    <row r="436" spans="1:8">
      <c r="A436" s="36">
        <v>16</v>
      </c>
      <c r="B436" s="36"/>
      <c r="C436" s="42"/>
      <c r="D436" s="41"/>
      <c r="E436" s="186" t="s">
        <v>388</v>
      </c>
      <c r="F436" s="168">
        <f>F437</f>
        <v>10737450.1</v>
      </c>
      <c r="G436" s="168">
        <f t="shared" ref="G436:H437" si="153">G437</f>
        <v>10737450.1</v>
      </c>
      <c r="H436" s="168">
        <f t="shared" si="153"/>
        <v>10737449.29133</v>
      </c>
    </row>
    <row r="437" spans="1:8">
      <c r="A437" s="20"/>
      <c r="B437" s="21" t="s">
        <v>1</v>
      </c>
      <c r="C437" s="56"/>
      <c r="D437" s="18"/>
      <c r="E437" s="204" t="s">
        <v>388</v>
      </c>
      <c r="F437" s="165">
        <f>F438</f>
        <v>10737450.1</v>
      </c>
      <c r="G437" s="165">
        <f t="shared" si="153"/>
        <v>10737450.1</v>
      </c>
      <c r="H437" s="165">
        <f t="shared" si="153"/>
        <v>10737449.29133</v>
      </c>
    </row>
    <row r="438" spans="1:8">
      <c r="A438" s="20"/>
      <c r="B438" s="21"/>
      <c r="C438" s="56">
        <v>257</v>
      </c>
      <c r="D438" s="18"/>
      <c r="E438" s="205" t="s">
        <v>389</v>
      </c>
      <c r="F438" s="165">
        <f>SUM(F439:F441)</f>
        <v>10737450.1</v>
      </c>
      <c r="G438" s="165">
        <f t="shared" ref="G438:H438" si="154">SUM(G439:G441)</f>
        <v>10737450.1</v>
      </c>
      <c r="H438" s="165">
        <f t="shared" si="154"/>
        <v>10737449.29133</v>
      </c>
    </row>
    <row r="439" spans="1:8">
      <c r="A439" s="96"/>
      <c r="B439" s="97"/>
      <c r="C439" s="98"/>
      <c r="D439" s="18">
        <v>8</v>
      </c>
      <c r="E439" s="205" t="s">
        <v>390</v>
      </c>
      <c r="F439" s="165">
        <v>5500000</v>
      </c>
      <c r="G439" s="165">
        <v>5500000</v>
      </c>
      <c r="H439" s="165">
        <v>5500000</v>
      </c>
    </row>
    <row r="440" spans="1:8" ht="31.2">
      <c r="A440" s="96"/>
      <c r="B440" s="97"/>
      <c r="C440" s="98"/>
      <c r="D440" s="18">
        <v>15</v>
      </c>
      <c r="E440" s="205" t="s">
        <v>391</v>
      </c>
      <c r="F440" s="126">
        <v>5213726</v>
      </c>
      <c r="G440" s="126">
        <v>5213726</v>
      </c>
      <c r="H440" s="126">
        <v>5213725.1913299998</v>
      </c>
    </row>
    <row r="441" spans="1:8" ht="31.2">
      <c r="A441" s="130"/>
      <c r="B441" s="131"/>
      <c r="C441" s="133"/>
      <c r="D441" s="30">
        <v>18</v>
      </c>
      <c r="E441" s="208" t="s">
        <v>392</v>
      </c>
      <c r="F441" s="158">
        <v>23724.1</v>
      </c>
      <c r="G441" s="158">
        <v>23724.1</v>
      </c>
      <c r="H441" s="158">
        <v>23724.1</v>
      </c>
    </row>
    <row r="442" spans="1:8">
      <c r="F442" s="122"/>
      <c r="H442" s="119"/>
    </row>
    <row r="443" spans="1:8">
      <c r="A443" s="257" t="s">
        <v>393</v>
      </c>
      <c r="B443" s="257" t="s">
        <v>77</v>
      </c>
      <c r="C443" s="259" t="s">
        <v>78</v>
      </c>
      <c r="D443" s="260"/>
      <c r="E443" s="231" t="s">
        <v>373</v>
      </c>
      <c r="F443" s="227" t="s">
        <v>394</v>
      </c>
      <c r="G443" s="225" t="s">
        <v>81</v>
      </c>
      <c r="H443" s="225" t="s">
        <v>395</v>
      </c>
    </row>
    <row r="444" spans="1:8">
      <c r="A444" s="258"/>
      <c r="B444" s="258"/>
      <c r="C444" s="261"/>
      <c r="D444" s="262"/>
      <c r="E444" s="232"/>
      <c r="F444" s="227"/>
      <c r="G444" s="226"/>
      <c r="H444" s="226"/>
    </row>
    <row r="445" spans="1:8">
      <c r="A445" s="6">
        <v>1</v>
      </c>
      <c r="B445" s="6">
        <v>2</v>
      </c>
      <c r="C445" s="220">
        <v>3</v>
      </c>
      <c r="D445" s="127">
        <v>4</v>
      </c>
      <c r="E445" s="8">
        <v>5</v>
      </c>
      <c r="F445" s="172">
        <v>6</v>
      </c>
      <c r="G445" s="116"/>
      <c r="H445" s="116"/>
    </row>
    <row r="446" spans="1:8">
      <c r="A446" s="20" t="s">
        <v>20</v>
      </c>
      <c r="B446" s="20"/>
      <c r="C446" s="221"/>
      <c r="D446" s="128"/>
      <c r="E446" s="17" t="s">
        <v>396</v>
      </c>
      <c r="F446" s="168">
        <f>F447</f>
        <v>22597227.100000001</v>
      </c>
      <c r="G446" s="168">
        <f t="shared" ref="G446:H447" si="155">G447</f>
        <v>22597227.100000001</v>
      </c>
      <c r="H446" s="168">
        <f t="shared" si="155"/>
        <v>19833459.309360001</v>
      </c>
    </row>
    <row r="447" spans="1:8">
      <c r="A447" s="20"/>
      <c r="B447" s="21" t="s">
        <v>0</v>
      </c>
      <c r="C447" s="98"/>
      <c r="D447" s="129"/>
      <c r="E447" s="1" t="s">
        <v>397</v>
      </c>
      <c r="F447" s="165">
        <f>F448</f>
        <v>22597227.100000001</v>
      </c>
      <c r="G447" s="165">
        <f t="shared" si="155"/>
        <v>22597227.100000001</v>
      </c>
      <c r="H447" s="165">
        <f t="shared" si="155"/>
        <v>19833459.309360001</v>
      </c>
    </row>
    <row r="448" spans="1:8">
      <c r="A448" s="20"/>
      <c r="B448" s="21"/>
      <c r="C448" s="98">
        <v>1</v>
      </c>
      <c r="D448" s="129"/>
      <c r="E448" s="1" t="s">
        <v>398</v>
      </c>
      <c r="F448" s="165">
        <v>22597227.100000001</v>
      </c>
      <c r="G448" s="165">
        <v>22597227.100000001</v>
      </c>
      <c r="H448" s="165">
        <v>19833459.309360001</v>
      </c>
    </row>
  </sheetData>
  <mergeCells count="55">
    <mergeCell ref="A432:A434"/>
    <mergeCell ref="B432:B434"/>
    <mergeCell ref="C432:C434"/>
    <mergeCell ref="D432:D434"/>
    <mergeCell ref="A443:A444"/>
    <mergeCell ref="B443:B444"/>
    <mergeCell ref="C443:D444"/>
    <mergeCell ref="A409:A411"/>
    <mergeCell ref="B409:B411"/>
    <mergeCell ref="C409:C411"/>
    <mergeCell ref="D409:D411"/>
    <mergeCell ref="A424:A425"/>
    <mergeCell ref="B424:B425"/>
    <mergeCell ref="C424:D425"/>
    <mergeCell ref="A1:A3"/>
    <mergeCell ref="B1:B3"/>
    <mergeCell ref="C1:C3"/>
    <mergeCell ref="D1:D3"/>
    <mergeCell ref="A401:A402"/>
    <mergeCell ref="B401:B402"/>
    <mergeCell ref="C401:D402"/>
    <mergeCell ref="G409:G411"/>
    <mergeCell ref="H409:H411"/>
    <mergeCell ref="G424:G425"/>
    <mergeCell ref="H424:H425"/>
    <mergeCell ref="G1:G3"/>
    <mergeCell ref="H1:H3"/>
    <mergeCell ref="G401:G402"/>
    <mergeCell ref="H401:H402"/>
    <mergeCell ref="C407:D407"/>
    <mergeCell ref="E1:E3"/>
    <mergeCell ref="F1:F3"/>
    <mergeCell ref="E401:E402"/>
    <mergeCell ref="F401:F402"/>
    <mergeCell ref="C403:D403"/>
    <mergeCell ref="C404:D404"/>
    <mergeCell ref="C405:D405"/>
    <mergeCell ref="C406:D406"/>
    <mergeCell ref="E432:E434"/>
    <mergeCell ref="E443:E444"/>
    <mergeCell ref="C430:D430"/>
    <mergeCell ref="E409:E411"/>
    <mergeCell ref="F409:F411"/>
    <mergeCell ref="E424:E425"/>
    <mergeCell ref="F424:F425"/>
    <mergeCell ref="C426:D426"/>
    <mergeCell ref="C427:D427"/>
    <mergeCell ref="C428:D428"/>
    <mergeCell ref="C429:D429"/>
    <mergeCell ref="G432:G434"/>
    <mergeCell ref="H432:H434"/>
    <mergeCell ref="G443:G444"/>
    <mergeCell ref="H443:H444"/>
    <mergeCell ref="F432:F434"/>
    <mergeCell ref="F443:F444"/>
  </mergeCells>
  <printOptions horizontalCentered="1"/>
  <pageMargins left="0.19685039370078741" right="0.19685039370078741" top="0.39370078740157483" bottom="0.19685039370078741" header="0.51181102362204722" footer="0.51181102362204722"/>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прил1</vt:lpstr>
      <vt:lpstr>прил1-расх</vt:lpstr>
      <vt:lpstr>прил1!Заголовки_для_печати</vt:lpstr>
      <vt:lpstr>'прил1-расх'!Заголовки_для_печати</vt:lpstr>
      <vt:lpstr>прил1!Область_печати</vt:lpstr>
      <vt:lpstr>'прил1-расх'!Область_печати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Алия</dc:creator>
  <cp:lastModifiedBy>User</cp:lastModifiedBy>
  <cp:lastPrinted>2026-05-12T11:46:52Z</cp:lastPrinted>
  <dcterms:created xsi:type="dcterms:W3CDTF">2013-11-30T08:36:28Z</dcterms:created>
  <dcterms:modified xsi:type="dcterms:W3CDTF">2026-06-17T05:56:57Z</dcterms:modified>
</cp:coreProperties>
</file>