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430"/>
  </bookViews>
  <sheets>
    <sheet name="Отчё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" i="1" l="1"/>
  <c r="P16" i="1" s="1"/>
  <c r="E16" i="1"/>
  <c r="E8" i="1" l="1"/>
  <c r="H29" i="1"/>
  <c r="C8" i="1" l="1"/>
  <c r="N12" i="1"/>
  <c r="N15" i="1"/>
  <c r="N27" i="1"/>
  <c r="N29" i="1"/>
  <c r="H15" i="1"/>
  <c r="H27" i="1"/>
  <c r="G17" i="1" l="1"/>
  <c r="G18" i="1"/>
  <c r="G19" i="1"/>
  <c r="G20" i="1"/>
  <c r="G21" i="1"/>
  <c r="G22" i="1"/>
  <c r="G23" i="1"/>
  <c r="G24" i="1"/>
  <c r="G25" i="1"/>
  <c r="G26" i="1"/>
  <c r="G27" i="1"/>
  <c r="G28" i="1"/>
  <c r="G29" i="1"/>
  <c r="G10" i="1"/>
  <c r="G11" i="1"/>
  <c r="G12" i="1"/>
  <c r="G13" i="1"/>
  <c r="G14" i="1"/>
  <c r="G9" i="1"/>
  <c r="F16" i="1" l="1"/>
  <c r="J8" i="1" l="1"/>
  <c r="L8" i="1"/>
  <c r="F8" i="1"/>
  <c r="I16" i="1" l="1"/>
  <c r="G16" i="1"/>
  <c r="J16" i="1" l="1"/>
  <c r="I8" i="1" l="1"/>
  <c r="K8" i="1" l="1"/>
  <c r="K16" i="1" l="1"/>
  <c r="M16" i="1" l="1"/>
  <c r="D8" i="1"/>
  <c r="G8" i="1"/>
  <c r="M9" i="1" l="1"/>
  <c r="C16" i="1" l="1"/>
  <c r="D16" i="1"/>
  <c r="M8" i="1" l="1"/>
  <c r="M10" i="1" l="1"/>
  <c r="M11" i="1"/>
  <c r="M12" i="1"/>
  <c r="M13" i="1"/>
  <c r="M14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</calcChain>
</file>

<file path=xl/sharedStrings.xml><?xml version="1.0" encoding="utf-8"?>
<sst xmlns="http://schemas.openxmlformats.org/spreadsheetml/2006/main" count="63" uniqueCount="59">
  <si>
    <t>Анализ исполнения бюджета в сравнении с прошлым периодом</t>
  </si>
  <si>
    <t>Единица измерения</t>
  </si>
  <si>
    <t>тыс.тенге</t>
  </si>
  <si>
    <t>Коды бюджетной классификации</t>
  </si>
  <si>
    <t>Наименование</t>
  </si>
  <si>
    <t>2023 год</t>
  </si>
  <si>
    <t>2024 год</t>
  </si>
  <si>
    <t>динамика гр.  6- 5</t>
  </si>
  <si>
    <t>темп роста/снижения гр.  6/ 5*100</t>
  </si>
  <si>
    <t>динамика гр. 12-11</t>
  </si>
  <si>
    <t>темп роста/снижения гр. 12/11*100</t>
  </si>
  <si>
    <t>Поступления</t>
  </si>
  <si>
    <t xml:space="preserve">1  </t>
  </si>
  <si>
    <t>Налоговые поступления</t>
  </si>
  <si>
    <t xml:space="preserve">2  </t>
  </si>
  <si>
    <t>Неналоговые поступления</t>
  </si>
  <si>
    <t xml:space="preserve">3  </t>
  </si>
  <si>
    <t>Поступления от продажи основного капитала</t>
  </si>
  <si>
    <t xml:space="preserve">4  </t>
  </si>
  <si>
    <t>Поступления трансфертов</t>
  </si>
  <si>
    <t>5</t>
  </si>
  <si>
    <t>Погашение бюджетных кредитов</t>
  </si>
  <si>
    <t>7</t>
  </si>
  <si>
    <t>Поступления займов</t>
  </si>
  <si>
    <t xml:space="preserve">8  </t>
  </si>
  <si>
    <t>Используемые остатки бюджетных средств</t>
  </si>
  <si>
    <t>Расходы</t>
  </si>
  <si>
    <t xml:space="preserve">01 </t>
  </si>
  <si>
    <t>Государственные услуги общего характера</t>
  </si>
  <si>
    <t xml:space="preserve">02 </t>
  </si>
  <si>
    <t>Оборона</t>
  </si>
  <si>
    <t xml:space="preserve">03 </t>
  </si>
  <si>
    <t>Общественный порядок, безопасность, правовая, судебная, уголовно-исполнительная деятельность</t>
  </si>
  <si>
    <t xml:space="preserve">06 </t>
  </si>
  <si>
    <t>Социальная помощь и социальное обеспечение</t>
  </si>
  <si>
    <t xml:space="preserve">07 </t>
  </si>
  <si>
    <t>Жилищно-коммунальное хозяйство</t>
  </si>
  <si>
    <t xml:space="preserve">08 </t>
  </si>
  <si>
    <t>Культура, спорт, туризм и информационное пространство</t>
  </si>
  <si>
    <t xml:space="preserve">10 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</si>
  <si>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</si>
  <si>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 xml:space="preserve">11 </t>
  </si>
  <si>
    <t>Промышленность, архитектурная, градостроительная и строительная деятельность</t>
  </si>
  <si>
    <t xml:space="preserve">12 </t>
  </si>
  <si>
    <t>Транспорт и коммуникации</t>
  </si>
  <si>
    <t xml:space="preserve">13 </t>
  </si>
  <si>
    <t>Прочие</t>
  </si>
  <si>
    <t xml:space="preserve">14 </t>
  </si>
  <si>
    <t>Обслуживание долга</t>
  </si>
  <si>
    <t xml:space="preserve">15 </t>
  </si>
  <si>
    <t>Трансферты</t>
  </si>
  <si>
    <t xml:space="preserve">16 </t>
  </si>
  <si>
    <t>Погашение займов</t>
  </si>
  <si>
    <t>2025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</si>
  <si>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</si>
  <si>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Исполнение поступлений бюджета и/или оплаченные обязательства по бюджетным программам (подпрограммам)</t>
  </si>
  <si>
    <t>по платежам</t>
  </si>
  <si>
    <t>2026 год</t>
  </si>
  <si>
    <t>на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</si>
</sst>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6"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4" fillId="0" borderId="3" xfId="0" applyNumberFormat="1" applyFont="1" applyBorder="1"/>
    <xf numFmtId="49" fontId="4" fillId="0" borderId="4" xfId="0" applyNumberFormat="1" applyFont="1" applyBorder="1" applyAlignment="1">
      <alignment wrapText="1"/>
    </xf>
    <xf numFmtId="164" fontId="4" fillId="0" borderId="3" xfId="0" applyNumberFormat="1" applyFont="1" applyBorder="1"/>
    <xf numFmtId="0" fontId="1" fillId="0" borderId="0" xfId="0" applyFont="1"/>
    <xf numFmtId="49" fontId="3" fillId="0" borderId="4" xfId="0" applyNumberFormat="1" applyFont="1" applyBorder="1" applyAlignment="1">
      <alignment wrapText="1"/>
    </xf>
    <xf numFmtId="164" fontId="3" fillId="0" borderId="3" xfId="0" applyNumberFormat="1" applyFont="1" applyBorder="1"/>
    <xf numFmtId="164" fontId="3" fillId="0" borderId="3" xfId="0" applyNumberFormat="1" applyFont="1" applyBorder="1" applyAlignment="1">
      <alignment vertical="top"/>
    </xf>
    <xf numFmtId="0" fontId="0" fillId="0" borderId="0" xfId="0" applyAlignment="1">
      <alignment vertical="top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/>
    </xf>
    <xf numFmtId="165" fontId="4" fillId="0" borderId="4" xfId="1" applyNumberFormat="1" applyFont="1" applyBorder="1"/>
    <xf numFmtId="165" fontId="3" fillId="0" borderId="4" xfId="1" applyNumberFormat="1" applyFont="1" applyBorder="1"/>
    <xf numFmtId="0" fontId="3" fillId="0" borderId="0" xfId="0" applyFont="1" applyFill="1"/>
    <xf numFmtId="0" fontId="3" fillId="0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164" fontId="3" fillId="0" borderId="3" xfId="0" applyNumberFormat="1" applyFont="1" applyFill="1" applyBorder="1" applyAlignment="1">
      <alignment vertical="top"/>
    </xf>
    <xf numFmtId="164" fontId="3" fillId="0" borderId="5" xfId="0" applyNumberFormat="1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49" fontId="3" fillId="0" borderId="4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vertical="top"/>
    </xf>
    <xf numFmtId="165" fontId="3" fillId="0" borderId="4" xfId="1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164" fontId="1" fillId="0" borderId="0" xfId="0" applyNumberFormat="1" applyFont="1"/>
    <xf numFmtId="0" fontId="6" fillId="0" borderId="0" xfId="0" applyFont="1"/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/>
    </xf>
    <xf numFmtId="164" fontId="7" fillId="0" borderId="3" xfId="0" applyNumberFormat="1" applyFont="1" applyBorder="1"/>
    <xf numFmtId="164" fontId="6" fillId="0" borderId="3" xfId="0" applyNumberFormat="1" applyFont="1" applyBorder="1"/>
    <xf numFmtId="164" fontId="6" fillId="0" borderId="3" xfId="0" applyNumberFormat="1" applyFont="1" applyBorder="1" applyAlignment="1">
      <alignment vertical="top"/>
    </xf>
    <xf numFmtId="164" fontId="6" fillId="0" borderId="5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/>
    </xf>
    <xf numFmtId="164" fontId="4" fillId="0" borderId="3" xfId="0" applyNumberFormat="1" applyFont="1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N30"/>
  <sheetViews>
    <sheetView tabSelected="1" workbookViewId="0">
      <selection activeCell="P29" sqref="P29"/>
    </sheetView>
  </sheetViews>
  <sheetFormatPr defaultRowHeight="15.75" x14ac:dyDescent="0.25"/>
  <cols>
    <col min="1" max="1" width="6.7109375" style="1" customWidth="1"/>
    <col min="2" max="2" width="30.85546875" style="1" customWidth="1"/>
    <col min="3" max="3" width="15.7109375" style="37" customWidth="1"/>
    <col min="4" max="4" width="15.7109375" style="2" customWidth="1"/>
    <col min="5" max="6" width="15.7109375" style="26" customWidth="1"/>
    <col min="7" max="14" width="15.7109375" style="2" customWidth="1"/>
    <col min="16" max="16" width="11.140625" customWidth="1"/>
  </cols>
  <sheetData>
    <row r="1" spans="1:40" ht="18.75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40" ht="18.75" x14ac:dyDescent="0.3">
      <c r="A2" s="45" t="s">
        <v>58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40" ht="16.5" thickBot="1" x14ac:dyDescent="0.3">
      <c r="A3" s="1" t="s">
        <v>1</v>
      </c>
      <c r="B3" s="1" t="s">
        <v>2</v>
      </c>
    </row>
    <row r="4" spans="1:40" s="3" customFormat="1" ht="30" customHeight="1" x14ac:dyDescent="0.25">
      <c r="A4" s="46" t="s">
        <v>3</v>
      </c>
      <c r="B4" s="48" t="s">
        <v>4</v>
      </c>
      <c r="C4" s="50" t="s">
        <v>54</v>
      </c>
      <c r="D4" s="50"/>
      <c r="E4" s="50"/>
      <c r="F4" s="50"/>
      <c r="G4" s="50"/>
      <c r="H4" s="51"/>
      <c r="I4" s="50" t="s">
        <v>55</v>
      </c>
      <c r="J4" s="50"/>
      <c r="K4" s="50"/>
      <c r="L4" s="50"/>
      <c r="M4" s="50"/>
      <c r="N4" s="51"/>
    </row>
    <row r="5" spans="1:40" s="3" customFormat="1" ht="30" customHeight="1" x14ac:dyDescent="0.25">
      <c r="A5" s="47"/>
      <c r="B5" s="49"/>
      <c r="C5" s="52" t="s">
        <v>56</v>
      </c>
      <c r="D5" s="52"/>
      <c r="E5" s="52"/>
      <c r="F5" s="52"/>
      <c r="G5" s="52"/>
      <c r="H5" s="53"/>
      <c r="I5" s="52"/>
      <c r="J5" s="52"/>
      <c r="K5" s="52"/>
      <c r="L5" s="52"/>
      <c r="M5" s="52"/>
      <c r="N5" s="53"/>
    </row>
    <row r="6" spans="1:40" s="6" customFormat="1" ht="63" x14ac:dyDescent="0.25">
      <c r="A6" s="47"/>
      <c r="B6" s="49"/>
      <c r="C6" s="38" t="s">
        <v>5</v>
      </c>
      <c r="D6" s="35" t="s">
        <v>6</v>
      </c>
      <c r="E6" s="27" t="s">
        <v>53</v>
      </c>
      <c r="F6" s="27" t="s">
        <v>57</v>
      </c>
      <c r="G6" s="4" t="s">
        <v>7</v>
      </c>
      <c r="H6" s="5" t="s">
        <v>8</v>
      </c>
      <c r="I6" s="35" t="s">
        <v>5</v>
      </c>
      <c r="J6" s="35" t="s">
        <v>6</v>
      </c>
      <c r="K6" s="27" t="s">
        <v>53</v>
      </c>
      <c r="L6" s="27" t="s">
        <v>57</v>
      </c>
      <c r="M6" s="4" t="s">
        <v>9</v>
      </c>
      <c r="N6" s="5" t="s">
        <v>10</v>
      </c>
    </row>
    <row r="7" spans="1:40" x14ac:dyDescent="0.25">
      <c r="A7" s="7">
        <v>1</v>
      </c>
      <c r="B7" s="8">
        <v>2</v>
      </c>
      <c r="C7" s="39">
        <v>3</v>
      </c>
      <c r="D7" s="7">
        <v>4</v>
      </c>
      <c r="E7" s="32">
        <v>5</v>
      </c>
      <c r="F7" s="54">
        <v>6</v>
      </c>
      <c r="G7" s="7">
        <v>7</v>
      </c>
      <c r="H7" s="8">
        <v>8</v>
      </c>
      <c r="I7" s="7">
        <v>9</v>
      </c>
      <c r="J7" s="7">
        <v>10</v>
      </c>
      <c r="K7" s="8">
        <v>11</v>
      </c>
      <c r="L7" s="7">
        <v>12</v>
      </c>
      <c r="M7" s="7">
        <v>13</v>
      </c>
      <c r="N7" s="8">
        <v>14</v>
      </c>
    </row>
    <row r="8" spans="1:40" x14ac:dyDescent="0.25">
      <c r="A8" s="9"/>
      <c r="B8" s="10" t="s">
        <v>11</v>
      </c>
      <c r="C8" s="40">
        <f>SUM(C9:C12)</f>
        <v>48843797.799999997</v>
      </c>
      <c r="D8" s="11">
        <f>SUM(D9:D12)</f>
        <v>67901220.299999997</v>
      </c>
      <c r="E8" s="11">
        <f>SUM(E9:E12)</f>
        <v>76076534</v>
      </c>
      <c r="F8" s="55">
        <f>SUM(F9:F13)</f>
        <v>99441397.799999997</v>
      </c>
      <c r="G8" s="11">
        <f>F8-E8</f>
        <v>23364863.799999997</v>
      </c>
      <c r="H8" s="24">
        <v>1.7110000000000001</v>
      </c>
      <c r="I8" s="11">
        <f>SUM(I9:I12)</f>
        <v>66234189.899999999</v>
      </c>
      <c r="J8" s="11">
        <f>SUM(J9:J12)</f>
        <v>84166733.099999994</v>
      </c>
      <c r="K8" s="11">
        <f>SUM(K9:K12)</f>
        <v>89201915</v>
      </c>
      <c r="L8" s="11">
        <f>SUM(L9:L13)</f>
        <v>94231090.899999991</v>
      </c>
      <c r="M8" s="11">
        <f>L8-K8</f>
        <v>5029175.8999999911</v>
      </c>
      <c r="N8" s="24">
        <v>1.079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</row>
    <row r="9" spans="1:40" x14ac:dyDescent="0.25">
      <c r="A9" s="7" t="s">
        <v>12</v>
      </c>
      <c r="B9" s="13" t="s">
        <v>13</v>
      </c>
      <c r="C9" s="41">
        <v>34091437.799999997</v>
      </c>
      <c r="D9" s="14">
        <v>49238154.299999997</v>
      </c>
      <c r="E9" s="28">
        <v>54450013</v>
      </c>
      <c r="F9" s="28">
        <v>81639711.799999997</v>
      </c>
      <c r="G9" s="14">
        <f>F9-E9</f>
        <v>27189698.799999997</v>
      </c>
      <c r="H9" s="25">
        <v>1.9890000000000001</v>
      </c>
      <c r="I9" s="14">
        <v>52359725.899999999</v>
      </c>
      <c r="J9" s="14">
        <v>64234385.399999999</v>
      </c>
      <c r="K9" s="14">
        <v>74735711.799999997</v>
      </c>
      <c r="L9" s="14">
        <v>83917136.299999997</v>
      </c>
      <c r="M9" s="14">
        <f>L9-K9</f>
        <v>9181424.5</v>
      </c>
      <c r="N9" s="25">
        <v>1.135</v>
      </c>
    </row>
    <row r="10" spans="1:40" x14ac:dyDescent="0.25">
      <c r="A10" s="7" t="s">
        <v>14</v>
      </c>
      <c r="B10" s="13" t="s">
        <v>15</v>
      </c>
      <c r="C10" s="41">
        <v>414514</v>
      </c>
      <c r="D10" s="14">
        <v>538300</v>
      </c>
      <c r="E10" s="28">
        <v>210000</v>
      </c>
      <c r="F10" s="28">
        <v>397194</v>
      </c>
      <c r="G10" s="14">
        <f t="shared" ref="G10:G14" si="0">F10-E10</f>
        <v>187194</v>
      </c>
      <c r="H10" s="25">
        <v>2.23</v>
      </c>
      <c r="I10" s="14">
        <v>685682.4</v>
      </c>
      <c r="J10" s="14">
        <v>524581.9</v>
      </c>
      <c r="K10" s="14">
        <v>308823.3</v>
      </c>
      <c r="L10" s="14">
        <v>563180.5</v>
      </c>
      <c r="M10" s="14">
        <f t="shared" ref="M10:M29" si="1">L10-K10</f>
        <v>254357.2</v>
      </c>
      <c r="N10" s="25">
        <v>0.156</v>
      </c>
    </row>
    <row r="11" spans="1:40" ht="31.5" x14ac:dyDescent="0.25">
      <c r="A11" s="7" t="s">
        <v>16</v>
      </c>
      <c r="B11" s="13" t="s">
        <v>17</v>
      </c>
      <c r="C11" s="41">
        <v>3380355</v>
      </c>
      <c r="D11" s="14">
        <v>394600</v>
      </c>
      <c r="E11" s="28">
        <v>7004485</v>
      </c>
      <c r="F11" s="28">
        <v>9377230</v>
      </c>
      <c r="G11" s="14">
        <f t="shared" si="0"/>
        <v>2372745</v>
      </c>
      <c r="H11" s="25">
        <v>0.54500000000000004</v>
      </c>
      <c r="I11" s="14">
        <v>2231289.6</v>
      </c>
      <c r="J11" s="14">
        <v>1625599.8</v>
      </c>
      <c r="K11" s="14">
        <v>1844972.9</v>
      </c>
      <c r="L11" s="14">
        <v>5274694.0999999996</v>
      </c>
      <c r="M11" s="14">
        <f t="shared" si="1"/>
        <v>3429721.1999999997</v>
      </c>
      <c r="N11" s="25">
        <v>0.89900000000000002</v>
      </c>
    </row>
    <row r="12" spans="1:40" x14ac:dyDescent="0.25">
      <c r="A12" s="7" t="s">
        <v>18</v>
      </c>
      <c r="B12" s="13" t="s">
        <v>19</v>
      </c>
      <c r="C12" s="41">
        <v>10957491</v>
      </c>
      <c r="D12" s="14">
        <v>17730166</v>
      </c>
      <c r="E12" s="28">
        <v>14412036</v>
      </c>
      <c r="F12" s="28"/>
      <c r="G12" s="14">
        <f t="shared" si="0"/>
        <v>-14412036</v>
      </c>
      <c r="H12" s="25"/>
      <c r="I12" s="14">
        <v>10957492</v>
      </c>
      <c r="J12" s="14">
        <v>17782166</v>
      </c>
      <c r="K12" s="14">
        <v>12312407</v>
      </c>
      <c r="L12" s="14"/>
      <c r="M12" s="14">
        <f t="shared" si="1"/>
        <v>-12312407</v>
      </c>
      <c r="N12" s="25">
        <f t="shared" ref="N12:N29" si="2">L12/K12*100</f>
        <v>0</v>
      </c>
    </row>
    <row r="13" spans="1:40" ht="31.5" x14ac:dyDescent="0.25">
      <c r="A13" s="7" t="s">
        <v>20</v>
      </c>
      <c r="B13" s="13" t="s">
        <v>21</v>
      </c>
      <c r="C13" s="41">
        <v>0</v>
      </c>
      <c r="D13" s="14">
        <v>0</v>
      </c>
      <c r="E13" s="28">
        <v>0</v>
      </c>
      <c r="F13" s="28">
        <v>8027262</v>
      </c>
      <c r="G13" s="14">
        <f t="shared" si="0"/>
        <v>8027262</v>
      </c>
      <c r="H13" s="25"/>
      <c r="I13" s="14">
        <v>0</v>
      </c>
      <c r="J13" s="14">
        <v>0</v>
      </c>
      <c r="K13" s="14">
        <v>0</v>
      </c>
      <c r="L13" s="14">
        <v>4476080</v>
      </c>
      <c r="M13" s="14">
        <f t="shared" si="1"/>
        <v>4476080</v>
      </c>
      <c r="N13" s="25"/>
    </row>
    <row r="14" spans="1:40" x14ac:dyDescent="0.25">
      <c r="A14" s="7" t="s">
        <v>22</v>
      </c>
      <c r="B14" s="13" t="s">
        <v>23</v>
      </c>
      <c r="C14" s="41">
        <v>0</v>
      </c>
      <c r="D14" s="14">
        <v>0</v>
      </c>
      <c r="E14" s="28">
        <v>0</v>
      </c>
      <c r="F14" s="28"/>
      <c r="G14" s="14">
        <f t="shared" si="0"/>
        <v>0</v>
      </c>
      <c r="H14" s="24"/>
      <c r="I14" s="14">
        <v>0</v>
      </c>
      <c r="J14" s="14">
        <v>0</v>
      </c>
      <c r="K14" s="14">
        <v>0</v>
      </c>
      <c r="L14" s="14"/>
      <c r="M14" s="14">
        <f t="shared" si="1"/>
        <v>0</v>
      </c>
      <c r="N14" s="25"/>
    </row>
    <row r="15" spans="1:40" ht="17.25" hidden="1" customHeight="1" x14ac:dyDescent="0.25">
      <c r="A15" s="7" t="s">
        <v>24</v>
      </c>
      <c r="B15" s="13" t="s">
        <v>25</v>
      </c>
      <c r="C15" s="41"/>
      <c r="D15" s="14"/>
      <c r="E15" s="28"/>
      <c r="F15" s="28"/>
      <c r="G15" s="14"/>
      <c r="H15" s="24" t="e">
        <f t="shared" ref="H15:H27" si="3">F15/E15*100</f>
        <v>#DIV/0!</v>
      </c>
      <c r="I15" s="14"/>
      <c r="J15" s="14"/>
      <c r="K15" s="14"/>
      <c r="L15" s="14"/>
      <c r="M15" s="14"/>
      <c r="N15" s="25" t="e">
        <f t="shared" si="2"/>
        <v>#DIV/0!</v>
      </c>
    </row>
    <row r="16" spans="1:40" x14ac:dyDescent="0.25">
      <c r="A16" s="9"/>
      <c r="B16" s="10" t="s">
        <v>26</v>
      </c>
      <c r="C16" s="40">
        <f>SUM(C17:C28)</f>
        <v>54624765.5</v>
      </c>
      <c r="D16" s="11">
        <f>SUM(D17:D28)</f>
        <v>80175007</v>
      </c>
      <c r="E16" s="11">
        <f>SUM(E17:E28)</f>
        <v>85975404.400000006</v>
      </c>
      <c r="F16" s="55">
        <f>SUM(F17:F28)</f>
        <v>102151769.7</v>
      </c>
      <c r="G16" s="11">
        <f>F16-E16</f>
        <v>16176365.299999997</v>
      </c>
      <c r="H16" s="24">
        <v>1.7170000000000001</v>
      </c>
      <c r="I16" s="11">
        <f>SUM(I17:I28)</f>
        <v>54476077.599999994</v>
      </c>
      <c r="J16" s="11">
        <f>SUM(J17:J28)</f>
        <v>77020018.599999994</v>
      </c>
      <c r="K16" s="11">
        <f>SUM(K17:K28)</f>
        <v>82864945.599999994</v>
      </c>
      <c r="L16" s="11">
        <f>SUM(L17:L28)</f>
        <v>95040435.200000003</v>
      </c>
      <c r="M16" s="11">
        <f>L16-K16</f>
        <v>12175489.600000009</v>
      </c>
      <c r="N16" s="24">
        <v>1.782</v>
      </c>
      <c r="O16" s="12"/>
      <c r="P16" s="36">
        <f>70769934.2-L16</f>
        <v>-24270501</v>
      </c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spans="1:15" ht="31.5" x14ac:dyDescent="0.25">
      <c r="A17" s="7" t="s">
        <v>27</v>
      </c>
      <c r="B17" s="13" t="s">
        <v>28</v>
      </c>
      <c r="C17" s="41">
        <v>4007641.2</v>
      </c>
      <c r="D17" s="14">
        <v>13185130</v>
      </c>
      <c r="E17" s="28">
        <v>5110558.5</v>
      </c>
      <c r="F17" s="28">
        <v>3863092.2</v>
      </c>
      <c r="G17" s="14">
        <f t="shared" ref="G17:G29" si="4">F17-E17</f>
        <v>-1247466.2999999998</v>
      </c>
      <c r="H17" s="25">
        <v>0.75</v>
      </c>
      <c r="I17" s="14">
        <v>4007406.7</v>
      </c>
      <c r="J17" s="14">
        <v>11109603.699999999</v>
      </c>
      <c r="K17" s="14">
        <v>5109667.2</v>
      </c>
      <c r="L17" s="14">
        <v>3857794.3</v>
      </c>
      <c r="M17" s="14">
        <f t="shared" si="1"/>
        <v>-1251872.9000000004</v>
      </c>
      <c r="N17" s="25">
        <v>0.72199999999999998</v>
      </c>
    </row>
    <row r="18" spans="1:15" x14ac:dyDescent="0.25">
      <c r="A18" s="7" t="s">
        <v>29</v>
      </c>
      <c r="B18" s="13" t="s">
        <v>30</v>
      </c>
      <c r="C18" s="41">
        <v>37466.9</v>
      </c>
      <c r="D18" s="14">
        <v>39242.199999999997</v>
      </c>
      <c r="E18" s="28">
        <v>38426.9</v>
      </c>
      <c r="F18" s="28">
        <v>43130.9</v>
      </c>
      <c r="G18" s="14">
        <f t="shared" si="4"/>
        <v>4704</v>
      </c>
      <c r="H18" s="25">
        <v>1.5740000000000001</v>
      </c>
      <c r="I18" s="14">
        <v>37465.5</v>
      </c>
      <c r="J18" s="14">
        <v>39241.800000000003</v>
      </c>
      <c r="K18" s="14">
        <v>38417.800000000003</v>
      </c>
      <c r="L18" s="14">
        <v>43128.800000000003</v>
      </c>
      <c r="M18" s="14">
        <f t="shared" si="1"/>
        <v>4711</v>
      </c>
      <c r="N18" s="25">
        <v>1.573</v>
      </c>
    </row>
    <row r="19" spans="1:15" ht="66.75" customHeight="1" x14ac:dyDescent="0.25">
      <c r="A19" s="7" t="s">
        <v>31</v>
      </c>
      <c r="B19" s="13" t="s">
        <v>32</v>
      </c>
      <c r="C19" s="41">
        <v>537999</v>
      </c>
      <c r="D19" s="14">
        <v>419202.4</v>
      </c>
      <c r="E19" s="28">
        <v>773836.5</v>
      </c>
      <c r="F19" s="28">
        <v>746304.4</v>
      </c>
      <c r="G19" s="14">
        <f t="shared" si="4"/>
        <v>-27532.099999999977</v>
      </c>
      <c r="H19" s="25">
        <v>1.5620000000000001</v>
      </c>
      <c r="I19" s="14">
        <v>537991.69999999995</v>
      </c>
      <c r="J19" s="14">
        <v>419199.3</v>
      </c>
      <c r="K19" s="14">
        <v>773745.5</v>
      </c>
      <c r="L19" s="14">
        <v>746302.6</v>
      </c>
      <c r="M19" s="14">
        <f t="shared" si="1"/>
        <v>-27442.900000000023</v>
      </c>
      <c r="N19" s="25">
        <v>1.5660000000000001</v>
      </c>
    </row>
    <row r="20" spans="1:15" ht="31.5" x14ac:dyDescent="0.25">
      <c r="A20" s="7" t="s">
        <v>33</v>
      </c>
      <c r="B20" s="13" t="s">
        <v>34</v>
      </c>
      <c r="C20" s="42">
        <v>4299804.3</v>
      </c>
      <c r="D20" s="15">
        <v>5977351.5999999996</v>
      </c>
      <c r="E20" s="29">
        <v>5519174.7999999998</v>
      </c>
      <c r="F20" s="29">
        <v>5961056.7000000002</v>
      </c>
      <c r="G20" s="14">
        <f t="shared" si="4"/>
        <v>441881.90000000037</v>
      </c>
      <c r="H20" s="25">
        <v>1.167</v>
      </c>
      <c r="I20" s="15">
        <v>4298671</v>
      </c>
      <c r="J20" s="15">
        <v>5977242.7999999998</v>
      </c>
      <c r="K20" s="15">
        <v>5467217.5999999996</v>
      </c>
      <c r="L20" s="15">
        <v>5942385.9000000004</v>
      </c>
      <c r="M20" s="15">
        <f t="shared" si="1"/>
        <v>475168.30000000075</v>
      </c>
      <c r="N20" s="25">
        <v>1.0920000000000001</v>
      </c>
      <c r="O20" s="16"/>
    </row>
    <row r="21" spans="1:15" ht="31.5" x14ac:dyDescent="0.25">
      <c r="A21" s="17" t="s">
        <v>35</v>
      </c>
      <c r="B21" s="18" t="s">
        <v>36</v>
      </c>
      <c r="C21" s="42">
        <v>12982534.4</v>
      </c>
      <c r="D21" s="15">
        <v>16204089.1</v>
      </c>
      <c r="E21" s="29">
        <v>22125343</v>
      </c>
      <c r="F21" s="29">
        <v>15471194.1</v>
      </c>
      <c r="G21" s="14">
        <f t="shared" si="4"/>
        <v>-6654148.9000000004</v>
      </c>
      <c r="H21" s="25">
        <v>0.74199999999999999</v>
      </c>
      <c r="I21" s="15">
        <v>12911659.4</v>
      </c>
      <c r="J21" s="15">
        <v>15672020.5</v>
      </c>
      <c r="K21" s="15">
        <v>19900297.800000001</v>
      </c>
      <c r="L21" s="15">
        <v>11182699.1</v>
      </c>
      <c r="M21" s="15">
        <f t="shared" si="1"/>
        <v>-8717598.7000000011</v>
      </c>
      <c r="N21" s="25">
        <v>0.88200000000000001</v>
      </c>
      <c r="O21" s="16"/>
    </row>
    <row r="22" spans="1:15" ht="47.25" x14ac:dyDescent="0.25">
      <c r="A22" s="17" t="s">
        <v>37</v>
      </c>
      <c r="B22" s="18" t="s">
        <v>38</v>
      </c>
      <c r="C22" s="42">
        <v>1432133.6</v>
      </c>
      <c r="D22" s="15">
        <v>2537714.6</v>
      </c>
      <c r="E22" s="29">
        <v>2240521.6</v>
      </c>
      <c r="F22" s="29">
        <v>1450561.4</v>
      </c>
      <c r="G22" s="14">
        <f t="shared" si="4"/>
        <v>-789960.20000000019</v>
      </c>
      <c r="H22" s="25">
        <v>0.69499999999999995</v>
      </c>
      <c r="I22" s="15">
        <v>1432071.7</v>
      </c>
      <c r="J22" s="15">
        <v>2537602.9</v>
      </c>
      <c r="K22" s="15">
        <v>2216908.2000000002</v>
      </c>
      <c r="L22" s="15">
        <v>1443658.4</v>
      </c>
      <c r="M22" s="15">
        <f t="shared" si="1"/>
        <v>-773249.80000000028</v>
      </c>
      <c r="N22" s="34">
        <v>0.68600000000000005</v>
      </c>
      <c r="O22" s="16"/>
    </row>
    <row r="23" spans="1:15" ht="110.25" x14ac:dyDescent="0.25">
      <c r="A23" s="17" t="s">
        <v>39</v>
      </c>
      <c r="B23" s="18" t="s">
        <v>40</v>
      </c>
      <c r="C23" s="42">
        <v>72190.3</v>
      </c>
      <c r="D23" s="15">
        <v>109261.9</v>
      </c>
      <c r="E23" s="29">
        <v>137358.70000000001</v>
      </c>
      <c r="F23" s="29">
        <v>138576.1</v>
      </c>
      <c r="G23" s="15">
        <f t="shared" si="4"/>
        <v>1217.3999999999942</v>
      </c>
      <c r="H23" s="34">
        <v>9.5939999999999994</v>
      </c>
      <c r="I23" s="15">
        <v>72158.3</v>
      </c>
      <c r="J23" s="15">
        <v>109256</v>
      </c>
      <c r="K23" s="15">
        <v>137357.4</v>
      </c>
      <c r="L23" s="15">
        <v>129570.6</v>
      </c>
      <c r="M23" s="15">
        <f t="shared" si="1"/>
        <v>-7786.7999999999884</v>
      </c>
      <c r="N23" s="34">
        <v>9.59</v>
      </c>
      <c r="O23" s="16"/>
    </row>
    <row r="24" spans="1:15" ht="63" x14ac:dyDescent="0.25">
      <c r="A24" s="17" t="s">
        <v>41</v>
      </c>
      <c r="B24" s="18" t="s">
        <v>42</v>
      </c>
      <c r="C24" s="42">
        <v>215271.2</v>
      </c>
      <c r="D24" s="15">
        <v>333590.3</v>
      </c>
      <c r="E24" s="29">
        <v>245948.9</v>
      </c>
      <c r="F24" s="29">
        <v>378539.2</v>
      </c>
      <c r="G24" s="15">
        <f t="shared" si="4"/>
        <v>132590.30000000002</v>
      </c>
      <c r="H24" s="34">
        <v>2.165</v>
      </c>
      <c r="I24" s="15">
        <v>214874.4</v>
      </c>
      <c r="J24" s="15">
        <v>333418.8</v>
      </c>
      <c r="K24" s="15">
        <v>245753</v>
      </c>
      <c r="L24" s="15">
        <v>378329.2</v>
      </c>
      <c r="M24" s="15">
        <f t="shared" si="1"/>
        <v>132576.20000000001</v>
      </c>
      <c r="N24" s="34">
        <v>2.1640000000000001</v>
      </c>
      <c r="O24" s="16"/>
    </row>
    <row r="25" spans="1:15" x14ac:dyDescent="0.25">
      <c r="A25" s="17" t="s">
        <v>43</v>
      </c>
      <c r="B25" s="18" t="s">
        <v>44</v>
      </c>
      <c r="C25" s="42">
        <v>8612939.5999999996</v>
      </c>
      <c r="D25" s="15">
        <v>15095590.199999999</v>
      </c>
      <c r="E25" s="29">
        <v>21257311.800000001</v>
      </c>
      <c r="F25" s="29">
        <v>20706584.800000001</v>
      </c>
      <c r="G25" s="14">
        <f t="shared" si="4"/>
        <v>-550727</v>
      </c>
      <c r="H25" s="25">
        <v>1.2230000000000001</v>
      </c>
      <c r="I25" s="15">
        <v>8536999.8000000007</v>
      </c>
      <c r="J25" s="15">
        <v>14549806.800000001</v>
      </c>
      <c r="K25" s="15">
        <v>20448669.399999999</v>
      </c>
      <c r="L25" s="15">
        <v>18053894.600000001</v>
      </c>
      <c r="M25" s="14">
        <f t="shared" si="1"/>
        <v>-2394774.799999997</v>
      </c>
      <c r="N25" s="25">
        <v>1.266</v>
      </c>
      <c r="O25" s="16"/>
    </row>
    <row r="26" spans="1:15" x14ac:dyDescent="0.25">
      <c r="A26" s="17" t="s">
        <v>45</v>
      </c>
      <c r="B26" s="18" t="s">
        <v>46</v>
      </c>
      <c r="C26" s="42">
        <v>33586.1</v>
      </c>
      <c r="D26" s="15">
        <v>281390.09999999998</v>
      </c>
      <c r="E26" s="29">
        <v>46901.5</v>
      </c>
      <c r="F26" s="29">
        <v>50094.2</v>
      </c>
      <c r="G26" s="14">
        <f t="shared" si="4"/>
        <v>3192.6999999999971</v>
      </c>
      <c r="H26" s="25">
        <v>0.94399999999999995</v>
      </c>
      <c r="I26" s="15">
        <v>33580.199999999997</v>
      </c>
      <c r="J26" s="15">
        <v>280181.40000000002</v>
      </c>
      <c r="K26" s="15">
        <v>46891.9</v>
      </c>
      <c r="L26" s="15">
        <v>50038</v>
      </c>
      <c r="M26" s="14">
        <f t="shared" si="1"/>
        <v>3146.0999999999985</v>
      </c>
      <c r="N26" s="25">
        <v>0.94599999999999995</v>
      </c>
      <c r="O26" s="16"/>
    </row>
    <row r="27" spans="1:15" x14ac:dyDescent="0.25">
      <c r="A27" s="17" t="s">
        <v>47</v>
      </c>
      <c r="B27" s="18" t="s">
        <v>48</v>
      </c>
      <c r="C27" s="42">
        <v>410011</v>
      </c>
      <c r="D27" s="15">
        <v>355820</v>
      </c>
      <c r="E27" s="29">
        <v>472042</v>
      </c>
      <c r="F27" s="29">
        <v>436443</v>
      </c>
      <c r="G27" s="14">
        <f t="shared" si="4"/>
        <v>-35599</v>
      </c>
      <c r="H27" s="25">
        <f t="shared" si="3"/>
        <v>92.458510047834736</v>
      </c>
      <c r="I27" s="15">
        <v>410011</v>
      </c>
      <c r="J27" s="15">
        <v>355820</v>
      </c>
      <c r="K27" s="15">
        <v>472039.6</v>
      </c>
      <c r="L27" s="15">
        <v>436441</v>
      </c>
      <c r="M27" s="14">
        <f t="shared" si="1"/>
        <v>-35598.599999999977</v>
      </c>
      <c r="N27" s="25">
        <f t="shared" si="2"/>
        <v>92.458556443145881</v>
      </c>
      <c r="O27" s="16"/>
    </row>
    <row r="28" spans="1:15" x14ac:dyDescent="0.25">
      <c r="A28" s="17" t="s">
        <v>49</v>
      </c>
      <c r="B28" s="18" t="s">
        <v>50</v>
      </c>
      <c r="C28" s="42">
        <v>21983187.899999999</v>
      </c>
      <c r="D28" s="15">
        <v>25636624.600000001</v>
      </c>
      <c r="E28" s="29">
        <v>28007980.199999999</v>
      </c>
      <c r="F28" s="29">
        <v>52906192.700000003</v>
      </c>
      <c r="G28" s="14">
        <f t="shared" si="4"/>
        <v>24898212.500000004</v>
      </c>
      <c r="H28" s="25">
        <v>3.1240000000000001</v>
      </c>
      <c r="I28" s="15">
        <v>21983187.899999999</v>
      </c>
      <c r="J28" s="15">
        <v>25636624.600000001</v>
      </c>
      <c r="K28" s="15">
        <v>28007980.199999999</v>
      </c>
      <c r="L28" s="15">
        <v>52776192.700000003</v>
      </c>
      <c r="M28" s="14">
        <f t="shared" si="1"/>
        <v>24768212.500000004</v>
      </c>
      <c r="N28" s="25">
        <v>3.1240000000000001</v>
      </c>
      <c r="O28" s="16"/>
    </row>
    <row r="29" spans="1:15" ht="16.5" thickBot="1" x14ac:dyDescent="0.3">
      <c r="A29" s="19" t="s">
        <v>51</v>
      </c>
      <c r="B29" s="20" t="s">
        <v>52</v>
      </c>
      <c r="C29" s="43">
        <v>2945034</v>
      </c>
      <c r="D29" s="33">
        <v>3021142</v>
      </c>
      <c r="E29" s="30">
        <v>6890746</v>
      </c>
      <c r="F29" s="30">
        <v>8708767</v>
      </c>
      <c r="G29" s="14">
        <f t="shared" si="4"/>
        <v>1818021</v>
      </c>
      <c r="H29" s="25">
        <f>F29/E29*100</f>
        <v>126.3835149343772</v>
      </c>
      <c r="I29" s="33">
        <v>2945034</v>
      </c>
      <c r="J29" s="33">
        <v>3021142</v>
      </c>
      <c r="K29" s="33">
        <v>6890745.2000000002</v>
      </c>
      <c r="L29" s="33">
        <v>8708765.6999999993</v>
      </c>
      <c r="M29" s="14">
        <f t="shared" si="1"/>
        <v>1818020.4999999991</v>
      </c>
      <c r="N29" s="25">
        <f t="shared" si="2"/>
        <v>126.3835107413346</v>
      </c>
      <c r="O29" s="16"/>
    </row>
    <row r="30" spans="1:15" x14ac:dyDescent="0.25">
      <c r="A30" s="21"/>
      <c r="B30" s="22"/>
      <c r="C30" s="44"/>
      <c r="D30" s="23"/>
      <c r="E30" s="31"/>
      <c r="F30" s="31"/>
      <c r="G30" s="23"/>
      <c r="H30" s="23"/>
      <c r="I30" s="23"/>
      <c r="J30" s="23"/>
      <c r="K30" s="23"/>
      <c r="L30" s="23"/>
      <c r="M30" s="23"/>
      <c r="N30" s="16"/>
    </row>
  </sheetData>
  <mergeCells count="7">
    <mergeCell ref="A1:O1"/>
    <mergeCell ref="A2:O2"/>
    <mergeCell ref="A4:A6"/>
    <mergeCell ref="B4:B6"/>
    <mergeCell ref="C4:H4"/>
    <mergeCell ref="I4:N5"/>
    <mergeCell ref="C5:H5"/>
  </mergeCells>
  <pageMargins left="0.19680555555555557" right="0.19680555555555557" top="0.39361111111111113" bottom="0.39361111111111113" header="0.3" footer="0.3"/>
  <pageSetup paperSize="9" scale="6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2025-07-15T06:45:11Z</cp:lastPrinted>
  <dcterms:created xsi:type="dcterms:W3CDTF">2024-09-18T11:17:43Z</dcterms:created>
  <dcterms:modified xsi:type="dcterms:W3CDTF">2026-08-06T11:04:54Z</dcterms:modified>
</cp:coreProperties>
</file>