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ИП" sheetId="2" r:id="rId1"/>
    <sheet name="Карта приоритетных и проблемных" sheetId="3" r:id="rId2"/>
  </sheets>
  <definedNames>
    <definedName name="_xlnm.Print_Titles" localSheetId="0">ИП!$7:$9</definedName>
    <definedName name="_xlnm.Print_Area" localSheetId="0">ИП!$A$1:$P$125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8" i="2" l="1"/>
  <c r="H119" i="2"/>
  <c r="G120" i="2"/>
  <c r="G119" i="2"/>
  <c r="G118" i="2"/>
  <c r="J114" i="2"/>
  <c r="K114" i="2"/>
  <c r="I116" i="2"/>
  <c r="J106" i="2"/>
  <c r="J105" i="2" s="1"/>
  <c r="K106" i="2"/>
  <c r="K105" i="2" s="1"/>
  <c r="L106" i="2"/>
  <c r="L105" i="2" s="1"/>
  <c r="M106" i="2"/>
  <c r="M105" i="2" s="1"/>
  <c r="I106" i="2"/>
  <c r="I105" i="2" s="1"/>
  <c r="I100" i="2"/>
  <c r="I99" i="2" s="1"/>
  <c r="J100" i="2"/>
  <c r="J99" i="2" s="1"/>
  <c r="K100" i="2"/>
  <c r="K99" i="2" s="1"/>
  <c r="L100" i="2"/>
  <c r="L99" i="2" s="1"/>
  <c r="M100" i="2"/>
  <c r="M99" i="2" s="1"/>
  <c r="H100" i="2"/>
  <c r="H99" i="2" s="1"/>
  <c r="J73" i="2"/>
  <c r="J72" i="2" s="1"/>
  <c r="K73" i="2"/>
  <c r="K72" i="2" s="1"/>
  <c r="L73" i="2"/>
  <c r="L72" i="2" s="1"/>
  <c r="M73" i="2"/>
  <c r="M72" i="2" s="1"/>
  <c r="I73" i="2"/>
  <c r="I72" i="2" s="1"/>
  <c r="J119" i="2" l="1"/>
  <c r="G117" i="2"/>
  <c r="K118" i="2"/>
  <c r="I120" i="2"/>
  <c r="L120" i="2"/>
  <c r="H120" i="2"/>
  <c r="H117" i="2" s="1"/>
  <c r="I114" i="2"/>
  <c r="J120" i="2"/>
  <c r="L119" i="2"/>
  <c r="J118" i="2"/>
  <c r="K120" i="2"/>
  <c r="M119" i="2"/>
  <c r="M120" i="2"/>
  <c r="K119" i="2"/>
  <c r="M118" i="2"/>
  <c r="I118" i="2"/>
  <c r="L42" i="2"/>
  <c r="L41" i="2" s="1"/>
  <c r="H35" i="2"/>
  <c r="I35" i="2"/>
  <c r="J35" i="2"/>
  <c r="K35" i="2"/>
  <c r="L35" i="2"/>
  <c r="M35" i="2"/>
  <c r="G35" i="2"/>
  <c r="J117" i="2" l="1"/>
  <c r="K117" i="2"/>
  <c r="M117" i="2"/>
  <c r="F28" i="3"/>
  <c r="F29" i="3"/>
  <c r="F30" i="3"/>
  <c r="F31" i="3"/>
  <c r="F32" i="3"/>
  <c r="F33" i="3"/>
  <c r="F34" i="3"/>
  <c r="F35" i="3"/>
  <c r="F25" i="3"/>
  <c r="F26" i="3"/>
  <c r="F27" i="3"/>
  <c r="F24" i="3"/>
  <c r="F23" i="3"/>
  <c r="E10" i="3"/>
  <c r="F10" i="3" s="1"/>
  <c r="E11" i="3"/>
  <c r="F11" i="3" s="1"/>
  <c r="E12" i="3"/>
  <c r="F12" i="3" s="1"/>
  <c r="E13" i="3"/>
  <c r="F13" i="3" s="1"/>
  <c r="E14" i="3"/>
  <c r="F14" i="3" s="1"/>
  <c r="E15" i="3"/>
  <c r="F15" i="3" s="1"/>
  <c r="E16" i="3"/>
  <c r="F16" i="3" s="1"/>
  <c r="E17" i="3"/>
  <c r="F17" i="3" s="1"/>
  <c r="E18" i="3"/>
  <c r="F18" i="3" s="1"/>
  <c r="E19" i="3"/>
  <c r="F19" i="3" s="1"/>
  <c r="E20" i="3"/>
  <c r="F20" i="3" s="1"/>
  <c r="E9" i="3"/>
  <c r="F9" i="3" s="1"/>
  <c r="I80" i="2" l="1"/>
  <c r="I119" i="2" s="1"/>
  <c r="I117" i="2" s="1"/>
  <c r="L79" i="2"/>
  <c r="L118" i="2" s="1"/>
  <c r="L117" i="2" s="1"/>
  <c r="E8" i="3"/>
  <c r="F8" i="3" s="1"/>
  <c r="M78" i="2" l="1"/>
  <c r="L78" i="2"/>
  <c r="K78" i="2"/>
  <c r="J78" i="2"/>
  <c r="I78" i="2" l="1"/>
  <c r="L121" i="2" l="1"/>
  <c r="K121" i="2"/>
  <c r="J121" i="2"/>
  <c r="M121" i="2"/>
  <c r="I121" i="2"/>
</calcChain>
</file>

<file path=xl/sharedStrings.xml><?xml version="1.0" encoding="utf-8"?>
<sst xmlns="http://schemas.openxmlformats.org/spreadsheetml/2006/main" count="478" uniqueCount="216">
  <si>
    <t>№</t>
  </si>
  <si>
    <t>Единица измерения</t>
  </si>
  <si>
    <t>Плановый период</t>
  </si>
  <si>
    <t xml:space="preserve">Инвестиционный план по реализации плана развития </t>
  </si>
  <si>
    <t>Наименование</t>
  </si>
  <si>
    <t xml:space="preserve">Приложение 13 к Методике </t>
  </si>
  <si>
    <t>%</t>
  </si>
  <si>
    <t>СПОРТ</t>
  </si>
  <si>
    <t>млн.тенге</t>
  </si>
  <si>
    <t>810.013.028</t>
  </si>
  <si>
    <t>810.014.028</t>
  </si>
  <si>
    <t>810.044.028</t>
  </si>
  <si>
    <t>124.045.028</t>
  </si>
  <si>
    <t>810.098.034</t>
  </si>
  <si>
    <t>ОБ</t>
  </si>
  <si>
    <t>Повышение технического уровня состояния уличных автодорог СНП</t>
  </si>
  <si>
    <t>124.009.015</t>
  </si>
  <si>
    <t>Базовое значение</t>
  </si>
  <si>
    <t xml:space="preserve">2024 год факт </t>
  </si>
  <si>
    <t xml:space="preserve">потребность 2030 год </t>
  </si>
  <si>
    <t>Обеспеченность, %</t>
  </si>
  <si>
    <t>Реализация Национального плана развития</t>
  </si>
  <si>
    <t>Железинский</t>
  </si>
  <si>
    <t>Показатель результата 6.3 Общая площадь введенных в эксплуатацию жилых зданий</t>
  </si>
  <si>
    <t>тыс кв. м.</t>
  </si>
  <si>
    <t>КНИ 30 Инвестиции в основной капитал, % от ВВП по республике</t>
  </si>
  <si>
    <t>ЦИ Инвестиции в основной капитал</t>
  </si>
  <si>
    <t xml:space="preserve">млрд.
тенге
</t>
  </si>
  <si>
    <t xml:space="preserve">Карта приоритетных и проблемных зон по Железинскому району
</t>
  </si>
  <si>
    <t>количество проектов</t>
  </si>
  <si>
    <t>810.009.015/   810.098.015</t>
  </si>
  <si>
    <t>КНИ 13 Уровень обеспеченности социальными благами и услугами в соответствии с Системой региональных стандартов</t>
  </si>
  <si>
    <t>Актауский</t>
  </si>
  <si>
    <t>По району</t>
  </si>
  <si>
    <t>Алакольский</t>
  </si>
  <si>
    <t>Башмачинский</t>
  </si>
  <si>
    <t>Веселорощинский</t>
  </si>
  <si>
    <t>Енбекшинский</t>
  </si>
  <si>
    <t>Казахстанский</t>
  </si>
  <si>
    <t>Лесной</t>
  </si>
  <si>
    <t>Михайловский</t>
  </si>
  <si>
    <t>Новомирский</t>
  </si>
  <si>
    <t>Майлы</t>
  </si>
  <si>
    <t>Прииртышский</t>
  </si>
  <si>
    <t>Приложение к Плану развития Железинского района на 2026-2030 годы</t>
  </si>
  <si>
    <t>*</t>
  </si>
  <si>
    <t xml:space="preserve">24,5 </t>
  </si>
  <si>
    <t xml:space="preserve">23,4 </t>
  </si>
  <si>
    <t xml:space="preserve">23,6 </t>
  </si>
  <si>
    <t xml:space="preserve">23,8 </t>
  </si>
  <si>
    <t xml:space="preserve">24,2 </t>
  </si>
  <si>
    <t>24,4</t>
  </si>
  <si>
    <t>Железин ауданының 2026-2030 жылдарға арналған даму жоспарын іске асыру жөніндегі инвестициялық жоспар</t>
  </si>
  <si>
    <t>Атаы</t>
  </si>
  <si>
    <t>Жауапты орындаушы</t>
  </si>
  <si>
    <t>Ақпарат көзі</t>
  </si>
  <si>
    <t>Өлшем бірлігі</t>
  </si>
  <si>
    <t xml:space="preserve"> 2024 жыл (факт)</t>
  </si>
  <si>
    <t>Жоспарлы кезең</t>
  </si>
  <si>
    <t>2026         жыл</t>
  </si>
  <si>
    <t>2027          жыл</t>
  </si>
  <si>
    <t>2028         жыл</t>
  </si>
  <si>
    <t>2029        жыл</t>
  </si>
  <si>
    <t>2030        жыл</t>
  </si>
  <si>
    <t>Қаржыландыру көзі</t>
  </si>
  <si>
    <t xml:space="preserve">Бюджеттік бағдарламаның/кіші бағдарламаның коды </t>
  </si>
  <si>
    <t>Жобаны іске асырудан күтілетін нәтиже, құрылған жұмыс орындарының саны (тұрақты/уақытша)</t>
  </si>
  <si>
    <t xml:space="preserve">Облыс әкімінің орынбасары – Кабылтаева А.Ж. Д.К.,
ЭБЖБ – Назарчук И.П.
</t>
  </si>
  <si>
    <t>ресми стат ақпарат</t>
  </si>
  <si>
    <t>Іс-шара:</t>
  </si>
  <si>
    <t>Ауыл Аманаты бағдарламасы шеңберінде кредиттер беру</t>
  </si>
  <si>
    <t>Аудан әкімінің орынбасары-Омар Н.Е.; КАШБ-Кантарбаев Б.К.</t>
  </si>
  <si>
    <t>жобалар саны</t>
  </si>
  <si>
    <t>АШБ-на ақпарат</t>
  </si>
  <si>
    <t>Барлық қаржы ресурстары, оның ішінде:</t>
  </si>
  <si>
    <t>Облыстың даму жоспарын іске асыру</t>
  </si>
  <si>
    <t>3-бағыт: өмірдің жоғары сапасы</t>
  </si>
  <si>
    <t>ЖҚҮӘӘБ-Кадырова С.К.</t>
  </si>
  <si>
    <t>Мақсаты: халықты жұмыспен қамтуға жәрдемдесу және атаулы әлеуметтік қолдауды күшейту</t>
  </si>
  <si>
    <r>
      <t xml:space="preserve">НИ </t>
    </r>
    <r>
      <rPr>
        <sz val="10"/>
        <color theme="1"/>
        <rFont val="Times New Roman"/>
        <family val="1"/>
        <charset val="204"/>
      </rPr>
      <t>жұмыссыздық деңгейі</t>
    </r>
    <r>
      <rPr>
        <b/>
        <sz val="10"/>
        <color theme="1"/>
        <rFont val="Times New Roman"/>
        <family val="1"/>
        <charset val="204"/>
      </rPr>
      <t xml:space="preserve"> (республика бойынша)</t>
    </r>
  </si>
  <si>
    <t>ЕХӘҚМ, ЖАО</t>
  </si>
  <si>
    <t>1-міндет. 2930-дан астам азаматты жұмысқа орналастыру, оның ішінде жастар-2456 адам</t>
  </si>
  <si>
    <t>Нәтиже көрсеткіші 1.1:Жұмысқа орналастырылған азаматтардың саны</t>
  </si>
  <si>
    <t xml:space="preserve">Аудан әкімінің орынбасары-Усина Р.К., ЖҚӘББ </t>
  </si>
  <si>
    <t>"Еңбек нарығы" АИС</t>
  </si>
  <si>
    <t>адам</t>
  </si>
  <si>
    <t>соның ішінде жастар:</t>
  </si>
  <si>
    <t>Субсидияланатын жұмыс орындарына жұмысқа орналастыру</t>
  </si>
  <si>
    <t>ЖҚӘББ</t>
  </si>
  <si>
    <t>есеп</t>
  </si>
  <si>
    <t>Барлығы қаржылық ресурстар, дәл:</t>
  </si>
  <si>
    <t>ОМО</t>
  </si>
  <si>
    <t>әкімшілік мәліметтер ҰЭМ</t>
  </si>
  <si>
    <t>Мақсат. Елді мекендердің типіне(қаласына, ауылына) және мөлшеріне (халық санына) байланысты объектілер мен көрсетілетін қызметтердің (игіліктердің) халыққа қолжетімділігінің ең төмен міндетті деңгейін қамтамасыз ету</t>
  </si>
  <si>
    <r>
      <t xml:space="preserve">НИ </t>
    </r>
    <r>
      <rPr>
        <sz val="10"/>
        <color theme="1"/>
        <rFont val="Times New Roman"/>
        <family val="1"/>
        <charset val="204"/>
      </rPr>
      <t>Өңірлік стандарттар жүйесіне сәйкес әлеуметтік игіліктермен және қызметтермен қамтамасыз ету деңгейі</t>
    </r>
    <r>
      <rPr>
        <b/>
        <sz val="10"/>
        <color theme="1"/>
        <rFont val="Times New Roman"/>
        <family val="1"/>
        <charset val="204"/>
      </rPr>
      <t>, (облыс бойынша)</t>
    </r>
  </si>
  <si>
    <t xml:space="preserve">облыс әкімінің орынбасары –   Кабылтаева А.Ж., 
ЭБЖБ - Назарчук И.П.
</t>
  </si>
  <si>
    <t>Железин ауданы бойынша</t>
  </si>
  <si>
    <t>аудан әкімінің орынбасары - Омар Н.Е., ЭБЖБ - Арынгазинов Р.К.</t>
  </si>
  <si>
    <t>Міндет. Ауыл тұрғындары үшін қолайлы орта құру</t>
  </si>
  <si>
    <t>МӘДЕНИЕТ</t>
  </si>
  <si>
    <r>
      <t xml:space="preserve"> 3.1      нәтиженің көрсеткіші                                        </t>
    </r>
    <r>
      <rPr>
        <sz val="10"/>
        <color theme="1"/>
        <rFont val="Times New Roman"/>
        <family val="1"/>
        <charset val="204"/>
      </rPr>
      <t>Мәдениет объектілерімен және қызметтерімен қамтамасыз етудің өсуі</t>
    </r>
  </si>
  <si>
    <t xml:space="preserve">Аудан әкімінің орынбасары-Усина Р.К., МДШСБ - Мукушева А.А. </t>
  </si>
  <si>
    <t xml:space="preserve">әкімшілік мәліметтер  </t>
  </si>
  <si>
    <t>мәдениет объектілерінің саны</t>
  </si>
  <si>
    <t>Железинка ауылында тарихи-өлкетану мұражайына арналған көрме залын салу</t>
  </si>
  <si>
    <t xml:space="preserve">ЭНСБ - Рамазанов К.Б., МДШСБ - Мукушева А.А. </t>
  </si>
  <si>
    <t>млн,теңге</t>
  </si>
  <si>
    <t>пайдалануға беру актісі</t>
  </si>
  <si>
    <t>ОБ-тен</t>
  </si>
  <si>
    <t>млн.теңге</t>
  </si>
  <si>
    <r>
      <t xml:space="preserve"> 4.1 нәтиженің көрсеткіші                                          </t>
    </r>
    <r>
      <rPr>
        <sz val="10"/>
        <color theme="1"/>
        <rFont val="Times New Roman"/>
        <family val="1"/>
        <charset val="204"/>
      </rPr>
      <t>Дене шынықтырумен және спортпен шұғылданатын азаматтар санын жалпы халықтың 50% - на дейін жеткізу</t>
    </r>
  </si>
  <si>
    <t>ЖАО-дың әкімшілік мәліметтері</t>
  </si>
  <si>
    <t>Железинка ауылында бассейн салу</t>
  </si>
  <si>
    <t>саны</t>
  </si>
  <si>
    <t>ЖОЛ ИНФРАҚҰРЫЛЫМЫ</t>
  </si>
  <si>
    <r>
      <rPr>
        <b/>
        <sz val="10"/>
        <rFont val="Times New Roman"/>
        <family val="1"/>
        <charset val="204"/>
      </rPr>
      <t xml:space="preserve"> 5.1</t>
    </r>
    <r>
      <rPr>
        <sz val="10"/>
        <rFont val="Times New Roman"/>
        <family val="1"/>
        <charset val="204"/>
      </rPr>
      <t xml:space="preserve">   нәтиженің көрсеткіші                                           Жақсы және қанағаттанарлық жағдайда ішкі жолдардың үлесін арттыру </t>
    </r>
    <r>
      <rPr>
        <b/>
        <sz val="10"/>
        <rFont val="Times New Roman"/>
        <family val="1"/>
        <charset val="204"/>
      </rPr>
      <t>(облыс бойынша)</t>
    </r>
  </si>
  <si>
    <t xml:space="preserve">облыс әкімінің бірінші орынбасары – Батыргужинов С.Б.,
ЖКАЖБ – 
Кашкиров К.Ш.
</t>
  </si>
  <si>
    <t>шқ</t>
  </si>
  <si>
    <t>ЭНСБ - Рамазанов К.Б.</t>
  </si>
  <si>
    <t>млн. теңге</t>
  </si>
  <si>
    <t>2027-орындалған жұмыстар актісі, 2028-пайдалануға беру актісі</t>
  </si>
  <si>
    <t>Михайловка ауылдық округінің әкімі - Вагитов Р.С.</t>
  </si>
  <si>
    <t>Железинка ауылындағы жолдарды орташа жөндеу (Гоголь көшесі-0,938 шқ., Клубная көшесі-0,813 шқ., Жамбыл көшесі-0,570 шқ, Комаров көшесі-0,430 шқ., К.Сарымов көшесі-0,130 шқ.,.)</t>
  </si>
  <si>
    <t>Железин ауылдық округінің әкімі - Айсаков К.Ж.</t>
  </si>
  <si>
    <t>Уәлиханов ауылындағы көшелерді орташа жөндеу - 0,37 шқ.  (Зеленая көшесі-0,265 шқ., Привокзальная-0,105 шқ., .)</t>
  </si>
  <si>
    <t>Еңбекші ауылдық округінің әкімі - Краузе А.Б.</t>
  </si>
  <si>
    <t>Уәлиханов ауылындағы көшелерді орташа жөндеу - 0,76 шқ  ( Молодежная көшесі-0,3 шқ., Железнодорожников-0,46 шқ.)</t>
  </si>
  <si>
    <t>Жаңа жұлдыз ауылындағы көшелерді орташа жөндеу( .Северная көшесі-2,1  шқ)</t>
  </si>
  <si>
    <t>Қазақстан ауылдық округінің әкімі - Сатканов Ж.К.</t>
  </si>
  <si>
    <t>Еңбекші ауылында көше жолын орташа жөндеу (Абая көшесі-1,32шқ.)</t>
  </si>
  <si>
    <t xml:space="preserve">Железинка ауылында көше жолын орташа жөндеу-0,325 шқ, (Зерновая көшесінен Амангельды көшесінен Зерновая көшесінің 18 үйәне дейін) </t>
  </si>
  <si>
    <t>Железинка ауылындағы 16 көшенің кентішілік жолдарын орташа жөндеу - 5,424 шқ</t>
  </si>
  <si>
    <t>Мыңкөл ауылы кіреберіс жолын орташа жөндеу (2,3 шқ)</t>
  </si>
  <si>
    <t>Петропавловка ауылына кірме жолды орташа жөндеу (0,530 шқ)</t>
  </si>
  <si>
    <r>
      <t xml:space="preserve"> 6.3  нәтиженің көрсеткіші                                       </t>
    </r>
    <r>
      <rPr>
        <sz val="10"/>
        <color theme="1"/>
        <rFont val="Times New Roman"/>
        <family val="1"/>
        <charset val="204"/>
      </rPr>
      <t>Пайдалануға берілген тұрғын үйлердің жалпы ауданы</t>
    </r>
  </si>
  <si>
    <t xml:space="preserve">Аудан әкімінің орынбасары-Омар Н.Е., ЭНСБ-Рамазанов К.Б. </t>
  </si>
  <si>
    <t>мың шаршы метр</t>
  </si>
  <si>
    <t>Железинка ауылындағы тұрғын үй ғимаратын қайта жаңарту (ЖСҚ әзірлеумен)</t>
  </si>
  <si>
    <t>ЭНСБ- Рамазанов К.Б.</t>
  </si>
  <si>
    <t>2026-ЖСҚ, 2029-пайдалануға беру актісі</t>
  </si>
  <si>
    <t>Аудан бюджеттен</t>
  </si>
  <si>
    <r>
      <rPr>
        <b/>
        <sz val="10"/>
        <rFont val="Times New Roman"/>
        <family val="1"/>
        <charset val="204"/>
      </rPr>
      <t xml:space="preserve">НИ  </t>
    </r>
    <r>
      <rPr>
        <sz val="10"/>
        <rFont val="Times New Roman"/>
        <family val="1"/>
        <charset val="204"/>
      </rPr>
      <t xml:space="preserve">Халықты қалдықтарды жинау және шығару жөніндегі қызметтермен қамтамасыз ету </t>
    </r>
    <r>
      <rPr>
        <b/>
        <sz val="10"/>
        <rFont val="Times New Roman"/>
        <family val="1"/>
        <charset val="204"/>
      </rPr>
      <t>(облыс бойынша)</t>
    </r>
  </si>
  <si>
    <t>облыс әкімінің орынбасары –Кабылтаева А.Ж.,
ҚОСРЖҚПБ – 
Толеутаев С.С</t>
  </si>
  <si>
    <t>ведомстволық мәліметтер</t>
  </si>
  <si>
    <t>Қоқысты бөлек жинауға арналған контейнерлерді сатып алу</t>
  </si>
  <si>
    <t>орындалған жұмыстардың актісі</t>
  </si>
  <si>
    <t>4-бағыт: экономика мен қоғамның түпкілікті өзгерістері</t>
  </si>
  <si>
    <t xml:space="preserve">облыс әкімінің орынбасары – Кабылтаева А.Ж., УИИР – 
Курманова Л.Р.
</t>
  </si>
  <si>
    <t>млрд. теңге</t>
  </si>
  <si>
    <t xml:space="preserve">аудан әкімінің орынбасары - Омар Н.Е., КАШБ - Кантарбаев Б.К. </t>
  </si>
  <si>
    <t>млрд.теңге</t>
  </si>
  <si>
    <t xml:space="preserve">Облыс әкімінің орынбасары – Кабылтаева А.Ж., УИИР – 
Курманова Л.Р.
</t>
  </si>
  <si>
    <t xml:space="preserve">Аудан әкімінің орынбасары - Омар Н.Е., КАШБ - Кантарбаев Б.К. </t>
  </si>
  <si>
    <t>Ауыл шаруашылығы техникасы мен жабдықтарын сатып алу</t>
  </si>
  <si>
    <t xml:space="preserve">КАШБ - Кантарбаев Б.К. </t>
  </si>
  <si>
    <t>аудан әкіміне ақпарат</t>
  </si>
  <si>
    <t>"Еңбек Жол" ЖШС 495,3 га алаңда суармалы учаске салу</t>
  </si>
  <si>
    <t>"Жұмабек Агро" ЖШС, 6,0 мың тоннаға арналған қойма салу</t>
  </si>
  <si>
    <t>"Самұрық және К" ЖШС, 12,0 мың тоннаға арналған овеқойма салу</t>
  </si>
  <si>
    <t>Айына 800 тонна майлы дақылдарды (өсімдік майы) өңдеу цехын салу, "Асима Агро" ЖШС</t>
  </si>
  <si>
    <t>енгізу актісі</t>
  </si>
  <si>
    <t>Басқа көздерден</t>
  </si>
  <si>
    <r>
      <t xml:space="preserve"> 34 НҰИ </t>
    </r>
    <r>
      <rPr>
        <sz val="10"/>
        <rFont val="Times New Roman"/>
        <family val="1"/>
        <charset val="204"/>
      </rPr>
      <t>Парниктік газдардың шекті көлемі, % (1990 деңгейіне) (республика бойынша)</t>
    </r>
  </si>
  <si>
    <t>кадастр жөнінде ұлттық баяндама</t>
  </si>
  <si>
    <r>
      <t xml:space="preserve">НИ </t>
    </r>
    <r>
      <rPr>
        <sz val="10"/>
        <rFont val="Times New Roman"/>
        <family val="1"/>
        <charset val="204"/>
      </rPr>
      <t>коммуналдық қалдықтарды қайта өңдеу және кәдеге жарату үлесі</t>
    </r>
  </si>
  <si>
    <t>ЭТРМ</t>
  </si>
  <si>
    <t>Іс - шара:</t>
  </si>
  <si>
    <t>Аудан әкімінің орынбасары - Омар Н.Е.,ЭНСБ - Рамазанов К.Б.</t>
  </si>
  <si>
    <t>Ауданның ауылдық округтерінде тұрмыстық қатты қалдықтармен жұмыс істеу объектілерін ұйымдастыру, күтіп ұстау және абаттандыру</t>
  </si>
  <si>
    <t>Железин ауданының ауылдары мен ауылдық округтерінің әкімдері</t>
  </si>
  <si>
    <t>аудан бюджетінен</t>
  </si>
  <si>
    <t>5-бағыт: жоспарлаудың өзге де құжаттарын, мемлекеттік функцияларды, өкілеттіктерді іске асыру және (немесе) Мемлекеттік қызмет көрсету</t>
  </si>
  <si>
    <t>Мақсаты: тұрақты даму мақсаттарын іске асыру</t>
  </si>
  <si>
    <r>
      <t xml:space="preserve">НИ </t>
    </r>
    <r>
      <rPr>
        <sz val="10"/>
        <color theme="1"/>
        <rFont val="Times New Roman"/>
        <family val="1"/>
        <charset val="204"/>
      </rPr>
      <t>Бір тұрғынға тұрғын үймен қамтамасыз ету</t>
    </r>
    <r>
      <rPr>
        <b/>
        <sz val="10"/>
        <color theme="1"/>
        <rFont val="Times New Roman"/>
        <family val="1"/>
        <charset val="204"/>
      </rPr>
      <t xml:space="preserve"> (облыс бойынша)</t>
    </r>
  </si>
  <si>
    <t>облыс әкімінің бірінші орынбасары – Батыргужинов С.Б., ҚМ – Ажмұрат А.Қ.</t>
  </si>
  <si>
    <t>ш.м.</t>
  </si>
  <si>
    <t>Халықтың әлеуметтік осал топтары үшін коммуналдық тұрғын үй қорынан тұрғын үй сатып алу</t>
  </si>
  <si>
    <t>пәтерлердің саны</t>
  </si>
  <si>
    <t>Сатып алу-сату шарты</t>
  </si>
  <si>
    <t>Халықтың әлеуметтік осал топтары үшін тұрғын үй коммуналдық тұрғын үй қорын сатып алу</t>
  </si>
  <si>
    <t>барлығы АДЖ-нан</t>
  </si>
  <si>
    <t>аудан бюджеттен</t>
  </si>
  <si>
    <t>Барлығы қаржылық ресурстар</t>
  </si>
  <si>
    <t>оның ішінде нысаналы индикаторлармен және нәтижелер көрсеткіштерімен қамтылмаған қаржы ресурстары</t>
  </si>
  <si>
    <r>
      <rPr>
        <b/>
        <sz val="10"/>
        <color rgb="FF000000"/>
        <rFont val="Times New Roman"/>
        <family val="1"/>
        <charset val="204"/>
      </rPr>
      <t>3 НҰИ</t>
    </r>
    <r>
      <rPr>
        <sz val="10"/>
        <color rgb="FF000000"/>
        <rFont val="Times New Roman"/>
        <family val="1"/>
        <charset val="204"/>
      </rPr>
      <t xml:space="preserve"> Еңбек өнімділігінің жинақталған өсу индексі, 2022=100 </t>
    </r>
    <r>
      <rPr>
        <b/>
        <sz val="10"/>
        <color rgb="FF000000"/>
        <rFont val="Times New Roman"/>
        <family val="1"/>
        <charset val="204"/>
      </rPr>
      <t>(облыс бойынша)</t>
    </r>
  </si>
  <si>
    <t>1-бағыт: экономиканың берік іргетасы</t>
  </si>
  <si>
    <t>Аяқтуя нысаны</t>
  </si>
  <si>
    <t>2025 жыл (жоспар)</t>
  </si>
  <si>
    <r>
      <rPr>
        <b/>
        <sz val="10"/>
        <color theme="1"/>
        <rFont val="Times New Roman"/>
        <family val="1"/>
        <charset val="204"/>
      </rPr>
      <t>11 НҰИ</t>
    </r>
    <r>
      <rPr>
        <sz val="10"/>
        <color theme="1"/>
        <rFont val="Times New Roman"/>
        <family val="1"/>
        <charset val="204"/>
      </rPr>
      <t xml:space="preserve"> Табысы ең төменгі күнкөріс деңгейінен төмен/кедейлік шегінен төмен халықтың үлесі, % </t>
    </r>
    <r>
      <rPr>
        <b/>
        <sz val="10"/>
        <color theme="1"/>
        <rFont val="Times New Roman"/>
        <family val="1"/>
        <charset val="204"/>
      </rPr>
      <t>(облыс бойынша)</t>
    </r>
  </si>
  <si>
    <r>
      <t xml:space="preserve">13 НҰИ </t>
    </r>
    <r>
      <rPr>
        <sz val="10"/>
        <color theme="1"/>
        <rFont val="Times New Roman"/>
        <family val="1"/>
        <charset val="204"/>
      </rPr>
      <t>Өңірлік стандарттар жүйесіне сәйкес әлеуметтік игіліктермен және қызметтермен қамтамасыз ету деңгейі, ауыл (</t>
    </r>
    <r>
      <rPr>
        <b/>
        <sz val="10"/>
        <color theme="1"/>
        <rFont val="Times New Roman"/>
        <family val="1"/>
        <charset val="204"/>
      </rPr>
      <t>республика бойынша</t>
    </r>
    <r>
      <rPr>
        <sz val="10"/>
        <color theme="1"/>
        <rFont val="Times New Roman"/>
        <family val="1"/>
        <charset val="204"/>
      </rPr>
      <t>)</t>
    </r>
  </si>
  <si>
    <t>ҰЭМ-нің әкімшілік мәліметтері</t>
  </si>
  <si>
    <t>Башмачин-Озерное жолдардың орташа жөндеу, 20,2 шқ  (шө.91--111,2)</t>
  </si>
  <si>
    <t>Михайловка ауылындағы жолдардың орташа жөндеу (Чапаев көшесі-0,7 шқ., Астана көшесі-0,4 шқ.)</t>
  </si>
  <si>
    <t xml:space="preserve">Железинка ауылында Маяковский көшесін орташа жөндеу (сол жағы) </t>
  </si>
  <si>
    <t xml:space="preserve">Железинка ауылында Маяковский көшесін орташа жөндеу (оң жағы) </t>
  </si>
  <si>
    <r>
      <rPr>
        <b/>
        <sz val="10"/>
        <color rgb="FF000000"/>
        <rFont val="Times New Roman"/>
        <family val="1"/>
        <charset val="204"/>
      </rPr>
      <t xml:space="preserve"> 30 НҰИ</t>
    </r>
    <r>
      <rPr>
        <sz val="10"/>
        <color rgb="FF000000"/>
        <rFont val="Times New Roman"/>
        <family val="1"/>
        <charset val="204"/>
      </rPr>
      <t xml:space="preserve">
Негізгі капиталға инвестициялар (ИОК),</t>
    </r>
    <r>
      <rPr>
        <b/>
        <sz val="10"/>
        <color rgb="FF000000"/>
        <rFont val="Times New Roman"/>
        <family val="1"/>
        <charset val="204"/>
      </rPr>
      <t xml:space="preserve">                        (облыс бойынша)</t>
    </r>
  </si>
  <si>
    <r>
      <rPr>
        <b/>
        <sz val="10"/>
        <color rgb="FF000000"/>
        <rFont val="Times New Roman"/>
        <family val="1"/>
        <charset val="204"/>
      </rPr>
      <t>31 НҰИ</t>
    </r>
    <r>
      <rPr>
        <sz val="10"/>
        <color rgb="FF000000"/>
        <rFont val="Times New Roman"/>
        <family val="1"/>
        <charset val="204"/>
      </rPr>
      <t xml:space="preserve">
ИОК жалпы көлеміндегі сыртқы инвестициялардың үлесі,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Times New Roman"/>
        <family val="1"/>
        <charset val="204"/>
      </rPr>
      <t xml:space="preserve"> (облыс бойынша)</t>
    </r>
  </si>
  <si>
    <t>Тұрақты жұмыс орындарын құру-84 бірлік</t>
  </si>
  <si>
    <t>Субсидияланатын жұмыс орындарына жұмысқа орналасу-2030 жылдың соңына қарай 1183 адам</t>
  </si>
  <si>
    <t>Мұражай экспонаттарының сақталуын қамтамасыз ету, көрмелер өткізу үшін жайлылықты қамтамасыз ету. Тұрақты жұмыс орындары 2 адам.</t>
  </si>
  <si>
    <t>Спортпен шұғылданатын азаматтар санын көбейту. Тұрақты жұмыс орындары - 10. Уақытша-5.</t>
  </si>
  <si>
    <t>Жергілікті маңызы бар автомобиль жолының жай-күйінің техникалық деңгейін арттыру</t>
  </si>
  <si>
    <t>АЕМ көше автожолдарының жай күйінің техникалық деңгейін арттыру</t>
  </si>
  <si>
    <t>Пәтерлердің жалпы ауданы 567,5 ш. м.</t>
  </si>
  <si>
    <t>Экологиялық жағдайды жақсарту, қалдықтарды қайта өңдеу тиімділігі</t>
  </si>
  <si>
    <t>Ауыл шаруашылығы техникасы паркін жаңарту, еңбек өнімділігін арттыру.</t>
  </si>
  <si>
    <t>Жобаның қуаттылығы-10,0 мың тонна көкөніс. Тұрақты жұмыс орындары-5</t>
  </si>
  <si>
    <t>Жобаның қуаттылығы-6,0 мың тонна. Тұрақты жұмыс орындары-5</t>
  </si>
  <si>
    <t>Жобаның қуаттылығы -12,0 мың тонна. Тұрақты жұмыс орындары-5</t>
  </si>
  <si>
    <t>Жобаның қуаттылығы-айына 800 тонна. Тұрақты жұмыс орындары-5</t>
  </si>
  <si>
    <t>Қоршаған ортаның ластануын болдырмау, елді мекендердегі экологиялық жағдайды жақсарту, санитарлық-эпидемиологиялық қауіпсіздікті қамтамасыз ету.</t>
  </si>
  <si>
    <t>Жалға берілетін тұрғын үй беру кезектілікті төмендетуге, ХӘОТ қатарындағы азаматтардың тұрғын үй жағдайларын жақсартуға мүмкіндік береді</t>
  </si>
  <si>
    <t>ЖБ</t>
  </si>
  <si>
    <t>Аудан бюджеті</t>
  </si>
  <si>
    <t>Басқа көздер</t>
  </si>
  <si>
    <t>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</si>
</sst>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" fillId="8" borderId="0" xfId="0" applyFont="1" applyFill="1"/>
    <xf numFmtId="0" fontId="1" fillId="2" borderId="0" xfId="0" applyFont="1" applyFill="1"/>
    <xf numFmtId="164" fontId="12" fillId="0" borderId="2" xfId="0" applyNumberFormat="1" applyFont="1" applyBorder="1" applyAlignment="1">
      <alignment horizontal="center" vertical="center" wrapText="1"/>
    </xf>
    <xf numFmtId="0" fontId="6" fillId="9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165" fontId="9" fillId="9" borderId="2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8" borderId="2" xfId="0" applyNumberFormat="1" applyFont="1" applyFill="1" applyBorder="1" applyAlignment="1">
      <alignment horizontal="center" vertical="center" wrapText="1"/>
    </xf>
    <xf numFmtId="164" fontId="9" fillId="7" borderId="2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164" fontId="9" fillId="8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vertical="top" wrapText="1"/>
    </xf>
    <xf numFmtId="0" fontId="1" fillId="5" borderId="2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justify" vertical="top" wrapText="1"/>
    </xf>
    <xf numFmtId="0" fontId="1" fillId="5" borderId="2" xfId="0" applyFont="1" applyFill="1" applyBorder="1" applyAlignment="1">
      <alignment horizontal="justify" vertical="top" wrapText="1"/>
    </xf>
    <xf numFmtId="0" fontId="1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64" fontId="1" fillId="5" borderId="2" xfId="0" applyNumberFormat="1" applyFont="1" applyFill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 wrapText="1"/>
    </xf>
    <xf numFmtId="0" fontId="4" fillId="5" borderId="2" xfId="0" applyFont="1" applyFill="1" applyBorder="1" applyAlignment="1">
      <alignment horizontal="justify" vertical="top" wrapText="1"/>
    </xf>
    <xf numFmtId="164" fontId="4" fillId="5" borderId="2" xfId="0" applyNumberFormat="1" applyFont="1" applyFill="1" applyBorder="1" applyAlignment="1">
      <alignment horizontal="center" vertical="top" wrapText="1"/>
    </xf>
    <xf numFmtId="0" fontId="1" fillId="10" borderId="2" xfId="0" applyFont="1" applyFill="1" applyBorder="1" applyAlignment="1">
      <alignment horizontal="justify" vertical="top" wrapText="1"/>
    </xf>
    <xf numFmtId="0" fontId="4" fillId="10" borderId="2" xfId="0" applyFont="1" applyFill="1" applyBorder="1" applyAlignment="1">
      <alignment horizontal="justify" vertical="top" wrapText="1"/>
    </xf>
    <xf numFmtId="164" fontId="4" fillId="10" borderId="2" xfId="0" applyNumberFormat="1" applyFont="1" applyFill="1" applyBorder="1" applyAlignment="1">
      <alignment horizontal="center" vertical="top" wrapText="1"/>
    </xf>
    <xf numFmtId="0" fontId="4" fillId="10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left" vertical="top" wrapText="1"/>
    </xf>
    <xf numFmtId="0" fontId="1" fillId="10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justify" vertical="top" wrapText="1"/>
    </xf>
    <xf numFmtId="3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6" fontId="1" fillId="0" borderId="2" xfId="0" applyNumberFormat="1" applyFont="1" applyBorder="1" applyAlignment="1">
      <alignment horizontal="center" vertical="top" wrapText="1"/>
    </xf>
    <xf numFmtId="166" fontId="1" fillId="3" borderId="2" xfId="0" applyNumberFormat="1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/>
    </xf>
    <xf numFmtId="0" fontId="1" fillId="9" borderId="2" xfId="0" applyFont="1" applyFill="1" applyBorder="1" applyAlignment="1">
      <alignment horizontal="center" vertical="top" wrapText="1"/>
    </xf>
    <xf numFmtId="1" fontId="4" fillId="5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17" fillId="0" borderId="0" xfId="0" applyFont="1"/>
    <xf numFmtId="0" fontId="5" fillId="3" borderId="2" xfId="0" applyFont="1" applyFill="1" applyBorder="1" applyAlignment="1">
      <alignment horizontal="center" vertical="top"/>
    </xf>
    <xf numFmtId="0" fontId="5" fillId="3" borderId="8" xfId="0" applyFont="1" applyFill="1" applyBorder="1" applyAlignment="1">
      <alignment horizontal="center" vertical="top" wrapText="1"/>
    </xf>
    <xf numFmtId="2" fontId="5" fillId="3" borderId="8" xfId="0" applyNumberFormat="1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justify" vertical="top" wrapText="1"/>
    </xf>
    <xf numFmtId="0" fontId="5" fillId="3" borderId="0" xfId="0" applyFont="1" applyFill="1" applyAlignment="1">
      <alignment vertical="top"/>
    </xf>
    <xf numFmtId="0" fontId="5" fillId="3" borderId="6" xfId="0" applyFont="1" applyFill="1" applyBorder="1" applyAlignment="1">
      <alignment horizontal="center" vertical="top" wrapText="1"/>
    </xf>
    <xf numFmtId="0" fontId="1" fillId="3" borderId="5" xfId="0" applyFont="1" applyFill="1" applyBorder="1"/>
    <xf numFmtId="0" fontId="3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166" fontId="5" fillId="3" borderId="2" xfId="0" applyNumberFormat="1" applyFont="1" applyFill="1" applyBorder="1" applyAlignment="1">
      <alignment horizontal="center" vertical="top" wrapText="1"/>
    </xf>
    <xf numFmtId="166" fontId="12" fillId="5" borderId="2" xfId="0" applyNumberFormat="1" applyFont="1" applyFill="1" applyBorder="1" applyAlignment="1">
      <alignment horizontal="center" vertical="top" wrapText="1"/>
    </xf>
    <xf numFmtId="166" fontId="4" fillId="5" borderId="2" xfId="0" applyNumberFormat="1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center" vertical="top" wrapText="1"/>
    </xf>
    <xf numFmtId="0" fontId="4" fillId="13" borderId="2" xfId="0" applyFont="1" applyFill="1" applyBorder="1" applyAlignment="1">
      <alignment horizontal="justify" vertical="top" wrapText="1"/>
    </xf>
    <xf numFmtId="0" fontId="1" fillId="13" borderId="2" xfId="0" applyFont="1" applyFill="1" applyBorder="1" applyAlignment="1">
      <alignment horizontal="justify" vertical="top" wrapText="1"/>
    </xf>
    <xf numFmtId="0" fontId="4" fillId="13" borderId="2" xfId="0" applyFont="1" applyFill="1" applyBorder="1" applyAlignment="1">
      <alignment horizontal="center" vertical="top" wrapText="1"/>
    </xf>
    <xf numFmtId="3" fontId="4" fillId="13" borderId="2" xfId="0" applyNumberFormat="1" applyFont="1" applyFill="1" applyBorder="1" applyAlignment="1">
      <alignment horizontal="center" vertical="top" wrapText="1"/>
    </xf>
    <xf numFmtId="0" fontId="1" fillId="13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2" fillId="3" borderId="8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top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3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3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7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"/>
  <sheetViews>
    <sheetView tabSelected="1" view="pageBreakPreview" topLeftCell="A4" zoomScale="86" zoomScaleNormal="100" zoomScaleSheetLayoutView="86" workbookViewId="0">
      <pane xSplit="3" ySplit="7" topLeftCell="N92" activePane="bottomRight" state="frozen"/>
      <selection activeCell="A4" sqref="A4"/>
      <selection pane="topRight" activeCell="E4" sqref="E4"/>
      <selection pane="bottomLeft" activeCell="A13" sqref="A13"/>
      <selection pane="bottomRight" activeCell="N98" sqref="N98"/>
    </sheetView>
  </sheetViews>
  <sheetFormatPr defaultColWidth="9.125" defaultRowHeight="12.75" x14ac:dyDescent="0.2"/>
  <cols>
    <col min="1" max="1" width="4.375" style="6" customWidth="1"/>
    <col min="2" max="2" width="43.375" style="2" customWidth="1"/>
    <col min="3" max="3" width="22.25" style="2" customWidth="1"/>
    <col min="4" max="4" width="13.75" style="2" customWidth="1"/>
    <col min="5" max="5" width="10.75" style="2" customWidth="1"/>
    <col min="6" max="6" width="14.375" style="2" customWidth="1"/>
    <col min="7" max="7" width="11.625" style="2" customWidth="1"/>
    <col min="8" max="8" width="11.875" style="2" customWidth="1"/>
    <col min="9" max="11" width="9.125" style="2"/>
    <col min="12" max="12" width="9.125" style="2" customWidth="1"/>
    <col min="13" max="13" width="9.125" style="2"/>
    <col min="14" max="14" width="16" style="2" customWidth="1"/>
    <col min="15" max="15" width="16.875" style="2" customWidth="1"/>
    <col min="16" max="16" width="31.875" style="2" customWidth="1"/>
    <col min="17" max="16384" width="9.125" style="2"/>
  </cols>
  <sheetData>
    <row r="1" spans="1:17" x14ac:dyDescent="0.2">
      <c r="M1" s="150" t="s">
        <v>5</v>
      </c>
      <c r="N1" s="150"/>
      <c r="O1" s="150"/>
      <c r="P1" s="150"/>
    </row>
    <row r="3" spans="1:17" x14ac:dyDescent="0.2">
      <c r="A3" s="3"/>
      <c r="G3" s="3" t="s">
        <v>3</v>
      </c>
    </row>
    <row r="4" spans="1:17" x14ac:dyDescent="0.2">
      <c r="A4" s="3"/>
      <c r="G4" s="3"/>
    </row>
    <row r="5" spans="1:17" ht="28.5" customHeight="1" x14ac:dyDescent="0.2">
      <c r="A5" s="3"/>
      <c r="G5" s="3"/>
      <c r="O5" s="151" t="s">
        <v>44</v>
      </c>
      <c r="P5" s="151"/>
    </row>
    <row r="6" spans="1:17" ht="32.25" customHeight="1" x14ac:dyDescent="0.2">
      <c r="A6" s="3"/>
      <c r="C6" s="152" t="s">
        <v>52</v>
      </c>
      <c r="D6" s="152"/>
      <c r="E6" s="152"/>
      <c r="F6" s="153"/>
      <c r="G6" s="153"/>
      <c r="H6" s="153"/>
      <c r="I6" s="153"/>
      <c r="J6" s="153"/>
      <c r="K6" s="153"/>
      <c r="L6" s="153"/>
      <c r="M6" s="153"/>
      <c r="N6" s="153"/>
    </row>
    <row r="7" spans="1:17" ht="32.25" customHeight="1" x14ac:dyDescent="0.2">
      <c r="A7" s="149" t="s">
        <v>0</v>
      </c>
      <c r="B7" s="149" t="s">
        <v>53</v>
      </c>
      <c r="C7" s="149" t="s">
        <v>54</v>
      </c>
      <c r="D7" s="149" t="s">
        <v>55</v>
      </c>
      <c r="E7" s="149" t="s">
        <v>56</v>
      </c>
      <c r="F7" s="149" t="s">
        <v>186</v>
      </c>
      <c r="G7" s="149" t="s">
        <v>57</v>
      </c>
      <c r="H7" s="149" t="s">
        <v>187</v>
      </c>
      <c r="I7" s="149" t="s">
        <v>58</v>
      </c>
      <c r="J7" s="149"/>
      <c r="K7" s="149"/>
      <c r="L7" s="149"/>
      <c r="M7" s="149"/>
      <c r="N7" s="149" t="s">
        <v>64</v>
      </c>
      <c r="O7" s="149" t="s">
        <v>65</v>
      </c>
      <c r="P7" s="149" t="s">
        <v>66</v>
      </c>
    </row>
    <row r="8" spans="1:17" ht="26.25" customHeight="1" x14ac:dyDescent="0.2">
      <c r="A8" s="149"/>
      <c r="B8" s="149"/>
      <c r="C8" s="149"/>
      <c r="D8" s="149"/>
      <c r="E8" s="149"/>
      <c r="F8" s="149"/>
      <c r="G8" s="149"/>
      <c r="H8" s="149"/>
      <c r="I8" s="75" t="s">
        <v>59</v>
      </c>
      <c r="J8" s="75" t="s">
        <v>60</v>
      </c>
      <c r="K8" s="75" t="s">
        <v>61</v>
      </c>
      <c r="L8" s="75" t="s">
        <v>62</v>
      </c>
      <c r="M8" s="75" t="s">
        <v>63</v>
      </c>
      <c r="N8" s="149"/>
      <c r="O8" s="149"/>
      <c r="P8" s="149"/>
    </row>
    <row r="9" spans="1:17" x14ac:dyDescent="0.2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7</v>
      </c>
      <c r="G9" s="4">
        <v>8</v>
      </c>
      <c r="H9" s="4">
        <v>9</v>
      </c>
      <c r="I9" s="4">
        <v>10</v>
      </c>
      <c r="J9" s="4">
        <v>11</v>
      </c>
      <c r="K9" s="4">
        <v>12</v>
      </c>
      <c r="L9" s="4">
        <v>13</v>
      </c>
      <c r="M9" s="4">
        <v>14</v>
      </c>
      <c r="N9" s="4">
        <v>15</v>
      </c>
      <c r="O9" s="4">
        <v>16</v>
      </c>
      <c r="P9" s="4">
        <v>17</v>
      </c>
    </row>
    <row r="10" spans="1:17" ht="15" customHeight="1" x14ac:dyDescent="0.2">
      <c r="A10" s="134" t="s">
        <v>75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6"/>
    </row>
    <row r="11" spans="1:17" x14ac:dyDescent="0.2">
      <c r="A11" s="137" t="s">
        <v>185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9"/>
    </row>
    <row r="12" spans="1:17" ht="37.5" customHeight="1" x14ac:dyDescent="0.2">
      <c r="A12" s="69"/>
      <c r="B12" s="39" t="s">
        <v>184</v>
      </c>
      <c r="C12" s="38" t="s">
        <v>67</v>
      </c>
      <c r="D12" s="38" t="s">
        <v>68</v>
      </c>
      <c r="E12" s="38" t="s">
        <v>6</v>
      </c>
      <c r="F12" s="38" t="s">
        <v>45</v>
      </c>
      <c r="G12" s="19">
        <v>102.8</v>
      </c>
      <c r="H12" s="19">
        <v>113.1</v>
      </c>
      <c r="I12" s="19">
        <v>119.1</v>
      </c>
      <c r="J12" s="19">
        <v>125.8</v>
      </c>
      <c r="K12" s="19">
        <v>133</v>
      </c>
      <c r="L12" s="19">
        <v>140.30000000000001</v>
      </c>
      <c r="M12" s="19">
        <v>140.30000000000001</v>
      </c>
      <c r="N12" s="40"/>
      <c r="O12" s="40"/>
      <c r="P12" s="70"/>
      <c r="Q12" s="23"/>
    </row>
    <row r="13" spans="1:17" x14ac:dyDescent="0.2">
      <c r="A13" s="69"/>
      <c r="B13" s="47" t="s">
        <v>69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70"/>
    </row>
    <row r="14" spans="1:17" ht="40.5" customHeight="1" x14ac:dyDescent="0.2">
      <c r="A14" s="69">
        <v>1</v>
      </c>
      <c r="B14" s="39" t="s">
        <v>70</v>
      </c>
      <c r="C14" s="69" t="s">
        <v>71</v>
      </c>
      <c r="D14" s="69" t="s">
        <v>45</v>
      </c>
      <c r="E14" s="40" t="s">
        <v>72</v>
      </c>
      <c r="F14" s="19" t="s">
        <v>73</v>
      </c>
      <c r="G14" s="40">
        <v>8</v>
      </c>
      <c r="H14" s="40">
        <v>8</v>
      </c>
      <c r="I14" s="40">
        <v>8</v>
      </c>
      <c r="J14" s="40">
        <v>18</v>
      </c>
      <c r="K14" s="40">
        <v>25</v>
      </c>
      <c r="L14" s="40">
        <v>25</v>
      </c>
      <c r="M14" s="40"/>
      <c r="N14" s="40"/>
      <c r="O14" s="40"/>
      <c r="P14" s="70" t="s">
        <v>197</v>
      </c>
      <c r="Q14" s="23"/>
    </row>
    <row r="15" spans="1:17" x14ac:dyDescent="0.2">
      <c r="A15" s="41"/>
      <c r="B15" s="42" t="s">
        <v>74</v>
      </c>
      <c r="C15" s="74"/>
      <c r="D15" s="74"/>
      <c r="E15" s="43"/>
      <c r="F15" s="43"/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/>
      <c r="O15" s="41"/>
      <c r="P15" s="48"/>
    </row>
    <row r="16" spans="1:17" x14ac:dyDescent="0.2">
      <c r="A16" s="140" t="s">
        <v>76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2"/>
    </row>
    <row r="17" spans="1:17" ht="40.5" customHeight="1" x14ac:dyDescent="0.2">
      <c r="A17" s="44"/>
      <c r="B17" s="45" t="s">
        <v>188</v>
      </c>
      <c r="C17" s="69" t="s">
        <v>77</v>
      </c>
      <c r="D17" s="69" t="s">
        <v>68</v>
      </c>
      <c r="E17" s="69" t="s">
        <v>6</v>
      </c>
      <c r="F17" s="69" t="s">
        <v>45</v>
      </c>
      <c r="G17" s="69">
        <v>3.9</v>
      </c>
      <c r="H17" s="69">
        <v>4.0999999999999996</v>
      </c>
      <c r="I17" s="69">
        <v>3.8</v>
      </c>
      <c r="J17" s="69">
        <v>3.6</v>
      </c>
      <c r="K17" s="69">
        <v>3.6</v>
      </c>
      <c r="L17" s="69">
        <v>3.6</v>
      </c>
      <c r="M17" s="69">
        <v>3.6</v>
      </c>
      <c r="N17" s="44"/>
      <c r="O17" s="44"/>
      <c r="P17" s="70"/>
    </row>
    <row r="18" spans="1:17" x14ac:dyDescent="0.2">
      <c r="A18" s="69"/>
      <c r="B18" s="143" t="s">
        <v>78</v>
      </c>
      <c r="C18" s="143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46"/>
      <c r="O18" s="46"/>
      <c r="P18" s="70"/>
    </row>
    <row r="19" spans="1:17" ht="28.5" customHeight="1" x14ac:dyDescent="0.2">
      <c r="A19" s="69"/>
      <c r="B19" s="71" t="s">
        <v>79</v>
      </c>
      <c r="C19" s="69" t="s">
        <v>80</v>
      </c>
      <c r="D19" s="69" t="s">
        <v>68</v>
      </c>
      <c r="E19" s="69" t="s">
        <v>6</v>
      </c>
      <c r="F19" s="69" t="s">
        <v>45</v>
      </c>
      <c r="G19" s="69">
        <v>4.8</v>
      </c>
      <c r="H19" s="69">
        <v>4.7</v>
      </c>
      <c r="I19" s="69">
        <v>4.7</v>
      </c>
      <c r="J19" s="69">
        <v>4.7</v>
      </c>
      <c r="K19" s="69">
        <v>4.5999999999999996</v>
      </c>
      <c r="L19" s="69">
        <v>4.5999999999999996</v>
      </c>
      <c r="M19" s="69">
        <v>4.5999999999999996</v>
      </c>
      <c r="N19" s="46"/>
      <c r="O19" s="46"/>
      <c r="P19" s="70"/>
    </row>
    <row r="20" spans="1:17" x14ac:dyDescent="0.2">
      <c r="A20" s="69"/>
      <c r="B20" s="143" t="s">
        <v>81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46"/>
      <c r="P20" s="70"/>
    </row>
    <row r="21" spans="1:17" ht="28.5" customHeight="1" x14ac:dyDescent="0.2">
      <c r="A21" s="69"/>
      <c r="B21" s="47" t="s">
        <v>82</v>
      </c>
      <c r="C21" s="123" t="s">
        <v>83</v>
      </c>
      <c r="D21" s="123" t="s">
        <v>84</v>
      </c>
      <c r="E21" s="123" t="s">
        <v>85</v>
      </c>
      <c r="F21" s="123" t="s">
        <v>45</v>
      </c>
      <c r="G21" s="69">
        <v>693</v>
      </c>
      <c r="H21" s="69">
        <v>952</v>
      </c>
      <c r="I21" s="69">
        <v>586</v>
      </c>
      <c r="J21" s="69">
        <v>586</v>
      </c>
      <c r="K21" s="69">
        <v>586</v>
      </c>
      <c r="L21" s="69">
        <v>586</v>
      </c>
      <c r="M21" s="69">
        <v>586</v>
      </c>
      <c r="N21" s="46"/>
      <c r="O21" s="46"/>
      <c r="P21" s="70"/>
    </row>
    <row r="22" spans="1:17" ht="17.25" customHeight="1" x14ac:dyDescent="0.2">
      <c r="A22" s="69"/>
      <c r="B22" s="45" t="s">
        <v>86</v>
      </c>
      <c r="C22" s="123"/>
      <c r="D22" s="123"/>
      <c r="E22" s="123"/>
      <c r="F22" s="123"/>
      <c r="G22" s="69">
        <v>262</v>
      </c>
      <c r="H22" s="69">
        <v>294</v>
      </c>
      <c r="I22" s="69">
        <v>398</v>
      </c>
      <c r="J22" s="69">
        <v>510</v>
      </c>
      <c r="K22" s="69">
        <v>516</v>
      </c>
      <c r="L22" s="69">
        <v>516</v>
      </c>
      <c r="M22" s="69">
        <v>516</v>
      </c>
      <c r="N22" s="46"/>
      <c r="O22" s="46"/>
      <c r="P22" s="70"/>
    </row>
    <row r="23" spans="1:17" x14ac:dyDescent="0.2">
      <c r="A23" s="69"/>
      <c r="B23" s="47" t="s">
        <v>69</v>
      </c>
      <c r="C23" s="46"/>
      <c r="D23" s="46"/>
      <c r="E23" s="69"/>
      <c r="F23" s="69"/>
      <c r="G23" s="69"/>
      <c r="H23" s="69"/>
      <c r="I23" s="69"/>
      <c r="J23" s="69"/>
      <c r="K23" s="69"/>
      <c r="L23" s="69"/>
      <c r="M23" s="69"/>
      <c r="N23" s="46"/>
      <c r="O23" s="46"/>
      <c r="P23" s="70"/>
    </row>
    <row r="24" spans="1:17" ht="36.75" customHeight="1" x14ac:dyDescent="0.2">
      <c r="A24" s="69">
        <v>1</v>
      </c>
      <c r="B24" s="45" t="s">
        <v>87</v>
      </c>
      <c r="C24" s="69" t="s">
        <v>88</v>
      </c>
      <c r="D24" s="69" t="s">
        <v>45</v>
      </c>
      <c r="E24" s="69" t="s">
        <v>85</v>
      </c>
      <c r="F24" s="69" t="s">
        <v>89</v>
      </c>
      <c r="G24" s="69">
        <v>318</v>
      </c>
      <c r="H24" s="69">
        <v>323</v>
      </c>
      <c r="I24" s="69">
        <v>231</v>
      </c>
      <c r="J24" s="69">
        <v>231</v>
      </c>
      <c r="K24" s="69">
        <v>231</v>
      </c>
      <c r="L24" s="69">
        <v>245</v>
      </c>
      <c r="M24" s="69">
        <v>245</v>
      </c>
      <c r="N24" s="46"/>
      <c r="O24" s="46"/>
      <c r="P24" s="121" t="s">
        <v>198</v>
      </c>
    </row>
    <row r="25" spans="1:17" x14ac:dyDescent="0.2">
      <c r="A25" s="43"/>
      <c r="B25" s="42" t="s">
        <v>90</v>
      </c>
      <c r="C25" s="43"/>
      <c r="D25" s="43"/>
      <c r="E25" s="43"/>
      <c r="F25" s="43"/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3"/>
      <c r="O25" s="43"/>
      <c r="P25" s="48"/>
    </row>
    <row r="26" spans="1:17" ht="43.5" customHeight="1" x14ac:dyDescent="0.2">
      <c r="A26" s="69"/>
      <c r="B26" s="71" t="s">
        <v>189</v>
      </c>
      <c r="C26" s="38" t="s">
        <v>91</v>
      </c>
      <c r="D26" s="19" t="s">
        <v>92</v>
      </c>
      <c r="E26" s="38" t="s">
        <v>6</v>
      </c>
      <c r="F26" s="38" t="s">
        <v>45</v>
      </c>
      <c r="G26" s="69">
        <v>65.5</v>
      </c>
      <c r="H26" s="69">
        <v>66.599999999999994</v>
      </c>
      <c r="I26" s="54">
        <v>67.599999999999994</v>
      </c>
      <c r="J26" s="54">
        <v>68.7</v>
      </c>
      <c r="K26" s="54">
        <v>69.8</v>
      </c>
      <c r="L26" s="54">
        <v>71</v>
      </c>
      <c r="M26" s="54">
        <v>71</v>
      </c>
      <c r="N26" s="46"/>
      <c r="O26" s="46"/>
      <c r="P26" s="70"/>
      <c r="Q26" s="23"/>
    </row>
    <row r="27" spans="1:17" x14ac:dyDescent="0.2">
      <c r="A27" s="69"/>
      <c r="B27" s="143" t="s">
        <v>93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46"/>
      <c r="P27" s="70"/>
      <c r="Q27" s="23"/>
    </row>
    <row r="28" spans="1:17" ht="52.5" customHeight="1" x14ac:dyDescent="0.2">
      <c r="A28" s="69"/>
      <c r="B28" s="71" t="s">
        <v>94</v>
      </c>
      <c r="C28" s="19" t="s">
        <v>95</v>
      </c>
      <c r="D28" s="19" t="s">
        <v>190</v>
      </c>
      <c r="E28" s="38" t="s">
        <v>6</v>
      </c>
      <c r="F28" s="19" t="s">
        <v>45</v>
      </c>
      <c r="G28" s="69">
        <v>67</v>
      </c>
      <c r="H28" s="69">
        <v>66.599999999999994</v>
      </c>
      <c r="I28" s="54">
        <v>66.8</v>
      </c>
      <c r="J28" s="54">
        <v>67</v>
      </c>
      <c r="K28" s="54">
        <v>67.2</v>
      </c>
      <c r="L28" s="54">
        <v>67.5</v>
      </c>
      <c r="M28" s="77">
        <v>67.7</v>
      </c>
      <c r="N28" s="46"/>
      <c r="O28" s="46"/>
      <c r="P28" s="70"/>
      <c r="Q28" s="23"/>
    </row>
    <row r="29" spans="1:17" ht="42" customHeight="1" x14ac:dyDescent="0.2">
      <c r="A29" s="69"/>
      <c r="B29" s="47" t="s">
        <v>96</v>
      </c>
      <c r="C29" s="69" t="s">
        <v>97</v>
      </c>
      <c r="D29" s="69" t="s">
        <v>190</v>
      </c>
      <c r="E29" s="69" t="s">
        <v>6</v>
      </c>
      <c r="F29" s="69" t="s">
        <v>45</v>
      </c>
      <c r="G29" s="69"/>
      <c r="H29" s="69"/>
      <c r="I29" s="69">
        <v>66.900000000000006</v>
      </c>
      <c r="J29" s="69">
        <v>67</v>
      </c>
      <c r="K29" s="69">
        <v>67.2</v>
      </c>
      <c r="L29" s="69">
        <v>67.400000000000006</v>
      </c>
      <c r="M29" s="69">
        <v>67.5</v>
      </c>
      <c r="N29" s="46"/>
      <c r="O29" s="46"/>
      <c r="P29" s="70"/>
      <c r="Q29" s="23"/>
    </row>
    <row r="30" spans="1:17" x14ac:dyDescent="0.2">
      <c r="A30" s="69"/>
      <c r="B30" s="143" t="s">
        <v>98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46"/>
      <c r="O30" s="46"/>
      <c r="P30" s="70"/>
    </row>
    <row r="31" spans="1:17" ht="14.25" customHeight="1" x14ac:dyDescent="0.2">
      <c r="A31" s="52"/>
      <c r="B31" s="49" t="s">
        <v>99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64"/>
    </row>
    <row r="32" spans="1:17" ht="48" customHeight="1" x14ac:dyDescent="0.2">
      <c r="A32" s="69"/>
      <c r="B32" s="47" t="s">
        <v>100</v>
      </c>
      <c r="C32" s="69" t="s">
        <v>101</v>
      </c>
      <c r="D32" s="69" t="s">
        <v>102</v>
      </c>
      <c r="E32" s="69" t="s">
        <v>103</v>
      </c>
      <c r="F32" s="69" t="s">
        <v>45</v>
      </c>
      <c r="G32" s="69"/>
      <c r="H32" s="69"/>
      <c r="I32" s="69">
        <v>35</v>
      </c>
      <c r="J32" s="69">
        <v>35</v>
      </c>
      <c r="K32" s="69">
        <v>35</v>
      </c>
      <c r="L32" s="69">
        <v>35</v>
      </c>
      <c r="M32" s="69">
        <v>35</v>
      </c>
      <c r="N32" s="46"/>
      <c r="O32" s="46"/>
      <c r="P32" s="70"/>
    </row>
    <row r="33" spans="1:17" ht="13.5" customHeight="1" x14ac:dyDescent="0.2">
      <c r="A33" s="69"/>
      <c r="B33" s="47" t="s">
        <v>69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70"/>
    </row>
    <row r="34" spans="1:17" ht="25.5" x14ac:dyDescent="0.2">
      <c r="A34" s="78">
        <v>1</v>
      </c>
      <c r="B34" s="70" t="s">
        <v>104</v>
      </c>
      <c r="C34" s="69" t="s">
        <v>105</v>
      </c>
      <c r="D34" s="69" t="s">
        <v>45</v>
      </c>
      <c r="E34" s="69" t="s">
        <v>106</v>
      </c>
      <c r="F34" s="69" t="s">
        <v>107</v>
      </c>
      <c r="G34" s="69"/>
      <c r="H34" s="69"/>
      <c r="I34" s="69"/>
      <c r="J34" s="69"/>
      <c r="K34" s="69"/>
      <c r="L34" s="72">
        <v>157</v>
      </c>
      <c r="M34" s="69"/>
      <c r="N34" s="69" t="s">
        <v>14</v>
      </c>
      <c r="O34" s="69" t="s">
        <v>9</v>
      </c>
      <c r="Q34" s="23"/>
    </row>
    <row r="35" spans="1:17" ht="51" x14ac:dyDescent="0.2">
      <c r="A35" s="43"/>
      <c r="B35" s="42" t="s">
        <v>74</v>
      </c>
      <c r="C35" s="43"/>
      <c r="D35" s="43"/>
      <c r="E35" s="41" t="s">
        <v>106</v>
      </c>
      <c r="F35" s="43"/>
      <c r="G35" s="41">
        <f>G36</f>
        <v>0</v>
      </c>
      <c r="H35" s="41">
        <f t="shared" ref="H35:M35" si="0">H36</f>
        <v>0</v>
      </c>
      <c r="I35" s="41">
        <f t="shared" si="0"/>
        <v>0</v>
      </c>
      <c r="J35" s="41">
        <f t="shared" si="0"/>
        <v>0</v>
      </c>
      <c r="K35" s="41">
        <f t="shared" si="0"/>
        <v>0</v>
      </c>
      <c r="L35" s="59">
        <f t="shared" si="0"/>
        <v>157</v>
      </c>
      <c r="M35" s="41">
        <f t="shared" si="0"/>
        <v>0</v>
      </c>
      <c r="N35" s="43"/>
      <c r="O35" s="51"/>
      <c r="P35" s="121" t="s">
        <v>199</v>
      </c>
    </row>
    <row r="36" spans="1:17" x14ac:dyDescent="0.2">
      <c r="A36" s="43"/>
      <c r="B36" s="42" t="s">
        <v>108</v>
      </c>
      <c r="C36" s="43"/>
      <c r="D36" s="43"/>
      <c r="E36" s="41" t="s">
        <v>109</v>
      </c>
      <c r="F36" s="43"/>
      <c r="G36" s="41">
        <v>0</v>
      </c>
      <c r="H36" s="41">
        <v>0</v>
      </c>
      <c r="I36" s="41">
        <v>0</v>
      </c>
      <c r="J36" s="41">
        <v>0</v>
      </c>
      <c r="K36" s="41">
        <v>0</v>
      </c>
      <c r="L36" s="59">
        <v>157</v>
      </c>
      <c r="M36" s="41">
        <v>0</v>
      </c>
      <c r="N36" s="43"/>
      <c r="O36" s="51"/>
      <c r="P36" s="48"/>
    </row>
    <row r="37" spans="1:17" x14ac:dyDescent="0.2">
      <c r="A37" s="52"/>
      <c r="B37" s="49" t="s">
        <v>7</v>
      </c>
      <c r="C37" s="50"/>
      <c r="D37" s="50"/>
      <c r="E37" s="52"/>
      <c r="F37" s="52"/>
      <c r="G37" s="52"/>
      <c r="H37" s="52"/>
      <c r="I37" s="52"/>
      <c r="J37" s="52"/>
      <c r="K37" s="52"/>
      <c r="L37" s="52"/>
      <c r="M37" s="52"/>
      <c r="N37" s="50"/>
      <c r="O37" s="50"/>
      <c r="P37" s="64"/>
    </row>
    <row r="38" spans="1:17" ht="38.25" x14ac:dyDescent="0.2">
      <c r="A38" s="69"/>
      <c r="B38" s="47" t="s">
        <v>110</v>
      </c>
      <c r="C38" s="69" t="s">
        <v>101</v>
      </c>
      <c r="D38" s="19" t="s">
        <v>111</v>
      </c>
      <c r="E38" s="79" t="s">
        <v>6</v>
      </c>
      <c r="F38" s="69" t="s">
        <v>45</v>
      </c>
      <c r="G38" s="69"/>
      <c r="H38" s="69"/>
      <c r="I38" s="69">
        <v>42.9</v>
      </c>
      <c r="J38" s="69">
        <v>45.5</v>
      </c>
      <c r="K38" s="69">
        <v>48.1</v>
      </c>
      <c r="L38" s="69">
        <v>49.5</v>
      </c>
      <c r="M38" s="69">
        <v>52</v>
      </c>
      <c r="N38" s="46"/>
      <c r="O38" s="46"/>
      <c r="P38" s="70"/>
    </row>
    <row r="39" spans="1:17" x14ac:dyDescent="0.2">
      <c r="A39" s="69"/>
      <c r="B39" s="47" t="s">
        <v>69</v>
      </c>
      <c r="C39" s="46"/>
      <c r="D39" s="46"/>
      <c r="E39" s="69"/>
      <c r="F39" s="69"/>
      <c r="G39" s="69"/>
      <c r="H39" s="69"/>
      <c r="I39" s="69"/>
      <c r="J39" s="69"/>
      <c r="K39" s="69"/>
      <c r="L39" s="69"/>
      <c r="M39" s="69"/>
      <c r="N39" s="46"/>
      <c r="O39" s="46"/>
      <c r="P39" s="70"/>
    </row>
    <row r="40" spans="1:17" ht="38.25" x14ac:dyDescent="0.2">
      <c r="A40" s="78">
        <v>1</v>
      </c>
      <c r="B40" s="80" t="s">
        <v>112</v>
      </c>
      <c r="C40" s="105" t="s">
        <v>105</v>
      </c>
      <c r="D40" s="78" t="s">
        <v>45</v>
      </c>
      <c r="E40" s="69" t="s">
        <v>113</v>
      </c>
      <c r="F40" s="78" t="s">
        <v>107</v>
      </c>
      <c r="G40" s="44"/>
      <c r="H40" s="44"/>
      <c r="I40" s="44"/>
      <c r="J40" s="69"/>
      <c r="K40" s="69"/>
      <c r="L40" s="72">
        <v>268</v>
      </c>
      <c r="M40" s="69"/>
      <c r="N40" s="69" t="s">
        <v>14</v>
      </c>
      <c r="O40" s="69" t="s">
        <v>10</v>
      </c>
      <c r="P40" s="121" t="s">
        <v>200</v>
      </c>
    </row>
    <row r="41" spans="1:17" x14ac:dyDescent="0.2">
      <c r="A41" s="43"/>
      <c r="B41" s="42" t="s">
        <v>74</v>
      </c>
      <c r="C41" s="51"/>
      <c r="D41" s="51"/>
      <c r="E41" s="41" t="s">
        <v>106</v>
      </c>
      <c r="F41" s="43"/>
      <c r="G41" s="41">
        <v>0</v>
      </c>
      <c r="H41" s="41">
        <v>0</v>
      </c>
      <c r="I41" s="41">
        <v>0</v>
      </c>
      <c r="J41" s="41">
        <v>0</v>
      </c>
      <c r="K41" s="41">
        <v>0</v>
      </c>
      <c r="L41" s="59">
        <f>L42</f>
        <v>268</v>
      </c>
      <c r="M41" s="43"/>
      <c r="N41" s="43"/>
      <c r="O41" s="43"/>
      <c r="P41" s="48"/>
    </row>
    <row r="42" spans="1:17" x14ac:dyDescent="0.2">
      <c r="A42" s="43"/>
      <c r="B42" s="42" t="s">
        <v>108</v>
      </c>
      <c r="C42" s="51"/>
      <c r="D42" s="51"/>
      <c r="E42" s="41" t="s">
        <v>109</v>
      </c>
      <c r="F42" s="43"/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59">
        <f>L40</f>
        <v>268</v>
      </c>
      <c r="M42" s="43"/>
      <c r="N42" s="43"/>
      <c r="O42" s="43"/>
      <c r="P42" s="48"/>
    </row>
    <row r="43" spans="1:17" x14ac:dyDescent="0.2">
      <c r="A43" s="52"/>
      <c r="B43" s="73" t="s">
        <v>114</v>
      </c>
      <c r="C43" s="50"/>
      <c r="D43" s="50"/>
      <c r="E43" s="52"/>
      <c r="F43" s="52"/>
      <c r="G43" s="52"/>
      <c r="H43" s="52"/>
      <c r="I43" s="52"/>
      <c r="J43" s="52"/>
      <c r="K43" s="52"/>
      <c r="L43" s="53"/>
      <c r="M43" s="52"/>
      <c r="N43" s="52"/>
      <c r="O43" s="52"/>
      <c r="P43" s="64"/>
    </row>
    <row r="44" spans="1:17" ht="68.25" customHeight="1" x14ac:dyDescent="0.2">
      <c r="A44" s="69"/>
      <c r="B44" s="81" t="s">
        <v>115</v>
      </c>
      <c r="C44" s="69" t="s">
        <v>116</v>
      </c>
      <c r="D44" s="19" t="s">
        <v>111</v>
      </c>
      <c r="E44" s="77" t="s">
        <v>117</v>
      </c>
      <c r="F44" s="77" t="s">
        <v>45</v>
      </c>
      <c r="G44" s="82">
        <v>2249.5</v>
      </c>
      <c r="H44" s="82">
        <v>2297</v>
      </c>
      <c r="I44" s="83">
        <v>2498.9</v>
      </c>
      <c r="J44" s="83">
        <v>2558.9</v>
      </c>
      <c r="K44" s="83">
        <v>2618.9</v>
      </c>
      <c r="L44" s="83">
        <v>2678.9</v>
      </c>
      <c r="M44" s="83">
        <v>2678.9</v>
      </c>
      <c r="N44" s="77"/>
      <c r="O44" s="77"/>
      <c r="P44" s="84"/>
      <c r="Q44" s="23"/>
    </row>
    <row r="45" spans="1:17" x14ac:dyDescent="0.2">
      <c r="A45" s="69"/>
      <c r="B45" s="47" t="s">
        <v>69</v>
      </c>
      <c r="C45" s="46"/>
      <c r="D45" s="46"/>
      <c r="E45" s="69"/>
      <c r="F45" s="69"/>
      <c r="G45" s="69"/>
      <c r="H45" s="69"/>
      <c r="I45" s="69"/>
      <c r="J45" s="69"/>
      <c r="K45" s="69"/>
      <c r="L45" s="44"/>
      <c r="M45" s="69"/>
      <c r="N45" s="69"/>
      <c r="O45" s="69"/>
      <c r="P45" s="70"/>
    </row>
    <row r="46" spans="1:17" ht="15.75" customHeight="1" x14ac:dyDescent="0.2">
      <c r="A46" s="123">
        <v>1</v>
      </c>
      <c r="B46" s="122" t="s">
        <v>191</v>
      </c>
      <c r="C46" s="123" t="s">
        <v>118</v>
      </c>
      <c r="D46" s="123" t="s">
        <v>45</v>
      </c>
      <c r="E46" s="85" t="s">
        <v>117</v>
      </c>
      <c r="F46" s="123" t="s">
        <v>120</v>
      </c>
      <c r="G46" s="46"/>
      <c r="H46" s="46"/>
      <c r="I46" s="38"/>
      <c r="J46" s="82">
        <v>10.1</v>
      </c>
      <c r="K46" s="82">
        <v>10.1</v>
      </c>
      <c r="L46" s="46"/>
      <c r="M46" s="46"/>
      <c r="N46" s="123" t="s">
        <v>14</v>
      </c>
      <c r="O46" s="123" t="s">
        <v>11</v>
      </c>
      <c r="P46" s="122" t="s">
        <v>201</v>
      </c>
      <c r="Q46" s="23"/>
    </row>
    <row r="47" spans="1:17" ht="47.25" customHeight="1" x14ac:dyDescent="0.2">
      <c r="A47" s="123"/>
      <c r="B47" s="122"/>
      <c r="C47" s="123"/>
      <c r="D47" s="123"/>
      <c r="E47" s="85" t="s">
        <v>119</v>
      </c>
      <c r="F47" s="123"/>
      <c r="G47" s="46"/>
      <c r="H47" s="46"/>
      <c r="I47" s="38"/>
      <c r="J47" s="82">
        <v>600</v>
      </c>
      <c r="K47" s="82">
        <v>600</v>
      </c>
      <c r="L47" s="46"/>
      <c r="M47" s="46"/>
      <c r="N47" s="123"/>
      <c r="O47" s="123"/>
      <c r="P47" s="122"/>
      <c r="Q47" s="23"/>
    </row>
    <row r="48" spans="1:17" ht="15.75" customHeight="1" x14ac:dyDescent="0.2">
      <c r="A48" s="123">
        <v>2</v>
      </c>
      <c r="B48" s="122" t="s">
        <v>192</v>
      </c>
      <c r="C48" s="123" t="s">
        <v>121</v>
      </c>
      <c r="D48" s="123" t="s">
        <v>45</v>
      </c>
      <c r="E48" s="69" t="s">
        <v>117</v>
      </c>
      <c r="F48" s="124" t="s">
        <v>107</v>
      </c>
      <c r="G48" s="69"/>
      <c r="H48" s="69"/>
      <c r="I48" s="69">
        <v>1.1000000000000001</v>
      </c>
      <c r="J48" s="69"/>
      <c r="K48" s="69"/>
      <c r="L48" s="69"/>
      <c r="M48" s="69"/>
      <c r="N48" s="123" t="s">
        <v>14</v>
      </c>
      <c r="O48" s="123" t="s">
        <v>12</v>
      </c>
      <c r="P48" s="122" t="s">
        <v>202</v>
      </c>
      <c r="Q48" s="23"/>
    </row>
    <row r="49" spans="1:17" ht="23.25" customHeight="1" x14ac:dyDescent="0.2">
      <c r="A49" s="123"/>
      <c r="B49" s="122"/>
      <c r="C49" s="123"/>
      <c r="D49" s="123"/>
      <c r="E49" s="69" t="s">
        <v>109</v>
      </c>
      <c r="F49" s="125"/>
      <c r="G49" s="69"/>
      <c r="H49" s="69"/>
      <c r="I49" s="69">
        <v>36.299999999999997</v>
      </c>
      <c r="J49" s="69"/>
      <c r="K49" s="69"/>
      <c r="L49" s="69"/>
      <c r="M49" s="69"/>
      <c r="N49" s="123"/>
      <c r="O49" s="123"/>
      <c r="P49" s="122"/>
      <c r="Q49" s="23"/>
    </row>
    <row r="50" spans="1:17" ht="15.75" customHeight="1" x14ac:dyDescent="0.2">
      <c r="A50" s="123">
        <v>3</v>
      </c>
      <c r="B50" s="122" t="s">
        <v>122</v>
      </c>
      <c r="C50" s="123" t="s">
        <v>123</v>
      </c>
      <c r="D50" s="123" t="s">
        <v>45</v>
      </c>
      <c r="E50" s="69" t="s">
        <v>117</v>
      </c>
      <c r="F50" s="124" t="s">
        <v>107</v>
      </c>
      <c r="G50" s="69"/>
      <c r="H50" s="69"/>
      <c r="I50" s="54">
        <v>2.88</v>
      </c>
      <c r="J50" s="69"/>
      <c r="K50" s="69"/>
      <c r="L50" s="69"/>
      <c r="M50" s="69"/>
      <c r="N50" s="123" t="s">
        <v>14</v>
      </c>
      <c r="O50" s="123" t="s">
        <v>12</v>
      </c>
      <c r="P50" s="122" t="s">
        <v>202</v>
      </c>
      <c r="Q50" s="23"/>
    </row>
    <row r="51" spans="1:17" ht="37.9" customHeight="1" x14ac:dyDescent="0.2">
      <c r="A51" s="123"/>
      <c r="B51" s="122"/>
      <c r="C51" s="123"/>
      <c r="D51" s="123"/>
      <c r="E51" s="69" t="s">
        <v>109</v>
      </c>
      <c r="F51" s="125"/>
      <c r="G51" s="69"/>
      <c r="H51" s="69"/>
      <c r="I51" s="54">
        <v>167.4</v>
      </c>
      <c r="J51" s="69"/>
      <c r="K51" s="69"/>
      <c r="L51" s="69"/>
      <c r="M51" s="69"/>
      <c r="N51" s="123"/>
      <c r="O51" s="123"/>
      <c r="P51" s="122"/>
      <c r="Q51" s="23"/>
    </row>
    <row r="52" spans="1:17" ht="13.5" customHeight="1" x14ac:dyDescent="0.2">
      <c r="A52" s="123">
        <v>4</v>
      </c>
      <c r="B52" s="122" t="s">
        <v>193</v>
      </c>
      <c r="C52" s="123" t="s">
        <v>123</v>
      </c>
      <c r="D52" s="123" t="s">
        <v>45</v>
      </c>
      <c r="E52" s="69" t="s">
        <v>117</v>
      </c>
      <c r="F52" s="124" t="s">
        <v>107</v>
      </c>
      <c r="G52" s="69"/>
      <c r="H52" s="69"/>
      <c r="I52" s="54">
        <v>1.19</v>
      </c>
      <c r="J52" s="69"/>
      <c r="K52" s="69"/>
      <c r="L52" s="69"/>
      <c r="M52" s="69"/>
      <c r="N52" s="123" t="s">
        <v>14</v>
      </c>
      <c r="O52" s="123" t="s">
        <v>12</v>
      </c>
      <c r="P52" s="122" t="s">
        <v>202</v>
      </c>
      <c r="Q52" s="23"/>
    </row>
    <row r="53" spans="1:17" ht="26.25" customHeight="1" x14ac:dyDescent="0.2">
      <c r="A53" s="123"/>
      <c r="B53" s="122"/>
      <c r="C53" s="123"/>
      <c r="D53" s="123"/>
      <c r="E53" s="69" t="s">
        <v>109</v>
      </c>
      <c r="F53" s="125"/>
      <c r="G53" s="69"/>
      <c r="H53" s="69"/>
      <c r="I53" s="54">
        <v>71.2</v>
      </c>
      <c r="J53" s="69"/>
      <c r="K53" s="69"/>
      <c r="L53" s="69"/>
      <c r="M53" s="69"/>
      <c r="N53" s="123"/>
      <c r="O53" s="123"/>
      <c r="P53" s="122"/>
      <c r="Q53" s="23"/>
    </row>
    <row r="54" spans="1:17" ht="13.5" customHeight="1" x14ac:dyDescent="0.2">
      <c r="A54" s="123">
        <v>5</v>
      </c>
      <c r="B54" s="122" t="s">
        <v>194</v>
      </c>
      <c r="C54" s="123" t="s">
        <v>123</v>
      </c>
      <c r="D54" s="123" t="s">
        <v>45</v>
      </c>
      <c r="E54" s="69" t="s">
        <v>117</v>
      </c>
      <c r="F54" s="124" t="s">
        <v>107</v>
      </c>
      <c r="G54" s="69"/>
      <c r="H54" s="69"/>
      <c r="I54" s="54">
        <v>1.1599999999999999</v>
      </c>
      <c r="J54" s="69"/>
      <c r="K54" s="69"/>
      <c r="L54" s="69"/>
      <c r="M54" s="69"/>
      <c r="N54" s="123" t="s">
        <v>14</v>
      </c>
      <c r="O54" s="123" t="s">
        <v>12</v>
      </c>
      <c r="P54" s="122" t="s">
        <v>15</v>
      </c>
      <c r="Q54" s="23"/>
    </row>
    <row r="55" spans="1:17" ht="24" customHeight="1" x14ac:dyDescent="0.2">
      <c r="A55" s="123"/>
      <c r="B55" s="122"/>
      <c r="C55" s="123"/>
      <c r="D55" s="123"/>
      <c r="E55" s="69" t="s">
        <v>109</v>
      </c>
      <c r="F55" s="125"/>
      <c r="G55" s="69"/>
      <c r="H55" s="69"/>
      <c r="I55" s="54">
        <v>73.5</v>
      </c>
      <c r="J55" s="69"/>
      <c r="K55" s="69"/>
      <c r="L55" s="69"/>
      <c r="M55" s="69"/>
      <c r="N55" s="123"/>
      <c r="O55" s="123"/>
      <c r="P55" s="122"/>
      <c r="Q55" s="23"/>
    </row>
    <row r="56" spans="1:17" ht="12.75" customHeight="1" x14ac:dyDescent="0.2">
      <c r="A56" s="123">
        <v>6</v>
      </c>
      <c r="B56" s="122" t="s">
        <v>124</v>
      </c>
      <c r="C56" s="123" t="s">
        <v>125</v>
      </c>
      <c r="D56" s="123" t="s">
        <v>45</v>
      </c>
      <c r="E56" s="69" t="s">
        <v>117</v>
      </c>
      <c r="F56" s="124" t="s">
        <v>107</v>
      </c>
      <c r="G56" s="69"/>
      <c r="H56" s="69"/>
      <c r="I56" s="69">
        <v>0.37</v>
      </c>
      <c r="J56" s="69"/>
      <c r="K56" s="69"/>
      <c r="L56" s="69"/>
      <c r="M56" s="69"/>
      <c r="N56" s="123" t="s">
        <v>14</v>
      </c>
      <c r="O56" s="123" t="s">
        <v>12</v>
      </c>
      <c r="P56" s="122" t="s">
        <v>15</v>
      </c>
      <c r="Q56" s="23"/>
    </row>
    <row r="57" spans="1:17" ht="24.75" customHeight="1" x14ac:dyDescent="0.2">
      <c r="A57" s="123"/>
      <c r="B57" s="122"/>
      <c r="C57" s="123"/>
      <c r="D57" s="123"/>
      <c r="E57" s="69" t="s">
        <v>109</v>
      </c>
      <c r="F57" s="125"/>
      <c r="G57" s="69"/>
      <c r="H57" s="69"/>
      <c r="I57" s="69">
        <v>20.8</v>
      </c>
      <c r="J57" s="69"/>
      <c r="K57" s="69"/>
      <c r="L57" s="69"/>
      <c r="M57" s="69"/>
      <c r="N57" s="123"/>
      <c r="O57" s="123"/>
      <c r="P57" s="122"/>
      <c r="Q57" s="23"/>
    </row>
    <row r="58" spans="1:17" ht="13.5" customHeight="1" x14ac:dyDescent="0.2">
      <c r="A58" s="123">
        <v>7</v>
      </c>
      <c r="B58" s="122" t="s">
        <v>126</v>
      </c>
      <c r="C58" s="123" t="s">
        <v>125</v>
      </c>
      <c r="D58" s="123" t="s">
        <v>45</v>
      </c>
      <c r="E58" s="69" t="s">
        <v>117</v>
      </c>
      <c r="F58" s="124" t="s">
        <v>107</v>
      </c>
      <c r="G58" s="69"/>
      <c r="H58" s="69"/>
      <c r="I58" s="69">
        <v>0.76</v>
      </c>
      <c r="J58" s="69"/>
      <c r="K58" s="69"/>
      <c r="L58" s="69"/>
      <c r="M58" s="69"/>
      <c r="N58" s="123" t="s">
        <v>14</v>
      </c>
      <c r="O58" s="123" t="s">
        <v>12</v>
      </c>
      <c r="P58" s="122" t="s">
        <v>202</v>
      </c>
      <c r="Q58" s="23"/>
    </row>
    <row r="59" spans="1:17" ht="25.5" customHeight="1" x14ac:dyDescent="0.2">
      <c r="A59" s="123"/>
      <c r="B59" s="122"/>
      <c r="C59" s="123"/>
      <c r="D59" s="123"/>
      <c r="E59" s="69" t="s">
        <v>109</v>
      </c>
      <c r="F59" s="125"/>
      <c r="G59" s="69"/>
      <c r="H59" s="69"/>
      <c r="I59" s="69">
        <v>53.8</v>
      </c>
      <c r="J59" s="69"/>
      <c r="K59" s="69"/>
      <c r="L59" s="69"/>
      <c r="M59" s="69"/>
      <c r="N59" s="123"/>
      <c r="O59" s="123"/>
      <c r="P59" s="122"/>
      <c r="Q59" s="23"/>
    </row>
    <row r="60" spans="1:17" ht="12.75" customHeight="1" x14ac:dyDescent="0.2">
      <c r="A60" s="123">
        <v>8</v>
      </c>
      <c r="B60" s="122" t="s">
        <v>127</v>
      </c>
      <c r="C60" s="123" t="s">
        <v>128</v>
      </c>
      <c r="D60" s="123" t="s">
        <v>45</v>
      </c>
      <c r="E60" s="69" t="s">
        <v>117</v>
      </c>
      <c r="F60" s="124" t="s">
        <v>107</v>
      </c>
      <c r="G60" s="69"/>
      <c r="H60" s="69"/>
      <c r="I60" s="69"/>
      <c r="J60" s="69">
        <v>2.1</v>
      </c>
      <c r="K60" s="69"/>
      <c r="L60" s="69"/>
      <c r="M60" s="69"/>
      <c r="N60" s="123" t="s">
        <v>14</v>
      </c>
      <c r="O60" s="123" t="s">
        <v>12</v>
      </c>
      <c r="P60" s="122" t="s">
        <v>202</v>
      </c>
      <c r="Q60" s="23"/>
    </row>
    <row r="61" spans="1:17" ht="27" customHeight="1" x14ac:dyDescent="0.2">
      <c r="A61" s="123"/>
      <c r="B61" s="122"/>
      <c r="C61" s="123"/>
      <c r="D61" s="123"/>
      <c r="E61" s="69" t="s">
        <v>109</v>
      </c>
      <c r="F61" s="125"/>
      <c r="G61" s="69"/>
      <c r="H61" s="69"/>
      <c r="I61" s="69"/>
      <c r="J61" s="72">
        <v>104</v>
      </c>
      <c r="K61" s="69"/>
      <c r="L61" s="69"/>
      <c r="M61" s="69"/>
      <c r="N61" s="123"/>
      <c r="O61" s="123"/>
      <c r="P61" s="122"/>
      <c r="Q61" s="23"/>
    </row>
    <row r="62" spans="1:17" ht="13.5" customHeight="1" x14ac:dyDescent="0.2">
      <c r="A62" s="123">
        <v>9</v>
      </c>
      <c r="B62" s="122" t="s">
        <v>129</v>
      </c>
      <c r="C62" s="123" t="s">
        <v>125</v>
      </c>
      <c r="D62" s="123" t="s">
        <v>45</v>
      </c>
      <c r="E62" s="69" t="s">
        <v>117</v>
      </c>
      <c r="F62" s="124" t="s">
        <v>107</v>
      </c>
      <c r="G62" s="69"/>
      <c r="H62" s="69"/>
      <c r="I62" s="69"/>
      <c r="J62" s="56">
        <v>1.325</v>
      </c>
      <c r="K62" s="69"/>
      <c r="L62" s="69"/>
      <c r="M62" s="69"/>
      <c r="N62" s="123" t="s">
        <v>14</v>
      </c>
      <c r="O62" s="123" t="s">
        <v>12</v>
      </c>
      <c r="P62" s="122" t="s">
        <v>202</v>
      </c>
      <c r="Q62" s="23"/>
    </row>
    <row r="63" spans="1:17" ht="26.25" customHeight="1" x14ac:dyDescent="0.2">
      <c r="A63" s="123"/>
      <c r="B63" s="122"/>
      <c r="C63" s="123"/>
      <c r="D63" s="123"/>
      <c r="E63" s="69" t="s">
        <v>109</v>
      </c>
      <c r="F63" s="125"/>
      <c r="G63" s="69"/>
      <c r="H63" s="69"/>
      <c r="I63" s="69"/>
      <c r="J63" s="72">
        <v>55</v>
      </c>
      <c r="K63" s="69"/>
      <c r="L63" s="69"/>
      <c r="M63" s="69"/>
      <c r="N63" s="123"/>
      <c r="O63" s="123"/>
      <c r="P63" s="122"/>
      <c r="Q63" s="23"/>
    </row>
    <row r="64" spans="1:17" ht="15.75" customHeight="1" x14ac:dyDescent="0.2">
      <c r="A64" s="123">
        <v>10</v>
      </c>
      <c r="B64" s="122" t="s">
        <v>130</v>
      </c>
      <c r="C64" s="123" t="s">
        <v>123</v>
      </c>
      <c r="D64" s="123" t="s">
        <v>45</v>
      </c>
      <c r="E64" s="69" t="s">
        <v>117</v>
      </c>
      <c r="F64" s="124" t="s">
        <v>107</v>
      </c>
      <c r="G64" s="69"/>
      <c r="H64" s="69"/>
      <c r="I64" s="69"/>
      <c r="J64" s="56">
        <v>0.32500000000000001</v>
      </c>
      <c r="K64" s="69"/>
      <c r="L64" s="69"/>
      <c r="M64" s="69"/>
      <c r="N64" s="123" t="s">
        <v>14</v>
      </c>
      <c r="O64" s="123" t="s">
        <v>12</v>
      </c>
      <c r="P64" s="122" t="s">
        <v>202</v>
      </c>
      <c r="Q64" s="23"/>
    </row>
    <row r="65" spans="1:17" ht="36" customHeight="1" x14ac:dyDescent="0.2">
      <c r="A65" s="123"/>
      <c r="B65" s="122"/>
      <c r="C65" s="123"/>
      <c r="D65" s="123"/>
      <c r="E65" s="69" t="s">
        <v>109</v>
      </c>
      <c r="F65" s="125"/>
      <c r="G65" s="69"/>
      <c r="H65" s="69"/>
      <c r="I65" s="69"/>
      <c r="J65" s="72">
        <v>85</v>
      </c>
      <c r="K65" s="69"/>
      <c r="L65" s="69"/>
      <c r="M65" s="69"/>
      <c r="N65" s="123"/>
      <c r="O65" s="123"/>
      <c r="P65" s="122"/>
      <c r="Q65" s="23"/>
    </row>
    <row r="66" spans="1:17" ht="15.75" customHeight="1" x14ac:dyDescent="0.2">
      <c r="A66" s="123">
        <v>11</v>
      </c>
      <c r="B66" s="122" t="s">
        <v>131</v>
      </c>
      <c r="C66" s="123" t="s">
        <v>123</v>
      </c>
      <c r="D66" s="123" t="s">
        <v>45</v>
      </c>
      <c r="E66" s="69" t="s">
        <v>117</v>
      </c>
      <c r="F66" s="124" t="s">
        <v>107</v>
      </c>
      <c r="G66" s="69"/>
      <c r="H66" s="69"/>
      <c r="I66" s="69"/>
      <c r="J66" s="69"/>
      <c r="K66" s="56">
        <v>5.4240000000000004</v>
      </c>
      <c r="L66" s="69"/>
      <c r="M66" s="69"/>
      <c r="N66" s="123" t="s">
        <v>14</v>
      </c>
      <c r="O66" s="123" t="s">
        <v>12</v>
      </c>
      <c r="P66" s="122" t="s">
        <v>202</v>
      </c>
      <c r="Q66" s="23"/>
    </row>
    <row r="67" spans="1:17" ht="27.75" customHeight="1" x14ac:dyDescent="0.2">
      <c r="A67" s="123"/>
      <c r="B67" s="122"/>
      <c r="C67" s="123"/>
      <c r="D67" s="123"/>
      <c r="E67" s="69" t="s">
        <v>109</v>
      </c>
      <c r="F67" s="125"/>
      <c r="G67" s="46"/>
      <c r="H67" s="46"/>
      <c r="I67" s="46"/>
      <c r="J67" s="46"/>
      <c r="K67" s="72">
        <v>401</v>
      </c>
      <c r="L67" s="46"/>
      <c r="M67" s="46"/>
      <c r="N67" s="123"/>
      <c r="O67" s="123"/>
      <c r="P67" s="122"/>
      <c r="Q67" s="23"/>
    </row>
    <row r="68" spans="1:17" ht="17.25" customHeight="1" x14ac:dyDescent="0.2">
      <c r="A68" s="123">
        <v>12</v>
      </c>
      <c r="B68" s="146" t="s">
        <v>132</v>
      </c>
      <c r="C68" s="123" t="s">
        <v>121</v>
      </c>
      <c r="D68" s="123" t="s">
        <v>45</v>
      </c>
      <c r="E68" s="69" t="s">
        <v>117</v>
      </c>
      <c r="F68" s="124" t="s">
        <v>107</v>
      </c>
      <c r="G68" s="46"/>
      <c r="H68" s="46"/>
      <c r="I68" s="69">
        <v>2.2999999999999998</v>
      </c>
      <c r="J68" s="46"/>
      <c r="K68" s="46"/>
      <c r="L68" s="46"/>
      <c r="M68" s="46"/>
      <c r="N68" s="123" t="s">
        <v>14</v>
      </c>
      <c r="O68" s="123" t="s">
        <v>12</v>
      </c>
      <c r="P68" s="122" t="s">
        <v>202</v>
      </c>
      <c r="Q68" s="23"/>
    </row>
    <row r="69" spans="1:17" ht="21.75" customHeight="1" x14ac:dyDescent="0.2">
      <c r="A69" s="123"/>
      <c r="B69" s="146"/>
      <c r="C69" s="123"/>
      <c r="D69" s="123"/>
      <c r="E69" s="69" t="s">
        <v>109</v>
      </c>
      <c r="F69" s="125"/>
      <c r="G69" s="46"/>
      <c r="H69" s="46"/>
      <c r="I69" s="69">
        <v>166.1</v>
      </c>
      <c r="J69" s="46"/>
      <c r="K69" s="46"/>
      <c r="L69" s="46"/>
      <c r="M69" s="46"/>
      <c r="N69" s="123"/>
      <c r="O69" s="123"/>
      <c r="P69" s="122"/>
      <c r="Q69" s="23"/>
    </row>
    <row r="70" spans="1:17" ht="17.25" customHeight="1" x14ac:dyDescent="0.2">
      <c r="A70" s="123">
        <v>13</v>
      </c>
      <c r="B70" s="146" t="s">
        <v>133</v>
      </c>
      <c r="C70" s="123" t="s">
        <v>121</v>
      </c>
      <c r="D70" s="123" t="s">
        <v>45</v>
      </c>
      <c r="E70" s="69" t="s">
        <v>117</v>
      </c>
      <c r="F70" s="124" t="s">
        <v>107</v>
      </c>
      <c r="G70" s="46"/>
      <c r="H70" s="46"/>
      <c r="I70" s="69">
        <v>0.53</v>
      </c>
      <c r="J70" s="46"/>
      <c r="K70" s="46"/>
      <c r="L70" s="46"/>
      <c r="M70" s="46"/>
      <c r="N70" s="123" t="s">
        <v>14</v>
      </c>
      <c r="O70" s="123" t="s">
        <v>12</v>
      </c>
      <c r="P70" s="122" t="s">
        <v>202</v>
      </c>
      <c r="Q70" s="23"/>
    </row>
    <row r="71" spans="1:17" ht="23.25" customHeight="1" x14ac:dyDescent="0.2">
      <c r="A71" s="123"/>
      <c r="B71" s="146"/>
      <c r="C71" s="123"/>
      <c r="D71" s="123"/>
      <c r="E71" s="69" t="s">
        <v>109</v>
      </c>
      <c r="F71" s="125"/>
      <c r="G71" s="46"/>
      <c r="H71" s="46"/>
      <c r="I71" s="69">
        <v>42.4</v>
      </c>
      <c r="J71" s="46"/>
      <c r="K71" s="46"/>
      <c r="L71" s="46"/>
      <c r="M71" s="46"/>
      <c r="N71" s="123"/>
      <c r="O71" s="123"/>
      <c r="P71" s="122"/>
      <c r="Q71" s="23"/>
    </row>
    <row r="72" spans="1:17" x14ac:dyDescent="0.2">
      <c r="A72" s="43"/>
      <c r="B72" s="42" t="s">
        <v>74</v>
      </c>
      <c r="C72" s="43"/>
      <c r="D72" s="43"/>
      <c r="E72" s="41" t="s">
        <v>109</v>
      </c>
      <c r="F72" s="43"/>
      <c r="G72" s="51"/>
      <c r="H72" s="51"/>
      <c r="I72" s="59">
        <f>I73</f>
        <v>631.5</v>
      </c>
      <c r="J72" s="59">
        <f t="shared" ref="J72:M72" si="1">J73</f>
        <v>844</v>
      </c>
      <c r="K72" s="59">
        <f t="shared" si="1"/>
        <v>1001</v>
      </c>
      <c r="L72" s="59">
        <f t="shared" si="1"/>
        <v>0</v>
      </c>
      <c r="M72" s="59">
        <f t="shared" si="1"/>
        <v>0</v>
      </c>
      <c r="N72" s="43"/>
      <c r="O72" s="43"/>
      <c r="P72" s="48"/>
    </row>
    <row r="73" spans="1:17" x14ac:dyDescent="0.2">
      <c r="A73" s="43"/>
      <c r="B73" s="42" t="s">
        <v>108</v>
      </c>
      <c r="C73" s="51"/>
      <c r="D73" s="51"/>
      <c r="E73" s="41" t="s">
        <v>109</v>
      </c>
      <c r="F73" s="43"/>
      <c r="G73" s="43"/>
      <c r="H73" s="43"/>
      <c r="I73" s="59">
        <f>I47+I49+I51+I53+I55+I57+I59+I61+I63+I65+I67+I69+I71</f>
        <v>631.5</v>
      </c>
      <c r="J73" s="59">
        <f t="shared" ref="J73:M73" si="2">J47+J49+J51+J53+J55+J57+J59+J61+J63+J65+J67+J69+J71</f>
        <v>844</v>
      </c>
      <c r="K73" s="59">
        <f t="shared" si="2"/>
        <v>1001</v>
      </c>
      <c r="L73" s="59">
        <f t="shared" si="2"/>
        <v>0</v>
      </c>
      <c r="M73" s="59">
        <f t="shared" si="2"/>
        <v>0</v>
      </c>
      <c r="N73" s="43"/>
      <c r="O73" s="43"/>
      <c r="P73" s="48"/>
    </row>
    <row r="74" spans="1:17" ht="63" customHeight="1" x14ac:dyDescent="0.2">
      <c r="A74" s="69"/>
      <c r="B74" s="47" t="s">
        <v>134</v>
      </c>
      <c r="C74" s="69" t="s">
        <v>135</v>
      </c>
      <c r="D74" s="69" t="s">
        <v>68</v>
      </c>
      <c r="E74" s="77" t="s">
        <v>136</v>
      </c>
      <c r="F74" s="69" t="s">
        <v>45</v>
      </c>
      <c r="G74" s="69">
        <v>4.2</v>
      </c>
      <c r="H74" s="69">
        <v>5.5</v>
      </c>
      <c r="I74" s="69">
        <v>5.6</v>
      </c>
      <c r="J74" s="69">
        <v>5.7</v>
      </c>
      <c r="K74" s="69">
        <v>5.8</v>
      </c>
      <c r="L74" s="69">
        <v>5.9</v>
      </c>
      <c r="M74" s="69">
        <v>6</v>
      </c>
      <c r="N74" s="46"/>
      <c r="O74" s="46"/>
      <c r="P74" s="70"/>
    </row>
    <row r="75" spans="1:17" ht="14.25" customHeight="1" x14ac:dyDescent="0.2">
      <c r="A75" s="69"/>
      <c r="B75" s="47" t="s">
        <v>69</v>
      </c>
      <c r="C75" s="46"/>
      <c r="D75" s="46"/>
      <c r="E75" s="69"/>
      <c r="F75" s="69"/>
      <c r="G75" s="69"/>
      <c r="H75" s="69"/>
      <c r="I75" s="69"/>
      <c r="J75" s="69"/>
      <c r="K75" s="69"/>
      <c r="L75" s="69"/>
      <c r="M75" s="69"/>
      <c r="N75" s="46"/>
      <c r="O75" s="46"/>
      <c r="P75" s="70"/>
    </row>
    <row r="76" spans="1:17" ht="24.75" customHeight="1" x14ac:dyDescent="0.2">
      <c r="A76" s="124">
        <v>1</v>
      </c>
      <c r="B76" s="122" t="s">
        <v>137</v>
      </c>
      <c r="C76" s="123" t="s">
        <v>138</v>
      </c>
      <c r="D76" s="124" t="s">
        <v>45</v>
      </c>
      <c r="E76" s="69" t="s">
        <v>72</v>
      </c>
      <c r="F76" s="123" t="s">
        <v>139</v>
      </c>
      <c r="G76" s="123"/>
      <c r="H76" s="123"/>
      <c r="I76" s="69"/>
      <c r="J76" s="69"/>
      <c r="K76" s="69"/>
      <c r="L76" s="69">
        <v>1</v>
      </c>
      <c r="M76" s="69"/>
      <c r="N76" s="123" t="s">
        <v>212</v>
      </c>
      <c r="O76" s="123" t="s">
        <v>30</v>
      </c>
      <c r="P76" s="122" t="s">
        <v>203</v>
      </c>
      <c r="Q76" s="23"/>
    </row>
    <row r="77" spans="1:17" ht="25.5" customHeight="1" x14ac:dyDescent="0.2">
      <c r="A77" s="125"/>
      <c r="B77" s="122"/>
      <c r="C77" s="123"/>
      <c r="D77" s="125"/>
      <c r="E77" s="69" t="s">
        <v>109</v>
      </c>
      <c r="F77" s="123"/>
      <c r="G77" s="123"/>
      <c r="H77" s="123"/>
      <c r="I77" s="69">
        <v>3</v>
      </c>
      <c r="J77" s="69"/>
      <c r="K77" s="69"/>
      <c r="L77" s="69">
        <v>300</v>
      </c>
      <c r="M77" s="69"/>
      <c r="N77" s="123"/>
      <c r="O77" s="123"/>
      <c r="P77" s="122"/>
      <c r="Q77" s="23"/>
    </row>
    <row r="78" spans="1:17" x14ac:dyDescent="0.2">
      <c r="A78" s="43"/>
      <c r="B78" s="42" t="s">
        <v>74</v>
      </c>
      <c r="C78" s="43"/>
      <c r="D78" s="43"/>
      <c r="E78" s="43"/>
      <c r="F78" s="43"/>
      <c r="G78" s="51"/>
      <c r="H78" s="43"/>
      <c r="I78" s="59">
        <f>I79+I80</f>
        <v>3</v>
      </c>
      <c r="J78" s="86">
        <f t="shared" ref="J78:M78" si="3">J79+J80</f>
        <v>0</v>
      </c>
      <c r="K78" s="86">
        <f t="shared" si="3"/>
        <v>0</v>
      </c>
      <c r="L78" s="59">
        <f t="shared" si="3"/>
        <v>300</v>
      </c>
      <c r="M78" s="86">
        <f t="shared" si="3"/>
        <v>0</v>
      </c>
      <c r="N78" s="43"/>
      <c r="O78" s="43"/>
      <c r="P78" s="48"/>
    </row>
    <row r="79" spans="1:17" x14ac:dyDescent="0.2">
      <c r="A79" s="43"/>
      <c r="B79" s="42" t="s">
        <v>108</v>
      </c>
      <c r="C79" s="43"/>
      <c r="D79" s="43"/>
      <c r="E79" s="43"/>
      <c r="F79" s="43"/>
      <c r="G79" s="51"/>
      <c r="H79" s="43"/>
      <c r="I79" s="86">
        <v>0</v>
      </c>
      <c r="J79" s="86">
        <v>0</v>
      </c>
      <c r="K79" s="86">
        <v>0</v>
      </c>
      <c r="L79" s="59">
        <f>L77</f>
        <v>300</v>
      </c>
      <c r="M79" s="86">
        <v>0</v>
      </c>
      <c r="N79" s="43"/>
      <c r="O79" s="43"/>
      <c r="P79" s="48"/>
    </row>
    <row r="80" spans="1:17" x14ac:dyDescent="0.2">
      <c r="A80" s="43"/>
      <c r="B80" s="42" t="s">
        <v>140</v>
      </c>
      <c r="C80" s="43"/>
      <c r="D80" s="43"/>
      <c r="E80" s="43"/>
      <c r="F80" s="43"/>
      <c r="G80" s="51"/>
      <c r="H80" s="43"/>
      <c r="I80" s="59">
        <f>I77</f>
        <v>3</v>
      </c>
      <c r="J80" s="86">
        <v>0</v>
      </c>
      <c r="K80" s="86">
        <v>0</v>
      </c>
      <c r="L80" s="86">
        <v>0</v>
      </c>
      <c r="M80" s="86">
        <v>0</v>
      </c>
      <c r="N80" s="43"/>
      <c r="O80" s="43"/>
      <c r="P80" s="48"/>
    </row>
    <row r="81" spans="1:17" ht="64.5" customHeight="1" x14ac:dyDescent="0.2">
      <c r="A81" s="69"/>
      <c r="B81" s="87" t="s">
        <v>141</v>
      </c>
      <c r="C81" s="88" t="s">
        <v>142</v>
      </c>
      <c r="D81" s="88" t="s">
        <v>143</v>
      </c>
      <c r="E81" s="88" t="s">
        <v>6</v>
      </c>
      <c r="F81" s="88" t="s">
        <v>45</v>
      </c>
      <c r="G81" s="69">
        <v>80</v>
      </c>
      <c r="H81" s="69">
        <v>81</v>
      </c>
      <c r="I81" s="69">
        <v>82</v>
      </c>
      <c r="J81" s="69">
        <v>83</v>
      </c>
      <c r="K81" s="69">
        <v>85</v>
      </c>
      <c r="L81" s="69">
        <v>88</v>
      </c>
      <c r="M81" s="69">
        <v>89</v>
      </c>
      <c r="N81" s="88"/>
      <c r="O81" s="88"/>
      <c r="P81" s="68"/>
    </row>
    <row r="82" spans="1:17" x14ac:dyDescent="0.2">
      <c r="A82" s="69"/>
      <c r="B82" s="47" t="s">
        <v>69</v>
      </c>
      <c r="C82" s="69"/>
      <c r="D82" s="69"/>
      <c r="E82" s="69"/>
      <c r="F82" s="69"/>
      <c r="G82" s="69"/>
      <c r="H82" s="72"/>
      <c r="I82" s="44"/>
      <c r="J82" s="44"/>
      <c r="K82" s="44"/>
      <c r="L82" s="44"/>
      <c r="M82" s="44"/>
      <c r="N82" s="69"/>
      <c r="O82" s="69"/>
      <c r="P82" s="70"/>
    </row>
    <row r="83" spans="1:17" ht="37.5" customHeight="1" x14ac:dyDescent="0.2">
      <c r="A83" s="69">
        <v>1</v>
      </c>
      <c r="B83" s="119" t="s">
        <v>144</v>
      </c>
      <c r="C83" s="69" t="s">
        <v>118</v>
      </c>
      <c r="D83" s="69" t="s">
        <v>45</v>
      </c>
      <c r="E83" s="69" t="s">
        <v>113</v>
      </c>
      <c r="F83" s="54" t="s">
        <v>145</v>
      </c>
      <c r="G83" s="69"/>
      <c r="H83" s="72"/>
      <c r="I83" s="69">
        <v>50</v>
      </c>
      <c r="J83" s="69">
        <v>50</v>
      </c>
      <c r="K83" s="69">
        <v>50</v>
      </c>
      <c r="L83" s="69"/>
      <c r="M83" s="69"/>
      <c r="N83" s="69"/>
      <c r="O83" s="69"/>
      <c r="P83" s="121" t="s">
        <v>204</v>
      </c>
      <c r="Q83" s="23"/>
    </row>
    <row r="84" spans="1:17" x14ac:dyDescent="0.2">
      <c r="A84" s="43"/>
      <c r="B84" s="42" t="s">
        <v>74</v>
      </c>
      <c r="C84" s="43"/>
      <c r="D84" s="43"/>
      <c r="E84" s="43"/>
      <c r="F84" s="43"/>
      <c r="G84" s="43"/>
      <c r="H84" s="55"/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3"/>
      <c r="O84" s="43"/>
      <c r="P84" s="48"/>
    </row>
    <row r="85" spans="1:17" x14ac:dyDescent="0.2">
      <c r="A85" s="140" t="s">
        <v>146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2"/>
    </row>
    <row r="86" spans="1:17" s="91" customFormat="1" ht="60" customHeight="1" x14ac:dyDescent="0.2">
      <c r="A86" s="147"/>
      <c r="B86" s="144" t="s">
        <v>195</v>
      </c>
      <c r="C86" s="128" t="s">
        <v>147</v>
      </c>
      <c r="D86" s="128" t="s">
        <v>68</v>
      </c>
      <c r="E86" s="89" t="s">
        <v>148</v>
      </c>
      <c r="F86" s="89" t="s">
        <v>45</v>
      </c>
      <c r="G86" s="89">
        <v>839.7</v>
      </c>
      <c r="H86" s="89">
        <v>1110.7</v>
      </c>
      <c r="I86" s="89">
        <v>1413.3</v>
      </c>
      <c r="J86" s="89">
        <v>1734.7</v>
      </c>
      <c r="K86" s="89">
        <v>2289</v>
      </c>
      <c r="L86" s="89">
        <v>3000</v>
      </c>
      <c r="M86" s="89">
        <v>3485.1</v>
      </c>
      <c r="N86" s="89"/>
      <c r="O86" s="89"/>
      <c r="P86" s="90"/>
    </row>
    <row r="87" spans="1:17" s="91" customFormat="1" ht="35.25" customHeight="1" x14ac:dyDescent="0.2">
      <c r="A87" s="148"/>
      <c r="B87" s="145"/>
      <c r="C87" s="129"/>
      <c r="D87" s="129"/>
      <c r="E87" s="89" t="s">
        <v>72</v>
      </c>
      <c r="F87" s="89" t="s">
        <v>45</v>
      </c>
      <c r="G87" s="89"/>
      <c r="H87" s="89"/>
      <c r="I87" s="89">
        <v>61</v>
      </c>
      <c r="J87" s="89">
        <v>78</v>
      </c>
      <c r="K87" s="89">
        <v>96</v>
      </c>
      <c r="L87" s="89">
        <v>117</v>
      </c>
      <c r="M87" s="89"/>
      <c r="N87" s="89"/>
      <c r="O87" s="89"/>
      <c r="P87" s="90"/>
    </row>
    <row r="88" spans="1:17" s="97" customFormat="1" ht="35.25" customHeight="1" x14ac:dyDescent="0.25">
      <c r="A88" s="130"/>
      <c r="B88" s="132" t="s">
        <v>96</v>
      </c>
      <c r="C88" s="126" t="s">
        <v>149</v>
      </c>
      <c r="D88" s="126" t="s">
        <v>68</v>
      </c>
      <c r="E88" s="92" t="s">
        <v>150</v>
      </c>
      <c r="F88" s="19" t="s">
        <v>45</v>
      </c>
      <c r="G88" s="93"/>
      <c r="H88" s="94"/>
      <c r="I88" s="93">
        <v>17.25</v>
      </c>
      <c r="J88" s="93">
        <v>21.22</v>
      </c>
      <c r="K88" s="93">
        <v>26.04</v>
      </c>
      <c r="L88" s="95">
        <v>34.369999999999997</v>
      </c>
      <c r="M88" s="95">
        <v>45.04</v>
      </c>
      <c r="N88" s="95"/>
      <c r="O88" s="92"/>
      <c r="P88" s="96"/>
    </row>
    <row r="89" spans="1:17" s="97" customFormat="1" ht="35.25" customHeight="1" x14ac:dyDescent="0.25">
      <c r="A89" s="131"/>
      <c r="B89" s="133"/>
      <c r="C89" s="127"/>
      <c r="D89" s="127"/>
      <c r="E89" s="19" t="s">
        <v>29</v>
      </c>
      <c r="F89" s="98" t="s">
        <v>45</v>
      </c>
      <c r="G89" s="19"/>
      <c r="H89" s="19"/>
      <c r="I89" s="19">
        <v>1</v>
      </c>
      <c r="J89" s="19">
        <v>2</v>
      </c>
      <c r="K89" s="19">
        <v>2</v>
      </c>
      <c r="L89" s="92">
        <v>3</v>
      </c>
      <c r="M89" s="92">
        <v>4</v>
      </c>
      <c r="N89" s="92"/>
      <c r="O89" s="92"/>
      <c r="P89" s="96"/>
    </row>
    <row r="90" spans="1:17" s="91" customFormat="1" ht="98.25" customHeight="1" x14ac:dyDescent="0.2">
      <c r="A90" s="99"/>
      <c r="B90" s="100" t="s">
        <v>196</v>
      </c>
      <c r="C90" s="89" t="s">
        <v>151</v>
      </c>
      <c r="D90" s="89" t="s">
        <v>68</v>
      </c>
      <c r="E90" s="89" t="s">
        <v>150</v>
      </c>
      <c r="F90" s="89" t="s">
        <v>45</v>
      </c>
      <c r="G90" s="88">
        <v>127.3</v>
      </c>
      <c r="H90" s="88">
        <v>244.4</v>
      </c>
      <c r="I90" s="88">
        <v>325.10000000000002</v>
      </c>
      <c r="J90" s="88">
        <v>433.7</v>
      </c>
      <c r="K90" s="88">
        <v>618</v>
      </c>
      <c r="L90" s="88">
        <v>900</v>
      </c>
      <c r="M90" s="88">
        <v>1045.5</v>
      </c>
      <c r="N90" s="88"/>
      <c r="O90" s="88"/>
      <c r="P90" s="90"/>
    </row>
    <row r="91" spans="1:17" s="97" customFormat="1" ht="63" customHeight="1" x14ac:dyDescent="0.25">
      <c r="A91" s="101"/>
      <c r="B91" s="102" t="s">
        <v>96</v>
      </c>
      <c r="C91" s="103" t="s">
        <v>152</v>
      </c>
      <c r="D91" s="103" t="s">
        <v>68</v>
      </c>
      <c r="E91" s="104" t="s">
        <v>150</v>
      </c>
      <c r="F91" s="103" t="s">
        <v>45</v>
      </c>
      <c r="G91" s="19"/>
      <c r="H91" s="19"/>
      <c r="I91" s="92">
        <v>8.1</v>
      </c>
      <c r="J91" s="92">
        <v>10.8</v>
      </c>
      <c r="K91" s="92">
        <v>15.3</v>
      </c>
      <c r="L91" s="92">
        <v>22.3</v>
      </c>
      <c r="M91" s="92">
        <v>22.5</v>
      </c>
      <c r="N91" s="92"/>
      <c r="O91" s="92"/>
      <c r="P91" s="96"/>
    </row>
    <row r="92" spans="1:17" x14ac:dyDescent="0.2">
      <c r="A92" s="69"/>
      <c r="B92" s="47" t="s">
        <v>69</v>
      </c>
      <c r="C92" s="46"/>
      <c r="D92" s="46"/>
      <c r="E92" s="69"/>
      <c r="F92" s="69"/>
      <c r="G92" s="69"/>
      <c r="H92" s="69"/>
      <c r="I92" s="69"/>
      <c r="J92" s="69"/>
      <c r="K92" s="69"/>
      <c r="L92" s="69"/>
      <c r="M92" s="69"/>
      <c r="N92" s="46"/>
      <c r="O92" s="46"/>
      <c r="P92" s="70"/>
    </row>
    <row r="93" spans="1:17" ht="40.5" customHeight="1" x14ac:dyDescent="0.2">
      <c r="A93" s="69">
        <v>1</v>
      </c>
      <c r="B93" s="45" t="s">
        <v>153</v>
      </c>
      <c r="C93" s="66" t="s">
        <v>154</v>
      </c>
      <c r="D93" s="69" t="s">
        <v>45</v>
      </c>
      <c r="E93" s="69" t="s">
        <v>109</v>
      </c>
      <c r="F93" s="54" t="s">
        <v>155</v>
      </c>
      <c r="G93" s="69"/>
      <c r="H93" s="69">
        <v>4000</v>
      </c>
      <c r="I93" s="69">
        <v>4100</v>
      </c>
      <c r="J93" s="69">
        <v>4200</v>
      </c>
      <c r="K93" s="69">
        <v>4300</v>
      </c>
      <c r="L93" s="69">
        <v>4400</v>
      </c>
      <c r="M93" s="69">
        <v>4600</v>
      </c>
      <c r="N93" s="69" t="s">
        <v>215</v>
      </c>
      <c r="O93" s="46"/>
      <c r="P93" s="121" t="s">
        <v>205</v>
      </c>
    </row>
    <row r="94" spans="1:17" x14ac:dyDescent="0.2">
      <c r="A94" s="78"/>
      <c r="B94" s="80"/>
      <c r="C94" s="105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78"/>
      <c r="P94" s="80"/>
    </row>
    <row r="95" spans="1:17" ht="25.5" x14ac:dyDescent="0.2">
      <c r="A95" s="78">
        <v>2</v>
      </c>
      <c r="B95" s="80" t="s">
        <v>156</v>
      </c>
      <c r="C95" s="66" t="s">
        <v>154</v>
      </c>
      <c r="D95" s="69" t="s">
        <v>45</v>
      </c>
      <c r="E95" s="69" t="s">
        <v>109</v>
      </c>
      <c r="F95" s="69" t="s">
        <v>160</v>
      </c>
      <c r="G95" s="69"/>
      <c r="H95" s="69"/>
      <c r="I95" s="69">
        <v>893.3</v>
      </c>
      <c r="J95" s="69"/>
      <c r="K95" s="69"/>
      <c r="L95" s="69"/>
      <c r="M95" s="69"/>
      <c r="N95" s="69" t="s">
        <v>215</v>
      </c>
      <c r="O95" s="78"/>
      <c r="P95" s="80" t="s">
        <v>206</v>
      </c>
    </row>
    <row r="96" spans="1:17" ht="25.5" x14ac:dyDescent="0.2">
      <c r="A96" s="69">
        <v>3</v>
      </c>
      <c r="B96" s="80" t="s">
        <v>157</v>
      </c>
      <c r="C96" s="66" t="s">
        <v>154</v>
      </c>
      <c r="D96" s="69" t="s">
        <v>45</v>
      </c>
      <c r="E96" s="69" t="s">
        <v>109</v>
      </c>
      <c r="F96" s="69" t="s">
        <v>160</v>
      </c>
      <c r="G96" s="69"/>
      <c r="H96" s="69"/>
      <c r="I96" s="69"/>
      <c r="J96" s="69">
        <v>1500</v>
      </c>
      <c r="K96" s="69"/>
      <c r="L96" s="69"/>
      <c r="M96" s="69"/>
      <c r="N96" s="69" t="s">
        <v>215</v>
      </c>
      <c r="O96" s="78"/>
      <c r="P96" s="80" t="s">
        <v>207</v>
      </c>
    </row>
    <row r="97" spans="1:25" ht="25.5" x14ac:dyDescent="0.2">
      <c r="A97" s="78">
        <v>4</v>
      </c>
      <c r="B97" s="119" t="s">
        <v>158</v>
      </c>
      <c r="C97" s="66" t="s">
        <v>154</v>
      </c>
      <c r="D97" s="69" t="s">
        <v>45</v>
      </c>
      <c r="E97" s="69" t="s">
        <v>109</v>
      </c>
      <c r="F97" s="69" t="s">
        <v>160</v>
      </c>
      <c r="G97" s="69"/>
      <c r="H97" s="69"/>
      <c r="I97" s="69"/>
      <c r="J97" s="69"/>
      <c r="K97" s="69">
        <v>2600</v>
      </c>
      <c r="L97" s="69"/>
      <c r="M97" s="69"/>
      <c r="N97" s="69" t="s">
        <v>215</v>
      </c>
      <c r="O97" s="69"/>
      <c r="P97" s="121" t="s">
        <v>208</v>
      </c>
    </row>
    <row r="98" spans="1:25" ht="25.5" x14ac:dyDescent="0.2">
      <c r="A98" s="78">
        <v>5</v>
      </c>
      <c r="B98" s="119" t="s">
        <v>159</v>
      </c>
      <c r="C98" s="66" t="s">
        <v>154</v>
      </c>
      <c r="D98" s="69" t="s">
        <v>45</v>
      </c>
      <c r="E98" s="69" t="s">
        <v>109</v>
      </c>
      <c r="F98" s="69" t="s">
        <v>160</v>
      </c>
      <c r="G98" s="69"/>
      <c r="H98" s="69"/>
      <c r="I98" s="69"/>
      <c r="J98" s="69"/>
      <c r="K98" s="69"/>
      <c r="L98" s="69">
        <v>1200</v>
      </c>
      <c r="M98" s="69"/>
      <c r="N98" s="69" t="s">
        <v>215</v>
      </c>
      <c r="O98" s="69"/>
      <c r="P98" s="121" t="s">
        <v>209</v>
      </c>
    </row>
    <row r="99" spans="1:25" x14ac:dyDescent="0.2">
      <c r="A99" s="43"/>
      <c r="B99" s="42" t="s">
        <v>74</v>
      </c>
      <c r="C99" s="43"/>
      <c r="D99" s="43"/>
      <c r="E99" s="41" t="s">
        <v>109</v>
      </c>
      <c r="F99" s="43"/>
      <c r="G99" s="51"/>
      <c r="H99" s="41">
        <f>H100</f>
        <v>4000</v>
      </c>
      <c r="I99" s="41">
        <f t="shared" ref="I99:M99" si="4">I100</f>
        <v>4993.3</v>
      </c>
      <c r="J99" s="41">
        <f t="shared" si="4"/>
        <v>5700</v>
      </c>
      <c r="K99" s="41">
        <f t="shared" si="4"/>
        <v>6900</v>
      </c>
      <c r="L99" s="41">
        <f t="shared" si="4"/>
        <v>5600</v>
      </c>
      <c r="M99" s="41">
        <f t="shared" si="4"/>
        <v>4600</v>
      </c>
      <c r="N99" s="43"/>
      <c r="O99" s="43"/>
      <c r="P99" s="48"/>
    </row>
    <row r="100" spans="1:25" x14ac:dyDescent="0.2">
      <c r="A100" s="43"/>
      <c r="B100" s="42" t="s">
        <v>161</v>
      </c>
      <c r="C100" s="43"/>
      <c r="D100" s="43"/>
      <c r="E100" s="41" t="s">
        <v>109</v>
      </c>
      <c r="F100" s="43"/>
      <c r="G100" s="51"/>
      <c r="H100" s="41">
        <f t="shared" ref="H100:M100" si="5">H93+H94+H95+H96+H97+H98</f>
        <v>4000</v>
      </c>
      <c r="I100" s="41">
        <f t="shared" si="5"/>
        <v>4993.3</v>
      </c>
      <c r="J100" s="41">
        <f t="shared" si="5"/>
        <v>5700</v>
      </c>
      <c r="K100" s="41">
        <f t="shared" si="5"/>
        <v>6900</v>
      </c>
      <c r="L100" s="41">
        <f t="shared" si="5"/>
        <v>5600</v>
      </c>
      <c r="M100" s="41">
        <f t="shared" si="5"/>
        <v>4600</v>
      </c>
      <c r="N100" s="43"/>
      <c r="O100" s="43"/>
      <c r="P100" s="48"/>
    </row>
    <row r="101" spans="1:25" s="97" customFormat="1" ht="39" customHeight="1" x14ac:dyDescent="0.25">
      <c r="A101" s="106"/>
      <c r="B101" s="102" t="s">
        <v>162</v>
      </c>
      <c r="C101" s="19" t="s">
        <v>165</v>
      </c>
      <c r="D101" s="19" t="s">
        <v>163</v>
      </c>
      <c r="E101" s="92" t="s">
        <v>6</v>
      </c>
      <c r="F101" s="19" t="s">
        <v>45</v>
      </c>
      <c r="G101" s="19">
        <v>91</v>
      </c>
      <c r="H101" s="19">
        <v>90</v>
      </c>
      <c r="I101" s="19">
        <v>89</v>
      </c>
      <c r="J101" s="19">
        <v>88</v>
      </c>
      <c r="K101" s="19">
        <v>87</v>
      </c>
      <c r="L101" s="19">
        <v>86</v>
      </c>
      <c r="M101" s="19">
        <v>86</v>
      </c>
      <c r="N101" s="92"/>
      <c r="O101" s="92"/>
      <c r="P101" s="96"/>
    </row>
    <row r="102" spans="1:25" s="97" customFormat="1" ht="39" customHeight="1" x14ac:dyDescent="0.25">
      <c r="A102" s="106"/>
      <c r="B102" s="102" t="s">
        <v>164</v>
      </c>
      <c r="C102" s="69" t="s">
        <v>167</v>
      </c>
      <c r="D102" s="19" t="s">
        <v>143</v>
      </c>
      <c r="E102" s="92" t="s">
        <v>6</v>
      </c>
      <c r="F102" s="19" t="s">
        <v>45</v>
      </c>
      <c r="G102" s="19">
        <v>0.7</v>
      </c>
      <c r="H102" s="38"/>
      <c r="I102" s="69">
        <v>3.7</v>
      </c>
      <c r="J102" s="69">
        <v>4.2</v>
      </c>
      <c r="K102" s="69">
        <v>4.5</v>
      </c>
      <c r="L102" s="69">
        <v>4.9000000000000004</v>
      </c>
      <c r="M102" s="69">
        <v>5</v>
      </c>
      <c r="N102" s="92"/>
      <c r="O102" s="92"/>
      <c r="P102" s="96"/>
    </row>
    <row r="103" spans="1:25" x14ac:dyDescent="0.2">
      <c r="A103" s="69"/>
      <c r="B103" s="47" t="s">
        <v>166</v>
      </c>
      <c r="C103" s="71"/>
      <c r="D103" s="71"/>
      <c r="E103" s="71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70"/>
    </row>
    <row r="104" spans="1:25" ht="51.75" thickBot="1" x14ac:dyDescent="0.25">
      <c r="A104" s="69">
        <v>1</v>
      </c>
      <c r="B104" s="119" t="s">
        <v>168</v>
      </c>
      <c r="C104" s="120" t="s">
        <v>169</v>
      </c>
      <c r="D104" s="69" t="s">
        <v>45</v>
      </c>
      <c r="E104" s="69" t="s">
        <v>109</v>
      </c>
      <c r="F104" s="69" t="s">
        <v>145</v>
      </c>
      <c r="G104" s="69"/>
      <c r="H104" s="72"/>
      <c r="I104" s="69">
        <v>11.7</v>
      </c>
      <c r="J104" s="69">
        <v>12.3</v>
      </c>
      <c r="K104" s="69">
        <v>12.9</v>
      </c>
      <c r="L104" s="69"/>
      <c r="M104" s="69"/>
      <c r="N104" s="69" t="s">
        <v>213</v>
      </c>
      <c r="O104" s="69" t="s">
        <v>16</v>
      </c>
      <c r="P104" s="121" t="s">
        <v>210</v>
      </c>
      <c r="Q104" s="22"/>
    </row>
    <row r="105" spans="1:25" s="5" customFormat="1" ht="13.5" thickBot="1" x14ac:dyDescent="0.25">
      <c r="A105" s="43"/>
      <c r="B105" s="42" t="s">
        <v>74</v>
      </c>
      <c r="C105" s="43"/>
      <c r="D105" s="43"/>
      <c r="E105" s="41" t="s">
        <v>109</v>
      </c>
      <c r="F105" s="43"/>
      <c r="G105" s="43"/>
      <c r="H105" s="55"/>
      <c r="I105" s="41">
        <f>I106</f>
        <v>11.7</v>
      </c>
      <c r="J105" s="41">
        <f t="shared" ref="J105:M105" si="6">J106</f>
        <v>12.3</v>
      </c>
      <c r="K105" s="41">
        <f t="shared" si="6"/>
        <v>12.9</v>
      </c>
      <c r="L105" s="41">
        <f t="shared" si="6"/>
        <v>0</v>
      </c>
      <c r="M105" s="41">
        <f t="shared" si="6"/>
        <v>0</v>
      </c>
      <c r="N105" s="43"/>
      <c r="O105" s="43"/>
      <c r="P105" s="48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">
      <c r="A106" s="43"/>
      <c r="B106" s="58" t="s">
        <v>170</v>
      </c>
      <c r="C106" s="43"/>
      <c r="D106" s="43"/>
      <c r="E106" s="41" t="s">
        <v>8</v>
      </c>
      <c r="F106" s="43"/>
      <c r="G106" s="43"/>
      <c r="H106" s="55"/>
      <c r="I106" s="41">
        <f>I104</f>
        <v>11.7</v>
      </c>
      <c r="J106" s="41">
        <f t="shared" ref="J106:M106" si="7">J104</f>
        <v>12.3</v>
      </c>
      <c r="K106" s="41">
        <f t="shared" si="7"/>
        <v>12.9</v>
      </c>
      <c r="L106" s="41">
        <f t="shared" si="7"/>
        <v>0</v>
      </c>
      <c r="M106" s="41">
        <f t="shared" si="7"/>
        <v>0</v>
      </c>
      <c r="N106" s="43"/>
      <c r="O106" s="43"/>
      <c r="P106" s="48"/>
    </row>
    <row r="107" spans="1:25" x14ac:dyDescent="0.2">
      <c r="A107" s="140" t="s">
        <v>171</v>
      </c>
      <c r="B107" s="141"/>
      <c r="C107" s="141"/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2"/>
    </row>
    <row r="108" spans="1:25" x14ac:dyDescent="0.2">
      <c r="A108" s="69"/>
      <c r="B108" s="143" t="s">
        <v>172</v>
      </c>
      <c r="C108" s="143"/>
      <c r="D108" s="71"/>
      <c r="E108" s="69"/>
      <c r="F108" s="46"/>
      <c r="G108" s="46"/>
      <c r="H108" s="46"/>
      <c r="I108" s="69"/>
      <c r="J108" s="69"/>
      <c r="K108" s="69"/>
      <c r="L108" s="57"/>
      <c r="M108" s="57"/>
      <c r="N108" s="46"/>
      <c r="O108" s="46"/>
      <c r="P108" s="70"/>
    </row>
    <row r="109" spans="1:25" ht="38.25" x14ac:dyDescent="0.2">
      <c r="A109" s="69"/>
      <c r="B109" s="47" t="s">
        <v>173</v>
      </c>
      <c r="C109" s="107" t="s">
        <v>174</v>
      </c>
      <c r="D109" s="103" t="s">
        <v>68</v>
      </c>
      <c r="E109" s="92" t="s">
        <v>175</v>
      </c>
      <c r="F109" s="103" t="s">
        <v>45</v>
      </c>
      <c r="G109" s="19" t="s">
        <v>46</v>
      </c>
      <c r="H109" s="19" t="s">
        <v>47</v>
      </c>
      <c r="I109" s="19" t="s">
        <v>48</v>
      </c>
      <c r="J109" s="19" t="s">
        <v>49</v>
      </c>
      <c r="K109" s="19">
        <v>24</v>
      </c>
      <c r="L109" s="19" t="s">
        <v>50</v>
      </c>
      <c r="M109" s="19" t="s">
        <v>51</v>
      </c>
      <c r="N109" s="92"/>
      <c r="O109" s="108"/>
      <c r="P109" s="70"/>
    </row>
    <row r="110" spans="1:25" ht="27" customHeight="1" x14ac:dyDescent="0.2">
      <c r="A110" s="123">
        <v>1</v>
      </c>
      <c r="B110" s="122" t="s">
        <v>176</v>
      </c>
      <c r="C110" s="123" t="s">
        <v>118</v>
      </c>
      <c r="D110" s="124" t="s">
        <v>45</v>
      </c>
      <c r="E110" s="69" t="s">
        <v>177</v>
      </c>
      <c r="F110" s="123" t="s">
        <v>178</v>
      </c>
      <c r="G110" s="46"/>
      <c r="H110" s="46"/>
      <c r="I110" s="69">
        <v>2</v>
      </c>
      <c r="J110" s="69">
        <v>2</v>
      </c>
      <c r="K110" s="69">
        <v>2</v>
      </c>
      <c r="L110" s="57"/>
      <c r="M110" s="57"/>
      <c r="N110" s="123" t="s">
        <v>14</v>
      </c>
      <c r="O110" s="123" t="s">
        <v>13</v>
      </c>
      <c r="P110" s="122" t="s">
        <v>211</v>
      </c>
    </row>
    <row r="111" spans="1:25" ht="27" customHeight="1" x14ac:dyDescent="0.2">
      <c r="A111" s="123"/>
      <c r="B111" s="122"/>
      <c r="C111" s="123"/>
      <c r="D111" s="125"/>
      <c r="E111" s="69" t="s">
        <v>109</v>
      </c>
      <c r="F111" s="123"/>
      <c r="G111" s="69"/>
      <c r="H111" s="69"/>
      <c r="I111" s="109">
        <v>27.734000000000002</v>
      </c>
      <c r="J111" s="109">
        <v>29.866</v>
      </c>
      <c r="K111" s="109">
        <v>32.048999999999999</v>
      </c>
      <c r="L111" s="69"/>
      <c r="M111" s="69"/>
      <c r="N111" s="123"/>
      <c r="O111" s="123"/>
      <c r="P111" s="122"/>
    </row>
    <row r="112" spans="1:25" ht="27.75" customHeight="1" x14ac:dyDescent="0.2">
      <c r="A112" s="124">
        <v>2</v>
      </c>
      <c r="B112" s="122" t="s">
        <v>179</v>
      </c>
      <c r="C112" s="123" t="s">
        <v>118</v>
      </c>
      <c r="D112" s="124" t="s">
        <v>45</v>
      </c>
      <c r="E112" s="69" t="s">
        <v>177</v>
      </c>
      <c r="F112" s="124" t="s">
        <v>178</v>
      </c>
      <c r="G112" s="69"/>
      <c r="H112" s="69"/>
      <c r="I112" s="69">
        <v>8</v>
      </c>
      <c r="J112" s="69"/>
      <c r="K112" s="69"/>
      <c r="L112" s="69"/>
      <c r="M112" s="69"/>
      <c r="N112" s="123" t="s">
        <v>214</v>
      </c>
      <c r="O112" s="123"/>
      <c r="P112" s="122" t="s">
        <v>211</v>
      </c>
    </row>
    <row r="113" spans="1:16" ht="27" customHeight="1" x14ac:dyDescent="0.2">
      <c r="A113" s="125"/>
      <c r="B113" s="122"/>
      <c r="C113" s="123"/>
      <c r="D113" s="125"/>
      <c r="E113" s="69" t="s">
        <v>8</v>
      </c>
      <c r="F113" s="125"/>
      <c r="G113" s="69"/>
      <c r="H113" s="69"/>
      <c r="I113" s="72">
        <v>121</v>
      </c>
      <c r="J113" s="69"/>
      <c r="K113" s="69"/>
      <c r="L113" s="69"/>
      <c r="M113" s="69"/>
      <c r="N113" s="123"/>
      <c r="O113" s="123"/>
      <c r="P113" s="122"/>
    </row>
    <row r="114" spans="1:16" x14ac:dyDescent="0.2">
      <c r="A114" s="43"/>
      <c r="B114" s="42" t="s">
        <v>74</v>
      </c>
      <c r="C114" s="51"/>
      <c r="D114" s="51"/>
      <c r="E114" s="41" t="s">
        <v>109</v>
      </c>
      <c r="F114" s="51"/>
      <c r="G114" s="51"/>
      <c r="H114" s="51"/>
      <c r="I114" s="111">
        <f>I115+I116</f>
        <v>148.73400000000001</v>
      </c>
      <c r="J114" s="111">
        <f t="shared" ref="J114:K114" si="8">J115+J116</f>
        <v>29.866</v>
      </c>
      <c r="K114" s="111">
        <f t="shared" si="8"/>
        <v>32.048999999999999</v>
      </c>
      <c r="L114" s="51"/>
      <c r="M114" s="51"/>
      <c r="N114" s="51"/>
      <c r="O114" s="51"/>
      <c r="P114" s="48"/>
    </row>
    <row r="115" spans="1:16" ht="13.5" customHeight="1" x14ac:dyDescent="0.2">
      <c r="A115" s="43"/>
      <c r="B115" s="42" t="s">
        <v>108</v>
      </c>
      <c r="C115" s="51"/>
      <c r="D115" s="51"/>
      <c r="E115" s="41" t="s">
        <v>109</v>
      </c>
      <c r="F115" s="51"/>
      <c r="G115" s="51"/>
      <c r="H115" s="51"/>
      <c r="I115" s="110">
        <v>27.734000000000002</v>
      </c>
      <c r="J115" s="110">
        <v>29.866</v>
      </c>
      <c r="K115" s="110">
        <v>32.048999999999999</v>
      </c>
      <c r="L115" s="51"/>
      <c r="M115" s="51"/>
      <c r="N115" s="51"/>
      <c r="O115" s="51"/>
      <c r="P115" s="48"/>
    </row>
    <row r="116" spans="1:16" x14ac:dyDescent="0.2">
      <c r="A116" s="43"/>
      <c r="B116" s="58" t="s">
        <v>161</v>
      </c>
      <c r="C116" s="51"/>
      <c r="D116" s="51"/>
      <c r="E116" s="41" t="s">
        <v>109</v>
      </c>
      <c r="F116" s="51"/>
      <c r="G116" s="51"/>
      <c r="H116" s="51"/>
      <c r="I116" s="59">
        <f>I113</f>
        <v>121</v>
      </c>
      <c r="J116" s="43"/>
      <c r="K116" s="43"/>
      <c r="L116" s="51"/>
      <c r="M116" s="51"/>
      <c r="N116" s="51"/>
      <c r="O116" s="51"/>
      <c r="P116" s="48"/>
    </row>
    <row r="117" spans="1:16" x14ac:dyDescent="0.2">
      <c r="A117" s="76"/>
      <c r="B117" s="61" t="s">
        <v>180</v>
      </c>
      <c r="C117" s="60"/>
      <c r="D117" s="60"/>
      <c r="E117" s="63" t="s">
        <v>109</v>
      </c>
      <c r="F117" s="60"/>
      <c r="G117" s="63">
        <f>G118+G119+G120</f>
        <v>0</v>
      </c>
      <c r="H117" s="62">
        <f t="shared" ref="H117:M117" si="9">H118+H119+H120</f>
        <v>4000</v>
      </c>
      <c r="I117" s="62">
        <f t="shared" si="9"/>
        <v>5788.2340000000004</v>
      </c>
      <c r="J117" s="62">
        <f t="shared" si="9"/>
        <v>6586.1660000000002</v>
      </c>
      <c r="K117" s="62">
        <f t="shared" si="9"/>
        <v>7945.9490000000005</v>
      </c>
      <c r="L117" s="62">
        <f t="shared" si="9"/>
        <v>6325</v>
      </c>
      <c r="M117" s="62">
        <f t="shared" si="9"/>
        <v>4600</v>
      </c>
      <c r="N117" s="60"/>
      <c r="O117" s="60"/>
      <c r="P117" s="65"/>
    </row>
    <row r="118" spans="1:16" x14ac:dyDescent="0.2">
      <c r="A118" s="76"/>
      <c r="B118" s="61" t="s">
        <v>108</v>
      </c>
      <c r="C118" s="60"/>
      <c r="D118" s="60"/>
      <c r="E118" s="63" t="s">
        <v>109</v>
      </c>
      <c r="F118" s="60"/>
      <c r="G118" s="63">
        <f t="shared" ref="G118:M118" si="10">G115+G79+G73+G42+G36</f>
        <v>0</v>
      </c>
      <c r="H118" s="62">
        <f t="shared" si="10"/>
        <v>0</v>
      </c>
      <c r="I118" s="62">
        <f t="shared" si="10"/>
        <v>659.23400000000004</v>
      </c>
      <c r="J118" s="62">
        <f t="shared" si="10"/>
        <v>873.86599999999999</v>
      </c>
      <c r="K118" s="62">
        <f t="shared" si="10"/>
        <v>1033.049</v>
      </c>
      <c r="L118" s="62">
        <f t="shared" si="10"/>
        <v>725</v>
      </c>
      <c r="M118" s="62">
        <f t="shared" si="10"/>
        <v>0</v>
      </c>
      <c r="N118" s="60"/>
      <c r="O118" s="60"/>
      <c r="P118" s="65"/>
    </row>
    <row r="119" spans="1:16" x14ac:dyDescent="0.2">
      <c r="A119" s="76"/>
      <c r="B119" s="61" t="s">
        <v>181</v>
      </c>
      <c r="C119" s="60"/>
      <c r="D119" s="60"/>
      <c r="E119" s="63" t="s">
        <v>109</v>
      </c>
      <c r="F119" s="60"/>
      <c r="G119" s="63">
        <f t="shared" ref="G119:M119" si="11">G106+G80</f>
        <v>0</v>
      </c>
      <c r="H119" s="62">
        <f t="shared" si="11"/>
        <v>0</v>
      </c>
      <c r="I119" s="62">
        <f t="shared" si="11"/>
        <v>14.7</v>
      </c>
      <c r="J119" s="62">
        <f t="shared" si="11"/>
        <v>12.3</v>
      </c>
      <c r="K119" s="62">
        <f t="shared" si="11"/>
        <v>12.9</v>
      </c>
      <c r="L119" s="62">
        <f t="shared" si="11"/>
        <v>0</v>
      </c>
      <c r="M119" s="62">
        <f t="shared" si="11"/>
        <v>0</v>
      </c>
      <c r="N119" s="60"/>
      <c r="O119" s="60"/>
      <c r="P119" s="65"/>
    </row>
    <row r="120" spans="1:16" x14ac:dyDescent="0.2">
      <c r="A120" s="76"/>
      <c r="B120" s="61" t="s">
        <v>161</v>
      </c>
      <c r="C120" s="60"/>
      <c r="D120" s="60"/>
      <c r="E120" s="63" t="s">
        <v>109</v>
      </c>
      <c r="F120" s="60"/>
      <c r="G120" s="63">
        <f>G116+G100</f>
        <v>0</v>
      </c>
      <c r="H120" s="62">
        <f t="shared" ref="H120:M120" si="12">H116+H100</f>
        <v>4000</v>
      </c>
      <c r="I120" s="62">
        <f t="shared" si="12"/>
        <v>5114.3</v>
      </c>
      <c r="J120" s="62">
        <f t="shared" si="12"/>
        <v>5700</v>
      </c>
      <c r="K120" s="62">
        <f t="shared" si="12"/>
        <v>6900</v>
      </c>
      <c r="L120" s="62">
        <f t="shared" si="12"/>
        <v>5600</v>
      </c>
      <c r="M120" s="62">
        <f t="shared" si="12"/>
        <v>4600</v>
      </c>
      <c r="N120" s="60"/>
      <c r="O120" s="60"/>
      <c r="P120" s="65"/>
    </row>
    <row r="121" spans="1:16" x14ac:dyDescent="0.2">
      <c r="A121" s="113"/>
      <c r="B121" s="114" t="s">
        <v>182</v>
      </c>
      <c r="C121" s="115"/>
      <c r="D121" s="115"/>
      <c r="E121" s="116"/>
      <c r="F121" s="115"/>
      <c r="G121" s="115"/>
      <c r="H121" s="115"/>
      <c r="I121" s="117">
        <f>I117+I122</f>
        <v>8892.3359999999993</v>
      </c>
      <c r="J121" s="117">
        <f t="shared" ref="J121:M121" si="13">J117+J122</f>
        <v>9453.4130000000005</v>
      </c>
      <c r="K121" s="117">
        <f t="shared" si="13"/>
        <v>10897.297</v>
      </c>
      <c r="L121" s="117">
        <f t="shared" si="13"/>
        <v>9454</v>
      </c>
      <c r="M121" s="117">
        <f t="shared" si="13"/>
        <v>7916</v>
      </c>
      <c r="N121" s="115"/>
      <c r="O121" s="115"/>
      <c r="P121" s="118"/>
    </row>
    <row r="122" spans="1:16" ht="28.5" customHeight="1" x14ac:dyDescent="0.2">
      <c r="A122" s="54"/>
      <c r="B122" s="66" t="s">
        <v>183</v>
      </c>
      <c r="C122" s="66"/>
      <c r="D122" s="66"/>
      <c r="E122" s="112" t="s">
        <v>109</v>
      </c>
      <c r="F122" s="66"/>
      <c r="G122" s="66"/>
      <c r="H122" s="66"/>
      <c r="I122" s="67">
        <v>3104.1019999999999</v>
      </c>
      <c r="J122" s="67">
        <v>2867.2469999999998</v>
      </c>
      <c r="K122" s="67">
        <v>2951.348</v>
      </c>
      <c r="L122" s="67">
        <v>3129</v>
      </c>
      <c r="M122" s="67">
        <v>3316</v>
      </c>
      <c r="N122" s="66"/>
      <c r="O122" s="66"/>
      <c r="P122" s="68"/>
    </row>
    <row r="123" spans="1:16" x14ac:dyDescent="0.2">
      <c r="A123" s="1"/>
    </row>
  </sheetData>
  <mergeCells count="167">
    <mergeCell ref="F76:F77"/>
    <mergeCell ref="N58:N59"/>
    <mergeCell ref="N60:N61"/>
    <mergeCell ref="P58:P59"/>
    <mergeCell ref="P60:P61"/>
    <mergeCell ref="P62:P63"/>
    <mergeCell ref="F64:F65"/>
    <mergeCell ref="N64:N65"/>
    <mergeCell ref="O50:O51"/>
    <mergeCell ref="P70:P71"/>
    <mergeCell ref="G76:G77"/>
    <mergeCell ref="H76:H77"/>
    <mergeCell ref="O60:O61"/>
    <mergeCell ref="F62:F63"/>
    <mergeCell ref="F54:F55"/>
    <mergeCell ref="F56:F57"/>
    <mergeCell ref="F58:F59"/>
    <mergeCell ref="O58:O59"/>
    <mergeCell ref="O62:O63"/>
    <mergeCell ref="N54:N55"/>
    <mergeCell ref="N56:N57"/>
    <mergeCell ref="A52:A53"/>
    <mergeCell ref="B56:B57"/>
    <mergeCell ref="A54:A55"/>
    <mergeCell ref="A58:A59"/>
    <mergeCell ref="A56:A57"/>
    <mergeCell ref="A66:A67"/>
    <mergeCell ref="P48:P49"/>
    <mergeCell ref="P54:P55"/>
    <mergeCell ref="B58:B59"/>
    <mergeCell ref="B60:B61"/>
    <mergeCell ref="N110:N111"/>
    <mergeCell ref="A7:A8"/>
    <mergeCell ref="B7:B8"/>
    <mergeCell ref="C7:C8"/>
    <mergeCell ref="E7:E8"/>
    <mergeCell ref="M1:P1"/>
    <mergeCell ref="F7:F8"/>
    <mergeCell ref="G7:G8"/>
    <mergeCell ref="H7:H8"/>
    <mergeCell ref="I7:M7"/>
    <mergeCell ref="N7:N8"/>
    <mergeCell ref="P7:P8"/>
    <mergeCell ref="O7:O8"/>
    <mergeCell ref="D7:D8"/>
    <mergeCell ref="O5:P5"/>
    <mergeCell ref="C6:N6"/>
    <mergeCell ref="A48:A49"/>
    <mergeCell ref="A46:A47"/>
    <mergeCell ref="A50:A51"/>
    <mergeCell ref="B46:B47"/>
    <mergeCell ref="C46:C47"/>
    <mergeCell ref="A60:A61"/>
    <mergeCell ref="A62:A63"/>
    <mergeCell ref="A64:A65"/>
    <mergeCell ref="D21:D22"/>
    <mergeCell ref="C21:C22"/>
    <mergeCell ref="E21:E22"/>
    <mergeCell ref="F21:F22"/>
    <mergeCell ref="B48:B49"/>
    <mergeCell ref="C48:C49"/>
    <mergeCell ref="D52:D53"/>
    <mergeCell ref="D50:D51"/>
    <mergeCell ref="D54:D55"/>
    <mergeCell ref="B52:B53"/>
    <mergeCell ref="B27:N27"/>
    <mergeCell ref="B54:B55"/>
    <mergeCell ref="C50:C51"/>
    <mergeCell ref="C52:C53"/>
    <mergeCell ref="B50:B51"/>
    <mergeCell ref="C54:C55"/>
    <mergeCell ref="D46:D47"/>
    <mergeCell ref="D48:D49"/>
    <mergeCell ref="B70:B71"/>
    <mergeCell ref="C70:C71"/>
    <mergeCell ref="N48:N49"/>
    <mergeCell ref="D56:D57"/>
    <mergeCell ref="D58:D59"/>
    <mergeCell ref="D60:D61"/>
    <mergeCell ref="D62:D63"/>
    <mergeCell ref="C66:C67"/>
    <mergeCell ref="F60:F61"/>
    <mergeCell ref="B64:B65"/>
    <mergeCell ref="B66:B67"/>
    <mergeCell ref="B62:B63"/>
    <mergeCell ref="D64:D65"/>
    <mergeCell ref="D66:D67"/>
    <mergeCell ref="D68:D69"/>
    <mergeCell ref="D70:D71"/>
    <mergeCell ref="N62:N63"/>
    <mergeCell ref="C68:C69"/>
    <mergeCell ref="C64:C65"/>
    <mergeCell ref="C58:C59"/>
    <mergeCell ref="C60:C61"/>
    <mergeCell ref="C62:C63"/>
    <mergeCell ref="D86:D87"/>
    <mergeCell ref="N112:N113"/>
    <mergeCell ref="O112:O113"/>
    <mergeCell ref="B68:B69"/>
    <mergeCell ref="B76:B77"/>
    <mergeCell ref="O54:O55"/>
    <mergeCell ref="O56:O57"/>
    <mergeCell ref="F70:F71"/>
    <mergeCell ref="F48:F49"/>
    <mergeCell ref="O48:O49"/>
    <mergeCell ref="B112:B113"/>
    <mergeCell ref="C112:C113"/>
    <mergeCell ref="B110:B111"/>
    <mergeCell ref="B108:C108"/>
    <mergeCell ref="A85:P85"/>
    <mergeCell ref="A107:P107"/>
    <mergeCell ref="A76:A77"/>
    <mergeCell ref="D76:D77"/>
    <mergeCell ref="A86:A87"/>
    <mergeCell ref="A68:A69"/>
    <mergeCell ref="A112:A113"/>
    <mergeCell ref="D112:D113"/>
    <mergeCell ref="A110:A111"/>
    <mergeCell ref="F110:F111"/>
    <mergeCell ref="A88:A89"/>
    <mergeCell ref="B88:B89"/>
    <mergeCell ref="A70:A71"/>
    <mergeCell ref="A10:P10"/>
    <mergeCell ref="A11:P11"/>
    <mergeCell ref="A16:P16"/>
    <mergeCell ref="D110:D111"/>
    <mergeCell ref="P110:P111"/>
    <mergeCell ref="P64:P65"/>
    <mergeCell ref="F66:F67"/>
    <mergeCell ref="N66:N67"/>
    <mergeCell ref="O66:O67"/>
    <mergeCell ref="P66:P67"/>
    <mergeCell ref="P68:P69"/>
    <mergeCell ref="N70:N71"/>
    <mergeCell ref="O70:O71"/>
    <mergeCell ref="F68:F69"/>
    <mergeCell ref="O68:O69"/>
    <mergeCell ref="O64:O65"/>
    <mergeCell ref="B18:M18"/>
    <mergeCell ref="B20:N20"/>
    <mergeCell ref="B30:M30"/>
    <mergeCell ref="O110:O111"/>
    <mergeCell ref="B86:B87"/>
    <mergeCell ref="P112:P113"/>
    <mergeCell ref="N76:N77"/>
    <mergeCell ref="O76:O77"/>
    <mergeCell ref="P76:P77"/>
    <mergeCell ref="C110:C111"/>
    <mergeCell ref="P46:P47"/>
    <mergeCell ref="F52:F53"/>
    <mergeCell ref="N52:N53"/>
    <mergeCell ref="O52:O53"/>
    <mergeCell ref="P52:P53"/>
    <mergeCell ref="P56:P57"/>
    <mergeCell ref="P50:P51"/>
    <mergeCell ref="C56:C57"/>
    <mergeCell ref="N46:N47"/>
    <mergeCell ref="N50:N51"/>
    <mergeCell ref="O46:O47"/>
    <mergeCell ref="F50:F51"/>
    <mergeCell ref="F46:F47"/>
    <mergeCell ref="N68:N69"/>
    <mergeCell ref="C76:C77"/>
    <mergeCell ref="C88:C89"/>
    <mergeCell ref="D88:D89"/>
    <mergeCell ref="F112:F113"/>
    <mergeCell ref="C86:C87"/>
  </mergeCells>
  <phoneticPr fontId="7" type="noConversion"/>
  <pageMargins left="0.31496062992125984" right="0.31496062992125984" top="0.35433070866141736" bottom="0.35433070866141736" header="0.31496062992125984" footer="0.31496062992125984"/>
  <pageSetup paperSize="9" scale="14" fitToWidth="2" fitToHeight="10" orientation="landscape" r:id="rId1"/>
  <ignoredErrors>
    <ignoredError sqref="I109:J109 G109:H109 L109:M10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workbookViewId="0">
      <selection activeCell="F15" sqref="F15:F16"/>
    </sheetView>
  </sheetViews>
  <sheetFormatPr defaultRowHeight="15" x14ac:dyDescent="0.25"/>
  <cols>
    <col min="1" max="1" width="4" style="6" customWidth="1"/>
    <col min="2" max="2" width="16.25" style="2" customWidth="1"/>
    <col min="3" max="3" width="9.625" style="2" customWidth="1"/>
    <col min="4" max="4" width="10.625" style="2" customWidth="1"/>
    <col min="5" max="5" width="9.125" style="2"/>
    <col min="6" max="6" width="9.625" style="2" customWidth="1"/>
    <col min="7" max="11" width="9.125" style="2"/>
  </cols>
  <sheetData>
    <row r="1" spans="1:11" ht="18.75" x14ac:dyDescent="0.3">
      <c r="A1" s="158" t="s">
        <v>28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8.75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x14ac:dyDescent="0.25">
      <c r="A3" s="160" t="s">
        <v>0</v>
      </c>
      <c r="B3" s="160" t="s">
        <v>4</v>
      </c>
      <c r="C3" s="160" t="s">
        <v>1</v>
      </c>
      <c r="D3" s="160" t="s">
        <v>17</v>
      </c>
      <c r="E3" s="160"/>
      <c r="F3" s="160"/>
      <c r="G3" s="160" t="s">
        <v>2</v>
      </c>
      <c r="H3" s="160"/>
      <c r="I3" s="160"/>
      <c r="J3" s="160"/>
      <c r="K3" s="160"/>
    </row>
    <row r="4" spans="1:11" ht="25.5" x14ac:dyDescent="0.25">
      <c r="A4" s="161"/>
      <c r="B4" s="161"/>
      <c r="C4" s="161"/>
      <c r="D4" s="8" t="s">
        <v>18</v>
      </c>
      <c r="E4" s="8" t="s">
        <v>19</v>
      </c>
      <c r="F4" s="8" t="s">
        <v>20</v>
      </c>
      <c r="G4" s="8">
        <v>2026</v>
      </c>
      <c r="H4" s="8">
        <v>2027</v>
      </c>
      <c r="I4" s="8">
        <v>2028</v>
      </c>
      <c r="J4" s="8">
        <v>2029</v>
      </c>
      <c r="K4" s="8">
        <v>2030</v>
      </c>
    </row>
    <row r="5" spans="1:11" x14ac:dyDescent="0.25">
      <c r="A5" s="157" t="s">
        <v>21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26.25" customHeight="1" x14ac:dyDescent="0.25">
      <c r="A6" s="13"/>
      <c r="B6" s="154" t="s">
        <v>31</v>
      </c>
      <c r="C6" s="155"/>
      <c r="D6" s="155"/>
      <c r="E6" s="155"/>
      <c r="F6" s="155"/>
      <c r="G6" s="155"/>
      <c r="H6" s="155"/>
      <c r="I6" s="155"/>
      <c r="J6" s="155"/>
      <c r="K6" s="156"/>
    </row>
    <row r="7" spans="1:11" ht="19.5" customHeight="1" x14ac:dyDescent="0.25">
      <c r="A7" s="9">
        <v>1</v>
      </c>
      <c r="B7" s="154" t="s">
        <v>23</v>
      </c>
      <c r="C7" s="155"/>
      <c r="D7" s="155"/>
      <c r="E7" s="155"/>
      <c r="F7" s="155"/>
      <c r="G7" s="155"/>
      <c r="H7" s="155"/>
      <c r="I7" s="155"/>
      <c r="J7" s="155"/>
      <c r="K7" s="156"/>
    </row>
    <row r="8" spans="1:11" ht="19.5" customHeight="1" x14ac:dyDescent="0.25">
      <c r="A8" s="15"/>
      <c r="B8" s="25" t="s">
        <v>33</v>
      </c>
      <c r="C8" s="26" t="s">
        <v>24</v>
      </c>
      <c r="D8" s="27">
        <v>4.2</v>
      </c>
      <c r="E8" s="27">
        <f>G8+K8</f>
        <v>11.6</v>
      </c>
      <c r="F8" s="28">
        <f>D8/E8*100</f>
        <v>36.206896551724135</v>
      </c>
      <c r="G8" s="29">
        <v>5.6</v>
      </c>
      <c r="H8" s="29">
        <v>5.7</v>
      </c>
      <c r="I8" s="29">
        <v>5.8</v>
      </c>
      <c r="J8" s="29">
        <v>5.9</v>
      </c>
      <c r="K8" s="29">
        <v>6</v>
      </c>
    </row>
    <row r="9" spans="1:11" ht="19.5" customHeight="1" x14ac:dyDescent="0.25">
      <c r="A9" s="15"/>
      <c r="B9" s="16" t="s">
        <v>32</v>
      </c>
      <c r="C9" s="12" t="s">
        <v>24</v>
      </c>
      <c r="D9" s="17">
        <v>5.8999999999999997E-2</v>
      </c>
      <c r="E9" s="30">
        <f>G9+K9</f>
        <v>0.64</v>
      </c>
      <c r="F9" s="35">
        <f>D9/E9*100</f>
        <v>9.21875</v>
      </c>
      <c r="G9" s="18">
        <v>0.30599999999999999</v>
      </c>
      <c r="H9" s="18">
        <v>0.311</v>
      </c>
      <c r="I9" s="18">
        <v>0.317</v>
      </c>
      <c r="J9" s="18">
        <v>0.32600000000000001</v>
      </c>
      <c r="K9" s="18">
        <v>0.33400000000000002</v>
      </c>
    </row>
    <row r="10" spans="1:11" ht="19.5" customHeight="1" x14ac:dyDescent="0.25">
      <c r="A10" s="15"/>
      <c r="B10" s="16" t="s">
        <v>34</v>
      </c>
      <c r="C10" s="12" t="s">
        <v>24</v>
      </c>
      <c r="D10" s="17">
        <v>4.4999999999999998E-2</v>
      </c>
      <c r="E10" s="17">
        <f t="shared" ref="E10:E20" si="0">G10+K10</f>
        <v>0.64200000000000002</v>
      </c>
      <c r="F10" s="35">
        <f>D10/E10*100</f>
        <v>7.009345794392523</v>
      </c>
      <c r="G10" s="18">
        <v>0.30599999999999999</v>
      </c>
      <c r="H10" s="18">
        <v>0.311</v>
      </c>
      <c r="I10" s="18">
        <v>0.317</v>
      </c>
      <c r="J10" s="18">
        <v>0.32600000000000001</v>
      </c>
      <c r="K10" s="18">
        <v>0.33600000000000002</v>
      </c>
    </row>
    <row r="11" spans="1:11" ht="19.5" customHeight="1" x14ac:dyDescent="0.25">
      <c r="A11" s="15"/>
      <c r="B11" s="16" t="s">
        <v>35</v>
      </c>
      <c r="C11" s="12" t="s">
        <v>24</v>
      </c>
      <c r="D11" s="17">
        <v>0.14199999999999999</v>
      </c>
      <c r="E11" s="17">
        <f t="shared" si="0"/>
        <v>0.64200000000000002</v>
      </c>
      <c r="F11" s="37">
        <f>D11/E11*100</f>
        <v>22.118380062305292</v>
      </c>
      <c r="G11" s="18">
        <v>0.30599999999999999</v>
      </c>
      <c r="H11" s="18">
        <v>0.311</v>
      </c>
      <c r="I11" s="18">
        <v>0.317</v>
      </c>
      <c r="J11" s="18">
        <v>0.32600000000000001</v>
      </c>
      <c r="K11" s="18">
        <v>0.33600000000000002</v>
      </c>
    </row>
    <row r="12" spans="1:11" ht="19.5" customHeight="1" x14ac:dyDescent="0.25">
      <c r="A12" s="15"/>
      <c r="B12" s="16" t="s">
        <v>36</v>
      </c>
      <c r="C12" s="12" t="s">
        <v>24</v>
      </c>
      <c r="D12" s="17">
        <v>3.2000000000000001E-2</v>
      </c>
      <c r="E12" s="17">
        <f t="shared" si="0"/>
        <v>0.63900000000000001</v>
      </c>
      <c r="F12" s="35">
        <f>D12/E12*100</f>
        <v>5.0078247261345856</v>
      </c>
      <c r="G12" s="18">
        <v>0.30599999999999999</v>
      </c>
      <c r="H12" s="18">
        <v>0.311</v>
      </c>
      <c r="I12" s="18">
        <v>0.317</v>
      </c>
      <c r="J12" s="18">
        <v>0.32300000000000001</v>
      </c>
      <c r="K12" s="18">
        <v>0.33300000000000002</v>
      </c>
    </row>
    <row r="13" spans="1:11" ht="19.5" customHeight="1" x14ac:dyDescent="0.25">
      <c r="A13" s="15"/>
      <c r="B13" s="16" t="s">
        <v>37</v>
      </c>
      <c r="C13" s="12" t="s">
        <v>24</v>
      </c>
      <c r="D13" s="17">
        <v>0</v>
      </c>
      <c r="E13" s="17">
        <f t="shared" si="0"/>
        <v>0.64200000000000002</v>
      </c>
      <c r="F13" s="35">
        <f t="shared" ref="F13:F20" si="1">D13/E13*100</f>
        <v>0</v>
      </c>
      <c r="G13" s="18">
        <v>0.30599999999999999</v>
      </c>
      <c r="H13" s="18">
        <v>0.311</v>
      </c>
      <c r="I13" s="18">
        <v>0.317</v>
      </c>
      <c r="J13" s="18">
        <v>0.32600000000000001</v>
      </c>
      <c r="K13" s="18">
        <v>0.33600000000000002</v>
      </c>
    </row>
    <row r="14" spans="1:11" ht="19.5" customHeight="1" x14ac:dyDescent="0.25">
      <c r="A14" s="15"/>
      <c r="B14" s="16" t="s">
        <v>22</v>
      </c>
      <c r="C14" s="12" t="s">
        <v>24</v>
      </c>
      <c r="D14" s="17">
        <v>2.7040000000000002</v>
      </c>
      <c r="E14" s="17">
        <f t="shared" si="0"/>
        <v>4.5549999999999997</v>
      </c>
      <c r="F14" s="36">
        <f t="shared" si="1"/>
        <v>59.363336992316142</v>
      </c>
      <c r="G14" s="18">
        <v>2.2320000000000002</v>
      </c>
      <c r="H14" s="18">
        <v>2.2469999999999999</v>
      </c>
      <c r="I14" s="18">
        <v>2.262</v>
      </c>
      <c r="J14" s="18">
        <v>2.2919999999999998</v>
      </c>
      <c r="K14" s="18">
        <v>2.323</v>
      </c>
    </row>
    <row r="15" spans="1:11" ht="19.5" customHeight="1" x14ac:dyDescent="0.25">
      <c r="A15" s="15"/>
      <c r="B15" s="16" t="s">
        <v>38</v>
      </c>
      <c r="C15" s="12" t="s">
        <v>24</v>
      </c>
      <c r="D15" s="17">
        <v>0.26900000000000002</v>
      </c>
      <c r="E15" s="30">
        <f t="shared" si="0"/>
        <v>0.64</v>
      </c>
      <c r="F15" s="37">
        <f t="shared" si="1"/>
        <v>42.03125</v>
      </c>
      <c r="G15" s="18">
        <v>0.30599999999999999</v>
      </c>
      <c r="H15" s="18">
        <v>0.311</v>
      </c>
      <c r="I15" s="18">
        <v>0.317</v>
      </c>
      <c r="J15" s="18">
        <v>0.32300000000000001</v>
      </c>
      <c r="K15" s="18">
        <v>0.33400000000000002</v>
      </c>
    </row>
    <row r="16" spans="1:11" ht="19.5" customHeight="1" x14ac:dyDescent="0.25">
      <c r="A16" s="15"/>
      <c r="B16" s="16" t="s">
        <v>39</v>
      </c>
      <c r="C16" s="12" t="s">
        <v>24</v>
      </c>
      <c r="D16" s="17">
        <v>0.14799999999999999</v>
      </c>
      <c r="E16" s="17">
        <f t="shared" si="0"/>
        <v>0.63900000000000001</v>
      </c>
      <c r="F16" s="37">
        <f t="shared" si="1"/>
        <v>23.161189358372454</v>
      </c>
      <c r="G16" s="18">
        <v>0.30599999999999999</v>
      </c>
      <c r="H16" s="18">
        <v>0.311</v>
      </c>
      <c r="I16" s="18">
        <v>0.317</v>
      </c>
      <c r="J16" s="18">
        <v>0.32300000000000001</v>
      </c>
      <c r="K16" s="18">
        <v>0.33300000000000002</v>
      </c>
    </row>
    <row r="17" spans="1:11" ht="19.5" customHeight="1" x14ac:dyDescent="0.25">
      <c r="A17" s="15"/>
      <c r="B17" s="16" t="s">
        <v>40</v>
      </c>
      <c r="C17" s="12" t="s">
        <v>24</v>
      </c>
      <c r="D17" s="17">
        <v>0</v>
      </c>
      <c r="E17" s="30">
        <f t="shared" si="0"/>
        <v>0.64</v>
      </c>
      <c r="F17" s="35">
        <f t="shared" si="1"/>
        <v>0</v>
      </c>
      <c r="G17" s="18">
        <v>0.30599999999999999</v>
      </c>
      <c r="H17" s="18">
        <v>0.311</v>
      </c>
      <c r="I17" s="18">
        <v>0.317</v>
      </c>
      <c r="J17" s="18">
        <v>0.32600000000000001</v>
      </c>
      <c r="K17" s="18">
        <v>0.33400000000000002</v>
      </c>
    </row>
    <row r="18" spans="1:11" ht="19.5" customHeight="1" x14ac:dyDescent="0.25">
      <c r="A18" s="15"/>
      <c r="B18" s="16" t="s">
        <v>41</v>
      </c>
      <c r="C18" s="12" t="s">
        <v>24</v>
      </c>
      <c r="D18" s="17">
        <v>0.751</v>
      </c>
      <c r="E18" s="30">
        <f t="shared" si="0"/>
        <v>0.64</v>
      </c>
      <c r="F18" s="36">
        <f t="shared" si="1"/>
        <v>117.34374999999999</v>
      </c>
      <c r="G18" s="18">
        <v>0.30599999999999999</v>
      </c>
      <c r="H18" s="18">
        <v>0.311</v>
      </c>
      <c r="I18" s="18">
        <v>0.317</v>
      </c>
      <c r="J18" s="18">
        <v>0.32600000000000001</v>
      </c>
      <c r="K18" s="18">
        <v>0.33400000000000002</v>
      </c>
    </row>
    <row r="19" spans="1:11" ht="19.5" customHeight="1" x14ac:dyDescent="0.25">
      <c r="A19" s="15"/>
      <c r="B19" s="16" t="s">
        <v>42</v>
      </c>
      <c r="C19" s="12" t="s">
        <v>24</v>
      </c>
      <c r="D19" s="17">
        <v>0</v>
      </c>
      <c r="E19" s="17">
        <f t="shared" si="0"/>
        <v>0.63700000000000001</v>
      </c>
      <c r="F19" s="35">
        <f t="shared" si="1"/>
        <v>0</v>
      </c>
      <c r="G19" s="18">
        <v>0.30599999999999999</v>
      </c>
      <c r="H19" s="18">
        <v>0.311</v>
      </c>
      <c r="I19" s="18">
        <v>0.317</v>
      </c>
      <c r="J19" s="18">
        <v>0.318</v>
      </c>
      <c r="K19" s="18">
        <v>0.33100000000000002</v>
      </c>
    </row>
    <row r="20" spans="1:11" ht="19.5" customHeight="1" x14ac:dyDescent="0.25">
      <c r="A20" s="15"/>
      <c r="B20" s="16" t="s">
        <v>43</v>
      </c>
      <c r="C20" s="12" t="s">
        <v>24</v>
      </c>
      <c r="D20" s="17">
        <v>2.4E-2</v>
      </c>
      <c r="E20" s="17">
        <f t="shared" si="0"/>
        <v>0.64500000000000002</v>
      </c>
      <c r="F20" s="35">
        <f t="shared" si="1"/>
        <v>3.7209302325581395</v>
      </c>
      <c r="G20" s="18">
        <v>0.311</v>
      </c>
      <c r="H20" s="18">
        <v>0.312</v>
      </c>
      <c r="I20" s="18">
        <v>0.32100000000000001</v>
      </c>
      <c r="J20" s="18">
        <v>0.32500000000000001</v>
      </c>
      <c r="K20" s="18">
        <v>0.33400000000000002</v>
      </c>
    </row>
    <row r="21" spans="1:11" ht="18.75" customHeight="1" x14ac:dyDescent="0.25">
      <c r="A21" s="9"/>
      <c r="B21" s="154" t="s">
        <v>25</v>
      </c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8" customHeight="1" x14ac:dyDescent="0.25">
      <c r="A22" s="9">
        <v>6</v>
      </c>
      <c r="B22" s="154" t="s">
        <v>26</v>
      </c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ht="38.25" x14ac:dyDescent="0.25">
      <c r="A23" s="14"/>
      <c r="B23" s="11" t="s">
        <v>22</v>
      </c>
      <c r="C23" s="19" t="s">
        <v>27</v>
      </c>
      <c r="D23" s="20">
        <v>16.847619999999999</v>
      </c>
      <c r="E23" s="21">
        <v>52.4</v>
      </c>
      <c r="F23" s="24">
        <f t="shared" ref="F23" si="2">D23/E23*100</f>
        <v>32.151946564885499</v>
      </c>
      <c r="G23" s="21">
        <v>21.2</v>
      </c>
      <c r="H23" s="21">
        <v>26.1</v>
      </c>
      <c r="I23" s="21">
        <v>34.4</v>
      </c>
      <c r="J23" s="21">
        <v>45.1</v>
      </c>
      <c r="K23" s="21">
        <v>52.4</v>
      </c>
    </row>
    <row r="24" spans="1:11" ht="18" customHeight="1" x14ac:dyDescent="0.25">
      <c r="A24" s="10"/>
      <c r="B24" s="16" t="s">
        <v>32</v>
      </c>
      <c r="C24" s="19" t="s">
        <v>27</v>
      </c>
      <c r="D24" s="31">
        <v>3.0640000000000001</v>
      </c>
      <c r="E24" s="21">
        <v>4.4000000000000004</v>
      </c>
      <c r="F24" s="33">
        <f>D24/E24*100</f>
        <v>69.636363636363626</v>
      </c>
      <c r="G24" s="21">
        <v>1.8</v>
      </c>
      <c r="H24" s="21">
        <v>2.2000000000000002</v>
      </c>
      <c r="I24" s="21">
        <v>2.9</v>
      </c>
      <c r="J24" s="21">
        <v>3.8</v>
      </c>
      <c r="K24" s="21">
        <v>4.4000000000000004</v>
      </c>
    </row>
    <row r="25" spans="1:11" ht="15" customHeight="1" x14ac:dyDescent="0.25">
      <c r="A25" s="10"/>
      <c r="B25" s="16" t="s">
        <v>34</v>
      </c>
      <c r="C25" s="19" t="s">
        <v>27</v>
      </c>
      <c r="D25" s="31">
        <v>1.3169999999999999</v>
      </c>
      <c r="E25" s="21">
        <v>5.3</v>
      </c>
      <c r="F25" s="34">
        <f t="shared" ref="F25:F35" si="3">D25/E25*100</f>
        <v>24.849056603773583</v>
      </c>
      <c r="G25" s="21">
        <v>2.2000000000000002</v>
      </c>
      <c r="H25" s="21">
        <v>2.7</v>
      </c>
      <c r="I25" s="21">
        <v>3.5</v>
      </c>
      <c r="J25" s="21">
        <v>4.5999999999999996</v>
      </c>
      <c r="K25" s="21">
        <v>5.3</v>
      </c>
    </row>
    <row r="26" spans="1:11" ht="15" customHeight="1" x14ac:dyDescent="0.25">
      <c r="A26" s="10"/>
      <c r="B26" s="16" t="s">
        <v>35</v>
      </c>
      <c r="C26" s="19" t="s">
        <v>27</v>
      </c>
      <c r="D26" s="31">
        <v>1.4710000000000001</v>
      </c>
      <c r="E26" s="21">
        <v>3.9</v>
      </c>
      <c r="F26" s="33">
        <f t="shared" si="3"/>
        <v>37.717948717948715</v>
      </c>
      <c r="G26" s="21">
        <v>1.6</v>
      </c>
      <c r="H26" s="21">
        <v>2</v>
      </c>
      <c r="I26" s="21">
        <v>2.6</v>
      </c>
      <c r="J26" s="21">
        <v>3.4</v>
      </c>
      <c r="K26" s="21">
        <v>3.9</v>
      </c>
    </row>
    <row r="27" spans="1:11" ht="15" customHeight="1" x14ac:dyDescent="0.25">
      <c r="A27" s="10"/>
      <c r="B27" s="16" t="s">
        <v>36</v>
      </c>
      <c r="C27" s="19" t="s">
        <v>27</v>
      </c>
      <c r="D27" s="31">
        <v>0.254</v>
      </c>
      <c r="E27" s="21">
        <v>4.3</v>
      </c>
      <c r="F27" s="32">
        <f t="shared" si="3"/>
        <v>5.9069767441860463</v>
      </c>
      <c r="G27" s="21">
        <v>1.7</v>
      </c>
      <c r="H27" s="21">
        <v>2.1</v>
      </c>
      <c r="I27" s="21">
        <v>2.8</v>
      </c>
      <c r="J27" s="21">
        <v>3.7</v>
      </c>
      <c r="K27" s="21">
        <v>4.3</v>
      </c>
    </row>
    <row r="28" spans="1:11" ht="15" customHeight="1" x14ac:dyDescent="0.25">
      <c r="A28" s="10"/>
      <c r="B28" s="16" t="s">
        <v>37</v>
      </c>
      <c r="C28" s="19" t="s">
        <v>27</v>
      </c>
      <c r="D28" s="31">
        <v>1.754</v>
      </c>
      <c r="E28" s="21">
        <v>3.3</v>
      </c>
      <c r="F28" s="33">
        <f t="shared" si="3"/>
        <v>53.151515151515149</v>
      </c>
      <c r="G28" s="21">
        <v>1.3</v>
      </c>
      <c r="H28" s="21">
        <v>1.6</v>
      </c>
      <c r="I28" s="21">
        <v>2.1</v>
      </c>
      <c r="J28" s="21">
        <v>2.8</v>
      </c>
      <c r="K28" s="21">
        <v>3.3</v>
      </c>
    </row>
    <row r="29" spans="1:11" ht="15" customHeight="1" x14ac:dyDescent="0.25">
      <c r="A29" s="10"/>
      <c r="B29" s="16" t="s">
        <v>22</v>
      </c>
      <c r="C29" s="19" t="s">
        <v>27</v>
      </c>
      <c r="D29" s="31">
        <v>2.3330000000000002</v>
      </c>
      <c r="E29" s="21">
        <v>6.6</v>
      </c>
      <c r="F29" s="33">
        <f t="shared" si="3"/>
        <v>35.348484848484851</v>
      </c>
      <c r="G29" s="21">
        <v>2.7</v>
      </c>
      <c r="H29" s="21">
        <v>3.3</v>
      </c>
      <c r="I29" s="21">
        <v>4.3</v>
      </c>
      <c r="J29" s="21">
        <v>5.6</v>
      </c>
      <c r="K29" s="21">
        <v>6.6</v>
      </c>
    </row>
    <row r="30" spans="1:11" ht="15" customHeight="1" x14ac:dyDescent="0.25">
      <c r="A30" s="10"/>
      <c r="B30" s="16" t="s">
        <v>38</v>
      </c>
      <c r="C30" s="19" t="s">
        <v>27</v>
      </c>
      <c r="D30" s="31">
        <v>2.169</v>
      </c>
      <c r="E30" s="21">
        <v>5.0999999999999996</v>
      </c>
      <c r="F30" s="33">
        <f t="shared" si="3"/>
        <v>42.529411764705891</v>
      </c>
      <c r="G30" s="21">
        <v>2.1</v>
      </c>
      <c r="H30" s="21">
        <v>2.6</v>
      </c>
      <c r="I30" s="21">
        <v>3.4</v>
      </c>
      <c r="J30" s="21">
        <v>4.4000000000000004</v>
      </c>
      <c r="K30" s="21">
        <v>5.0999999999999996</v>
      </c>
    </row>
    <row r="31" spans="1:11" ht="15" customHeight="1" x14ac:dyDescent="0.25">
      <c r="A31" s="10"/>
      <c r="B31" s="16" t="s">
        <v>39</v>
      </c>
      <c r="C31" s="19" t="s">
        <v>27</v>
      </c>
      <c r="D31" s="31">
        <v>1.4179999999999999</v>
      </c>
      <c r="E31" s="21">
        <v>4.4000000000000004</v>
      </c>
      <c r="F31" s="33">
        <f t="shared" si="3"/>
        <v>32.22727272727272</v>
      </c>
      <c r="G31" s="21">
        <v>1.8</v>
      </c>
      <c r="H31" s="21">
        <v>2.2000000000000002</v>
      </c>
      <c r="I31" s="21">
        <v>2.9</v>
      </c>
      <c r="J31" s="21">
        <v>3.8</v>
      </c>
      <c r="K31" s="21">
        <v>4.4000000000000004</v>
      </c>
    </row>
    <row r="32" spans="1:11" ht="15" customHeight="1" x14ac:dyDescent="0.25">
      <c r="A32" s="10"/>
      <c r="B32" s="16" t="s">
        <v>40</v>
      </c>
      <c r="C32" s="19" t="s">
        <v>27</v>
      </c>
      <c r="D32" s="31">
        <v>0.61299999999999999</v>
      </c>
      <c r="E32" s="21">
        <v>4.5</v>
      </c>
      <c r="F32" s="34">
        <f t="shared" si="3"/>
        <v>13.622222222222222</v>
      </c>
      <c r="G32" s="21">
        <v>1.8</v>
      </c>
      <c r="H32" s="21">
        <v>2.2000000000000002</v>
      </c>
      <c r="I32" s="21">
        <v>2.9</v>
      </c>
      <c r="J32" s="21">
        <v>3.8</v>
      </c>
      <c r="K32" s="21">
        <v>4.5</v>
      </c>
    </row>
    <row r="33" spans="1:11" ht="15" customHeight="1" x14ac:dyDescent="0.25">
      <c r="A33" s="10"/>
      <c r="B33" s="16" t="s">
        <v>41</v>
      </c>
      <c r="C33" s="19" t="s">
        <v>27</v>
      </c>
      <c r="D33" s="31">
        <v>0.96499999999999997</v>
      </c>
      <c r="E33" s="21">
        <v>3.1</v>
      </c>
      <c r="F33" s="33">
        <f t="shared" si="3"/>
        <v>31.129032258064516</v>
      </c>
      <c r="G33" s="21">
        <v>1.2</v>
      </c>
      <c r="H33" s="21">
        <v>1.5</v>
      </c>
      <c r="I33" s="21">
        <v>2</v>
      </c>
      <c r="J33" s="21">
        <v>2.6</v>
      </c>
      <c r="K33" s="21">
        <v>3.1</v>
      </c>
    </row>
    <row r="34" spans="1:11" ht="15" customHeight="1" x14ac:dyDescent="0.25">
      <c r="A34" s="10"/>
      <c r="B34" s="16" t="s">
        <v>42</v>
      </c>
      <c r="C34" s="19" t="s">
        <v>27</v>
      </c>
      <c r="D34" s="31">
        <v>4.2999999999999997E-2</v>
      </c>
      <c r="E34" s="21">
        <v>3.1</v>
      </c>
      <c r="F34" s="32">
        <f t="shared" si="3"/>
        <v>1.3870967741935483</v>
      </c>
      <c r="G34" s="21">
        <v>1.2</v>
      </c>
      <c r="H34" s="21">
        <v>1.5</v>
      </c>
      <c r="I34" s="21">
        <v>2</v>
      </c>
      <c r="J34" s="21">
        <v>2.6</v>
      </c>
      <c r="K34" s="21">
        <v>3.1</v>
      </c>
    </row>
    <row r="35" spans="1:11" ht="15" customHeight="1" x14ac:dyDescent="0.25">
      <c r="A35" s="10"/>
      <c r="B35" s="16" t="s">
        <v>43</v>
      </c>
      <c r="C35" s="19" t="s">
        <v>27</v>
      </c>
      <c r="D35" s="31">
        <v>1.36</v>
      </c>
      <c r="E35" s="21">
        <v>4.4000000000000004</v>
      </c>
      <c r="F35" s="34">
        <f t="shared" si="3"/>
        <v>30.909090909090907</v>
      </c>
      <c r="G35" s="21">
        <v>1.8</v>
      </c>
      <c r="H35" s="21">
        <v>2.2000000000000002</v>
      </c>
      <c r="I35" s="21">
        <v>2.9</v>
      </c>
      <c r="J35" s="21">
        <v>3.8</v>
      </c>
      <c r="K35" s="21">
        <v>4.4000000000000004</v>
      </c>
    </row>
  </sheetData>
  <mergeCells count="11">
    <mergeCell ref="A1:K1"/>
    <mergeCell ref="A3:A4"/>
    <mergeCell ref="B3:B4"/>
    <mergeCell ref="C3:C4"/>
    <mergeCell ref="D3:F3"/>
    <mergeCell ref="G3:K3"/>
    <mergeCell ref="B6:K6"/>
    <mergeCell ref="B7:K7"/>
    <mergeCell ref="B21:K21"/>
    <mergeCell ref="B22:K22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ИП</vt:lpstr>
      <vt:lpstr>Карта приоритетных и проблемных</vt:lpstr>
      <vt:lpstr>ИП!Заголовки_для_печати</vt:lpstr>
      <vt:lpstr>ИП!Область_печати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Чикеева</dc:creator>
  <cp:lastModifiedBy>Пользователь Windows</cp:lastModifiedBy>
  <cp:lastPrinted>2026-07-08T05:30:49Z</cp:lastPrinted>
  <dcterms:created xsi:type="dcterms:W3CDTF">2015-06-05T18:19:34Z</dcterms:created>
  <dcterms:modified xsi:type="dcterms:W3CDTF">2026-08-11T08:02:09Z</dcterms:modified>
</cp:coreProperties>
</file>