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8920" windowHeight="12330" tabRatio="511"/>
  </bookViews>
  <sheets>
    <sheet name="Каз" sheetId="16" r:id="rId1"/>
    <sheet name="Рус " sheetId="17" r:id="rId2"/>
  </sheets>
  <definedNames>
    <definedName name="_xlnm.Print_Area" localSheetId="0">Каз!$A$1:$U$86</definedName>
    <definedName name="_xlnm.Print_Area" localSheetId="1">'Рус '!$A$1:$U$86</definedName>
  </definedNames>
  <calcPr calcId="144525" refMode="R1C1"/>
</workbook>
</file>

<file path=xl/calcChain.xml><?xml version="1.0" encoding="utf-8"?>
<calcChain xmlns="http://schemas.openxmlformats.org/spreadsheetml/2006/main">
  <c r="M83" i="17" l="1"/>
  <c r="N83" i="17"/>
  <c r="M84" i="17"/>
  <c r="N84" i="17"/>
  <c r="N85" i="17" s="1"/>
  <c r="M85" i="17"/>
  <c r="M81" i="17"/>
  <c r="N81" i="17"/>
  <c r="M75" i="17"/>
  <c r="M76" i="17" s="1"/>
  <c r="N75" i="17"/>
  <c r="N76" i="17"/>
  <c r="M70" i="17"/>
  <c r="M71" i="17" s="1"/>
  <c r="N70" i="17"/>
  <c r="N71" i="17"/>
  <c r="M65" i="17"/>
  <c r="N65" i="17"/>
  <c r="M60" i="17"/>
  <c r="M61" i="17" s="1"/>
  <c r="N60" i="17"/>
  <c r="N61" i="17"/>
  <c r="M58" i="17"/>
  <c r="N58" i="17"/>
  <c r="M54" i="17"/>
  <c r="N54" i="17"/>
  <c r="M48" i="17"/>
  <c r="M49" i="17" s="1"/>
  <c r="N48" i="17"/>
  <c r="N49" i="17"/>
  <c r="M45" i="17"/>
  <c r="N45" i="17"/>
  <c r="M46" i="17"/>
  <c r="N46" i="17"/>
  <c r="M43" i="17"/>
  <c r="N43" i="17"/>
  <c r="M41" i="17"/>
  <c r="N41" i="17"/>
  <c r="M39" i="17"/>
  <c r="N39" i="17"/>
  <c r="M37" i="17"/>
  <c r="N37" i="17"/>
  <c r="M35" i="17"/>
  <c r="N35" i="17"/>
  <c r="M33" i="17"/>
  <c r="N33" i="17"/>
  <c r="M29" i="17"/>
  <c r="N29" i="17"/>
  <c r="M22" i="17"/>
  <c r="M23" i="17" s="1"/>
  <c r="N22" i="17"/>
  <c r="N23" i="17" s="1"/>
  <c r="N30" i="17" s="1"/>
  <c r="M19" i="17"/>
  <c r="N19" i="17"/>
  <c r="M17" i="17"/>
  <c r="N17" i="17"/>
  <c r="M15" i="17"/>
  <c r="N15" i="17"/>
  <c r="M83" i="16"/>
  <c r="M84" i="16" s="1"/>
  <c r="M85" i="16" s="1"/>
  <c r="N83" i="16"/>
  <c r="N84" i="16"/>
  <c r="N85" i="16" s="1"/>
  <c r="M81" i="16"/>
  <c r="N81" i="16"/>
  <c r="M79" i="16"/>
  <c r="N79" i="16"/>
  <c r="M75" i="16"/>
  <c r="M76" i="16" s="1"/>
  <c r="N75" i="16"/>
  <c r="N76" i="16" s="1"/>
  <c r="M70" i="16"/>
  <c r="M71" i="16" s="1"/>
  <c r="N70" i="16"/>
  <c r="N71" i="16"/>
  <c r="M65" i="16"/>
  <c r="N65" i="16"/>
  <c r="M60" i="16"/>
  <c r="M61" i="16" s="1"/>
  <c r="N60" i="16"/>
  <c r="N61" i="16"/>
  <c r="M58" i="16"/>
  <c r="N58" i="16"/>
  <c r="M54" i="16"/>
  <c r="N54" i="16"/>
  <c r="M48" i="16"/>
  <c r="M49" i="16" s="1"/>
  <c r="N48" i="16"/>
  <c r="N49" i="16"/>
  <c r="M45" i="16"/>
  <c r="M46" i="16" s="1"/>
  <c r="N45" i="16"/>
  <c r="N46" i="16"/>
  <c r="M43" i="16"/>
  <c r="N43" i="16"/>
  <c r="M41" i="16"/>
  <c r="N41" i="16"/>
  <c r="M39" i="16"/>
  <c r="N39" i="16"/>
  <c r="M37" i="16"/>
  <c r="N37" i="16"/>
  <c r="M35" i="16"/>
  <c r="N35" i="16"/>
  <c r="M33" i="16"/>
  <c r="N33" i="16"/>
  <c r="M29" i="16"/>
  <c r="N29" i="16"/>
  <c r="M22" i="16"/>
  <c r="M23" i="16" s="1"/>
  <c r="N22" i="16"/>
  <c r="N23" i="16"/>
  <c r="N30" i="16" s="1"/>
  <c r="M19" i="16"/>
  <c r="N19" i="16"/>
  <c r="M17" i="16"/>
  <c r="N17" i="16"/>
  <c r="M15" i="16"/>
  <c r="N15" i="16"/>
  <c r="N86" i="17" l="1"/>
  <c r="M30" i="17"/>
  <c r="M86" i="17" s="1"/>
  <c r="N86" i="16"/>
  <c r="M30" i="16"/>
  <c r="M86" i="16" s="1"/>
  <c r="T71" i="17"/>
  <c r="R71" i="17"/>
  <c r="S71" i="17"/>
  <c r="O71" i="17"/>
  <c r="P71" i="17"/>
  <c r="Q71" i="17"/>
  <c r="T70" i="17"/>
  <c r="P70" i="17"/>
  <c r="Q70" i="17"/>
  <c r="R70" i="17"/>
  <c r="S70" i="17"/>
  <c r="O70" i="17"/>
  <c r="T67" i="17"/>
  <c r="T68" i="17"/>
  <c r="T69" i="17"/>
  <c r="T66" i="17"/>
  <c r="T65" i="17"/>
  <c r="P65" i="17"/>
  <c r="Q65" i="17"/>
  <c r="R65" i="17"/>
  <c r="S65" i="17"/>
  <c r="O65" i="17"/>
  <c r="T63" i="17"/>
  <c r="T64" i="17"/>
  <c r="T62" i="17"/>
  <c r="T70" i="16"/>
  <c r="T67" i="16"/>
  <c r="T68" i="16"/>
  <c r="T69" i="16"/>
  <c r="T66" i="16"/>
  <c r="T65" i="16"/>
  <c r="T63" i="16"/>
  <c r="T64" i="16"/>
  <c r="T62" i="16"/>
  <c r="R71" i="16"/>
  <c r="S71" i="16"/>
  <c r="O71" i="16"/>
  <c r="P71" i="16"/>
  <c r="R65" i="16"/>
  <c r="S65" i="16"/>
  <c r="O65" i="16"/>
  <c r="P65" i="16"/>
  <c r="R70" i="16"/>
  <c r="S70" i="16"/>
  <c r="O70" i="16"/>
  <c r="P70" i="16"/>
  <c r="Q71" i="16"/>
  <c r="Q65" i="16"/>
  <c r="Q70" i="16"/>
  <c r="T74" i="16" l="1"/>
  <c r="T73" i="16"/>
  <c r="T72" i="16"/>
  <c r="T85" i="16"/>
  <c r="T84" i="16"/>
  <c r="T83" i="16"/>
  <c r="T81" i="16"/>
  <c r="T80" i="16"/>
  <c r="T75" i="16"/>
  <c r="R75" i="16"/>
  <c r="P75" i="16"/>
  <c r="Q75" i="16"/>
  <c r="O75" i="16"/>
  <c r="T49" i="16"/>
  <c r="T48" i="16"/>
  <c r="T47" i="16"/>
  <c r="T46" i="16"/>
  <c r="P46" i="16"/>
  <c r="Q46" i="16"/>
  <c r="R46" i="16"/>
  <c r="S46" i="16"/>
  <c r="O46" i="16"/>
  <c r="T45" i="16"/>
  <c r="T43" i="16"/>
  <c r="T41" i="16"/>
  <c r="T39" i="16"/>
  <c r="T37" i="16"/>
  <c r="T35" i="16"/>
  <c r="T33" i="16"/>
  <c r="T19" i="16" l="1"/>
  <c r="T29" i="16"/>
  <c r="T25" i="16"/>
  <c r="T26" i="16"/>
  <c r="T27" i="16"/>
  <c r="T28" i="16"/>
  <c r="T24" i="16"/>
  <c r="T15" i="16"/>
  <c r="T17" i="16"/>
  <c r="P85" i="16"/>
  <c r="Q85" i="16"/>
  <c r="R85" i="16"/>
  <c r="S85" i="16"/>
  <c r="T79" i="16"/>
  <c r="P79" i="16"/>
  <c r="Q79" i="16"/>
  <c r="R79" i="16"/>
  <c r="S79" i="16"/>
  <c r="O79" i="16"/>
  <c r="O83" i="16"/>
  <c r="O85" i="16"/>
  <c r="E85" i="16"/>
  <c r="D85" i="16"/>
  <c r="P49" i="16"/>
  <c r="Q49" i="16"/>
  <c r="R49" i="16"/>
  <c r="S49" i="16"/>
  <c r="O49" i="16"/>
  <c r="E49" i="16"/>
  <c r="D49" i="16"/>
  <c r="E30" i="16"/>
  <c r="D30" i="16"/>
  <c r="S29" i="16"/>
  <c r="R29" i="16"/>
  <c r="Q29" i="16"/>
  <c r="P29" i="16"/>
  <c r="O29" i="16"/>
  <c r="T85" i="17"/>
  <c r="S85" i="17"/>
  <c r="R85" i="17"/>
  <c r="P85" i="17"/>
  <c r="Q85" i="17"/>
  <c r="O84" i="17"/>
  <c r="O85" i="17"/>
  <c r="E85" i="17"/>
  <c r="D86" i="17"/>
  <c r="D85" i="17"/>
  <c r="E76" i="17"/>
  <c r="D76" i="17"/>
  <c r="E30" i="17"/>
  <c r="E49" i="17"/>
  <c r="D49" i="17"/>
  <c r="D30" i="17"/>
  <c r="S29" i="17"/>
  <c r="R29" i="17"/>
  <c r="Q29" i="17"/>
  <c r="P29" i="17"/>
  <c r="O29" i="17"/>
  <c r="T28" i="17"/>
  <c r="T27" i="17"/>
  <c r="T26" i="17"/>
  <c r="T25" i="17"/>
  <c r="T24" i="17"/>
  <c r="T29" i="17" l="1"/>
  <c r="P15" i="17" l="1"/>
  <c r="Q15" i="17"/>
  <c r="R15" i="17"/>
  <c r="S15" i="17"/>
  <c r="O15" i="17"/>
  <c r="T11" i="17"/>
  <c r="T12" i="17"/>
  <c r="T13" i="17"/>
  <c r="T14" i="17"/>
  <c r="P15" i="16"/>
  <c r="Q15" i="16"/>
  <c r="R15" i="16"/>
  <c r="S15" i="16"/>
  <c r="O15" i="16"/>
  <c r="T11" i="16"/>
  <c r="T12" i="16"/>
  <c r="T13" i="16"/>
  <c r="T14" i="16"/>
  <c r="T10" i="16"/>
  <c r="T10" i="17" l="1"/>
  <c r="T15" i="17" s="1"/>
  <c r="P48" i="17"/>
  <c r="Q48" i="17"/>
  <c r="R48" i="17"/>
  <c r="S48" i="17"/>
  <c r="T48" i="17"/>
  <c r="O48" i="17"/>
  <c r="E86" i="16"/>
  <c r="D76" i="16"/>
  <c r="P48" i="16"/>
  <c r="Q48" i="16"/>
  <c r="R48" i="16"/>
  <c r="S48" i="16"/>
  <c r="O48" i="16"/>
  <c r="E86" i="17" l="1"/>
  <c r="S60" i="16"/>
  <c r="R60" i="16"/>
  <c r="Q60" i="16"/>
  <c r="P60" i="16"/>
  <c r="O60" i="16"/>
  <c r="T59" i="16"/>
  <c r="S58" i="16"/>
  <c r="R58" i="16"/>
  <c r="Q58" i="16"/>
  <c r="P58" i="16"/>
  <c r="O58" i="16"/>
  <c r="T57" i="16"/>
  <c r="T56" i="16"/>
  <c r="T55" i="16"/>
  <c r="S54" i="16"/>
  <c r="R54" i="16"/>
  <c r="Q54" i="16"/>
  <c r="P54" i="16"/>
  <c r="O54" i="16"/>
  <c r="T53" i="16"/>
  <c r="T52" i="16"/>
  <c r="T51" i="16"/>
  <c r="S60" i="17"/>
  <c r="R60" i="17"/>
  <c r="Q60" i="17"/>
  <c r="P60" i="17"/>
  <c r="O60" i="17"/>
  <c r="T59" i="17"/>
  <c r="S58" i="17"/>
  <c r="R58" i="17"/>
  <c r="Q58" i="17"/>
  <c r="P58" i="17"/>
  <c r="O58" i="17"/>
  <c r="T57" i="17"/>
  <c r="T56" i="17"/>
  <c r="T55" i="17"/>
  <c r="S54" i="17"/>
  <c r="R54" i="17"/>
  <c r="Q54" i="17"/>
  <c r="P54" i="17"/>
  <c r="O54" i="17"/>
  <c r="T53" i="17"/>
  <c r="T52" i="17"/>
  <c r="T51" i="17"/>
  <c r="P61" i="16" l="1"/>
  <c r="Q61" i="16"/>
  <c r="O61" i="16"/>
  <c r="T58" i="16"/>
  <c r="R61" i="16"/>
  <c r="O61" i="17"/>
  <c r="S61" i="17"/>
  <c r="P61" i="17"/>
  <c r="T58" i="17"/>
  <c r="Q61" i="17"/>
  <c r="T54" i="17"/>
  <c r="R61" i="17"/>
  <c r="S61" i="16"/>
  <c r="T54" i="16"/>
  <c r="T60" i="16"/>
  <c r="T60" i="17"/>
  <c r="S81" i="17"/>
  <c r="S81" i="16"/>
  <c r="S83" i="16"/>
  <c r="S84" i="16" s="1"/>
  <c r="P75" i="17"/>
  <c r="Q75" i="17"/>
  <c r="R75" i="17"/>
  <c r="S75" i="17"/>
  <c r="O75" i="17"/>
  <c r="S19" i="16"/>
  <c r="S17" i="16"/>
  <c r="S22" i="17"/>
  <c r="S19" i="17"/>
  <c r="S17" i="17"/>
  <c r="T61" i="16" l="1"/>
  <c r="T61" i="17"/>
  <c r="S23" i="17"/>
  <c r="S30" i="17" s="1"/>
  <c r="S45" i="16" l="1"/>
  <c r="R45" i="16"/>
  <c r="Q45" i="16"/>
  <c r="P45" i="16"/>
  <c r="O45" i="16"/>
  <c r="S43" i="16"/>
  <c r="R43" i="16"/>
  <c r="Q43" i="16"/>
  <c r="P43" i="16"/>
  <c r="O43" i="16"/>
  <c r="S41" i="16"/>
  <c r="R41" i="16"/>
  <c r="Q41" i="16"/>
  <c r="P41" i="16"/>
  <c r="O41" i="16"/>
  <c r="S39" i="16"/>
  <c r="R39" i="16"/>
  <c r="Q39" i="16"/>
  <c r="P39" i="16"/>
  <c r="O39" i="16"/>
  <c r="S37" i="16"/>
  <c r="R37" i="16"/>
  <c r="Q37" i="16"/>
  <c r="P37" i="16"/>
  <c r="O37" i="16"/>
  <c r="S35" i="16"/>
  <c r="R35" i="16"/>
  <c r="Q35" i="16"/>
  <c r="P35" i="16"/>
  <c r="O35" i="16"/>
  <c r="S33" i="16"/>
  <c r="R33" i="16"/>
  <c r="Q33" i="16"/>
  <c r="P33" i="16"/>
  <c r="O33" i="16"/>
  <c r="T45" i="17"/>
  <c r="S45" i="17"/>
  <c r="R45" i="17"/>
  <c r="Q45" i="17"/>
  <c r="P45" i="17"/>
  <c r="O45" i="17"/>
  <c r="T43" i="17"/>
  <c r="S43" i="17"/>
  <c r="R43" i="17"/>
  <c r="Q43" i="17"/>
  <c r="P43" i="17"/>
  <c r="O43" i="17"/>
  <c r="T41" i="17"/>
  <c r="S41" i="17"/>
  <c r="R41" i="17"/>
  <c r="Q41" i="17"/>
  <c r="P41" i="17"/>
  <c r="O41" i="17"/>
  <c r="T39" i="17"/>
  <c r="S39" i="17"/>
  <c r="R39" i="17"/>
  <c r="Q39" i="17"/>
  <c r="P39" i="17"/>
  <c r="O39" i="17"/>
  <c r="T37" i="17"/>
  <c r="S37" i="17"/>
  <c r="R37" i="17"/>
  <c r="Q37" i="17"/>
  <c r="P37" i="17"/>
  <c r="O37" i="17"/>
  <c r="S35" i="17"/>
  <c r="R35" i="17"/>
  <c r="Q35" i="17"/>
  <c r="P35" i="17"/>
  <c r="O35" i="17"/>
  <c r="S33" i="17"/>
  <c r="S22" i="16"/>
  <c r="S23" i="16" s="1"/>
  <c r="S30" i="16" s="1"/>
  <c r="S83" i="17"/>
  <c r="S84" i="17"/>
  <c r="T73" i="17"/>
  <c r="T74" i="17"/>
  <c r="T72" i="17"/>
  <c r="T34" i="17"/>
  <c r="T35" i="17" s="1"/>
  <c r="T16" i="17"/>
  <c r="T17" i="17" s="1"/>
  <c r="S75" i="16"/>
  <c r="T16" i="16"/>
  <c r="R84" i="17"/>
  <c r="Q84" i="17"/>
  <c r="P84" i="17"/>
  <c r="R83" i="17"/>
  <c r="Q83" i="17"/>
  <c r="P83" i="17"/>
  <c r="O83" i="17"/>
  <c r="T82" i="17"/>
  <c r="T84" i="17" s="1"/>
  <c r="R81" i="17"/>
  <c r="Q81" i="17"/>
  <c r="P81" i="17"/>
  <c r="O81" i="17"/>
  <c r="T80" i="17"/>
  <c r="T81" i="17" s="1"/>
  <c r="R33" i="17"/>
  <c r="Q33" i="17"/>
  <c r="P33" i="17"/>
  <c r="O33" i="17"/>
  <c r="T32" i="17"/>
  <c r="T33" i="17" s="1"/>
  <c r="R22" i="17"/>
  <c r="Q22" i="17"/>
  <c r="P22" i="17"/>
  <c r="O22" i="17"/>
  <c r="T21" i="17"/>
  <c r="T20" i="17"/>
  <c r="R19" i="17"/>
  <c r="Q19" i="17"/>
  <c r="P19" i="17"/>
  <c r="O19" i="17"/>
  <c r="T18" i="17"/>
  <c r="R17" i="17"/>
  <c r="Q17" i="17"/>
  <c r="P17" i="17"/>
  <c r="O17" i="17"/>
  <c r="D86" i="16"/>
  <c r="R83" i="16"/>
  <c r="Q83" i="16"/>
  <c r="P83" i="16"/>
  <c r="T82" i="16"/>
  <c r="R81" i="16"/>
  <c r="Q81" i="16"/>
  <c r="P81" i="16"/>
  <c r="O81" i="16"/>
  <c r="R22" i="16"/>
  <c r="Q22" i="16"/>
  <c r="P22" i="16"/>
  <c r="O22" i="16"/>
  <c r="T21" i="16"/>
  <c r="T20" i="16"/>
  <c r="R19" i="16"/>
  <c r="Q19" i="16"/>
  <c r="P19" i="16"/>
  <c r="O19" i="16"/>
  <c r="T18" i="16"/>
  <c r="R17" i="16"/>
  <c r="Q17" i="16"/>
  <c r="P17" i="16"/>
  <c r="O17" i="16"/>
  <c r="T22" i="16" l="1"/>
  <c r="T75" i="17"/>
  <c r="S76" i="17"/>
  <c r="S76" i="16"/>
  <c r="S46" i="17"/>
  <c r="S49" i="17" s="1"/>
  <c r="R23" i="17"/>
  <c r="R30" i="17" s="1"/>
  <c r="P46" i="17"/>
  <c r="P49" i="17" s="1"/>
  <c r="P76" i="16"/>
  <c r="O46" i="17"/>
  <c r="O49" i="17" s="1"/>
  <c r="O23" i="17"/>
  <c r="O30" i="17" s="1"/>
  <c r="Q46" i="17"/>
  <c r="Q49" i="17" s="1"/>
  <c r="O76" i="17"/>
  <c r="P23" i="17"/>
  <c r="P30" i="17" s="1"/>
  <c r="R76" i="17"/>
  <c r="Q23" i="17"/>
  <c r="T46" i="17"/>
  <c r="T49" i="17" s="1"/>
  <c r="P76" i="17"/>
  <c r="O76" i="16"/>
  <c r="O23" i="16"/>
  <c r="O30" i="16" s="1"/>
  <c r="P84" i="16"/>
  <c r="P23" i="16"/>
  <c r="P30" i="16" s="1"/>
  <c r="Q84" i="16"/>
  <c r="R84" i="16"/>
  <c r="O84" i="16"/>
  <c r="R23" i="16"/>
  <c r="R30" i="16" s="1"/>
  <c r="R76" i="16"/>
  <c r="Q76" i="17"/>
  <c r="T83" i="17"/>
  <c r="T22" i="17"/>
  <c r="T19" i="17"/>
  <c r="R46" i="17"/>
  <c r="R49" i="17" s="1"/>
  <c r="Q23" i="16"/>
  <c r="T23" i="17" l="1"/>
  <c r="Q30" i="17"/>
  <c r="T30" i="17" s="1"/>
  <c r="Q30" i="16"/>
  <c r="T30" i="16" s="1"/>
  <c r="T23" i="16"/>
  <c r="Q76" i="16"/>
  <c r="T76" i="16" s="1"/>
  <c r="T71" i="16"/>
  <c r="S86" i="16"/>
  <c r="T76" i="17"/>
  <c r="S86" i="17"/>
  <c r="O86" i="17"/>
  <c r="Q86" i="17"/>
  <c r="O86" i="16"/>
  <c r="P86" i="17"/>
  <c r="P86" i="16"/>
  <c r="R86" i="16"/>
  <c r="R86" i="17"/>
  <c r="T86" i="17" l="1"/>
  <c r="Q86" i="16"/>
  <c r="T86" i="16" s="1"/>
</calcChain>
</file>

<file path=xl/sharedStrings.xml><?xml version="1.0" encoding="utf-8"?>
<sst xmlns="http://schemas.openxmlformats.org/spreadsheetml/2006/main" count="425" uniqueCount="202">
  <si>
    <t>№ п/п</t>
  </si>
  <si>
    <t>Объекты государственного аудита</t>
  </si>
  <si>
    <t>Тип гос. аудита</t>
  </si>
  <si>
    <t>Краткое наименование аудиторского мероприятия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</si>
  <si>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</si>
  <si>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</si>
  <si>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</si>
  <si>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</si>
  <si>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Код администратора бюджетной программы</t>
  </si>
  <si>
    <t>Номер бюджетной программы</t>
  </si>
  <si>
    <t>2 квартал</t>
  </si>
  <si>
    <t>3 квартал</t>
  </si>
  <si>
    <t>на 2022 год</t>
  </si>
  <si>
    <t>Всего по аудиторскому мероприятию</t>
  </si>
  <si>
    <t>МБ</t>
  </si>
  <si>
    <t>Внешний государственный аудит</t>
  </si>
  <si>
    <t>ВСЕГО ПО РЕВИЗИОННОЙ КОМИССИИ</t>
  </si>
  <si>
    <r>
      <rPr>
        <b/>
        <sz val="18"/>
        <rFont val="Times New Roman"/>
        <family val="1"/>
        <charset val="204"/>
      </rPr>
      <t>Вид проверки</t>
    </r>
  </si>
  <si>
    <r>
      <rPr>
        <b/>
        <sz val="18"/>
        <rFont val="Times New Roman"/>
        <family val="1"/>
        <charset val="204"/>
      </rPr>
      <t xml:space="preserve">всего </t>
    </r>
  </si>
  <si>
    <t>Активы</t>
  </si>
  <si>
    <t>Всего по ЧРК</t>
  </si>
  <si>
    <t>Аудит эффективности, аудит соответствия</t>
  </si>
  <si>
    <t>1 квартал</t>
  </si>
  <si>
    <t>на 2023 год</t>
  </si>
  <si>
    <t>Государственный аудит эффективности деятельности субьектов квазигосударственного сектора</t>
  </si>
  <si>
    <t>на 2024 год</t>
  </si>
  <si>
    <t>001/015</t>
  </si>
  <si>
    <t>003/015</t>
  </si>
  <si>
    <t>РБ</t>
  </si>
  <si>
    <t>НФ</t>
  </si>
  <si>
    <t>004/015</t>
  </si>
  <si>
    <t>Всего по объекту</t>
  </si>
  <si>
    <t>1-2 квартал</t>
  </si>
  <si>
    <t>2-3 квартал</t>
  </si>
  <si>
    <t>3-4 квартал</t>
  </si>
  <si>
    <t>Мемлекеттік аудит объектісі</t>
  </si>
  <si>
    <t>Мемлекеттік аудиттің типі</t>
  </si>
  <si>
    <t>Тексерудің түрі</t>
  </si>
  <si>
    <t>Аудиторлық іс-шараның қысқаша атауы</t>
  </si>
  <si>
    <t>Мемлекеттік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</si>
  <si>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дайындық</t>
  </si>
  <si>
    <t>негізгі</t>
  </si>
  <si>
    <t>қорытынды</t>
  </si>
  <si>
    <t>бюджеттік бағдарлама әкімшісінің коды</t>
  </si>
  <si>
    <t>бюджеттік бағдарламаның нөмірі</t>
  </si>
  <si>
    <t>барлығы</t>
  </si>
  <si>
    <t>Тиімділік аудиті, сәйкестік аудиті</t>
  </si>
  <si>
    <t>Сыртқы мемлекеттік аудит</t>
  </si>
  <si>
    <t>1 тоқсан</t>
  </si>
  <si>
    <t>1-2 тоқсан</t>
  </si>
  <si>
    <t>2 тоқсан</t>
  </si>
  <si>
    <t>ЖБ</t>
  </si>
  <si>
    <t>Аудиторлық іс-шара бойынша барлығы</t>
  </si>
  <si>
    <t>2-3 тоқсан</t>
  </si>
  <si>
    <t>4 тоқсан</t>
  </si>
  <si>
    <t>3-4 тоқсан</t>
  </si>
  <si>
    <t>ТК мүшесі бойынша барлығы</t>
  </si>
  <si>
    <t>3 тоқсан</t>
  </si>
  <si>
    <t>3 мемлекеттік аудитор</t>
  </si>
  <si>
    <t>ТЕКСЕРУ КОМИССИЯ БОЙЫНША БАРЛЫҒЫ</t>
  </si>
  <si>
    <t>3 государственных аудитора</t>
  </si>
  <si>
    <t>122</t>
  </si>
  <si>
    <r>
      <t xml:space="preserve">Мемлекеттік аудитпен қамтылатын бюджет қаражатының және активтердің жоспарланған сомалары бойынша болжам, жылдар бөлінісінде </t>
    </r>
    <r>
      <rPr>
        <b/>
        <i/>
        <sz val="18"/>
        <rFont val="Times New Roman"/>
        <family val="1"/>
        <charset val="204"/>
      </rPr>
      <t>(млн. теңге)</t>
    </r>
  </si>
  <si>
    <r>
      <t xml:space="preserve">Аудиторлық іс-шара бойынша мерзімдер </t>
    </r>
    <r>
      <rPr>
        <b/>
        <i/>
        <sz val="16"/>
        <rFont val="Times New Roman"/>
        <family val="1"/>
        <charset val="204"/>
      </rPr>
      <t>(тоқсандарға бөліне отырып көрсетіледі)</t>
    </r>
  </si>
  <si>
    <r>
      <t xml:space="preserve">қаржыландыру көзі </t>
    </r>
    <r>
      <rPr>
        <b/>
        <i/>
        <sz val="18"/>
        <color rgb="FF000000"/>
        <rFont val="Times New Roman"/>
        <family val="1"/>
        <charset val="204"/>
      </rPr>
      <t>(бюджет, активтер)</t>
    </r>
  </si>
  <si>
    <r>
      <t xml:space="preserve">Сроки по аудиторскому мероприятию </t>
    </r>
    <r>
      <rPr>
        <b/>
        <i/>
        <sz val="18"/>
        <rFont val="Times New Roman"/>
        <family val="1"/>
        <charset val="204"/>
      </rPr>
      <t>(указываются в разбивке по кварталам)</t>
    </r>
  </si>
  <si>
    <r>
      <t>Прогноз по планируемым суммам охвата гос. аудитом бюджетных средств и активов в разрезе по годам</t>
    </r>
    <r>
      <rPr>
        <b/>
        <i/>
        <sz val="18"/>
        <rFont val="Times New Roman"/>
        <family val="1"/>
        <charset val="204"/>
      </rPr>
      <t xml:space="preserve"> 
(млн. тенге)</t>
    </r>
  </si>
  <si>
    <r>
      <t xml:space="preserve">источник финансирования </t>
    </r>
    <r>
      <rPr>
        <b/>
        <i/>
        <sz val="18"/>
        <color rgb="FF000000"/>
        <rFont val="Times New Roman"/>
        <family val="1"/>
        <charset val="204"/>
      </rPr>
      <t>(бюджет, активы)</t>
    </r>
  </si>
  <si>
    <t>Аудит финансовой отчетности</t>
  </si>
  <si>
    <t>Қаржылық есептілік аудиті</t>
  </si>
  <si>
    <t>2 государственных аудитора</t>
  </si>
  <si>
    <t>2 мемлекеттік аудитор</t>
  </si>
  <si>
    <t>Государственный аудит консолидированной финансовой отчетности местного бюджета Мангистауского района</t>
  </si>
  <si>
    <t>Государственное учреждение "Аппарат акима Каракиянского района"</t>
  </si>
  <si>
    <t>на 2025 год</t>
  </si>
  <si>
    <t>032/015</t>
  </si>
  <si>
    <t xml:space="preserve">2 государственных аудитора </t>
  </si>
  <si>
    <t>043/011</t>
  </si>
  <si>
    <t>043/015</t>
  </si>
  <si>
    <t>активы</t>
  </si>
  <si>
    <t>010/011</t>
  </si>
  <si>
    <t>Маңғыстау ауданының жергілікті бюджетінің шоғырландырылған қаржылық есептілігіне мемлекеттік аудит жүргізу</t>
  </si>
  <si>
    <r>
      <t xml:space="preserve">"Маңғыстау аудандық экономика және қаржы бөлімі" мемлекеттік мекемесі
</t>
    </r>
    <r>
      <rPr>
        <i/>
        <sz val="18"/>
        <color theme="1"/>
        <rFont val="Times New Roman"/>
        <family val="1"/>
        <charset val="204"/>
      </rPr>
      <t xml:space="preserve"> (үстеме тексеру объектілері қажет болған жағдайда)</t>
    </r>
  </si>
  <si>
    <t>"Маңғыстау аудандық құрылыс бөлімі" мемлекеттік мекемесі</t>
  </si>
  <si>
    <t>"Маңғыстау ауданы әкімінің аппараты" мемлекеттік мекемесі</t>
  </si>
  <si>
    <t>"Маңғыстау аудандық тұрғын үй-коммуналдық шаруашылық, тұрғын үй инспекциясы, жолаушылар көлігі және автомобиль жолдары бөлімі" мемлекеттік мекемесі</t>
  </si>
  <si>
    <t>Маңғыстау облысының табиғи ресурстар және табиғат пайдалануды реттеу басқармасының "Қызылсай" мемлекеттік өңірлік табиғи паркі" коммуналдық мемлекеттік мекемесі</t>
  </si>
  <si>
    <t>Коммунальное государственное учреждение "Государственный региональный природный парк "Кызылсай" Управления природных ресурсов и регулирования природопользования Мангистауской области</t>
  </si>
  <si>
    <r>
      <t xml:space="preserve">"Маңғыстау облысының денсаулық сақтау басқармасы" мемлекеттік мекемесі </t>
    </r>
    <r>
      <rPr>
        <i/>
        <sz val="18"/>
        <rFont val="Times New Roman"/>
        <family val="1"/>
        <charset val="204"/>
      </rPr>
      <t xml:space="preserve"> (үстеме тексеру объектілері қажет болған жағдайда)</t>
    </r>
  </si>
  <si>
    <t>Маңғыстау облысының денсаулық сақтау басқармасының "Маңғыстау облыстық жоғары медициналық колледжі" шаруашылық жүргізу құқығындағы мемлекеттік коммуналдық кәсіпорны</t>
  </si>
  <si>
    <t>Государственное коммунальное предприятие на праве хозяйственного ведения "Мангистауский областной высший медицинский колледж" Управления здравоохранения Мангистауской области</t>
  </si>
  <si>
    <t>"Қарақия ауданы әкімінің аппараты" мемлекеттік мекемесі</t>
  </si>
  <si>
    <t>Қарақия ауданы әкімінің аппаратына бөлінген бюджет қаражатын және мемлекет активтерінің пайдалану тиімділігіне мемлекеттік аудит жүргізу</t>
  </si>
  <si>
    <t>Проведение государственного аудита эффективности использования бюджетных средств и государственных активов, выделенных аппарату акима Каракиянского района</t>
  </si>
  <si>
    <t>активтер</t>
  </si>
  <si>
    <t xml:space="preserve">5 мемлекеттік аудитор </t>
  </si>
  <si>
    <t>"Маңғыстау облысы денсаулық сақтау басқармасы" мемлекеттік мекемесі</t>
  </si>
  <si>
    <t>"Бейнеу орталық аудандық ауруханасы" шаруашылық жүргізу құқығындағы мемлекеттік коммуналдық кәсіпорыны</t>
  </si>
  <si>
    <t>"Маңғыстау облысының құрылыс, сәулет және қала құрылысы басқармасы" мемлекеттік мекемесі</t>
  </si>
  <si>
    <t>Тиімділік аудиті</t>
  </si>
  <si>
    <t>033/032</t>
  </si>
  <si>
    <t>139/000</t>
  </si>
  <si>
    <t>ҰҚ</t>
  </si>
  <si>
    <t>Государственное учреждение "Управление здравоохранения Мангистауской области"</t>
  </si>
  <si>
    <t>Аудит эффективности</t>
  </si>
  <si>
    <t>Государственное коммунальное предприятие на праве хозяйственного ведения "Бейнеуская центральная районная больница"</t>
  </si>
  <si>
    <t>Государственное учреждение "Управление строительства, архитектуры и градостроительства Мангистауской области"</t>
  </si>
  <si>
    <t>Государственный аудит эффективности налогового администрирования, полноты и своевременности поступлений в местный бюджет налогов и других платежей</t>
  </si>
  <si>
    <r>
      <t xml:space="preserve">Государственное учреждение "Отдел экономики и финансов Мангистауского района"
</t>
    </r>
    <r>
      <rPr>
        <i/>
        <sz val="18"/>
        <color theme="1"/>
        <rFont val="Times New Roman"/>
        <family val="1"/>
        <charset val="204"/>
      </rPr>
      <t>(объекты встречной проверки при необходимости)</t>
    </r>
  </si>
  <si>
    <t>Государственное учреждение "Мангистауский районный отдел строительства"</t>
  </si>
  <si>
    <t>Государственное учреждение "Аппарат Акима Мангистауского района"</t>
  </si>
  <si>
    <t>Государственное учреждение "Мангистауский районный отдел жилищно-коммунального хозяйства, жилищной инспекции, пассажирского транспорта и автомобильных дорог"</t>
  </si>
  <si>
    <t>Салықтық әкімшілендіру тиімділігінің, жергілікті бюджетке салықтар мен басқа да төлемдер түсімдерінің толықтығы мен уақтылылығына мемлекеттік аудит жүргізу</t>
  </si>
  <si>
    <t>Нысан бойынша барлығы</t>
  </si>
  <si>
    <t>Государственное учреждение "Бейнеуский районный отдел экономики и финансов"</t>
  </si>
  <si>
    <t>Государственное  учреждение "Тупкараганский районный отдел экономики и финансов"</t>
  </si>
  <si>
    <t>Государственное  учреждение "Мангистауский районный отдел экономики и финансов"</t>
  </si>
  <si>
    <t>Государственное  учреждение "Каракиянский районный отдел экономики и финансов"</t>
  </si>
  <si>
    <t>Государственное  учреждение "Отдел экономики и финансов Мунайлинского района»</t>
  </si>
  <si>
    <t>Государственное учреждение "Актауский городской отдел финансов"</t>
  </si>
  <si>
    <t>Государственное учреждение "Жанаозенский городской отдел финансов"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</si>
  <si>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</si>
  <si>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Государственное учреждение "Управление государственных доходов по Мангистаускому району Департамента государственных доходов по Мангистауской области" Комитета государственных доходов Министерства финансов Республики Казахстан"</t>
  </si>
  <si>
    <t>Государственный аудит по оценке эффективного управления городской и районной коммунальной собственностью</t>
  </si>
  <si>
    <t>Государственное учреждение "Мангистауский районный отдел земельных отношений, архитектуры и градостроительства"</t>
  </si>
  <si>
    <t>Государственый аудит эффективности использования бюджетных средств и государственных активов, выделенных  "Каракиянской центральной районной больнице"</t>
  </si>
  <si>
    <t>"Қазақстан Республикасы Қаржы министрлігі Мемлекеттік кірістер комитетінің "Маңғыстау облысы бойынша Мемлекеттік кірістер департаментінің Маңғыстау ауданы бойынша Мемлекеттік кірістер басқармасы" мемлекеттік мекемесі</t>
  </si>
  <si>
    <t>,</t>
  </si>
  <si>
    <t>Қала және аудандардағы коммуналдық меншіктің тиімді басқарылуына баға беруге мемлекеттік аудит жүргізу</t>
  </si>
  <si>
    <t>"Ақтау қалалық қаржы бөлімі" мемлекеттік мекемесі</t>
  </si>
  <si>
    <t>"Жаңаөзен қалалық қаржы бөлімі" мемлекеттік мекемесі</t>
  </si>
  <si>
    <t>"Бейнеу аудандық экономика және қаржы бөлімі" мемлекеттік мекемесі</t>
  </si>
  <si>
    <t>"Түпқараған аудандық экономика және қаржы бөлімі" мемлекеттік мекемесі</t>
  </si>
  <si>
    <t>"Маңғыстау аудандық экономика және қаржы бөлімі" мемлекеттік мекемесі</t>
  </si>
  <si>
    <t>"Қарақия аудандық экономика және қаржы бөлімі" мемлекеттік мекемесі</t>
  </si>
  <si>
    <t>"Мұнайлы аудандық экономика және қаржы бөлімі" мемлекеттік мекемесі</t>
  </si>
  <si>
    <t>"Маңғыстау аудандық жер қатынастары, сәулет және қала құрылысы бөлімі" мемлекеттік мекемесі</t>
  </si>
  <si>
    <t xml:space="preserve"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  </t>
  </si>
  <si>
    <t>Қарақия орталық аудандық ауруханасына бөлінген бюджет қаражатын және мемлекет активтерінің пайдалану тиімділігіне мемлекеттік аудит жүргізу</t>
  </si>
  <si>
    <t>4 государственных аудитора</t>
  </si>
  <si>
    <t xml:space="preserve">4 мемлекеттік аудитор </t>
  </si>
  <si>
    <t>на 2026 год</t>
  </si>
  <si>
    <t>Квазимемлекеттік сектор субъектісі қызметінің тиімділігіне мемлекеттік аудит жүргізу</t>
  </si>
  <si>
    <r>
      <t xml:space="preserve">Государственное учреждение "Управление здравоохранения Мангистауской области" </t>
    </r>
    <r>
      <rPr>
        <i/>
        <sz val="18"/>
        <rFont val="Times New Roman"/>
        <family val="1"/>
        <charset val="204"/>
      </rPr>
      <t>(объекты встречной проверки при необходимости)</t>
    </r>
  </si>
  <si>
    <t>Қызылсай мемлекеттік өңірлік табиғи паркіне бөлінген бюджет қаражатын және мемлекет активтерінің пайдалану тиімділігіне мемлекеттік аудит жүргізу</t>
  </si>
  <si>
    <t>Государственный аудит эффективности деятельности использования бюджетных средств выделенных Государственному региональному природному парку  Кызылсай</t>
  </si>
  <si>
    <t>5 государственных аудиторов</t>
  </si>
  <si>
    <t>Государственное учреждение "Аппарат Акима Мангистауской области"</t>
  </si>
  <si>
    <t>Государственный аудит эффективности использования бюджетных средств и активов государства, выделенных Управлению делами акимата Мангистауской области</t>
  </si>
  <si>
    <t>3-4 квартал 2025 года</t>
  </si>
  <si>
    <t>4 квартал 2025 года-1 квартал 2026 года</t>
  </si>
  <si>
    <t>120</t>
  </si>
  <si>
    <t>001/011</t>
  </si>
  <si>
    <t>007/015</t>
  </si>
  <si>
    <t>Коммунальное государственное учреждение "Управление делами акимата Мангистауской области"</t>
  </si>
  <si>
    <t>288</t>
  </si>
  <si>
    <t>061/015</t>
  </si>
  <si>
    <t xml:space="preserve">"Маңғыстау облысы әкімінің аппараты" мемлекеттік мекемесі  </t>
  </si>
  <si>
    <t>Маңғыстау облысы әкімдігінің Іс басқармасына бөлінген бюджет қаражаты мен мемлекет активтерін пайдалану тиімділігіне мемлекеттік аудит жүргізу</t>
  </si>
  <si>
    <t>2025 жылғы 3-4 тоқсан</t>
  </si>
  <si>
    <t>2025 жылғы 4 тоқсан-2026 жылғы 1 тоқсан</t>
  </si>
  <si>
    <t>"Маңғыстау облысы әкімдігінің Іс басқармасы" коммуналды мемлекеттік мекемесі</t>
  </si>
  <si>
    <t>Государственное учреждение "Управление природных ресурсов и регулирования природопользовния Мангистауской области"</t>
  </si>
  <si>
    <t>"Маңғыстау облысының табиғи ресурстар және табиғат пайдалануды реттеу басқармасы" мемлекеттік мекемесі</t>
  </si>
  <si>
    <t>Қатты пайдалы қазбаларды барлау және өндіру, кең таралған пайдалы қазбаларды өндіру бойынша мемлекеттік аудит жүргізу</t>
  </si>
  <si>
    <t>3  тоқсан</t>
  </si>
  <si>
    <t>Перечень объектов государственного аудита Ревизионной комиссии по Мангистауской области на 2026 год</t>
  </si>
  <si>
    <t>Мемлекеттік аудит объектілерінің 2026 жылға арналған тізбесі</t>
  </si>
  <si>
    <t>Кумаров А. Ж. Член Ревизионной комиссии</t>
  </si>
  <si>
    <t>Корбаков Б. Ж. Член Ревизионной комиссии</t>
  </si>
  <si>
    <t>Тексеру комиссиясының мүшесі Б. Ж. Корбаков</t>
  </si>
  <si>
    <t>005/015</t>
  </si>
  <si>
    <t>006/015</t>
  </si>
  <si>
    <t>1-2 квартал 2026 года</t>
  </si>
  <si>
    <t>2026 жылғы 1-2 тоқсан</t>
  </si>
  <si>
    <t>Жақайұлы Н. Член Ревизионной комиссии</t>
  </si>
  <si>
    <t>Килыбаев С. К. Член Ревизионной комиссии</t>
  </si>
  <si>
    <t>5</t>
  </si>
  <si>
    <t>6</t>
  </si>
  <si>
    <t>7</t>
  </si>
  <si>
    <t>8</t>
  </si>
  <si>
    <t>9</t>
  </si>
  <si>
    <t>Государственный аудит по разведке и добыче твердых полезных ископаемых, добыче общераспространенных полезных ископаемых</t>
  </si>
  <si>
    <t xml:space="preserve"> Тексеру комиссиясының мүшесі А. Ж. Кумаров</t>
  </si>
  <si>
    <t>Тексеру комиссиясының мүшесі Н. Жақайұлы</t>
  </si>
  <si>
    <t xml:space="preserve">Тексеру комиссиясының мүшесі С. К. Килыбаев </t>
  </si>
  <si>
    <t>4 квартал</t>
  </si>
  <si>
    <t xml:space="preserve">2 государственных аудитора, 1 ассистент государственного аудита </t>
  </si>
  <si>
    <t>2 мемлекеттік аудитор, 1 мемлекеттік аудитордың ассистенты</t>
  </si>
  <si>
    <t>033/015</t>
  </si>
  <si>
    <t xml:space="preserve">2 государственных аудитора, 4 эксперта </t>
  </si>
  <si>
    <t>2 мемлекеттік аудитор, 
4 сарапшы</t>
  </si>
  <si>
    <t>на 2021 год</t>
  </si>
  <si>
    <t>на 2020 год</t>
  </si>
  <si>
    <t>Сыртқы мемлекеттік аудит, Жоғары аудиторлық палатасымен қатар тексеру</t>
  </si>
  <si>
    <t>Внешний государственный аудит, параллельная проверка с Высшей аудиторской палатой</t>
  </si>
  <si>
    <t>Государственный аудит эффективности использования средств, направленных на реализацию проекта "Модернизация сельского здравоохранения"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</si>
  <si>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</si>
  <si>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 xml:space="preserve">3-4 квартал </t>
  </si>
  <si>
    <t>030/015</t>
  </si>
  <si>
    <r>
      <t>Бекітілді
Маңғыстау облысы бойынша тексеру комиссиясының төрағасының м.а. 
14.08.2026 ж. №</t>
    </r>
    <r>
      <rPr>
        <sz val="18"/>
        <rFont val="Times New Roman"/>
        <family val="1"/>
        <charset val="204"/>
      </rPr>
      <t>37</t>
    </r>
    <r>
      <rPr>
        <sz val="18"/>
        <color theme="1"/>
        <rFont val="Times New Roman"/>
        <family val="1"/>
        <charset val="204"/>
      </rPr>
      <t>-НҚ Бұйрығымен</t>
    </r>
  </si>
  <si>
    <r>
      <t xml:space="preserve">Утвержден
Приказом и.о. председателя Ревизионной комиссии по Мангистауской области
</t>
    </r>
    <r>
      <rPr>
        <sz val="18"/>
        <rFont val="Times New Roman"/>
        <family val="1"/>
        <charset val="204"/>
      </rPr>
      <t>№37</t>
    </r>
    <r>
      <rPr>
        <sz val="18"/>
        <color theme="1"/>
        <rFont val="Times New Roman"/>
        <family val="1"/>
        <charset val="204"/>
      </rPr>
      <t xml:space="preserve">-НҚ от 14.08.2026 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</si>
</sst>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₸&quot;_-;\-* #,##0.00\ &quot;₸&quot;_-;_-* &quot;-&quot;??\ &quot;₸&quot;_-;_-@_-"/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(* #,##0.00_);_(* \(#,##0.00\);_(* &quot;-&quot;??_);_(@_)"/>
    <numFmt numFmtId="168" formatCode="#,##0.000"/>
  </numFmts>
  <fonts count="4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2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1"/>
      <color indexed="17"/>
      <name val="Calibri"/>
      <family val="2"/>
      <charset val="204"/>
    </font>
    <font>
      <i/>
      <sz val="1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164" fontId="10" fillId="0" borderId="0" applyFont="0" applyFill="0" applyBorder="0" applyAlignment="0" applyProtection="0"/>
    <xf numFmtId="0" fontId="15" fillId="0" borderId="0"/>
    <xf numFmtId="0" fontId="17" fillId="0" borderId="0"/>
    <xf numFmtId="0" fontId="10" fillId="0" borderId="0"/>
    <xf numFmtId="0" fontId="16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5" fillId="0" borderId="0"/>
    <xf numFmtId="166" fontId="15" fillId="0" borderId="0" applyFont="0" applyFill="0" applyBorder="0" applyAlignment="0" applyProtection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6" borderId="0" applyNumberFormat="0" applyBorder="0" applyAlignment="0" applyProtection="0"/>
    <xf numFmtId="0" fontId="20" fillId="14" borderId="5">
      <alignment horizontal="left" vertical="top" wrapText="1"/>
    </xf>
    <xf numFmtId="0" fontId="21" fillId="0" borderId="5">
      <alignment horizontal="left" vertical="top" wrapText="1"/>
    </xf>
    <xf numFmtId="0" fontId="21" fillId="0" borderId="5">
      <alignment horizontal="left" vertical="top" wrapText="1"/>
    </xf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2" fillId="10" borderId="6" applyNumberFormat="0" applyAlignment="0" applyProtection="0"/>
    <xf numFmtId="0" fontId="23" fillId="19" borderId="7" applyNumberFormat="0" applyAlignment="0" applyProtection="0"/>
    <xf numFmtId="0" fontId="24" fillId="19" borderId="6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20" borderId="12" applyNumberFormat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16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34" fillId="21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7" borderId="13" applyNumberFormat="0" applyFont="0" applyAlignment="0" applyProtection="0"/>
    <xf numFmtId="0" fontId="36" fillId="0" borderId="14" applyNumberFormat="0" applyFill="0" applyAlignment="0" applyProtection="0"/>
    <xf numFmtId="0" fontId="37" fillId="0" borderId="0"/>
    <xf numFmtId="0" fontId="36" fillId="0" borderId="0" applyNumberFormat="0" applyFill="0" applyBorder="0" applyAlignment="0" applyProtection="0"/>
    <xf numFmtId="167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38" fillId="9" borderId="0" applyNumberFormat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32" fillId="0" borderId="0"/>
    <xf numFmtId="0" fontId="16" fillId="0" borderId="0"/>
    <xf numFmtId="0" fontId="15" fillId="0" borderId="0"/>
    <xf numFmtId="0" fontId="16" fillId="0" borderId="0"/>
    <xf numFmtId="0" fontId="10" fillId="0" borderId="0"/>
    <xf numFmtId="166" fontId="16" fillId="0" borderId="0" applyFont="0" applyFill="0" applyBorder="0" applyAlignment="0" applyProtection="0"/>
  </cellStyleXfs>
  <cellXfs count="246">
    <xf numFmtId="0" fontId="0" fillId="0" borderId="0" xfId="0"/>
    <xf numFmtId="0" fontId="2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5" fontId="4" fillId="4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5" fontId="2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165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5" fontId="5" fillId="0" borderId="1" xfId="0" applyNumberFormat="1" applyFont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0" xfId="0" applyFont="1" applyFill="1"/>
    <xf numFmtId="165" fontId="1" fillId="0" borderId="1" xfId="0" applyNumberFormat="1" applyFont="1" applyFill="1" applyBorder="1" applyAlignment="1">
      <alignment horizontal="right" vertical="center"/>
    </xf>
    <xf numFmtId="0" fontId="8" fillId="0" borderId="0" xfId="0" applyFont="1" applyFill="1"/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165" fontId="8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6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</cellXfs>
  <cellStyles count="88"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ame1" xfId="32"/>
    <cellStyle name="Name3" xfId="33"/>
    <cellStyle name="Name4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Денежный 2" xfId="81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 2" xfId="50"/>
    <cellStyle name="Нейтральный 2" xfId="51"/>
    <cellStyle name="Обычный" xfId="0" builtinId="0"/>
    <cellStyle name="Обычный 10" xfId="10"/>
    <cellStyle name="Обычный 10 2" xfId="52"/>
    <cellStyle name="Обычный 11" xfId="53"/>
    <cellStyle name="Обычный 12" xfId="54"/>
    <cellStyle name="Обычный 13" xfId="55"/>
    <cellStyle name="Обычный 14" xfId="56"/>
    <cellStyle name="Обычный 15" xfId="57"/>
    <cellStyle name="Обычный 16" xfId="58"/>
    <cellStyle name="Обычный 17" xfId="59"/>
    <cellStyle name="Обычный 18" xfId="79"/>
    <cellStyle name="Обычный 18 2" xfId="84"/>
    <cellStyle name="Обычный 19" xfId="83"/>
    <cellStyle name="Обычный 2" xfId="3"/>
    <cellStyle name="Обычный 2 2" xfId="4"/>
    <cellStyle name="Обычный 2 2 2" xfId="9"/>
    <cellStyle name="Обычный 2 2 3" xfId="85"/>
    <cellStyle name="Обычный 2 3" xfId="6"/>
    <cellStyle name="Обычный 2 4" xfId="60"/>
    <cellStyle name="Обычный 2 5" xfId="80"/>
    <cellStyle name="Обычный 20" xfId="2"/>
    <cellStyle name="Обычный 3" xfId="61"/>
    <cellStyle name="Обычный 3 2" xfId="11"/>
    <cellStyle name="Обычный 3 3" xfId="82"/>
    <cellStyle name="Обычный 4" xfId="62"/>
    <cellStyle name="Обычный 4 2" xfId="63"/>
    <cellStyle name="Обычный 5" xfId="8"/>
    <cellStyle name="Обычный 5 2" xfId="64"/>
    <cellStyle name="Обычный 6" xfId="13"/>
    <cellStyle name="Обычный 6 2" xfId="65"/>
    <cellStyle name="Обычный 6 3" xfId="86"/>
    <cellStyle name="Обычный 7" xfId="66"/>
    <cellStyle name="Обычный 7 2" xfId="67"/>
    <cellStyle name="Обычный 8" xfId="7"/>
    <cellStyle name="Обычный 8 2" xfId="68"/>
    <cellStyle name="Обычный 9" xfId="5"/>
    <cellStyle name="Обычный 9 2" xfId="69"/>
    <cellStyle name="Плохой 2" xfId="70"/>
    <cellStyle name="Пояснение 2" xfId="71"/>
    <cellStyle name="Примечание 2" xfId="72"/>
    <cellStyle name="Связанная ячейка 2" xfId="73"/>
    <cellStyle name="Стиль 1" xfId="74"/>
    <cellStyle name="Текст предупреждения 2" xfId="75"/>
    <cellStyle name="Финансовый 2" xfId="1"/>
    <cellStyle name="Финансовый 2 2" xfId="12"/>
    <cellStyle name="Финансовый 2 3" xfId="76"/>
    <cellStyle name="Финансовый 3" xfId="77"/>
    <cellStyle name="Финансовый 4" xfId="87"/>
    <cellStyle name="Хороший 2" xfId="7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view="pageBreakPreview" zoomScale="50" zoomScaleNormal="55" zoomScaleSheetLayoutView="50" workbookViewId="0">
      <pane ySplit="8" topLeftCell="A9" activePane="bottomLeft" state="frozen"/>
      <selection pane="bottomLeft" activeCell="P16" sqref="P16"/>
    </sheetView>
  </sheetViews>
  <sheetFormatPr defaultColWidth="9.140625" defaultRowHeight="23.25"/>
  <cols>
    <col min="1" max="1" width="6.85546875" style="71" customWidth="1"/>
    <col min="2" max="2" width="6.85546875" style="32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6.85546875" style="11" customWidth="1"/>
    <col min="11" max="11" width="18.7109375" style="11" customWidth="1"/>
    <col min="12" max="12" width="16" style="11" customWidth="1"/>
    <col min="13" max="14" width="14.85546875" style="11" customWidth="1"/>
    <col min="15" max="15" width="14" style="11" customWidth="1"/>
    <col min="16" max="16" width="14.28515625" style="11" customWidth="1"/>
    <col min="17" max="19" width="18.5703125" style="11" customWidth="1"/>
    <col min="20" max="20" width="22" style="11" customWidth="1"/>
    <col min="21" max="21" width="41.85546875" style="11" customWidth="1"/>
    <col min="22" max="16384" width="9.140625" style="33"/>
  </cols>
  <sheetData>
    <row r="1" spans="1:21" ht="23.25" customHeight="1">
      <c r="Q1" s="139" t="s">
        <v>200</v>
      </c>
      <c r="R1" s="139"/>
      <c r="S1" s="139"/>
      <c r="T1" s="139"/>
      <c r="U1" s="139"/>
    </row>
    <row r="2" spans="1:21">
      <c r="Q2" s="139"/>
      <c r="R2" s="139"/>
      <c r="S2" s="139"/>
      <c r="T2" s="139"/>
      <c r="U2" s="139"/>
    </row>
    <row r="3" spans="1:21">
      <c r="Q3" s="139"/>
      <c r="R3" s="139"/>
      <c r="S3" s="139"/>
      <c r="T3" s="139"/>
      <c r="U3" s="139"/>
    </row>
    <row r="4" spans="1:21" ht="42" customHeight="1">
      <c r="Q4" s="140"/>
      <c r="R4" s="140"/>
      <c r="S4" s="140"/>
      <c r="T4" s="140"/>
      <c r="U4" s="140"/>
    </row>
    <row r="5" spans="1:21" s="1" customFormat="1" ht="33.75" customHeight="1">
      <c r="A5" s="141" t="s">
        <v>167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</row>
    <row r="6" spans="1:21" s="1" customFormat="1" ht="68.25" customHeight="1">
      <c r="A6" s="142" t="s">
        <v>0</v>
      </c>
      <c r="B6" s="142"/>
      <c r="C6" s="142" t="s">
        <v>35</v>
      </c>
      <c r="D6" s="143" t="s">
        <v>36</v>
      </c>
      <c r="E6" s="143" t="s">
        <v>37</v>
      </c>
      <c r="F6" s="143" t="s">
        <v>38</v>
      </c>
      <c r="G6" s="143" t="s">
        <v>63</v>
      </c>
      <c r="H6" s="143"/>
      <c r="I6" s="143"/>
      <c r="J6" s="142" t="s">
        <v>62</v>
      </c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4" t="s">
        <v>39</v>
      </c>
    </row>
    <row r="7" spans="1:21" s="1" customFormat="1" ht="151.5" customHeight="1">
      <c r="A7" s="142"/>
      <c r="B7" s="142"/>
      <c r="C7" s="142"/>
      <c r="D7" s="143"/>
      <c r="E7" s="143"/>
      <c r="F7" s="143"/>
      <c r="G7" s="68" t="s">
        <v>40</v>
      </c>
      <c r="H7" s="68" t="s">
        <v>41</v>
      </c>
      <c r="I7" s="68" t="s">
        <v>42</v>
      </c>
      <c r="J7" s="2" t="s">
        <v>64</v>
      </c>
      <c r="K7" s="67" t="s">
        <v>43</v>
      </c>
      <c r="L7" s="3" t="s">
        <v>44</v>
      </c>
      <c r="M7" s="132">
        <v>2020</v>
      </c>
      <c r="N7" s="132">
        <v>2021</v>
      </c>
      <c r="O7" s="67">
        <v>2022</v>
      </c>
      <c r="P7" s="67">
        <v>2023</v>
      </c>
      <c r="Q7" s="67">
        <v>2024</v>
      </c>
      <c r="R7" s="67">
        <v>2025</v>
      </c>
      <c r="S7" s="67">
        <v>2026</v>
      </c>
      <c r="T7" s="67" t="s">
        <v>45</v>
      </c>
      <c r="U7" s="144"/>
    </row>
    <row r="8" spans="1:21" s="34" customFormat="1" ht="30" customHeight="1">
      <c r="A8" s="145">
        <v>1</v>
      </c>
      <c r="B8" s="145"/>
      <c r="C8" s="22">
        <v>2</v>
      </c>
      <c r="D8" s="66">
        <v>3</v>
      </c>
      <c r="E8" s="66">
        <v>4</v>
      </c>
      <c r="F8" s="66">
        <v>5</v>
      </c>
      <c r="G8" s="66">
        <v>6</v>
      </c>
      <c r="H8" s="66">
        <v>7</v>
      </c>
      <c r="I8" s="66">
        <v>8</v>
      </c>
      <c r="J8" s="66">
        <v>9</v>
      </c>
      <c r="K8" s="66">
        <v>10</v>
      </c>
      <c r="L8" s="66">
        <v>11</v>
      </c>
      <c r="M8" s="133">
        <v>12</v>
      </c>
      <c r="N8" s="133">
        <v>13</v>
      </c>
      <c r="O8" s="133">
        <v>14</v>
      </c>
      <c r="P8" s="133">
        <v>15</v>
      </c>
      <c r="Q8" s="133">
        <v>16</v>
      </c>
      <c r="R8" s="133">
        <v>17</v>
      </c>
      <c r="S8" s="133">
        <v>18</v>
      </c>
      <c r="T8" s="133">
        <v>19</v>
      </c>
      <c r="U8" s="133">
        <v>20</v>
      </c>
    </row>
    <row r="9" spans="1:21" s="71" customFormat="1" ht="24" customHeight="1">
      <c r="A9" s="146" t="s">
        <v>184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9"/>
    </row>
    <row r="10" spans="1:21" s="108" customFormat="1" ht="61.5" customHeight="1">
      <c r="A10" s="153">
        <v>1</v>
      </c>
      <c r="B10" s="156">
        <v>1</v>
      </c>
      <c r="C10" s="156" t="s">
        <v>91</v>
      </c>
      <c r="D10" s="150" t="s">
        <v>46</v>
      </c>
      <c r="E10" s="150" t="s">
        <v>47</v>
      </c>
      <c r="F10" s="159" t="s">
        <v>92</v>
      </c>
      <c r="G10" s="150" t="s">
        <v>48</v>
      </c>
      <c r="H10" s="150" t="s">
        <v>48</v>
      </c>
      <c r="I10" s="150" t="s">
        <v>49</v>
      </c>
      <c r="J10" s="114" t="s">
        <v>28</v>
      </c>
      <c r="K10" s="147" t="s">
        <v>61</v>
      </c>
      <c r="L10" s="98" t="s">
        <v>152</v>
      </c>
      <c r="M10" s="115"/>
      <c r="N10" s="115"/>
      <c r="O10" s="26"/>
      <c r="P10" s="26"/>
      <c r="Q10" s="128">
        <v>3.09E-2</v>
      </c>
      <c r="R10" s="128">
        <v>2.5000000000000001E-2</v>
      </c>
      <c r="S10" s="15"/>
      <c r="T10" s="15">
        <f>O10+P10+Q10+R10+S10</f>
        <v>5.5900000000000005E-2</v>
      </c>
      <c r="U10" s="135" t="s">
        <v>71</v>
      </c>
    </row>
    <row r="11" spans="1:21" s="116" customFormat="1" ht="61.5" customHeight="1">
      <c r="A11" s="154"/>
      <c r="B11" s="157"/>
      <c r="C11" s="157"/>
      <c r="D11" s="151"/>
      <c r="E11" s="151"/>
      <c r="F11" s="160"/>
      <c r="G11" s="151"/>
      <c r="H11" s="151"/>
      <c r="I11" s="151"/>
      <c r="J11" s="136" t="s">
        <v>51</v>
      </c>
      <c r="K11" s="148"/>
      <c r="L11" s="115" t="s">
        <v>26</v>
      </c>
      <c r="M11" s="115"/>
      <c r="N11" s="115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135"/>
    </row>
    <row r="12" spans="1:21" s="108" customFormat="1" ht="61.5" customHeight="1">
      <c r="A12" s="154"/>
      <c r="B12" s="157"/>
      <c r="C12" s="157"/>
      <c r="D12" s="151"/>
      <c r="E12" s="151"/>
      <c r="F12" s="160"/>
      <c r="G12" s="151"/>
      <c r="H12" s="151"/>
      <c r="I12" s="151"/>
      <c r="J12" s="136"/>
      <c r="K12" s="148"/>
      <c r="L12" s="98" t="s">
        <v>27</v>
      </c>
      <c r="M12" s="115"/>
      <c r="N12" s="115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135"/>
    </row>
    <row r="13" spans="1:21" s="116" customFormat="1" ht="61.5" customHeight="1">
      <c r="A13" s="154"/>
      <c r="B13" s="157"/>
      <c r="C13" s="157"/>
      <c r="D13" s="151"/>
      <c r="E13" s="151"/>
      <c r="F13" s="160"/>
      <c r="G13" s="151"/>
      <c r="H13" s="151"/>
      <c r="I13" s="151"/>
      <c r="J13" s="136"/>
      <c r="K13" s="148"/>
      <c r="L13" s="115" t="s">
        <v>171</v>
      </c>
      <c r="M13" s="115"/>
      <c r="N13" s="115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135"/>
    </row>
    <row r="14" spans="1:21" s="116" customFormat="1" ht="61.5" customHeight="1">
      <c r="A14" s="155"/>
      <c r="B14" s="158"/>
      <c r="C14" s="158"/>
      <c r="D14" s="152"/>
      <c r="E14" s="152"/>
      <c r="F14" s="161"/>
      <c r="G14" s="152"/>
      <c r="H14" s="152"/>
      <c r="I14" s="152"/>
      <c r="J14" s="136"/>
      <c r="K14" s="149"/>
      <c r="L14" s="115" t="s">
        <v>172</v>
      </c>
      <c r="M14" s="115"/>
      <c r="N14" s="115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135"/>
    </row>
    <row r="15" spans="1:21" s="34" customFormat="1" ht="24" customHeight="1">
      <c r="A15" s="138" t="s">
        <v>52</v>
      </c>
      <c r="B15" s="138"/>
      <c r="C15" s="138"/>
      <c r="D15" s="103">
        <v>1</v>
      </c>
      <c r="E15" s="103">
        <v>1</v>
      </c>
      <c r="F15" s="12"/>
      <c r="G15" s="12"/>
      <c r="H15" s="12"/>
      <c r="I15" s="12"/>
      <c r="J15" s="103"/>
      <c r="K15" s="99"/>
      <c r="L15" s="5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S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>SUM(O15:S15)</f>
        <v>695.55189999999993</v>
      </c>
      <c r="U15" s="135"/>
    </row>
    <row r="16" spans="1:21" s="34" customFormat="1" ht="61.5" customHeight="1">
      <c r="A16" s="134">
        <v>2</v>
      </c>
      <c r="B16" s="59">
        <v>2</v>
      </c>
      <c r="C16" s="61" t="s">
        <v>96</v>
      </c>
      <c r="D16" s="137" t="s">
        <v>46</v>
      </c>
      <c r="E16" s="137" t="s">
        <v>194</v>
      </c>
      <c r="F16" s="137" t="s">
        <v>197</v>
      </c>
      <c r="G16" s="137" t="s">
        <v>50</v>
      </c>
      <c r="H16" s="137" t="s">
        <v>53</v>
      </c>
      <c r="I16" s="137" t="s">
        <v>55</v>
      </c>
      <c r="J16" s="54" t="s">
        <v>102</v>
      </c>
      <c r="K16" s="156">
        <v>253</v>
      </c>
      <c r="L16" s="54" t="s">
        <v>100</v>
      </c>
      <c r="M16" s="131"/>
      <c r="N16" s="131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162" t="s">
        <v>71</v>
      </c>
    </row>
    <row r="17" spans="1:21" s="34" customFormat="1" ht="24" customHeight="1">
      <c r="A17" s="134"/>
      <c r="B17" s="163" t="s">
        <v>113</v>
      </c>
      <c r="C17" s="163"/>
      <c r="D17" s="137"/>
      <c r="E17" s="137"/>
      <c r="F17" s="137"/>
      <c r="G17" s="137"/>
      <c r="H17" s="137"/>
      <c r="I17" s="137"/>
      <c r="J17" s="54"/>
      <c r="K17" s="157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SUM(O17:S17)</f>
        <v>304.68900000000002</v>
      </c>
      <c r="U17" s="162"/>
    </row>
    <row r="18" spans="1:21" s="34" customFormat="1" ht="69.75">
      <c r="A18" s="134"/>
      <c r="B18" s="59">
        <v>3</v>
      </c>
      <c r="C18" s="60" t="s">
        <v>97</v>
      </c>
      <c r="D18" s="137"/>
      <c r="E18" s="137"/>
      <c r="F18" s="137"/>
      <c r="G18" s="137"/>
      <c r="H18" s="137"/>
      <c r="I18" s="137"/>
      <c r="J18" s="54" t="s">
        <v>102</v>
      </c>
      <c r="K18" s="157"/>
      <c r="L18" s="54" t="s">
        <v>100</v>
      </c>
      <c r="M18" s="131"/>
      <c r="N18" s="131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162"/>
    </row>
    <row r="19" spans="1:21" s="34" customFormat="1" ht="23.25" customHeight="1">
      <c r="A19" s="134"/>
      <c r="B19" s="163" t="s">
        <v>113</v>
      </c>
      <c r="C19" s="163"/>
      <c r="D19" s="137"/>
      <c r="E19" s="137"/>
      <c r="F19" s="137"/>
      <c r="G19" s="137"/>
      <c r="H19" s="137"/>
      <c r="I19" s="137"/>
      <c r="J19" s="66"/>
      <c r="K19" s="158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SUM(O19:S19)</f>
        <v>304.68900000000002</v>
      </c>
      <c r="U19" s="162"/>
    </row>
    <row r="20" spans="1:21" s="34" customFormat="1" ht="39.75" customHeight="1">
      <c r="A20" s="134"/>
      <c r="B20" s="164">
        <v>4</v>
      </c>
      <c r="C20" s="165" t="s">
        <v>98</v>
      </c>
      <c r="D20" s="137"/>
      <c r="E20" s="137"/>
      <c r="F20" s="137"/>
      <c r="G20" s="137"/>
      <c r="H20" s="137"/>
      <c r="I20" s="137"/>
      <c r="J20" s="54" t="s">
        <v>51</v>
      </c>
      <c r="K20" s="156">
        <v>288</v>
      </c>
      <c r="L20" s="54" t="s">
        <v>199</v>
      </c>
      <c r="M20" s="131"/>
      <c r="N20" s="131"/>
      <c r="O20" s="24"/>
      <c r="P20" s="24"/>
      <c r="Q20" s="24">
        <v>116.518</v>
      </c>
      <c r="R20" s="24"/>
      <c r="S20" s="24"/>
      <c r="T20" s="24">
        <f>SUM(O20:R20)</f>
        <v>116.518</v>
      </c>
      <c r="U20" s="162"/>
    </row>
    <row r="21" spans="1:21" s="34" customFormat="1" ht="39.75" hidden="1" customHeight="1">
      <c r="A21" s="134"/>
      <c r="B21" s="164"/>
      <c r="C21" s="165"/>
      <c r="D21" s="137"/>
      <c r="E21" s="137"/>
      <c r="F21" s="137"/>
      <c r="G21" s="137"/>
      <c r="H21" s="137"/>
      <c r="I21" s="137"/>
      <c r="J21" s="54" t="s">
        <v>28</v>
      </c>
      <c r="K21" s="157"/>
      <c r="L21" s="54" t="s">
        <v>101</v>
      </c>
      <c r="M21" s="131"/>
      <c r="N21" s="131"/>
      <c r="O21" s="24"/>
      <c r="P21" s="24"/>
      <c r="Q21" s="24">
        <v>0</v>
      </c>
      <c r="R21" s="24"/>
      <c r="S21" s="24"/>
      <c r="T21" s="24">
        <f>SUM(O21:R21)</f>
        <v>0</v>
      </c>
      <c r="U21" s="162"/>
    </row>
    <row r="22" spans="1:21" s="36" customFormat="1" ht="23.25" customHeight="1">
      <c r="A22" s="134"/>
      <c r="B22" s="166" t="s">
        <v>113</v>
      </c>
      <c r="C22" s="167"/>
      <c r="D22" s="137"/>
      <c r="E22" s="137"/>
      <c r="F22" s="137"/>
      <c r="G22" s="137"/>
      <c r="H22" s="137"/>
      <c r="I22" s="137"/>
      <c r="J22" s="28"/>
      <c r="K22" s="158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SUM(O22:S22)</f>
        <v>116.518</v>
      </c>
      <c r="U22" s="162"/>
    </row>
    <row r="23" spans="1:21" s="34" customFormat="1" ht="24" customHeight="1">
      <c r="A23" s="138" t="s">
        <v>52</v>
      </c>
      <c r="B23" s="138"/>
      <c r="C23" s="138"/>
      <c r="D23" s="55">
        <v>3</v>
      </c>
      <c r="E23" s="55">
        <v>1</v>
      </c>
      <c r="F23" s="18"/>
      <c r="G23" s="66"/>
      <c r="H23" s="66"/>
      <c r="I23" s="66"/>
      <c r="J23" s="66"/>
      <c r="K23" s="66"/>
      <c r="L23" s="66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162"/>
    </row>
    <row r="24" spans="1:21" ht="114.75" customHeight="1">
      <c r="A24" s="134">
        <v>3</v>
      </c>
      <c r="B24" s="64" t="s">
        <v>177</v>
      </c>
      <c r="C24" s="112" t="s">
        <v>82</v>
      </c>
      <c r="D24" s="135" t="s">
        <v>69</v>
      </c>
      <c r="E24" s="135" t="s">
        <v>47</v>
      </c>
      <c r="F24" s="136" t="s">
        <v>81</v>
      </c>
      <c r="G24" s="137" t="s">
        <v>50</v>
      </c>
      <c r="H24" s="137" t="s">
        <v>53</v>
      </c>
      <c r="I24" s="137" t="s">
        <v>55</v>
      </c>
      <c r="J24" s="137" t="s">
        <v>51</v>
      </c>
      <c r="K24" s="123">
        <v>459</v>
      </c>
      <c r="L24" s="62"/>
      <c r="M24" s="62"/>
      <c r="N24" s="62"/>
      <c r="O24" s="24"/>
      <c r="P24" s="24"/>
      <c r="Q24" s="24"/>
      <c r="R24" s="24"/>
      <c r="S24" s="24"/>
      <c r="T24" s="24">
        <f>SUM(O24:S24)</f>
        <v>0</v>
      </c>
      <c r="U24" s="137" t="s">
        <v>95</v>
      </c>
    </row>
    <row r="25" spans="1:21" ht="78.75" customHeight="1">
      <c r="A25" s="134"/>
      <c r="B25" s="64" t="s">
        <v>178</v>
      </c>
      <c r="C25" s="124" t="s">
        <v>136</v>
      </c>
      <c r="D25" s="135"/>
      <c r="E25" s="135"/>
      <c r="F25" s="136"/>
      <c r="G25" s="137"/>
      <c r="H25" s="137"/>
      <c r="I25" s="137"/>
      <c r="J25" s="137"/>
      <c r="K25" s="123">
        <v>486</v>
      </c>
      <c r="L25" s="62"/>
      <c r="M25" s="62"/>
      <c r="N25" s="62"/>
      <c r="O25" s="24"/>
      <c r="P25" s="24"/>
      <c r="Q25" s="24"/>
      <c r="R25" s="24"/>
      <c r="S25" s="24"/>
      <c r="T25" s="24">
        <f t="shared" ref="T25:T28" si="7">SUM(O25:S25)</f>
        <v>0</v>
      </c>
      <c r="U25" s="137"/>
    </row>
    <row r="26" spans="1:21" ht="46.5">
      <c r="A26" s="134"/>
      <c r="B26" s="64" t="s">
        <v>179</v>
      </c>
      <c r="C26" s="112" t="s">
        <v>83</v>
      </c>
      <c r="D26" s="135"/>
      <c r="E26" s="135"/>
      <c r="F26" s="136"/>
      <c r="G26" s="137"/>
      <c r="H26" s="137"/>
      <c r="I26" s="137"/>
      <c r="J26" s="137"/>
      <c r="K26" s="123">
        <v>467</v>
      </c>
      <c r="L26" s="62"/>
      <c r="M26" s="62"/>
      <c r="N26" s="62"/>
      <c r="O26" s="24"/>
      <c r="P26" s="24"/>
      <c r="Q26" s="24"/>
      <c r="R26" s="24"/>
      <c r="S26" s="24"/>
      <c r="T26" s="24">
        <f t="shared" si="7"/>
        <v>0</v>
      </c>
      <c r="U26" s="137"/>
    </row>
    <row r="27" spans="1:21" ht="46.5">
      <c r="A27" s="134"/>
      <c r="B27" s="64" t="s">
        <v>180</v>
      </c>
      <c r="C27" s="112" t="s">
        <v>84</v>
      </c>
      <c r="D27" s="135"/>
      <c r="E27" s="135"/>
      <c r="F27" s="136"/>
      <c r="G27" s="137"/>
      <c r="H27" s="137"/>
      <c r="I27" s="137"/>
      <c r="J27" s="137"/>
      <c r="K27" s="123">
        <v>122</v>
      </c>
      <c r="L27" s="62"/>
      <c r="M27" s="62"/>
      <c r="N27" s="62"/>
      <c r="O27" s="24"/>
      <c r="P27" s="24"/>
      <c r="Q27" s="24"/>
      <c r="R27" s="24"/>
      <c r="S27" s="24"/>
      <c r="T27" s="24">
        <f t="shared" si="7"/>
        <v>0</v>
      </c>
      <c r="U27" s="137"/>
    </row>
    <row r="28" spans="1:21" ht="116.25">
      <c r="A28" s="134"/>
      <c r="B28" s="64" t="s">
        <v>181</v>
      </c>
      <c r="C28" s="112" t="s">
        <v>85</v>
      </c>
      <c r="D28" s="135"/>
      <c r="E28" s="135"/>
      <c r="F28" s="136"/>
      <c r="G28" s="137"/>
      <c r="H28" s="137"/>
      <c r="I28" s="137"/>
      <c r="J28" s="137"/>
      <c r="K28" s="123">
        <v>458</v>
      </c>
      <c r="L28" s="62"/>
      <c r="M28" s="62"/>
      <c r="N28" s="62"/>
      <c r="O28" s="24"/>
      <c r="P28" s="24"/>
      <c r="Q28" s="24"/>
      <c r="R28" s="24"/>
      <c r="S28" s="24"/>
      <c r="T28" s="24">
        <f t="shared" si="7"/>
        <v>0</v>
      </c>
      <c r="U28" s="137"/>
    </row>
    <row r="29" spans="1:21" s="34" customFormat="1" ht="24" customHeight="1">
      <c r="A29" s="138" t="s">
        <v>52</v>
      </c>
      <c r="B29" s="138"/>
      <c r="C29" s="138"/>
      <c r="D29" s="119">
        <v>5</v>
      </c>
      <c r="E29" s="119">
        <v>1</v>
      </c>
      <c r="F29" s="4"/>
      <c r="G29" s="119"/>
      <c r="H29" s="119"/>
      <c r="I29" s="119"/>
      <c r="J29" s="119"/>
      <c r="K29" s="5"/>
      <c r="L29" s="119"/>
      <c r="M29" s="25">
        <f t="shared" ref="M29:O29" si="8">SUM(M24:M28)</f>
        <v>0</v>
      </c>
      <c r="N29" s="25">
        <f t="shared" si="8"/>
        <v>0</v>
      </c>
      <c r="O29" s="25">
        <f t="shared" si="8"/>
        <v>0</v>
      </c>
      <c r="P29" s="25">
        <f>SUM(P24:P28)</f>
        <v>0</v>
      </c>
      <c r="Q29" s="25">
        <f t="shared" ref="Q29:S29" si="9">SUM(Q24:Q28)</f>
        <v>0</v>
      </c>
      <c r="R29" s="25">
        <f t="shared" si="9"/>
        <v>0</v>
      </c>
      <c r="S29" s="25">
        <f t="shared" si="9"/>
        <v>0</v>
      </c>
      <c r="T29" s="25">
        <f>SUM(O29:S29)</f>
        <v>0</v>
      </c>
      <c r="U29" s="137"/>
    </row>
    <row r="30" spans="1:21" s="34" customFormat="1" ht="24" customHeight="1">
      <c r="A30" s="177" t="s">
        <v>56</v>
      </c>
      <c r="B30" s="177"/>
      <c r="C30" s="177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10">M23+M15+M29</f>
        <v>0</v>
      </c>
      <c r="N30" s="17">
        <f t="shared" si="10"/>
        <v>0</v>
      </c>
      <c r="O30" s="17">
        <f>O23+O15+O29</f>
        <v>0</v>
      </c>
      <c r="P30" s="17">
        <f t="shared" ref="P30:S30" si="11">P23+P15+P29</f>
        <v>304.68900000000002</v>
      </c>
      <c r="Q30" s="17">
        <f t="shared" si="11"/>
        <v>375.46289999999999</v>
      </c>
      <c r="R30" s="17">
        <f t="shared" si="11"/>
        <v>436.60699999999997</v>
      </c>
      <c r="S30" s="17">
        <f t="shared" si="11"/>
        <v>0</v>
      </c>
      <c r="T30" s="17">
        <f>SUM(O30:S30)</f>
        <v>1116.7589</v>
      </c>
      <c r="U30" s="8"/>
    </row>
    <row r="31" spans="1:21" ht="24" customHeight="1">
      <c r="A31" s="178" t="s">
        <v>183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</row>
    <row r="32" spans="1:21" s="34" customFormat="1" ht="46.5" customHeight="1">
      <c r="A32" s="153">
        <v>4</v>
      </c>
      <c r="B32" s="73">
        <v>10</v>
      </c>
      <c r="C32" s="61" t="s">
        <v>129</v>
      </c>
      <c r="D32" s="168" t="s">
        <v>46</v>
      </c>
      <c r="E32" s="171" t="s">
        <v>47</v>
      </c>
      <c r="F32" s="174" t="s">
        <v>128</v>
      </c>
      <c r="G32" s="156" t="s">
        <v>48</v>
      </c>
      <c r="H32" s="156" t="s">
        <v>49</v>
      </c>
      <c r="I32" s="156" t="s">
        <v>50</v>
      </c>
      <c r="J32" s="156" t="s">
        <v>51</v>
      </c>
      <c r="K32" s="54">
        <v>452</v>
      </c>
      <c r="L32" s="54"/>
      <c r="M32" s="131"/>
      <c r="N32" s="131"/>
      <c r="O32" s="24"/>
      <c r="P32" s="24"/>
      <c r="Q32" s="24"/>
      <c r="R32" s="24"/>
      <c r="S32" s="24"/>
      <c r="T32" s="13"/>
      <c r="U32" s="150" t="s">
        <v>140</v>
      </c>
    </row>
    <row r="33" spans="1:22" s="34" customFormat="1" ht="24" customHeight="1">
      <c r="A33" s="154"/>
      <c r="B33" s="179" t="s">
        <v>113</v>
      </c>
      <c r="C33" s="179"/>
      <c r="D33" s="169"/>
      <c r="E33" s="172"/>
      <c r="F33" s="175"/>
      <c r="G33" s="157"/>
      <c r="H33" s="157"/>
      <c r="I33" s="157"/>
      <c r="J33" s="157"/>
      <c r="K33" s="54"/>
      <c r="L33" s="31"/>
      <c r="M33" s="27">
        <f t="shared" ref="M33:S33" si="12">M32</f>
        <v>0</v>
      </c>
      <c r="N33" s="27">
        <f t="shared" si="12"/>
        <v>0</v>
      </c>
      <c r="O33" s="27">
        <f t="shared" si="12"/>
        <v>0</v>
      </c>
      <c r="P33" s="27">
        <f t="shared" si="12"/>
        <v>0</v>
      </c>
      <c r="Q33" s="27">
        <f t="shared" si="12"/>
        <v>0</v>
      </c>
      <c r="R33" s="27">
        <f t="shared" si="12"/>
        <v>0</v>
      </c>
      <c r="S33" s="27">
        <f t="shared" si="12"/>
        <v>0</v>
      </c>
      <c r="T33" s="27">
        <f>SUM(O33:S33)</f>
        <v>0</v>
      </c>
      <c r="U33" s="151"/>
    </row>
    <row r="34" spans="1:22" s="34" customFormat="1" ht="46.5">
      <c r="A34" s="154"/>
      <c r="B34" s="73">
        <v>11</v>
      </c>
      <c r="C34" s="61" t="s">
        <v>130</v>
      </c>
      <c r="D34" s="169"/>
      <c r="E34" s="172"/>
      <c r="F34" s="175"/>
      <c r="G34" s="157"/>
      <c r="H34" s="157"/>
      <c r="I34" s="157"/>
      <c r="J34" s="157"/>
      <c r="K34" s="54">
        <v>452</v>
      </c>
      <c r="L34" s="54"/>
      <c r="M34" s="131"/>
      <c r="N34" s="131"/>
      <c r="O34" s="24"/>
      <c r="P34" s="24"/>
      <c r="Q34" s="24"/>
      <c r="R34" s="24"/>
      <c r="S34" s="24"/>
      <c r="T34" s="13"/>
      <c r="U34" s="151"/>
    </row>
    <row r="35" spans="1:22" s="34" customFormat="1" ht="24" customHeight="1">
      <c r="A35" s="154"/>
      <c r="B35" s="163" t="s">
        <v>113</v>
      </c>
      <c r="C35" s="163"/>
      <c r="D35" s="169"/>
      <c r="E35" s="172"/>
      <c r="F35" s="175"/>
      <c r="G35" s="157"/>
      <c r="H35" s="157"/>
      <c r="I35" s="157"/>
      <c r="J35" s="157"/>
      <c r="K35" s="54"/>
      <c r="L35" s="31"/>
      <c r="M35" s="27">
        <f t="shared" ref="M35:S35" si="13">M34</f>
        <v>0</v>
      </c>
      <c r="N35" s="27">
        <f t="shared" si="13"/>
        <v>0</v>
      </c>
      <c r="O35" s="27">
        <f t="shared" si="13"/>
        <v>0</v>
      </c>
      <c r="P35" s="27">
        <f t="shared" si="13"/>
        <v>0</v>
      </c>
      <c r="Q35" s="27">
        <f t="shared" si="13"/>
        <v>0</v>
      </c>
      <c r="R35" s="27">
        <f t="shared" si="13"/>
        <v>0</v>
      </c>
      <c r="S35" s="27">
        <f t="shared" si="13"/>
        <v>0</v>
      </c>
      <c r="T35" s="27">
        <f>SUM(O35:S35)</f>
        <v>0</v>
      </c>
      <c r="U35" s="151"/>
    </row>
    <row r="36" spans="1:22" s="34" customFormat="1" ht="46.5">
      <c r="A36" s="154"/>
      <c r="B36" s="59">
        <v>12</v>
      </c>
      <c r="C36" s="61" t="s">
        <v>131</v>
      </c>
      <c r="D36" s="169"/>
      <c r="E36" s="172"/>
      <c r="F36" s="175"/>
      <c r="G36" s="157"/>
      <c r="H36" s="157"/>
      <c r="I36" s="157"/>
      <c r="J36" s="157"/>
      <c r="K36" s="54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51"/>
    </row>
    <row r="37" spans="1:22" s="34" customFormat="1" ht="23.25" customHeight="1">
      <c r="A37" s="154"/>
      <c r="B37" s="163" t="s">
        <v>113</v>
      </c>
      <c r="C37" s="163"/>
      <c r="D37" s="169"/>
      <c r="E37" s="172"/>
      <c r="F37" s="175"/>
      <c r="G37" s="157"/>
      <c r="H37" s="157"/>
      <c r="I37" s="157"/>
      <c r="J37" s="157"/>
      <c r="K37" s="54"/>
      <c r="L37" s="31"/>
      <c r="M37" s="27">
        <f t="shared" ref="M37:S37" si="14">M36</f>
        <v>0</v>
      </c>
      <c r="N37" s="27">
        <f t="shared" si="14"/>
        <v>0</v>
      </c>
      <c r="O37" s="27">
        <f t="shared" si="14"/>
        <v>0</v>
      </c>
      <c r="P37" s="27">
        <f t="shared" si="14"/>
        <v>0</v>
      </c>
      <c r="Q37" s="27">
        <f t="shared" si="14"/>
        <v>0</v>
      </c>
      <c r="R37" s="27">
        <f t="shared" si="14"/>
        <v>0</v>
      </c>
      <c r="S37" s="27">
        <f t="shared" si="14"/>
        <v>0</v>
      </c>
      <c r="T37" s="27">
        <f>SUM(O37:S37)</f>
        <v>0</v>
      </c>
      <c r="U37" s="151"/>
    </row>
    <row r="38" spans="1:22" s="34" customFormat="1" ht="46.5">
      <c r="A38" s="154"/>
      <c r="B38" s="59">
        <v>13</v>
      </c>
      <c r="C38" s="61" t="s">
        <v>132</v>
      </c>
      <c r="D38" s="169"/>
      <c r="E38" s="172"/>
      <c r="F38" s="175"/>
      <c r="G38" s="157"/>
      <c r="H38" s="157"/>
      <c r="I38" s="157"/>
      <c r="J38" s="157"/>
      <c r="K38" s="54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51"/>
    </row>
    <row r="39" spans="1:22" s="34" customFormat="1" ht="23.25" customHeight="1">
      <c r="A39" s="154"/>
      <c r="B39" s="163" t="s">
        <v>113</v>
      </c>
      <c r="C39" s="163"/>
      <c r="D39" s="169"/>
      <c r="E39" s="172"/>
      <c r="F39" s="175"/>
      <c r="G39" s="157"/>
      <c r="H39" s="157"/>
      <c r="I39" s="157"/>
      <c r="J39" s="157"/>
      <c r="K39" s="54"/>
      <c r="L39" s="31"/>
      <c r="M39" s="27">
        <f t="shared" ref="M39:S39" si="15">M38</f>
        <v>0</v>
      </c>
      <c r="N39" s="27">
        <f t="shared" si="15"/>
        <v>0</v>
      </c>
      <c r="O39" s="27">
        <f t="shared" si="15"/>
        <v>0</v>
      </c>
      <c r="P39" s="27">
        <f t="shared" si="15"/>
        <v>0</v>
      </c>
      <c r="Q39" s="27">
        <f t="shared" si="15"/>
        <v>0</v>
      </c>
      <c r="R39" s="27">
        <f t="shared" si="15"/>
        <v>0</v>
      </c>
      <c r="S39" s="27">
        <f t="shared" si="15"/>
        <v>0</v>
      </c>
      <c r="T39" s="27">
        <f>SUM(O39:S39)</f>
        <v>0</v>
      </c>
      <c r="U39" s="151"/>
    </row>
    <row r="40" spans="1:22" s="34" customFormat="1" ht="46.5">
      <c r="A40" s="154"/>
      <c r="B40" s="59">
        <v>14</v>
      </c>
      <c r="C40" s="61" t="s">
        <v>133</v>
      </c>
      <c r="D40" s="169"/>
      <c r="E40" s="172"/>
      <c r="F40" s="175"/>
      <c r="G40" s="157"/>
      <c r="H40" s="157"/>
      <c r="I40" s="157"/>
      <c r="J40" s="157"/>
      <c r="K40" s="54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51"/>
    </row>
    <row r="41" spans="1:22" s="34" customFormat="1" ht="23.25" customHeight="1">
      <c r="A41" s="154"/>
      <c r="B41" s="163" t="s">
        <v>113</v>
      </c>
      <c r="C41" s="163"/>
      <c r="D41" s="169"/>
      <c r="E41" s="172"/>
      <c r="F41" s="175"/>
      <c r="G41" s="157"/>
      <c r="H41" s="157"/>
      <c r="I41" s="157"/>
      <c r="J41" s="157"/>
      <c r="K41" s="54"/>
      <c r="L41" s="31"/>
      <c r="M41" s="27">
        <f t="shared" ref="M41:S41" si="16">M40</f>
        <v>0</v>
      </c>
      <c r="N41" s="27">
        <f t="shared" si="16"/>
        <v>0</v>
      </c>
      <c r="O41" s="27">
        <f t="shared" si="16"/>
        <v>0</v>
      </c>
      <c r="P41" s="27">
        <f t="shared" si="16"/>
        <v>0</v>
      </c>
      <c r="Q41" s="27">
        <f t="shared" si="16"/>
        <v>0</v>
      </c>
      <c r="R41" s="27">
        <f t="shared" si="16"/>
        <v>0</v>
      </c>
      <c r="S41" s="27">
        <f t="shared" si="16"/>
        <v>0</v>
      </c>
      <c r="T41" s="27">
        <f>SUM(O41:S41)</f>
        <v>0</v>
      </c>
      <c r="U41" s="151"/>
    </row>
    <row r="42" spans="1:22" s="34" customFormat="1" ht="46.5">
      <c r="A42" s="154"/>
      <c r="B42" s="59">
        <v>15</v>
      </c>
      <c r="C42" s="61" t="s">
        <v>134</v>
      </c>
      <c r="D42" s="169"/>
      <c r="E42" s="172"/>
      <c r="F42" s="175"/>
      <c r="G42" s="157"/>
      <c r="H42" s="157"/>
      <c r="I42" s="157"/>
      <c r="J42" s="157"/>
      <c r="K42" s="54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51"/>
    </row>
    <row r="43" spans="1:22" s="34" customFormat="1" ht="23.25" customHeight="1">
      <c r="A43" s="154"/>
      <c r="B43" s="163" t="s">
        <v>113</v>
      </c>
      <c r="C43" s="163"/>
      <c r="D43" s="169"/>
      <c r="E43" s="172"/>
      <c r="F43" s="175"/>
      <c r="G43" s="157"/>
      <c r="H43" s="157"/>
      <c r="I43" s="157"/>
      <c r="J43" s="157"/>
      <c r="K43" s="54"/>
      <c r="L43" s="31"/>
      <c r="M43" s="27">
        <f t="shared" ref="M43:S43" si="17">M42</f>
        <v>0</v>
      </c>
      <c r="N43" s="27">
        <f t="shared" si="17"/>
        <v>0</v>
      </c>
      <c r="O43" s="27">
        <f t="shared" si="17"/>
        <v>0</v>
      </c>
      <c r="P43" s="27">
        <f t="shared" si="17"/>
        <v>0</v>
      </c>
      <c r="Q43" s="27">
        <f t="shared" si="17"/>
        <v>0</v>
      </c>
      <c r="R43" s="27">
        <f t="shared" si="17"/>
        <v>0</v>
      </c>
      <c r="S43" s="27">
        <f t="shared" si="17"/>
        <v>0</v>
      </c>
      <c r="T43" s="27">
        <f>SUM(O43:S43)</f>
        <v>0</v>
      </c>
      <c r="U43" s="151"/>
    </row>
    <row r="44" spans="1:22" s="34" customFormat="1" ht="46.5">
      <c r="A44" s="154"/>
      <c r="B44" s="59">
        <v>16</v>
      </c>
      <c r="C44" s="61" t="s">
        <v>135</v>
      </c>
      <c r="D44" s="169"/>
      <c r="E44" s="172"/>
      <c r="F44" s="175"/>
      <c r="G44" s="157"/>
      <c r="H44" s="157"/>
      <c r="I44" s="157"/>
      <c r="J44" s="157"/>
      <c r="K44" s="54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51"/>
    </row>
    <row r="45" spans="1:22" s="34" customFormat="1" ht="24" customHeight="1">
      <c r="A45" s="155"/>
      <c r="B45" s="163" t="s">
        <v>113</v>
      </c>
      <c r="C45" s="163"/>
      <c r="D45" s="170"/>
      <c r="E45" s="173"/>
      <c r="F45" s="176"/>
      <c r="G45" s="158"/>
      <c r="H45" s="158"/>
      <c r="I45" s="158"/>
      <c r="J45" s="158"/>
      <c r="K45" s="54"/>
      <c r="L45" s="31"/>
      <c r="M45" s="27">
        <f t="shared" ref="M45:N45" si="18">M44</f>
        <v>0</v>
      </c>
      <c r="N45" s="27">
        <f t="shared" si="18"/>
        <v>0</v>
      </c>
      <c r="O45" s="27">
        <f t="shared" ref="O45:S45" si="19">O44</f>
        <v>0</v>
      </c>
      <c r="P45" s="27">
        <f t="shared" si="19"/>
        <v>0</v>
      </c>
      <c r="Q45" s="27">
        <f t="shared" si="19"/>
        <v>0</v>
      </c>
      <c r="R45" s="27">
        <f t="shared" si="19"/>
        <v>0</v>
      </c>
      <c r="S45" s="27">
        <f t="shared" si="19"/>
        <v>0</v>
      </c>
      <c r="T45" s="27">
        <f>SUM(O45:S45)</f>
        <v>0</v>
      </c>
      <c r="U45" s="151"/>
    </row>
    <row r="46" spans="1:22" s="36" customFormat="1" ht="24" customHeight="1">
      <c r="A46" s="138" t="s">
        <v>52</v>
      </c>
      <c r="B46" s="138"/>
      <c r="C46" s="138"/>
      <c r="D46" s="56">
        <v>7</v>
      </c>
      <c r="E46" s="94">
        <v>1</v>
      </c>
      <c r="F46" s="74"/>
      <c r="G46" s="75"/>
      <c r="H46" s="75"/>
      <c r="I46" s="75"/>
      <c r="J46" s="28"/>
      <c r="K46" s="76"/>
      <c r="L46" s="39"/>
      <c r="M46" s="23">
        <f t="shared" ref="M46:N46" si="20">M33+M35+M37+M39+M41+M43+M45</f>
        <v>0</v>
      </c>
      <c r="N46" s="23">
        <f t="shared" si="20"/>
        <v>0</v>
      </c>
      <c r="O46" s="23">
        <f>O33+O35+O37+O39+O41+O43+O45</f>
        <v>0</v>
      </c>
      <c r="P46" s="23">
        <f t="shared" ref="P46:S46" si="21">P33+P35+P37+P39+P41+P43+P45</f>
        <v>0</v>
      </c>
      <c r="Q46" s="23">
        <f t="shared" si="21"/>
        <v>0</v>
      </c>
      <c r="R46" s="23">
        <f t="shared" si="21"/>
        <v>0</v>
      </c>
      <c r="S46" s="23">
        <f t="shared" si="21"/>
        <v>0</v>
      </c>
      <c r="T46" s="23">
        <f>SUM(O46:S46)</f>
        <v>0</v>
      </c>
      <c r="U46" s="77"/>
    </row>
    <row r="47" spans="1:22" ht="160.5" customHeight="1">
      <c r="A47" s="101">
        <v>5</v>
      </c>
      <c r="B47" s="102">
        <v>17</v>
      </c>
      <c r="C47" s="100" t="s">
        <v>163</v>
      </c>
      <c r="D47" s="104" t="s">
        <v>99</v>
      </c>
      <c r="E47" s="95" t="s">
        <v>47</v>
      </c>
      <c r="F47" s="96" t="s">
        <v>164</v>
      </c>
      <c r="G47" s="96" t="s">
        <v>50</v>
      </c>
      <c r="H47" s="96" t="s">
        <v>53</v>
      </c>
      <c r="I47" s="96" t="s">
        <v>165</v>
      </c>
      <c r="J47" s="99" t="s">
        <v>51</v>
      </c>
      <c r="K47" s="99">
        <v>254</v>
      </c>
      <c r="L47" s="99"/>
      <c r="M47" s="130"/>
      <c r="N47" s="130"/>
      <c r="O47" s="13"/>
      <c r="P47" s="13"/>
      <c r="Q47" s="13"/>
      <c r="R47" s="13"/>
      <c r="S47" s="13"/>
      <c r="T47" s="35">
        <f>SUM(O47:S47)</f>
        <v>0</v>
      </c>
      <c r="U47" s="180" t="s">
        <v>71</v>
      </c>
      <c r="V47" s="220"/>
    </row>
    <row r="48" spans="1:22" s="34" customFormat="1" ht="24" customHeight="1">
      <c r="A48" s="138" t="s">
        <v>52</v>
      </c>
      <c r="B48" s="138"/>
      <c r="C48" s="138"/>
      <c r="D48" s="55">
        <v>1</v>
      </c>
      <c r="E48" s="55">
        <v>1</v>
      </c>
      <c r="F48" s="18"/>
      <c r="G48" s="103"/>
      <c r="H48" s="103"/>
      <c r="I48" s="103"/>
      <c r="J48" s="103"/>
      <c r="K48" s="103"/>
      <c r="L48" s="103"/>
      <c r="M48" s="25">
        <f t="shared" ref="M48:N48" si="22">M47</f>
        <v>0</v>
      </c>
      <c r="N48" s="25">
        <f t="shared" si="22"/>
        <v>0</v>
      </c>
      <c r="O48" s="25">
        <f>O47</f>
        <v>0</v>
      </c>
      <c r="P48" s="25">
        <f t="shared" ref="P48:S48" si="23">P47</f>
        <v>0</v>
      </c>
      <c r="Q48" s="25">
        <f t="shared" si="23"/>
        <v>0</v>
      </c>
      <c r="R48" s="25">
        <f t="shared" si="23"/>
        <v>0</v>
      </c>
      <c r="S48" s="25">
        <f t="shared" si="23"/>
        <v>0</v>
      </c>
      <c r="T48" s="25">
        <f>SUM(O48:S48)</f>
        <v>0</v>
      </c>
      <c r="U48" s="180"/>
      <c r="V48" s="220"/>
    </row>
    <row r="49" spans="1:21" s="34" customFormat="1" ht="24" customHeight="1">
      <c r="A49" s="177" t="s">
        <v>56</v>
      </c>
      <c r="B49" s="177"/>
      <c r="C49" s="177"/>
      <c r="D49" s="10">
        <f>D46+D48</f>
        <v>8</v>
      </c>
      <c r="E49" s="10">
        <f>E46+E48</f>
        <v>2</v>
      </c>
      <c r="F49" s="10"/>
      <c r="G49" s="10"/>
      <c r="H49" s="10"/>
      <c r="I49" s="10"/>
      <c r="J49" s="10"/>
      <c r="K49" s="113"/>
      <c r="L49" s="113"/>
      <c r="M49" s="17">
        <f t="shared" ref="M49:N49" si="24">M46+M48</f>
        <v>0</v>
      </c>
      <c r="N49" s="17">
        <f t="shared" si="24"/>
        <v>0</v>
      </c>
      <c r="O49" s="17">
        <f>O46+O48</f>
        <v>0</v>
      </c>
      <c r="P49" s="17">
        <f t="shared" ref="P49:S49" si="25">P46+P48</f>
        <v>0</v>
      </c>
      <c r="Q49" s="17">
        <f t="shared" si="25"/>
        <v>0</v>
      </c>
      <c r="R49" s="17">
        <f t="shared" si="25"/>
        <v>0</v>
      </c>
      <c r="S49" s="17">
        <f t="shared" si="25"/>
        <v>0</v>
      </c>
      <c r="T49" s="17">
        <f>SUM(O49:S49)</f>
        <v>0</v>
      </c>
      <c r="U49" s="8"/>
    </row>
    <row r="50" spans="1:21" ht="24" customHeight="1">
      <c r="A50" s="178" t="s">
        <v>170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</row>
    <row r="51" spans="1:21" s="83" customFormat="1" ht="30.75" customHeight="1">
      <c r="A51" s="198">
        <v>6</v>
      </c>
      <c r="B51" s="195">
        <v>18</v>
      </c>
      <c r="C51" s="190" t="s">
        <v>157</v>
      </c>
      <c r="D51" s="181" t="s">
        <v>46</v>
      </c>
      <c r="E51" s="184" t="s">
        <v>47</v>
      </c>
      <c r="F51" s="156" t="s">
        <v>158</v>
      </c>
      <c r="G51" s="156" t="s">
        <v>159</v>
      </c>
      <c r="H51" s="156" t="s">
        <v>160</v>
      </c>
      <c r="I51" s="156" t="s">
        <v>174</v>
      </c>
      <c r="J51" s="78" t="s">
        <v>28</v>
      </c>
      <c r="K51" s="187" t="s">
        <v>151</v>
      </c>
      <c r="L51" s="78" t="s">
        <v>152</v>
      </c>
      <c r="M51" s="131"/>
      <c r="N51" s="131"/>
      <c r="O51" s="25"/>
      <c r="P51" s="25"/>
      <c r="Q51" s="13">
        <v>2.327</v>
      </c>
      <c r="R51" s="24"/>
      <c r="S51" s="25"/>
      <c r="T51" s="82">
        <f>SUM(O51:S51)</f>
        <v>2.327</v>
      </c>
      <c r="U51" s="190" t="s">
        <v>71</v>
      </c>
    </row>
    <row r="52" spans="1:21" s="1" customFormat="1" ht="30.75" customHeight="1">
      <c r="A52" s="199"/>
      <c r="B52" s="196"/>
      <c r="C52" s="191"/>
      <c r="D52" s="182"/>
      <c r="E52" s="185"/>
      <c r="F52" s="157"/>
      <c r="G52" s="157"/>
      <c r="H52" s="157"/>
      <c r="I52" s="157"/>
      <c r="J52" s="79" t="s">
        <v>51</v>
      </c>
      <c r="K52" s="188"/>
      <c r="L52" s="78" t="s">
        <v>26</v>
      </c>
      <c r="M52" s="131"/>
      <c r="N52" s="131"/>
      <c r="O52" s="13"/>
      <c r="P52" s="13">
        <v>1914.7429999999999</v>
      </c>
      <c r="Q52" s="13">
        <v>3311.5196000000001</v>
      </c>
      <c r="R52" s="24"/>
      <c r="S52" s="13"/>
      <c r="T52" s="82">
        <f t="shared" ref="T52:T53" si="26">SUM(O52:S52)</f>
        <v>5226.2626</v>
      </c>
      <c r="U52" s="191"/>
    </row>
    <row r="53" spans="1:21" s="84" customFormat="1" ht="30.75" customHeight="1">
      <c r="A53" s="199"/>
      <c r="B53" s="197"/>
      <c r="C53" s="192"/>
      <c r="D53" s="182"/>
      <c r="E53" s="185"/>
      <c r="F53" s="157"/>
      <c r="G53" s="157"/>
      <c r="H53" s="157"/>
      <c r="I53" s="157"/>
      <c r="J53" s="79" t="s">
        <v>51</v>
      </c>
      <c r="K53" s="188"/>
      <c r="L53" s="78" t="s">
        <v>153</v>
      </c>
      <c r="M53" s="131"/>
      <c r="N53" s="131"/>
      <c r="O53" s="24"/>
      <c r="P53" s="24">
        <v>470.35199999999998</v>
      </c>
      <c r="Q53" s="24">
        <v>263.22199999999998</v>
      </c>
      <c r="R53" s="24"/>
      <c r="S53" s="24"/>
      <c r="T53" s="82">
        <f t="shared" si="26"/>
        <v>733.57399999999996</v>
      </c>
      <c r="U53" s="191"/>
    </row>
    <row r="54" spans="1:21" s="86" customFormat="1" ht="33.75" customHeight="1">
      <c r="A54" s="199"/>
      <c r="B54" s="193" t="s">
        <v>113</v>
      </c>
      <c r="C54" s="194"/>
      <c r="D54" s="182"/>
      <c r="E54" s="185"/>
      <c r="F54" s="157"/>
      <c r="G54" s="157"/>
      <c r="H54" s="157"/>
      <c r="I54" s="157"/>
      <c r="J54" s="28"/>
      <c r="K54" s="188"/>
      <c r="L54" s="28"/>
      <c r="M54" s="27">
        <f t="shared" ref="M54:N54" si="27">SUM(M51:M53)</f>
        <v>0</v>
      </c>
      <c r="N54" s="27">
        <f t="shared" si="27"/>
        <v>0</v>
      </c>
      <c r="O54" s="27">
        <f>SUM(O51:O53)</f>
        <v>0</v>
      </c>
      <c r="P54" s="27">
        <f t="shared" ref="P54:S54" si="28">SUM(P51:P53)</f>
        <v>2385.0949999999998</v>
      </c>
      <c r="Q54" s="27">
        <f t="shared" si="28"/>
        <v>3577.0686000000005</v>
      </c>
      <c r="R54" s="27">
        <f t="shared" si="28"/>
        <v>0</v>
      </c>
      <c r="S54" s="27">
        <f t="shared" si="28"/>
        <v>0</v>
      </c>
      <c r="T54" s="93">
        <f>SUM(O54:S54)</f>
        <v>5962.1635999999999</v>
      </c>
      <c r="U54" s="191"/>
    </row>
    <row r="55" spans="1:21" s="84" customFormat="1" ht="30.75" customHeight="1">
      <c r="A55" s="199"/>
      <c r="B55" s="195">
        <v>19</v>
      </c>
      <c r="C55" s="190" t="s">
        <v>161</v>
      </c>
      <c r="D55" s="182"/>
      <c r="E55" s="185"/>
      <c r="F55" s="157"/>
      <c r="G55" s="157"/>
      <c r="H55" s="157"/>
      <c r="I55" s="157"/>
      <c r="J55" s="78" t="s">
        <v>28</v>
      </c>
      <c r="K55" s="188"/>
      <c r="L55" s="78" t="s">
        <v>152</v>
      </c>
      <c r="M55" s="131"/>
      <c r="N55" s="131"/>
      <c r="O55" s="24"/>
      <c r="P55" s="24"/>
      <c r="Q55" s="24">
        <v>2.327</v>
      </c>
      <c r="R55" s="24"/>
      <c r="S55" s="24"/>
      <c r="T55" s="82">
        <f>SUM(O55:S55)</f>
        <v>2.327</v>
      </c>
      <c r="U55" s="191"/>
    </row>
    <row r="56" spans="1:21" s="84" customFormat="1" ht="30.75" customHeight="1">
      <c r="A56" s="199"/>
      <c r="B56" s="196"/>
      <c r="C56" s="191"/>
      <c r="D56" s="182"/>
      <c r="E56" s="185"/>
      <c r="F56" s="157"/>
      <c r="G56" s="157"/>
      <c r="H56" s="157"/>
      <c r="I56" s="157"/>
      <c r="J56" s="79" t="s">
        <v>51</v>
      </c>
      <c r="K56" s="188"/>
      <c r="L56" s="78" t="s">
        <v>26</v>
      </c>
      <c r="M56" s="131"/>
      <c r="N56" s="131"/>
      <c r="O56" s="24"/>
      <c r="P56" s="24">
        <v>1914.7429999999999</v>
      </c>
      <c r="Q56" s="24">
        <v>3311.5196000000001</v>
      </c>
      <c r="R56" s="24"/>
      <c r="S56" s="24"/>
      <c r="T56" s="82">
        <f t="shared" ref="T56:T57" si="29">SUM(O56:S56)</f>
        <v>5226.2626</v>
      </c>
      <c r="U56" s="191"/>
    </row>
    <row r="57" spans="1:21" s="84" customFormat="1" ht="30.75" customHeight="1">
      <c r="A57" s="199"/>
      <c r="B57" s="197"/>
      <c r="C57" s="192"/>
      <c r="D57" s="182"/>
      <c r="E57" s="185"/>
      <c r="F57" s="157"/>
      <c r="G57" s="157"/>
      <c r="H57" s="157"/>
      <c r="I57" s="157"/>
      <c r="J57" s="79" t="s">
        <v>51</v>
      </c>
      <c r="K57" s="189"/>
      <c r="L57" s="78" t="s">
        <v>153</v>
      </c>
      <c r="M57" s="131"/>
      <c r="N57" s="131"/>
      <c r="O57" s="24"/>
      <c r="P57" s="24">
        <v>470.35199999999998</v>
      </c>
      <c r="Q57" s="24">
        <v>263.22199999999998</v>
      </c>
      <c r="R57" s="24"/>
      <c r="S57" s="24"/>
      <c r="T57" s="82">
        <f t="shared" si="29"/>
        <v>733.57399999999996</v>
      </c>
      <c r="U57" s="191"/>
    </row>
    <row r="58" spans="1:21" s="86" customFormat="1" ht="33.75" customHeight="1">
      <c r="A58" s="199"/>
      <c r="B58" s="193" t="s">
        <v>113</v>
      </c>
      <c r="C58" s="194"/>
      <c r="D58" s="182"/>
      <c r="E58" s="185"/>
      <c r="F58" s="157"/>
      <c r="G58" s="157"/>
      <c r="H58" s="157"/>
      <c r="I58" s="157"/>
      <c r="J58" s="28"/>
      <c r="K58" s="87"/>
      <c r="L58" s="28"/>
      <c r="M58" s="27">
        <f t="shared" ref="M58:N58" si="30">SUM(M55:M57)</f>
        <v>0</v>
      </c>
      <c r="N58" s="27">
        <f t="shared" si="30"/>
        <v>0</v>
      </c>
      <c r="O58" s="27">
        <f>SUM(O55:O57)</f>
        <v>0</v>
      </c>
      <c r="P58" s="27">
        <f t="shared" ref="P58:S58" si="31">SUM(P55:P57)</f>
        <v>2385.0949999999998</v>
      </c>
      <c r="Q58" s="27">
        <f t="shared" si="31"/>
        <v>3577.0686000000005</v>
      </c>
      <c r="R58" s="27">
        <f t="shared" si="31"/>
        <v>0</v>
      </c>
      <c r="S58" s="27">
        <f t="shared" si="31"/>
        <v>0</v>
      </c>
      <c r="T58" s="93">
        <f t="shared" ref="T58:T76" si="32">SUM(O58:S58)</f>
        <v>5962.1635999999999</v>
      </c>
      <c r="U58" s="191"/>
    </row>
    <row r="59" spans="1:21" s="84" customFormat="1" ht="82.5" customHeight="1">
      <c r="A59" s="199"/>
      <c r="B59" s="81">
        <v>20</v>
      </c>
      <c r="C59" s="88" t="s">
        <v>98</v>
      </c>
      <c r="D59" s="183"/>
      <c r="E59" s="186"/>
      <c r="F59" s="158"/>
      <c r="G59" s="158"/>
      <c r="H59" s="158"/>
      <c r="I59" s="158"/>
      <c r="J59" s="79" t="s">
        <v>51</v>
      </c>
      <c r="K59" s="80" t="s">
        <v>155</v>
      </c>
      <c r="L59" s="78" t="s">
        <v>156</v>
      </c>
      <c r="M59" s="131"/>
      <c r="N59" s="131"/>
      <c r="O59" s="24"/>
      <c r="P59" s="24"/>
      <c r="Q59" s="24">
        <v>981</v>
      </c>
      <c r="R59" s="24">
        <v>440.2</v>
      </c>
      <c r="S59" s="24"/>
      <c r="T59" s="82">
        <f t="shared" si="32"/>
        <v>1421.2</v>
      </c>
      <c r="U59" s="191"/>
    </row>
    <row r="60" spans="1:21" s="86" customFormat="1" ht="33.75" customHeight="1">
      <c r="A60" s="200"/>
      <c r="B60" s="193" t="s">
        <v>113</v>
      </c>
      <c r="C60" s="194"/>
      <c r="D60" s="89"/>
      <c r="E60" s="90"/>
      <c r="F60" s="91"/>
      <c r="G60" s="91"/>
      <c r="H60" s="91"/>
      <c r="I60" s="91"/>
      <c r="J60" s="28"/>
      <c r="K60" s="87"/>
      <c r="L60" s="28"/>
      <c r="M60" s="27">
        <f t="shared" ref="M60:N60" si="33">SUM(M59)</f>
        <v>0</v>
      </c>
      <c r="N60" s="27">
        <f t="shared" si="33"/>
        <v>0</v>
      </c>
      <c r="O60" s="27">
        <f>SUM(O59)</f>
        <v>0</v>
      </c>
      <c r="P60" s="27">
        <f t="shared" ref="P60:S60" si="34">SUM(P59)</f>
        <v>0</v>
      </c>
      <c r="Q60" s="27">
        <f t="shared" si="34"/>
        <v>981</v>
      </c>
      <c r="R60" s="27">
        <f t="shared" si="34"/>
        <v>440.2</v>
      </c>
      <c r="S60" s="27">
        <f t="shared" si="34"/>
        <v>0</v>
      </c>
      <c r="T60" s="93">
        <f t="shared" si="32"/>
        <v>1421.2</v>
      </c>
      <c r="U60" s="191"/>
    </row>
    <row r="61" spans="1:21" s="92" customFormat="1" ht="33.75" customHeight="1">
      <c r="A61" s="138" t="s">
        <v>52</v>
      </c>
      <c r="B61" s="138"/>
      <c r="C61" s="138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35">M60+M54</f>
        <v>0</v>
      </c>
      <c r="N61" s="23">
        <f t="shared" si="35"/>
        <v>0</v>
      </c>
      <c r="O61" s="23">
        <f>O60+O54</f>
        <v>0</v>
      </c>
      <c r="P61" s="23">
        <f>P60+P54</f>
        <v>2385.0949999999998</v>
      </c>
      <c r="Q61" s="23">
        <f t="shared" ref="Q61:S61" si="36">Q60+Q54</f>
        <v>4558.0686000000005</v>
      </c>
      <c r="R61" s="23">
        <f t="shared" si="36"/>
        <v>440.2</v>
      </c>
      <c r="S61" s="23">
        <f t="shared" si="36"/>
        <v>0</v>
      </c>
      <c r="T61" s="85">
        <f t="shared" si="32"/>
        <v>7383.3635999999997</v>
      </c>
      <c r="U61" s="192"/>
    </row>
    <row r="62" spans="1:21" ht="33.75" customHeight="1">
      <c r="A62" s="207">
        <v>7</v>
      </c>
      <c r="B62" s="150">
        <v>21</v>
      </c>
      <c r="C62" s="217" t="s">
        <v>88</v>
      </c>
      <c r="D62" s="208" t="s">
        <v>46</v>
      </c>
      <c r="E62" s="208" t="s">
        <v>47</v>
      </c>
      <c r="F62" s="209" t="s">
        <v>142</v>
      </c>
      <c r="G62" s="137" t="s">
        <v>50</v>
      </c>
      <c r="H62" s="137" t="s">
        <v>53</v>
      </c>
      <c r="I62" s="137" t="s">
        <v>53</v>
      </c>
      <c r="J62" s="54" t="s">
        <v>28</v>
      </c>
      <c r="K62" s="156">
        <v>253</v>
      </c>
      <c r="L62" s="54" t="s">
        <v>77</v>
      </c>
      <c r="M62" s="131"/>
      <c r="N62" s="131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137" t="s">
        <v>191</v>
      </c>
    </row>
    <row r="63" spans="1:21" ht="33.75" customHeight="1">
      <c r="A63" s="207"/>
      <c r="B63" s="151"/>
      <c r="C63" s="218"/>
      <c r="D63" s="208"/>
      <c r="E63" s="208"/>
      <c r="F63" s="209"/>
      <c r="G63" s="137"/>
      <c r="H63" s="137"/>
      <c r="I63" s="137"/>
      <c r="J63" s="156" t="s">
        <v>51</v>
      </c>
      <c r="K63" s="157"/>
      <c r="L63" s="54" t="s">
        <v>78</v>
      </c>
      <c r="M63" s="131"/>
      <c r="N63" s="131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37">SUM(O63:S63)</f>
        <v>1162</v>
      </c>
      <c r="U63" s="137"/>
    </row>
    <row r="64" spans="1:21" ht="33.75" customHeight="1">
      <c r="A64" s="207"/>
      <c r="B64" s="152"/>
      <c r="C64" s="219"/>
      <c r="D64" s="208"/>
      <c r="E64" s="208"/>
      <c r="F64" s="209"/>
      <c r="G64" s="137"/>
      <c r="H64" s="137"/>
      <c r="I64" s="137"/>
      <c r="J64" s="158"/>
      <c r="K64" s="158"/>
      <c r="L64" s="129" t="s">
        <v>189</v>
      </c>
      <c r="M64" s="131"/>
      <c r="N64" s="131"/>
      <c r="O64" s="24"/>
      <c r="P64" s="24"/>
      <c r="Q64" s="24"/>
      <c r="R64" s="24">
        <v>830.3</v>
      </c>
      <c r="S64" s="24"/>
      <c r="T64" s="24">
        <f t="shared" si="37"/>
        <v>830.3</v>
      </c>
      <c r="U64" s="137"/>
    </row>
    <row r="65" spans="1:21" s="34" customFormat="1" ht="24" customHeight="1">
      <c r="A65" s="207"/>
      <c r="B65" s="163" t="s">
        <v>113</v>
      </c>
      <c r="C65" s="163"/>
      <c r="D65" s="208"/>
      <c r="E65" s="208"/>
      <c r="F65" s="209"/>
      <c r="G65" s="137"/>
      <c r="H65" s="137"/>
      <c r="I65" s="137"/>
      <c r="J65" s="4"/>
      <c r="K65" s="54"/>
      <c r="L65" s="56"/>
      <c r="M65" s="21">
        <f t="shared" ref="M65:P65" si="38">SUM(M62:M64)</f>
        <v>0</v>
      </c>
      <c r="N65" s="21">
        <f t="shared" si="38"/>
        <v>0</v>
      </c>
      <c r="O65" s="21">
        <f t="shared" si="38"/>
        <v>0</v>
      </c>
      <c r="P65" s="21">
        <f t="shared" si="38"/>
        <v>0</v>
      </c>
      <c r="Q65" s="21">
        <f>SUM(Q62:Q64)</f>
        <v>643.1</v>
      </c>
      <c r="R65" s="21">
        <f t="shared" ref="R65:S65" si="39">SUM(R62:R64)</f>
        <v>1718.8999999999999</v>
      </c>
      <c r="S65" s="21">
        <f t="shared" si="39"/>
        <v>0</v>
      </c>
      <c r="T65" s="21">
        <f>SUM(O65:S65)</f>
        <v>2362</v>
      </c>
      <c r="U65" s="137"/>
    </row>
    <row r="66" spans="1:21" ht="33.75" customHeight="1">
      <c r="A66" s="207"/>
      <c r="B66" s="150">
        <v>22</v>
      </c>
      <c r="C66" s="214" t="s">
        <v>89</v>
      </c>
      <c r="D66" s="208"/>
      <c r="E66" s="208"/>
      <c r="F66" s="209"/>
      <c r="G66" s="137"/>
      <c r="H66" s="137"/>
      <c r="I66" s="137"/>
      <c r="J66" s="54" t="s">
        <v>28</v>
      </c>
      <c r="K66" s="54"/>
      <c r="L66" s="129" t="s">
        <v>77</v>
      </c>
      <c r="M66" s="131"/>
      <c r="N66" s="131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137"/>
    </row>
    <row r="67" spans="1:21" ht="33.75" customHeight="1">
      <c r="A67" s="207"/>
      <c r="B67" s="151"/>
      <c r="C67" s="215"/>
      <c r="D67" s="208"/>
      <c r="E67" s="208"/>
      <c r="F67" s="209"/>
      <c r="G67" s="137"/>
      <c r="H67" s="137"/>
      <c r="I67" s="137"/>
      <c r="J67" s="156" t="s">
        <v>51</v>
      </c>
      <c r="K67" s="129"/>
      <c r="L67" s="129" t="s">
        <v>78</v>
      </c>
      <c r="M67" s="131"/>
      <c r="N67" s="131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40">SUM(O67:S67)</f>
        <v>1162</v>
      </c>
      <c r="U67" s="137"/>
    </row>
    <row r="68" spans="1:21" ht="33.75" customHeight="1">
      <c r="A68" s="207"/>
      <c r="B68" s="151"/>
      <c r="C68" s="215"/>
      <c r="D68" s="208"/>
      <c r="E68" s="208"/>
      <c r="F68" s="209"/>
      <c r="G68" s="137"/>
      <c r="H68" s="137"/>
      <c r="I68" s="137"/>
      <c r="J68" s="158"/>
      <c r="K68" s="129"/>
      <c r="L68" s="129" t="s">
        <v>189</v>
      </c>
      <c r="M68" s="131"/>
      <c r="N68" s="131"/>
      <c r="O68" s="24"/>
      <c r="P68" s="24"/>
      <c r="Q68" s="24"/>
      <c r="R68" s="24">
        <v>830.3</v>
      </c>
      <c r="S68" s="24"/>
      <c r="T68" s="24">
        <f t="shared" si="40"/>
        <v>830.3</v>
      </c>
      <c r="U68" s="137"/>
    </row>
    <row r="69" spans="1:21" ht="33.75" customHeight="1">
      <c r="A69" s="207"/>
      <c r="B69" s="152"/>
      <c r="C69" s="216"/>
      <c r="D69" s="208"/>
      <c r="E69" s="208"/>
      <c r="F69" s="209"/>
      <c r="G69" s="137"/>
      <c r="H69" s="137"/>
      <c r="I69" s="137"/>
      <c r="J69" s="129" t="s">
        <v>94</v>
      </c>
      <c r="K69" s="129"/>
      <c r="L69" s="129"/>
      <c r="M69" s="131"/>
      <c r="N69" s="131"/>
      <c r="O69" s="24"/>
      <c r="P69" s="24"/>
      <c r="Q69" s="24"/>
      <c r="R69" s="24">
        <v>87.3</v>
      </c>
      <c r="S69" s="24"/>
      <c r="T69" s="24">
        <f t="shared" si="40"/>
        <v>87.3</v>
      </c>
      <c r="U69" s="137"/>
    </row>
    <row r="70" spans="1:21" s="34" customFormat="1" ht="24" customHeight="1">
      <c r="A70" s="207"/>
      <c r="B70" s="163" t="s">
        <v>113</v>
      </c>
      <c r="C70" s="163"/>
      <c r="D70" s="208"/>
      <c r="E70" s="208"/>
      <c r="F70" s="209"/>
      <c r="G70" s="137"/>
      <c r="H70" s="137"/>
      <c r="I70" s="137"/>
      <c r="J70" s="4"/>
      <c r="K70" s="54"/>
      <c r="L70" s="56"/>
      <c r="M70" s="21">
        <f t="shared" ref="M70:N70" si="41">SUM(M66:M69)</f>
        <v>0</v>
      </c>
      <c r="N70" s="21">
        <f t="shared" si="41"/>
        <v>0</v>
      </c>
      <c r="O70" s="21">
        <f t="shared" ref="O70:P70" si="42">SUM(O66:O69)</f>
        <v>0</v>
      </c>
      <c r="P70" s="21">
        <f t="shared" si="42"/>
        <v>0</v>
      </c>
      <c r="Q70" s="21">
        <f>SUM(Q66:Q69)</f>
        <v>643.1</v>
      </c>
      <c r="R70" s="21">
        <f t="shared" ref="R70:S70" si="43">SUM(R66:R69)</f>
        <v>1806.1999999999998</v>
      </c>
      <c r="S70" s="21">
        <f t="shared" si="43"/>
        <v>0</v>
      </c>
      <c r="T70" s="21">
        <f>SUM(O70:S70)</f>
        <v>2449.2999999999997</v>
      </c>
      <c r="U70" s="137"/>
    </row>
    <row r="71" spans="1:21" s="34" customFormat="1" ht="24" customHeight="1">
      <c r="A71" s="138" t="s">
        <v>52</v>
      </c>
      <c r="B71" s="138"/>
      <c r="C71" s="138"/>
      <c r="D71" s="55">
        <v>2</v>
      </c>
      <c r="E71" s="55">
        <v>1</v>
      </c>
      <c r="F71" s="18"/>
      <c r="G71" s="66"/>
      <c r="H71" s="66"/>
      <c r="I71" s="66"/>
      <c r="J71" s="66"/>
      <c r="K71" s="66"/>
      <c r="L71" s="66"/>
      <c r="M71" s="25">
        <f t="shared" ref="M71:N71" si="44">M70</f>
        <v>0</v>
      </c>
      <c r="N71" s="25">
        <f t="shared" si="44"/>
        <v>0</v>
      </c>
      <c r="O71" s="25">
        <f t="shared" ref="O71:P71" si="45">O70</f>
        <v>0</v>
      </c>
      <c r="P71" s="25">
        <f t="shared" si="45"/>
        <v>0</v>
      </c>
      <c r="Q71" s="25">
        <f>Q70</f>
        <v>643.1</v>
      </c>
      <c r="R71" s="25">
        <f t="shared" ref="R71:S71" si="46">R70</f>
        <v>1806.1999999999998</v>
      </c>
      <c r="S71" s="25">
        <f t="shared" si="46"/>
        <v>0</v>
      </c>
      <c r="T71" s="25">
        <f t="shared" si="32"/>
        <v>2449.2999999999997</v>
      </c>
      <c r="U71" s="137"/>
    </row>
    <row r="72" spans="1:21" s="11" customFormat="1" ht="71.25" customHeight="1">
      <c r="A72" s="154">
        <v>8</v>
      </c>
      <c r="B72" s="137">
        <v>23</v>
      </c>
      <c r="C72" s="210" t="s">
        <v>86</v>
      </c>
      <c r="D72" s="150" t="s">
        <v>46</v>
      </c>
      <c r="E72" s="150" t="s">
        <v>47</v>
      </c>
      <c r="F72" s="159" t="s">
        <v>144</v>
      </c>
      <c r="G72" s="150" t="s">
        <v>57</v>
      </c>
      <c r="H72" s="150" t="s">
        <v>55</v>
      </c>
      <c r="I72" s="150" t="s">
        <v>55</v>
      </c>
      <c r="J72" s="54" t="s">
        <v>28</v>
      </c>
      <c r="K72" s="188"/>
      <c r="L72" s="62" t="s">
        <v>80</v>
      </c>
      <c r="M72" s="62"/>
      <c r="N72" s="62"/>
      <c r="O72" s="24"/>
      <c r="P72" s="29"/>
      <c r="Q72" s="29">
        <v>114.131</v>
      </c>
      <c r="R72" s="24">
        <v>248.58099999999999</v>
      </c>
      <c r="S72" s="24"/>
      <c r="T72" s="24">
        <f t="shared" si="32"/>
        <v>362.71199999999999</v>
      </c>
      <c r="U72" s="150" t="s">
        <v>71</v>
      </c>
    </row>
    <row r="73" spans="1:21" s="11" customFormat="1" ht="71.25" customHeight="1">
      <c r="A73" s="154"/>
      <c r="B73" s="137"/>
      <c r="C73" s="210"/>
      <c r="D73" s="151"/>
      <c r="E73" s="151"/>
      <c r="F73" s="160"/>
      <c r="G73" s="151"/>
      <c r="H73" s="151"/>
      <c r="I73" s="151"/>
      <c r="J73" s="54" t="s">
        <v>51</v>
      </c>
      <c r="K73" s="188"/>
      <c r="L73" s="62" t="s">
        <v>30</v>
      </c>
      <c r="M73" s="62"/>
      <c r="N73" s="62"/>
      <c r="O73" s="24"/>
      <c r="P73" s="29"/>
      <c r="Q73" s="29">
        <v>382.89100000000002</v>
      </c>
      <c r="R73" s="24">
        <v>365.14100000000002</v>
      </c>
      <c r="S73" s="24"/>
      <c r="T73" s="24">
        <f t="shared" si="32"/>
        <v>748.03200000000004</v>
      </c>
      <c r="U73" s="151"/>
    </row>
    <row r="74" spans="1:21" s="11" customFormat="1" ht="38.25" customHeight="1">
      <c r="A74" s="155"/>
      <c r="B74" s="137"/>
      <c r="C74" s="210"/>
      <c r="D74" s="152"/>
      <c r="E74" s="152"/>
      <c r="F74" s="161"/>
      <c r="G74" s="152"/>
      <c r="H74" s="152"/>
      <c r="I74" s="152"/>
      <c r="J74" s="54" t="s">
        <v>51</v>
      </c>
      <c r="K74" s="188"/>
      <c r="L74" s="62" t="s">
        <v>75</v>
      </c>
      <c r="M74" s="62"/>
      <c r="N74" s="62"/>
      <c r="O74" s="24"/>
      <c r="P74" s="29"/>
      <c r="Q74" s="29">
        <v>50.121600000000001</v>
      </c>
      <c r="R74" s="24">
        <v>111.5</v>
      </c>
      <c r="S74" s="24"/>
      <c r="T74" s="24">
        <f t="shared" si="32"/>
        <v>161.6216</v>
      </c>
      <c r="U74" s="151"/>
    </row>
    <row r="75" spans="1:21" s="40" customFormat="1" ht="24" customHeight="1">
      <c r="A75" s="138" t="s">
        <v>52</v>
      </c>
      <c r="B75" s="138"/>
      <c r="C75" s="138"/>
      <c r="D75" s="4">
        <v>1</v>
      </c>
      <c r="E75" s="4">
        <v>1</v>
      </c>
      <c r="F75" s="57"/>
      <c r="G75" s="57"/>
      <c r="H75" s="57"/>
      <c r="I75" s="57"/>
      <c r="J75" s="6"/>
      <c r="K75" s="7"/>
      <c r="L75" s="7"/>
      <c r="M75" s="23">
        <f>SUM(M72:M74)</f>
        <v>0</v>
      </c>
      <c r="N75" s="23">
        <f>SUM(N72:N74)</f>
        <v>0</v>
      </c>
      <c r="O75" s="23">
        <f>SUM(O72:O74)</f>
        <v>0</v>
      </c>
      <c r="P75" s="23">
        <f t="shared" ref="P75:Q75" si="47">SUM(P72:P74)</f>
        <v>0</v>
      </c>
      <c r="Q75" s="23">
        <f t="shared" si="47"/>
        <v>547.14360000000011</v>
      </c>
      <c r="R75" s="23">
        <f>SUM(R72:R74)</f>
        <v>725.22199999999998</v>
      </c>
      <c r="S75" s="23">
        <f t="shared" ref="S75" si="48">S74+S73+S72</f>
        <v>0</v>
      </c>
      <c r="T75" s="23">
        <f t="shared" si="32"/>
        <v>1272.3656000000001</v>
      </c>
      <c r="U75" s="151"/>
    </row>
    <row r="76" spans="1:21" s="34" customFormat="1" ht="24" customHeight="1">
      <c r="A76" s="177" t="s">
        <v>56</v>
      </c>
      <c r="B76" s="177"/>
      <c r="C76" s="177"/>
      <c r="D76" s="10">
        <f>+D75+D71+D61</f>
        <v>6</v>
      </c>
      <c r="E76" s="10">
        <v>3</v>
      </c>
      <c r="F76" s="10"/>
      <c r="G76" s="10"/>
      <c r="H76" s="10"/>
      <c r="I76" s="10"/>
      <c r="J76" s="10"/>
      <c r="K76" s="10"/>
      <c r="L76" s="10"/>
      <c r="M76" s="17">
        <f t="shared" ref="M76:N76" si="49">M75+M71+M61</f>
        <v>0</v>
      </c>
      <c r="N76" s="17">
        <f t="shared" si="49"/>
        <v>0</v>
      </c>
      <c r="O76" s="17">
        <f t="shared" ref="O76:S76" si="50">O75+O71+O61</f>
        <v>0</v>
      </c>
      <c r="P76" s="17">
        <f t="shared" si="50"/>
        <v>2385.0949999999998</v>
      </c>
      <c r="Q76" s="17">
        <f t="shared" si="50"/>
        <v>5748.3122000000003</v>
      </c>
      <c r="R76" s="17">
        <f t="shared" si="50"/>
        <v>2971.6219999999994</v>
      </c>
      <c r="S76" s="17">
        <f t="shared" si="50"/>
        <v>0</v>
      </c>
      <c r="T76" s="17">
        <f t="shared" si="32"/>
        <v>11105.029199999999</v>
      </c>
      <c r="U76" s="152"/>
    </row>
    <row r="77" spans="1:21" ht="24" customHeight="1">
      <c r="A77" s="178" t="s">
        <v>185</v>
      </c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 ht="162.75">
      <c r="A78" s="125">
        <v>9</v>
      </c>
      <c r="B78" s="123">
        <v>24</v>
      </c>
      <c r="C78" s="111" t="s">
        <v>126</v>
      </c>
      <c r="D78" s="121" t="s">
        <v>46</v>
      </c>
      <c r="E78" s="121" t="s">
        <v>47</v>
      </c>
      <c r="F78" s="122" t="s">
        <v>112</v>
      </c>
      <c r="G78" s="120" t="s">
        <v>50</v>
      </c>
      <c r="H78" s="120" t="s">
        <v>53</v>
      </c>
      <c r="I78" s="120" t="s">
        <v>55</v>
      </c>
      <c r="J78" s="122"/>
      <c r="K78" s="120"/>
      <c r="L78" s="110"/>
      <c r="M78" s="110"/>
      <c r="N78" s="110"/>
      <c r="O78" s="110"/>
      <c r="P78" s="110"/>
      <c r="Q78" s="110"/>
      <c r="R78" s="110"/>
      <c r="S78" s="110"/>
      <c r="T78" s="110"/>
      <c r="U78" s="118" t="s">
        <v>188</v>
      </c>
    </row>
    <row r="79" spans="1:21" s="34" customFormat="1" ht="24" customHeight="1">
      <c r="A79" s="138" t="s">
        <v>52</v>
      </c>
      <c r="B79" s="138"/>
      <c r="C79" s="138"/>
      <c r="D79" s="55">
        <v>1</v>
      </c>
      <c r="E79" s="55">
        <v>1</v>
      </c>
      <c r="F79" s="18"/>
      <c r="G79" s="119"/>
      <c r="H79" s="119"/>
      <c r="I79" s="119"/>
      <c r="J79" s="119"/>
      <c r="K79" s="119"/>
      <c r="L79" s="119"/>
      <c r="M79" s="25">
        <f t="shared" ref="M79:N79" si="51">M78</f>
        <v>0</v>
      </c>
      <c r="N79" s="25">
        <f t="shared" si="51"/>
        <v>0</v>
      </c>
      <c r="O79" s="25">
        <f>O78</f>
        <v>0</v>
      </c>
      <c r="P79" s="25">
        <f t="shared" ref="P79:S79" si="52">P78</f>
        <v>0</v>
      </c>
      <c r="Q79" s="25">
        <f t="shared" si="52"/>
        <v>0</v>
      </c>
      <c r="R79" s="25">
        <f t="shared" si="52"/>
        <v>0</v>
      </c>
      <c r="S79" s="25">
        <f t="shared" si="52"/>
        <v>0</v>
      </c>
      <c r="T79" s="25">
        <f>SUM(O79:S79)</f>
        <v>0</v>
      </c>
      <c r="U79" s="48"/>
    </row>
    <row r="80" spans="1:21" ht="69.75" customHeight="1">
      <c r="A80" s="207">
        <v>10</v>
      </c>
      <c r="B80" s="58">
        <v>25</v>
      </c>
      <c r="C80" s="61" t="s">
        <v>88</v>
      </c>
      <c r="D80" s="208" t="s">
        <v>46</v>
      </c>
      <c r="E80" s="208" t="s">
        <v>47</v>
      </c>
      <c r="F80" s="209" t="s">
        <v>138</v>
      </c>
      <c r="G80" s="137" t="s">
        <v>53</v>
      </c>
      <c r="H80" s="137" t="s">
        <v>55</v>
      </c>
      <c r="I80" s="137" t="s">
        <v>54</v>
      </c>
      <c r="J80" s="54" t="s">
        <v>51</v>
      </c>
      <c r="K80" s="54">
        <v>253</v>
      </c>
      <c r="L80" s="54" t="s">
        <v>77</v>
      </c>
      <c r="M80" s="131"/>
      <c r="N80" s="131"/>
      <c r="O80" s="24"/>
      <c r="P80" s="24"/>
      <c r="Q80" s="24"/>
      <c r="R80" s="24"/>
      <c r="S80" s="24"/>
      <c r="T80" s="24">
        <f>SUM(O80:S80)</f>
        <v>0</v>
      </c>
      <c r="U80" s="150" t="s">
        <v>58</v>
      </c>
    </row>
    <row r="81" spans="1:21" s="34" customFormat="1" ht="24" customHeight="1">
      <c r="A81" s="207"/>
      <c r="B81" s="163" t="s">
        <v>113</v>
      </c>
      <c r="C81" s="163"/>
      <c r="D81" s="208"/>
      <c r="E81" s="208"/>
      <c r="F81" s="209"/>
      <c r="G81" s="137"/>
      <c r="H81" s="137"/>
      <c r="I81" s="137"/>
      <c r="J81" s="4"/>
      <c r="K81" s="54"/>
      <c r="L81" s="56"/>
      <c r="M81" s="21">
        <f t="shared" ref="M81:S81" si="53">M80</f>
        <v>0</v>
      </c>
      <c r="N81" s="21">
        <f t="shared" si="53"/>
        <v>0</v>
      </c>
      <c r="O81" s="21">
        <f t="shared" si="53"/>
        <v>0</v>
      </c>
      <c r="P81" s="21">
        <f t="shared" si="53"/>
        <v>0</v>
      </c>
      <c r="Q81" s="21">
        <f t="shared" si="53"/>
        <v>0</v>
      </c>
      <c r="R81" s="21">
        <f t="shared" si="53"/>
        <v>0</v>
      </c>
      <c r="S81" s="21">
        <f t="shared" si="53"/>
        <v>0</v>
      </c>
      <c r="T81" s="21">
        <f>SUM(O81:S81)</f>
        <v>0</v>
      </c>
      <c r="U81" s="151"/>
    </row>
    <row r="82" spans="1:21" ht="116.25">
      <c r="A82" s="207"/>
      <c r="B82" s="58">
        <v>26</v>
      </c>
      <c r="C82" s="61" t="s">
        <v>137</v>
      </c>
      <c r="D82" s="208"/>
      <c r="E82" s="208"/>
      <c r="F82" s="209"/>
      <c r="G82" s="137"/>
      <c r="H82" s="137"/>
      <c r="I82" s="137"/>
      <c r="J82" s="54" t="s">
        <v>94</v>
      </c>
      <c r="K82" s="54"/>
      <c r="L82" s="54"/>
      <c r="M82" s="131"/>
      <c r="N82" s="131"/>
      <c r="O82" s="24"/>
      <c r="P82" s="24"/>
      <c r="Q82" s="24">
        <v>834.16700000000003</v>
      </c>
      <c r="R82" s="24"/>
      <c r="S82" s="24"/>
      <c r="T82" s="24">
        <f>Q82</f>
        <v>834.16700000000003</v>
      </c>
      <c r="U82" s="151"/>
    </row>
    <row r="83" spans="1:21" s="34" customFormat="1" ht="24" customHeight="1">
      <c r="A83" s="207"/>
      <c r="B83" s="163" t="s">
        <v>113</v>
      </c>
      <c r="C83" s="163"/>
      <c r="D83" s="208"/>
      <c r="E83" s="208"/>
      <c r="F83" s="209"/>
      <c r="G83" s="137"/>
      <c r="H83" s="137"/>
      <c r="I83" s="137"/>
      <c r="J83" s="4"/>
      <c r="K83" s="54"/>
      <c r="L83" s="56"/>
      <c r="M83" s="21">
        <f t="shared" ref="M83:N83" si="54">M82</f>
        <v>0</v>
      </c>
      <c r="N83" s="21">
        <f t="shared" si="54"/>
        <v>0</v>
      </c>
      <c r="O83" s="21">
        <f>O82</f>
        <v>0</v>
      </c>
      <c r="P83" s="21">
        <f t="shared" ref="P83:S83" si="55">P82</f>
        <v>0</v>
      </c>
      <c r="Q83" s="21">
        <f t="shared" si="55"/>
        <v>834.16700000000003</v>
      </c>
      <c r="R83" s="21">
        <f t="shared" si="55"/>
        <v>0</v>
      </c>
      <c r="S83" s="21">
        <f t="shared" si="55"/>
        <v>0</v>
      </c>
      <c r="T83" s="21">
        <f>SUM(O83:S83)</f>
        <v>834.16700000000003</v>
      </c>
      <c r="U83" s="151"/>
    </row>
    <row r="84" spans="1:21" s="34" customFormat="1" ht="24" customHeight="1">
      <c r="A84" s="138" t="s">
        <v>52</v>
      </c>
      <c r="B84" s="138"/>
      <c r="C84" s="138"/>
      <c r="D84" s="55">
        <v>2</v>
      </c>
      <c r="E84" s="55">
        <v>1</v>
      </c>
      <c r="F84" s="18"/>
      <c r="G84" s="66"/>
      <c r="H84" s="66"/>
      <c r="I84" s="66"/>
      <c r="J84" s="66"/>
      <c r="K84" s="66"/>
      <c r="L84" s="66"/>
      <c r="M84" s="25">
        <f t="shared" ref="M84:N84" si="56">M81+M83</f>
        <v>0</v>
      </c>
      <c r="N84" s="25">
        <f t="shared" si="56"/>
        <v>0</v>
      </c>
      <c r="O84" s="25">
        <f t="shared" ref="O84:P84" si="57">O81+O83</f>
        <v>0</v>
      </c>
      <c r="P84" s="25">
        <f t="shared" si="57"/>
        <v>0</v>
      </c>
      <c r="Q84" s="25">
        <f>Q81+Q83</f>
        <v>834.16700000000003</v>
      </c>
      <c r="R84" s="25">
        <f t="shared" ref="R84:S84" si="58">R81+R83</f>
        <v>0</v>
      </c>
      <c r="S84" s="25">
        <f t="shared" si="58"/>
        <v>0</v>
      </c>
      <c r="T84" s="25">
        <f>SUM(O84:S84)</f>
        <v>834.16700000000003</v>
      </c>
      <c r="U84" s="152"/>
    </row>
    <row r="85" spans="1:21" s="34" customFormat="1" ht="24" customHeight="1">
      <c r="A85" s="211" t="s">
        <v>56</v>
      </c>
      <c r="B85" s="212"/>
      <c r="C85" s="213"/>
      <c r="D85" s="10">
        <f>D79+D84</f>
        <v>3</v>
      </c>
      <c r="E85" s="10">
        <f>E79+E84</f>
        <v>2</v>
      </c>
      <c r="F85" s="8"/>
      <c r="G85" s="8"/>
      <c r="H85" s="8"/>
      <c r="I85" s="8"/>
      <c r="J85" s="8"/>
      <c r="K85" s="8"/>
      <c r="L85" s="9"/>
      <c r="M85" s="17">
        <f t="shared" ref="M85:N85" si="59">M79+M84</f>
        <v>0</v>
      </c>
      <c r="N85" s="17">
        <f t="shared" si="59"/>
        <v>0</v>
      </c>
      <c r="O85" s="17">
        <f>O79+O84</f>
        <v>0</v>
      </c>
      <c r="P85" s="17">
        <f t="shared" ref="P85:S85" si="60">P79+P84</f>
        <v>0</v>
      </c>
      <c r="Q85" s="17">
        <f t="shared" si="60"/>
        <v>834.16700000000003</v>
      </c>
      <c r="R85" s="17">
        <f t="shared" si="60"/>
        <v>0</v>
      </c>
      <c r="S85" s="17">
        <f t="shared" si="60"/>
        <v>0</v>
      </c>
      <c r="T85" s="17">
        <f>SUM(O85:S85)</f>
        <v>834.16700000000003</v>
      </c>
      <c r="U85" s="8"/>
    </row>
    <row r="86" spans="1:21" ht="24" customHeight="1">
      <c r="A86" s="201" t="s">
        <v>59</v>
      </c>
      <c r="B86" s="202"/>
      <c r="C86" s="203"/>
      <c r="D86" s="55">
        <f>D85+D49+D30+D76</f>
        <v>26</v>
      </c>
      <c r="E86" s="55">
        <f>E85+E76+E49+E30</f>
        <v>10</v>
      </c>
      <c r="F86" s="204"/>
      <c r="G86" s="205"/>
      <c r="H86" s="205"/>
      <c r="I86" s="205"/>
      <c r="J86" s="205"/>
      <c r="K86" s="205"/>
      <c r="L86" s="206"/>
      <c r="M86" s="37">
        <f t="shared" ref="M86:N86" si="61">M85+M49+M30+M76</f>
        <v>0</v>
      </c>
      <c r="N86" s="37">
        <f t="shared" si="61"/>
        <v>0</v>
      </c>
      <c r="O86" s="37">
        <f t="shared" ref="O86:S86" si="62">O85+O49+O30+O76</f>
        <v>0</v>
      </c>
      <c r="P86" s="37">
        <f t="shared" si="62"/>
        <v>2689.7839999999997</v>
      </c>
      <c r="Q86" s="37">
        <f t="shared" si="62"/>
        <v>6957.9421000000002</v>
      </c>
      <c r="R86" s="37">
        <f t="shared" si="62"/>
        <v>3408.2289999999994</v>
      </c>
      <c r="S86" s="37">
        <f t="shared" si="62"/>
        <v>0</v>
      </c>
      <c r="T86" s="37">
        <f>SUM(O86:S86)</f>
        <v>13055.955099999999</v>
      </c>
      <c r="U86" s="14"/>
    </row>
    <row r="87" spans="1:21">
      <c r="D87" s="11" t="s">
        <v>127</v>
      </c>
    </row>
    <row r="89" spans="1:21">
      <c r="O89" s="41"/>
    </row>
  </sheetData>
  <mergeCells count="139">
    <mergeCell ref="V47:V48"/>
    <mergeCell ref="A48:C48"/>
    <mergeCell ref="A49:C49"/>
    <mergeCell ref="A76:C76"/>
    <mergeCell ref="H72:H74"/>
    <mergeCell ref="I72:I74"/>
    <mergeCell ref="A72:A74"/>
    <mergeCell ref="U72:U76"/>
    <mergeCell ref="G62:G70"/>
    <mergeCell ref="H62:H70"/>
    <mergeCell ref="I62:I70"/>
    <mergeCell ref="U62:U71"/>
    <mergeCell ref="B65:C65"/>
    <mergeCell ref="B70:C70"/>
    <mergeCell ref="A71:C71"/>
    <mergeCell ref="A62:A70"/>
    <mergeCell ref="D62:D70"/>
    <mergeCell ref="E62:E70"/>
    <mergeCell ref="F62:F70"/>
    <mergeCell ref="J63:J64"/>
    <mergeCell ref="J67:J68"/>
    <mergeCell ref="C66:C69"/>
    <mergeCell ref="B66:B69"/>
    <mergeCell ref="K62:K64"/>
    <mergeCell ref="C62:C64"/>
    <mergeCell ref="B62:B64"/>
    <mergeCell ref="A86:C86"/>
    <mergeCell ref="F86:L86"/>
    <mergeCell ref="D72:D74"/>
    <mergeCell ref="E72:E74"/>
    <mergeCell ref="F72:F74"/>
    <mergeCell ref="G72:G74"/>
    <mergeCell ref="A77:U77"/>
    <mergeCell ref="A80:A83"/>
    <mergeCell ref="D80:D83"/>
    <mergeCell ref="E80:E83"/>
    <mergeCell ref="F80:F83"/>
    <mergeCell ref="G80:G83"/>
    <mergeCell ref="H80:H83"/>
    <mergeCell ref="I80:I83"/>
    <mergeCell ref="U80:U84"/>
    <mergeCell ref="B81:C81"/>
    <mergeCell ref="K72:K74"/>
    <mergeCell ref="B72:B74"/>
    <mergeCell ref="C72:C74"/>
    <mergeCell ref="A75:C75"/>
    <mergeCell ref="A79:C79"/>
    <mergeCell ref="B83:C83"/>
    <mergeCell ref="A84:C84"/>
    <mergeCell ref="A85:C85"/>
    <mergeCell ref="A46:C46"/>
    <mergeCell ref="U47:U48"/>
    <mergeCell ref="A50:U50"/>
    <mergeCell ref="D51:D59"/>
    <mergeCell ref="E51:E59"/>
    <mergeCell ref="F51:F59"/>
    <mergeCell ref="G51:G59"/>
    <mergeCell ref="H51:H59"/>
    <mergeCell ref="I51:I59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A32:A45"/>
    <mergeCell ref="D32:D45"/>
    <mergeCell ref="E32:E45"/>
    <mergeCell ref="F32:F45"/>
    <mergeCell ref="G32:G45"/>
    <mergeCell ref="H32:H45"/>
    <mergeCell ref="A30:C30"/>
    <mergeCell ref="A31:U31"/>
    <mergeCell ref="I32:I45"/>
    <mergeCell ref="U32:U45"/>
    <mergeCell ref="B33:C33"/>
    <mergeCell ref="B35:C35"/>
    <mergeCell ref="B37:C37"/>
    <mergeCell ref="B39:C39"/>
    <mergeCell ref="B41:C41"/>
    <mergeCell ref="B43:C43"/>
    <mergeCell ref="B45:C45"/>
    <mergeCell ref="J32:J45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U10:U15"/>
    <mergeCell ref="A15:C15"/>
    <mergeCell ref="A8:B8"/>
    <mergeCell ref="A9:T9"/>
    <mergeCell ref="K10:K14"/>
    <mergeCell ref="J11:J14"/>
    <mergeCell ref="G10:G14"/>
    <mergeCell ref="H10:H14"/>
    <mergeCell ref="I10:I14"/>
    <mergeCell ref="A10:A14"/>
    <mergeCell ref="B10:B14"/>
    <mergeCell ref="C10:C14"/>
    <mergeCell ref="D10:D14"/>
    <mergeCell ref="E10:E14"/>
    <mergeCell ref="F10:F14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A24:A28"/>
    <mergeCell ref="D24:D28"/>
    <mergeCell ref="E24:E28"/>
    <mergeCell ref="F24:F28"/>
    <mergeCell ref="G24:G28"/>
    <mergeCell ref="H24:H28"/>
    <mergeCell ref="I24:I28"/>
    <mergeCell ref="J24:J28"/>
    <mergeCell ref="U24:U29"/>
    <mergeCell ref="A29:C29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view="pageBreakPreview" zoomScale="50" zoomScaleNormal="55" zoomScaleSheetLayoutView="50" workbookViewId="0">
      <pane ySplit="8" topLeftCell="A9" activePane="bottomLeft" state="frozen"/>
      <selection pane="bottomLeft" activeCell="S20" sqref="S20"/>
    </sheetView>
  </sheetViews>
  <sheetFormatPr defaultColWidth="9.140625" defaultRowHeight="23.25"/>
  <cols>
    <col min="1" max="1" width="6.85546875" style="71" customWidth="1"/>
    <col min="2" max="2" width="6.85546875" style="53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7.140625" style="11" customWidth="1"/>
    <col min="11" max="11" width="18.7109375" style="11" customWidth="1"/>
    <col min="12" max="12" width="16.5703125" style="11" customWidth="1"/>
    <col min="13" max="15" width="14.85546875" style="11" customWidth="1"/>
    <col min="16" max="16" width="16" style="11" customWidth="1"/>
    <col min="17" max="19" width="19.140625" style="11" customWidth="1"/>
    <col min="20" max="20" width="22" style="11" customWidth="1"/>
    <col min="21" max="21" width="37.5703125" style="11" customWidth="1"/>
    <col min="22" max="16384" width="9.140625" style="33"/>
  </cols>
  <sheetData>
    <row r="1" spans="1:21" ht="23.25" customHeight="1">
      <c r="Q1" s="139" t="s">
        <v>201</v>
      </c>
      <c r="R1" s="139"/>
      <c r="S1" s="139"/>
      <c r="T1" s="139"/>
      <c r="U1" s="139"/>
    </row>
    <row r="2" spans="1:21">
      <c r="Q2" s="139"/>
      <c r="R2" s="139"/>
      <c r="S2" s="139"/>
      <c r="T2" s="139"/>
      <c r="U2" s="139"/>
    </row>
    <row r="3" spans="1:21">
      <c r="Q3" s="139"/>
      <c r="R3" s="139"/>
      <c r="S3" s="139"/>
      <c r="T3" s="139"/>
      <c r="U3" s="139"/>
    </row>
    <row r="4" spans="1:21">
      <c r="Q4" s="140"/>
      <c r="R4" s="140"/>
      <c r="S4" s="140"/>
      <c r="T4" s="140"/>
      <c r="U4" s="140"/>
    </row>
    <row r="5" spans="1:21" ht="33.75" customHeight="1">
      <c r="A5" s="222" t="s">
        <v>166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</row>
    <row r="6" spans="1:21" ht="70.5" customHeight="1">
      <c r="A6" s="142" t="s">
        <v>0</v>
      </c>
      <c r="B6" s="142"/>
      <c r="C6" s="223" t="s">
        <v>1</v>
      </c>
      <c r="D6" s="142" t="s">
        <v>2</v>
      </c>
      <c r="E6" s="145" t="s">
        <v>17</v>
      </c>
      <c r="F6" s="142" t="s">
        <v>3</v>
      </c>
      <c r="G6" s="142" t="s">
        <v>65</v>
      </c>
      <c r="H6" s="142"/>
      <c r="I6" s="142"/>
      <c r="J6" s="142" t="s">
        <v>66</v>
      </c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4" t="s">
        <v>4</v>
      </c>
    </row>
    <row r="7" spans="1:21" ht="151.5" customHeight="1">
      <c r="A7" s="142"/>
      <c r="B7" s="142"/>
      <c r="C7" s="224"/>
      <c r="D7" s="142"/>
      <c r="E7" s="145"/>
      <c r="F7" s="142"/>
      <c r="G7" s="2" t="s">
        <v>5</v>
      </c>
      <c r="H7" s="2" t="s">
        <v>6</v>
      </c>
      <c r="I7" s="2" t="s">
        <v>7</v>
      </c>
      <c r="J7" s="2" t="s">
        <v>67</v>
      </c>
      <c r="K7" s="67" t="s">
        <v>8</v>
      </c>
      <c r="L7" s="3" t="s">
        <v>9</v>
      </c>
      <c r="M7" s="132" t="s">
        <v>193</v>
      </c>
      <c r="N7" s="132" t="s">
        <v>192</v>
      </c>
      <c r="O7" s="67" t="s">
        <v>12</v>
      </c>
      <c r="P7" s="67" t="s">
        <v>23</v>
      </c>
      <c r="Q7" s="67" t="s">
        <v>25</v>
      </c>
      <c r="R7" s="67" t="s">
        <v>74</v>
      </c>
      <c r="S7" s="67" t="s">
        <v>141</v>
      </c>
      <c r="T7" s="66" t="s">
        <v>18</v>
      </c>
      <c r="U7" s="144"/>
    </row>
    <row r="8" spans="1:21" s="34" customFormat="1" ht="30" customHeight="1">
      <c r="A8" s="145">
        <v>1</v>
      </c>
      <c r="B8" s="145"/>
      <c r="C8" s="103">
        <v>2</v>
      </c>
      <c r="D8" s="66">
        <v>3</v>
      </c>
      <c r="E8" s="66">
        <v>4</v>
      </c>
      <c r="F8" s="66">
        <v>5</v>
      </c>
      <c r="G8" s="66">
        <v>6</v>
      </c>
      <c r="H8" s="66">
        <v>7</v>
      </c>
      <c r="I8" s="66">
        <v>8</v>
      </c>
      <c r="J8" s="66">
        <v>9</v>
      </c>
      <c r="K8" s="66">
        <v>10</v>
      </c>
      <c r="L8" s="66">
        <v>11</v>
      </c>
      <c r="M8" s="133">
        <v>12</v>
      </c>
      <c r="N8" s="133">
        <v>13</v>
      </c>
      <c r="O8" s="133">
        <v>14</v>
      </c>
      <c r="P8" s="133">
        <v>15</v>
      </c>
      <c r="Q8" s="133">
        <v>16</v>
      </c>
      <c r="R8" s="133">
        <v>17</v>
      </c>
      <c r="S8" s="133">
        <v>18</v>
      </c>
      <c r="T8" s="133">
        <v>19</v>
      </c>
      <c r="U8" s="133">
        <v>20</v>
      </c>
    </row>
    <row r="9" spans="1:21" s="71" customFormat="1" ht="24" customHeight="1">
      <c r="A9" s="146" t="s">
        <v>175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9"/>
    </row>
    <row r="10" spans="1:21" s="108" customFormat="1" ht="54" customHeight="1">
      <c r="A10" s="153">
        <v>1</v>
      </c>
      <c r="B10" s="156">
        <v>1</v>
      </c>
      <c r="C10" s="156" t="s">
        <v>73</v>
      </c>
      <c r="D10" s="171" t="s">
        <v>21</v>
      </c>
      <c r="E10" s="171" t="s">
        <v>15</v>
      </c>
      <c r="F10" s="174" t="s">
        <v>93</v>
      </c>
      <c r="G10" s="156" t="s">
        <v>22</v>
      </c>
      <c r="H10" s="156" t="s">
        <v>22</v>
      </c>
      <c r="I10" s="156" t="s">
        <v>32</v>
      </c>
      <c r="J10" s="114" t="s">
        <v>28</v>
      </c>
      <c r="K10" s="147" t="s">
        <v>61</v>
      </c>
      <c r="L10" s="115" t="s">
        <v>152</v>
      </c>
      <c r="M10" s="115"/>
      <c r="N10" s="115"/>
      <c r="O10" s="26"/>
      <c r="P10" s="26"/>
      <c r="Q10" s="117">
        <v>3.09E-2</v>
      </c>
      <c r="R10" s="117">
        <v>2.5000000000000001E-2</v>
      </c>
      <c r="S10" s="15"/>
      <c r="T10" s="15">
        <f>O10+P10+Q10+R10+S10</f>
        <v>5.5900000000000005E-2</v>
      </c>
      <c r="U10" s="137" t="s">
        <v>76</v>
      </c>
    </row>
    <row r="11" spans="1:21" s="116" customFormat="1" ht="54" customHeight="1">
      <c r="A11" s="154"/>
      <c r="B11" s="157"/>
      <c r="C11" s="157"/>
      <c r="D11" s="172"/>
      <c r="E11" s="172"/>
      <c r="F11" s="175"/>
      <c r="G11" s="157"/>
      <c r="H11" s="157"/>
      <c r="I11" s="157"/>
      <c r="J11" s="159" t="s">
        <v>14</v>
      </c>
      <c r="K11" s="148"/>
      <c r="L11" s="115" t="s">
        <v>26</v>
      </c>
      <c r="M11" s="115"/>
      <c r="N11" s="115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137"/>
    </row>
    <row r="12" spans="1:21" s="108" customFormat="1" ht="54" customHeight="1">
      <c r="A12" s="154"/>
      <c r="B12" s="157"/>
      <c r="C12" s="157"/>
      <c r="D12" s="172"/>
      <c r="E12" s="172"/>
      <c r="F12" s="175"/>
      <c r="G12" s="157"/>
      <c r="H12" s="157"/>
      <c r="I12" s="157"/>
      <c r="J12" s="160"/>
      <c r="K12" s="148"/>
      <c r="L12" s="115" t="s">
        <v>27</v>
      </c>
      <c r="M12" s="115"/>
      <c r="N12" s="115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137"/>
    </row>
    <row r="13" spans="1:21" s="116" customFormat="1" ht="54" customHeight="1">
      <c r="A13" s="154"/>
      <c r="B13" s="157"/>
      <c r="C13" s="157"/>
      <c r="D13" s="172"/>
      <c r="E13" s="172"/>
      <c r="F13" s="175"/>
      <c r="G13" s="157"/>
      <c r="H13" s="157"/>
      <c r="I13" s="157"/>
      <c r="J13" s="160"/>
      <c r="K13" s="148"/>
      <c r="L13" s="115" t="s">
        <v>171</v>
      </c>
      <c r="M13" s="115"/>
      <c r="N13" s="115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137"/>
    </row>
    <row r="14" spans="1:21" s="116" customFormat="1" ht="54" customHeight="1">
      <c r="A14" s="155"/>
      <c r="B14" s="158"/>
      <c r="C14" s="158"/>
      <c r="D14" s="173"/>
      <c r="E14" s="173"/>
      <c r="F14" s="176"/>
      <c r="G14" s="158"/>
      <c r="H14" s="158"/>
      <c r="I14" s="158"/>
      <c r="J14" s="161"/>
      <c r="K14" s="149"/>
      <c r="L14" s="115" t="s">
        <v>172</v>
      </c>
      <c r="M14" s="115"/>
      <c r="N14" s="115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137"/>
    </row>
    <row r="15" spans="1:21" s="34" customFormat="1" ht="24" customHeight="1">
      <c r="A15" s="221" t="s">
        <v>13</v>
      </c>
      <c r="B15" s="221"/>
      <c r="C15" s="221"/>
      <c r="D15" s="55">
        <v>1</v>
      </c>
      <c r="E15" s="55">
        <v>1</v>
      </c>
      <c r="F15" s="18"/>
      <c r="G15" s="103"/>
      <c r="H15" s="103"/>
      <c r="I15" s="103"/>
      <c r="J15" s="103"/>
      <c r="K15" s="103"/>
      <c r="L15" s="103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T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 t="shared" si="2"/>
        <v>695.55189999999993</v>
      </c>
      <c r="U15" s="137"/>
    </row>
    <row r="16" spans="1:21" s="34" customFormat="1" ht="61.5" customHeight="1">
      <c r="A16" s="134">
        <v>2</v>
      </c>
      <c r="B16" s="70">
        <v>2</v>
      </c>
      <c r="C16" s="106" t="s">
        <v>103</v>
      </c>
      <c r="D16" s="181" t="s">
        <v>21</v>
      </c>
      <c r="E16" s="184" t="s">
        <v>195</v>
      </c>
      <c r="F16" s="241" t="s">
        <v>196</v>
      </c>
      <c r="G16" s="181" t="s">
        <v>10</v>
      </c>
      <c r="H16" s="181" t="s">
        <v>33</v>
      </c>
      <c r="I16" s="181" t="s">
        <v>198</v>
      </c>
      <c r="J16" s="54" t="s">
        <v>29</v>
      </c>
      <c r="K16" s="156">
        <v>253</v>
      </c>
      <c r="L16" s="54" t="s">
        <v>100</v>
      </c>
      <c r="M16" s="131"/>
      <c r="N16" s="131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162" t="s">
        <v>70</v>
      </c>
    </row>
    <row r="17" spans="1:21" s="34" customFormat="1" ht="24" customHeight="1">
      <c r="A17" s="134"/>
      <c r="B17" s="166" t="s">
        <v>31</v>
      </c>
      <c r="C17" s="167"/>
      <c r="D17" s="182"/>
      <c r="E17" s="185"/>
      <c r="F17" s="242"/>
      <c r="G17" s="182"/>
      <c r="H17" s="182"/>
      <c r="I17" s="182"/>
      <c r="J17" s="28"/>
      <c r="K17" s="157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SUM(T16:T16)</f>
        <v>304.68900000000002</v>
      </c>
      <c r="U17" s="162"/>
    </row>
    <row r="18" spans="1:21" s="34" customFormat="1" ht="93">
      <c r="A18" s="134"/>
      <c r="B18" s="47">
        <v>3</v>
      </c>
      <c r="C18" s="97" t="s">
        <v>105</v>
      </c>
      <c r="D18" s="182"/>
      <c r="E18" s="185"/>
      <c r="F18" s="242"/>
      <c r="G18" s="182"/>
      <c r="H18" s="182"/>
      <c r="I18" s="182"/>
      <c r="J18" s="54" t="s">
        <v>29</v>
      </c>
      <c r="K18" s="157"/>
      <c r="L18" s="54" t="s">
        <v>100</v>
      </c>
      <c r="M18" s="131"/>
      <c r="N18" s="131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162"/>
    </row>
    <row r="19" spans="1:21" s="34" customFormat="1" ht="23.25" customHeight="1">
      <c r="A19" s="134"/>
      <c r="B19" s="166" t="s">
        <v>31</v>
      </c>
      <c r="C19" s="167"/>
      <c r="D19" s="182"/>
      <c r="E19" s="185"/>
      <c r="F19" s="242"/>
      <c r="G19" s="182"/>
      <c r="H19" s="182"/>
      <c r="I19" s="182"/>
      <c r="J19" s="28"/>
      <c r="K19" s="158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SUM(O19:R19)</f>
        <v>304.68900000000002</v>
      </c>
      <c r="U19" s="162"/>
    </row>
    <row r="20" spans="1:21" s="34" customFormat="1" ht="47.25" customHeight="1">
      <c r="A20" s="134"/>
      <c r="B20" s="195">
        <v>4</v>
      </c>
      <c r="C20" s="225" t="s">
        <v>106</v>
      </c>
      <c r="D20" s="182"/>
      <c r="E20" s="185"/>
      <c r="F20" s="242"/>
      <c r="G20" s="182"/>
      <c r="H20" s="182"/>
      <c r="I20" s="182"/>
      <c r="J20" s="54" t="s">
        <v>14</v>
      </c>
      <c r="K20" s="156">
        <v>288</v>
      </c>
      <c r="L20" s="54" t="s">
        <v>199</v>
      </c>
      <c r="M20" s="131"/>
      <c r="N20" s="131"/>
      <c r="O20" s="24"/>
      <c r="P20" s="24"/>
      <c r="Q20" s="24">
        <v>116.518</v>
      </c>
      <c r="R20" s="24"/>
      <c r="S20" s="24"/>
      <c r="T20" s="24">
        <f>SUM(O20:R20)</f>
        <v>116.518</v>
      </c>
      <c r="U20" s="162"/>
    </row>
    <row r="21" spans="1:21" s="34" customFormat="1" ht="47.25" hidden="1" customHeight="1">
      <c r="A21" s="134"/>
      <c r="B21" s="197"/>
      <c r="C21" s="226"/>
      <c r="D21" s="182"/>
      <c r="E21" s="185"/>
      <c r="F21" s="242"/>
      <c r="G21" s="182"/>
      <c r="H21" s="182"/>
      <c r="I21" s="182"/>
      <c r="J21" s="54" t="s">
        <v>28</v>
      </c>
      <c r="K21" s="157"/>
      <c r="L21" s="54" t="s">
        <v>101</v>
      </c>
      <c r="M21" s="131"/>
      <c r="N21" s="131"/>
      <c r="O21" s="24"/>
      <c r="P21" s="24"/>
      <c r="Q21" s="24">
        <v>0</v>
      </c>
      <c r="R21" s="24"/>
      <c r="S21" s="24"/>
      <c r="T21" s="24">
        <f>SUM(O21:R21)</f>
        <v>0</v>
      </c>
      <c r="U21" s="162"/>
    </row>
    <row r="22" spans="1:21" s="36" customFormat="1" ht="23.25" customHeight="1">
      <c r="A22" s="134"/>
      <c r="B22" s="166" t="s">
        <v>31</v>
      </c>
      <c r="C22" s="167"/>
      <c r="D22" s="183"/>
      <c r="E22" s="186"/>
      <c r="F22" s="243"/>
      <c r="G22" s="183"/>
      <c r="H22" s="183"/>
      <c r="I22" s="183"/>
      <c r="J22" s="28"/>
      <c r="K22" s="158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SUM(O22:R22)</f>
        <v>116.518</v>
      </c>
      <c r="U22" s="162"/>
    </row>
    <row r="23" spans="1:21" s="34" customFormat="1" ht="24" customHeight="1">
      <c r="A23" s="227" t="s">
        <v>13</v>
      </c>
      <c r="B23" s="227"/>
      <c r="C23" s="227"/>
      <c r="D23" s="55">
        <v>3</v>
      </c>
      <c r="E23" s="55">
        <v>1</v>
      </c>
      <c r="F23" s="18"/>
      <c r="G23" s="66"/>
      <c r="H23" s="66"/>
      <c r="I23" s="66"/>
      <c r="J23" s="66"/>
      <c r="K23" s="66"/>
      <c r="L23" s="66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162"/>
    </row>
    <row r="24" spans="1:21" ht="114.75" customHeight="1">
      <c r="A24" s="134">
        <v>3</v>
      </c>
      <c r="B24" s="65" t="s">
        <v>177</v>
      </c>
      <c r="C24" s="112" t="s">
        <v>108</v>
      </c>
      <c r="D24" s="135" t="s">
        <v>68</v>
      </c>
      <c r="E24" s="135" t="s">
        <v>15</v>
      </c>
      <c r="F24" s="136" t="s">
        <v>72</v>
      </c>
      <c r="G24" s="137" t="s">
        <v>10</v>
      </c>
      <c r="H24" s="137" t="s">
        <v>33</v>
      </c>
      <c r="I24" s="137" t="s">
        <v>34</v>
      </c>
      <c r="J24" s="137" t="s">
        <v>14</v>
      </c>
      <c r="K24" s="123">
        <v>459</v>
      </c>
      <c r="L24" s="62"/>
      <c r="M24" s="62"/>
      <c r="N24" s="62"/>
      <c r="O24" s="24"/>
      <c r="P24" s="24"/>
      <c r="Q24" s="24"/>
      <c r="R24" s="24"/>
      <c r="S24" s="24"/>
      <c r="T24" s="24">
        <f>SUM(O24:R24)</f>
        <v>0</v>
      </c>
      <c r="U24" s="137" t="s">
        <v>146</v>
      </c>
    </row>
    <row r="25" spans="1:21" ht="96.75" customHeight="1">
      <c r="A25" s="134"/>
      <c r="B25" s="65" t="s">
        <v>178</v>
      </c>
      <c r="C25" s="112" t="s">
        <v>124</v>
      </c>
      <c r="D25" s="135"/>
      <c r="E25" s="135"/>
      <c r="F25" s="136"/>
      <c r="G25" s="137"/>
      <c r="H25" s="137"/>
      <c r="I25" s="137"/>
      <c r="J25" s="137"/>
      <c r="K25" s="123">
        <v>486</v>
      </c>
      <c r="L25" s="62"/>
      <c r="M25" s="62"/>
      <c r="N25" s="62"/>
      <c r="O25" s="24"/>
      <c r="P25" s="24"/>
      <c r="Q25" s="24"/>
      <c r="R25" s="24"/>
      <c r="S25" s="24"/>
      <c r="T25" s="24">
        <f>SUM(O25:R25)</f>
        <v>0</v>
      </c>
      <c r="U25" s="137"/>
    </row>
    <row r="26" spans="1:21" ht="69.75">
      <c r="A26" s="134"/>
      <c r="B26" s="65" t="s">
        <v>179</v>
      </c>
      <c r="C26" s="112" t="s">
        <v>109</v>
      </c>
      <c r="D26" s="135"/>
      <c r="E26" s="135"/>
      <c r="F26" s="136"/>
      <c r="G26" s="137"/>
      <c r="H26" s="137"/>
      <c r="I26" s="137"/>
      <c r="J26" s="137"/>
      <c r="K26" s="123">
        <v>467</v>
      </c>
      <c r="L26" s="62"/>
      <c r="M26" s="62"/>
      <c r="N26" s="62"/>
      <c r="O26" s="24"/>
      <c r="P26" s="24"/>
      <c r="Q26" s="24"/>
      <c r="R26" s="24"/>
      <c r="S26" s="24"/>
      <c r="T26" s="24">
        <f>SUM(O26:R26)</f>
        <v>0</v>
      </c>
      <c r="U26" s="137"/>
    </row>
    <row r="27" spans="1:21" ht="46.5">
      <c r="A27" s="134"/>
      <c r="B27" s="65" t="s">
        <v>180</v>
      </c>
      <c r="C27" s="112" t="s">
        <v>110</v>
      </c>
      <c r="D27" s="135"/>
      <c r="E27" s="135"/>
      <c r="F27" s="136"/>
      <c r="G27" s="137"/>
      <c r="H27" s="137"/>
      <c r="I27" s="137"/>
      <c r="J27" s="137"/>
      <c r="K27" s="123">
        <v>122</v>
      </c>
      <c r="L27" s="62"/>
      <c r="M27" s="62"/>
      <c r="N27" s="62"/>
      <c r="O27" s="24"/>
      <c r="P27" s="24"/>
      <c r="Q27" s="24"/>
      <c r="R27" s="24"/>
      <c r="S27" s="24"/>
      <c r="T27" s="24">
        <f>SUM(O27:R27)</f>
        <v>0</v>
      </c>
      <c r="U27" s="137"/>
    </row>
    <row r="28" spans="1:21" ht="116.25">
      <c r="A28" s="134"/>
      <c r="B28" s="65" t="s">
        <v>181</v>
      </c>
      <c r="C28" s="112" t="s">
        <v>111</v>
      </c>
      <c r="D28" s="135"/>
      <c r="E28" s="135"/>
      <c r="F28" s="136"/>
      <c r="G28" s="137"/>
      <c r="H28" s="137"/>
      <c r="I28" s="137"/>
      <c r="J28" s="137"/>
      <c r="K28" s="123">
        <v>458</v>
      </c>
      <c r="L28" s="62"/>
      <c r="M28" s="62"/>
      <c r="N28" s="62"/>
      <c r="O28" s="24"/>
      <c r="P28" s="24"/>
      <c r="Q28" s="24"/>
      <c r="R28" s="24"/>
      <c r="S28" s="24"/>
      <c r="T28" s="24">
        <f>SUM(O28:R28)</f>
        <v>0</v>
      </c>
      <c r="U28" s="137"/>
    </row>
    <row r="29" spans="1:21" s="34" customFormat="1" ht="24" customHeight="1">
      <c r="A29" s="221" t="s">
        <v>13</v>
      </c>
      <c r="B29" s="221"/>
      <c r="C29" s="221"/>
      <c r="D29" s="119">
        <v>5</v>
      </c>
      <c r="E29" s="119">
        <v>1</v>
      </c>
      <c r="F29" s="4"/>
      <c r="G29" s="119"/>
      <c r="H29" s="119"/>
      <c r="I29" s="119"/>
      <c r="J29" s="119"/>
      <c r="K29" s="5"/>
      <c r="L29" s="119"/>
      <c r="M29" s="25">
        <f t="shared" ref="M29:O29" si="7">SUM(M24:M28)</f>
        <v>0</v>
      </c>
      <c r="N29" s="25">
        <f t="shared" si="7"/>
        <v>0</v>
      </c>
      <c r="O29" s="25">
        <f t="shared" si="7"/>
        <v>0</v>
      </c>
      <c r="P29" s="25">
        <f>SUM(P24:P28)</f>
        <v>0</v>
      </c>
      <c r="Q29" s="25">
        <f t="shared" ref="Q29:T29" si="8">SUM(Q24:Q28)</f>
        <v>0</v>
      </c>
      <c r="R29" s="25">
        <f t="shared" si="8"/>
        <v>0</v>
      </c>
      <c r="S29" s="25">
        <f t="shared" si="8"/>
        <v>0</v>
      </c>
      <c r="T29" s="25">
        <f t="shared" si="8"/>
        <v>0</v>
      </c>
      <c r="U29" s="137"/>
    </row>
    <row r="30" spans="1:21" s="34" customFormat="1" ht="24" customHeight="1">
      <c r="A30" s="231" t="s">
        <v>20</v>
      </c>
      <c r="B30" s="231"/>
      <c r="C30" s="231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9">M23+M15+M29</f>
        <v>0</v>
      </c>
      <c r="N30" s="17">
        <f t="shared" si="9"/>
        <v>0</v>
      </c>
      <c r="O30" s="17">
        <f>O23+O15+O29</f>
        <v>0</v>
      </c>
      <c r="P30" s="17">
        <f>P23+P15+P29</f>
        <v>304.68900000000002</v>
      </c>
      <c r="Q30" s="17">
        <f t="shared" ref="Q30:S30" si="10">Q23+Q15+Q29</f>
        <v>375.46289999999999</v>
      </c>
      <c r="R30" s="17">
        <f t="shared" si="10"/>
        <v>436.60699999999997</v>
      </c>
      <c r="S30" s="17">
        <f t="shared" si="10"/>
        <v>0</v>
      </c>
      <c r="T30" s="17">
        <f>SUM(O30:S30)</f>
        <v>1116.7589</v>
      </c>
      <c r="U30" s="8"/>
    </row>
    <row r="31" spans="1:21" ht="24" customHeight="1">
      <c r="A31" s="178" t="s">
        <v>168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</row>
    <row r="32" spans="1:21" s="34" customFormat="1" ht="46.5" customHeight="1">
      <c r="A32" s="153">
        <v>4</v>
      </c>
      <c r="B32" s="59">
        <v>10</v>
      </c>
      <c r="C32" s="100" t="s">
        <v>119</v>
      </c>
      <c r="D32" s="168" t="s">
        <v>21</v>
      </c>
      <c r="E32" s="171" t="s">
        <v>15</v>
      </c>
      <c r="F32" s="174" t="s">
        <v>123</v>
      </c>
      <c r="G32" s="156" t="s">
        <v>22</v>
      </c>
      <c r="H32" s="156" t="s">
        <v>32</v>
      </c>
      <c r="I32" s="156" t="s">
        <v>10</v>
      </c>
      <c r="J32" s="156" t="s">
        <v>14</v>
      </c>
      <c r="K32" s="54">
        <v>452</v>
      </c>
      <c r="L32" s="54"/>
      <c r="M32" s="131"/>
      <c r="N32" s="131"/>
      <c r="O32" s="24"/>
      <c r="P32" s="24"/>
      <c r="Q32" s="24"/>
      <c r="R32" s="24"/>
      <c r="S32" s="24"/>
      <c r="T32" s="13">
        <f>SUM(O32:R32)</f>
        <v>0</v>
      </c>
      <c r="U32" s="150" t="s">
        <v>139</v>
      </c>
    </row>
    <row r="33" spans="1:22" s="34" customFormat="1" ht="24" customHeight="1">
      <c r="A33" s="154"/>
      <c r="B33" s="163" t="s">
        <v>31</v>
      </c>
      <c r="C33" s="163"/>
      <c r="D33" s="169"/>
      <c r="E33" s="172"/>
      <c r="F33" s="175"/>
      <c r="G33" s="157"/>
      <c r="H33" s="157"/>
      <c r="I33" s="157"/>
      <c r="J33" s="157"/>
      <c r="K33" s="54"/>
      <c r="L33" s="31"/>
      <c r="M33" s="27">
        <f t="shared" ref="M33:T45" si="11">M32</f>
        <v>0</v>
      </c>
      <c r="N33" s="27">
        <f t="shared" si="11"/>
        <v>0</v>
      </c>
      <c r="O33" s="27">
        <f t="shared" si="11"/>
        <v>0</v>
      </c>
      <c r="P33" s="27">
        <f t="shared" si="11"/>
        <v>0</v>
      </c>
      <c r="Q33" s="27">
        <f t="shared" si="11"/>
        <v>0</v>
      </c>
      <c r="R33" s="27">
        <f t="shared" si="11"/>
        <v>0</v>
      </c>
      <c r="S33" s="27">
        <f t="shared" si="11"/>
        <v>0</v>
      </c>
      <c r="T33" s="27">
        <f t="shared" si="11"/>
        <v>0</v>
      </c>
      <c r="U33" s="151"/>
    </row>
    <row r="34" spans="1:22" s="34" customFormat="1" ht="53.25" customHeight="1">
      <c r="A34" s="154"/>
      <c r="B34" s="59">
        <v>11</v>
      </c>
      <c r="C34" s="100" t="s">
        <v>120</v>
      </c>
      <c r="D34" s="169"/>
      <c r="E34" s="172"/>
      <c r="F34" s="175"/>
      <c r="G34" s="157"/>
      <c r="H34" s="157"/>
      <c r="I34" s="157"/>
      <c r="J34" s="157"/>
      <c r="K34" s="54">
        <v>452</v>
      </c>
      <c r="L34" s="54"/>
      <c r="M34" s="131"/>
      <c r="N34" s="131"/>
      <c r="O34" s="24"/>
      <c r="P34" s="24"/>
      <c r="Q34" s="24"/>
      <c r="R34" s="24"/>
      <c r="S34" s="24"/>
      <c r="T34" s="13">
        <f>O34+P34+Q34+R34+S34</f>
        <v>0</v>
      </c>
      <c r="U34" s="151"/>
    </row>
    <row r="35" spans="1:22" s="34" customFormat="1" ht="24" customHeight="1">
      <c r="A35" s="154"/>
      <c r="B35" s="163" t="s">
        <v>31</v>
      </c>
      <c r="C35" s="163"/>
      <c r="D35" s="169"/>
      <c r="E35" s="172"/>
      <c r="F35" s="175"/>
      <c r="G35" s="157"/>
      <c r="H35" s="157"/>
      <c r="I35" s="157"/>
      <c r="J35" s="157"/>
      <c r="K35" s="54"/>
      <c r="L35" s="31"/>
      <c r="M35" s="27">
        <f t="shared" si="11"/>
        <v>0</v>
      </c>
      <c r="N35" s="27">
        <f t="shared" si="11"/>
        <v>0</v>
      </c>
      <c r="O35" s="27">
        <f t="shared" si="11"/>
        <v>0</v>
      </c>
      <c r="P35" s="27">
        <f t="shared" si="11"/>
        <v>0</v>
      </c>
      <c r="Q35" s="27">
        <f t="shared" si="11"/>
        <v>0</v>
      </c>
      <c r="R35" s="27">
        <f t="shared" si="11"/>
        <v>0</v>
      </c>
      <c r="S35" s="27">
        <f t="shared" si="11"/>
        <v>0</v>
      </c>
      <c r="T35" s="27">
        <f t="shared" si="11"/>
        <v>0</v>
      </c>
      <c r="U35" s="151"/>
    </row>
    <row r="36" spans="1:22" s="34" customFormat="1" ht="57.75" customHeight="1">
      <c r="A36" s="154"/>
      <c r="B36" s="59">
        <v>12</v>
      </c>
      <c r="C36" s="105" t="s">
        <v>114</v>
      </c>
      <c r="D36" s="169"/>
      <c r="E36" s="172"/>
      <c r="F36" s="175"/>
      <c r="G36" s="157"/>
      <c r="H36" s="157"/>
      <c r="I36" s="157"/>
      <c r="J36" s="157"/>
      <c r="K36" s="54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51"/>
    </row>
    <row r="37" spans="1:22" s="34" customFormat="1">
      <c r="A37" s="154"/>
      <c r="B37" s="163" t="s">
        <v>31</v>
      </c>
      <c r="C37" s="163"/>
      <c r="D37" s="169"/>
      <c r="E37" s="172"/>
      <c r="F37" s="175"/>
      <c r="G37" s="157"/>
      <c r="H37" s="157"/>
      <c r="I37" s="157"/>
      <c r="J37" s="157"/>
      <c r="K37" s="54"/>
      <c r="L37" s="31"/>
      <c r="M37" s="27">
        <f t="shared" si="11"/>
        <v>0</v>
      </c>
      <c r="N37" s="27">
        <f t="shared" si="11"/>
        <v>0</v>
      </c>
      <c r="O37" s="27">
        <f t="shared" si="11"/>
        <v>0</v>
      </c>
      <c r="P37" s="27">
        <f t="shared" si="11"/>
        <v>0</v>
      </c>
      <c r="Q37" s="27">
        <f t="shared" si="11"/>
        <v>0</v>
      </c>
      <c r="R37" s="27">
        <f t="shared" si="11"/>
        <v>0</v>
      </c>
      <c r="S37" s="27">
        <f t="shared" si="11"/>
        <v>0</v>
      </c>
      <c r="T37" s="27">
        <f t="shared" si="11"/>
        <v>0</v>
      </c>
      <c r="U37" s="151"/>
    </row>
    <row r="38" spans="1:22" s="34" customFormat="1" ht="69.75">
      <c r="A38" s="154"/>
      <c r="B38" s="59">
        <v>13</v>
      </c>
      <c r="C38" s="105" t="s">
        <v>115</v>
      </c>
      <c r="D38" s="169"/>
      <c r="E38" s="172"/>
      <c r="F38" s="175"/>
      <c r="G38" s="157"/>
      <c r="H38" s="157"/>
      <c r="I38" s="157"/>
      <c r="J38" s="157"/>
      <c r="K38" s="54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51"/>
    </row>
    <row r="39" spans="1:22" s="34" customFormat="1">
      <c r="A39" s="154"/>
      <c r="B39" s="163" t="s">
        <v>31</v>
      </c>
      <c r="C39" s="163"/>
      <c r="D39" s="169"/>
      <c r="E39" s="172"/>
      <c r="F39" s="175"/>
      <c r="G39" s="157"/>
      <c r="H39" s="157"/>
      <c r="I39" s="157"/>
      <c r="J39" s="157"/>
      <c r="K39" s="54"/>
      <c r="L39" s="31"/>
      <c r="M39" s="27">
        <f t="shared" si="11"/>
        <v>0</v>
      </c>
      <c r="N39" s="27">
        <f t="shared" si="11"/>
        <v>0</v>
      </c>
      <c r="O39" s="27">
        <f t="shared" si="11"/>
        <v>0</v>
      </c>
      <c r="P39" s="27">
        <f t="shared" si="11"/>
        <v>0</v>
      </c>
      <c r="Q39" s="27">
        <f t="shared" si="11"/>
        <v>0</v>
      </c>
      <c r="R39" s="27">
        <f t="shared" si="11"/>
        <v>0</v>
      </c>
      <c r="S39" s="27">
        <f t="shared" si="11"/>
        <v>0</v>
      </c>
      <c r="T39" s="27">
        <f t="shared" si="11"/>
        <v>0</v>
      </c>
      <c r="U39" s="151"/>
    </row>
    <row r="40" spans="1:22" s="34" customFormat="1" ht="69.75">
      <c r="A40" s="154"/>
      <c r="B40" s="59">
        <v>14</v>
      </c>
      <c r="C40" s="105" t="s">
        <v>116</v>
      </c>
      <c r="D40" s="169"/>
      <c r="E40" s="172"/>
      <c r="F40" s="175"/>
      <c r="G40" s="157"/>
      <c r="H40" s="157"/>
      <c r="I40" s="157"/>
      <c r="J40" s="157"/>
      <c r="K40" s="54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51"/>
    </row>
    <row r="41" spans="1:22" s="34" customFormat="1">
      <c r="A41" s="154"/>
      <c r="B41" s="163" t="s">
        <v>31</v>
      </c>
      <c r="C41" s="163"/>
      <c r="D41" s="169"/>
      <c r="E41" s="172"/>
      <c r="F41" s="175"/>
      <c r="G41" s="157"/>
      <c r="H41" s="157"/>
      <c r="I41" s="157"/>
      <c r="J41" s="157"/>
      <c r="K41" s="54"/>
      <c r="L41" s="31"/>
      <c r="M41" s="27">
        <f t="shared" si="11"/>
        <v>0</v>
      </c>
      <c r="N41" s="27">
        <f t="shared" si="11"/>
        <v>0</v>
      </c>
      <c r="O41" s="27">
        <f t="shared" si="11"/>
        <v>0</v>
      </c>
      <c r="P41" s="27">
        <f t="shared" si="11"/>
        <v>0</v>
      </c>
      <c r="Q41" s="27">
        <f t="shared" si="11"/>
        <v>0</v>
      </c>
      <c r="R41" s="27">
        <f t="shared" si="11"/>
        <v>0</v>
      </c>
      <c r="S41" s="27">
        <f t="shared" si="11"/>
        <v>0</v>
      </c>
      <c r="T41" s="27">
        <f t="shared" si="11"/>
        <v>0</v>
      </c>
      <c r="U41" s="151"/>
    </row>
    <row r="42" spans="1:22" s="34" customFormat="1" ht="69.75">
      <c r="A42" s="154"/>
      <c r="B42" s="59">
        <v>15</v>
      </c>
      <c r="C42" s="105" t="s">
        <v>117</v>
      </c>
      <c r="D42" s="169"/>
      <c r="E42" s="172"/>
      <c r="F42" s="175"/>
      <c r="G42" s="157"/>
      <c r="H42" s="157"/>
      <c r="I42" s="157"/>
      <c r="J42" s="157"/>
      <c r="K42" s="54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51"/>
    </row>
    <row r="43" spans="1:22" s="34" customFormat="1">
      <c r="A43" s="154"/>
      <c r="B43" s="163" t="s">
        <v>31</v>
      </c>
      <c r="C43" s="163"/>
      <c r="D43" s="169"/>
      <c r="E43" s="172"/>
      <c r="F43" s="175"/>
      <c r="G43" s="157"/>
      <c r="H43" s="157"/>
      <c r="I43" s="157"/>
      <c r="J43" s="157"/>
      <c r="K43" s="54"/>
      <c r="L43" s="31"/>
      <c r="M43" s="27">
        <f t="shared" si="11"/>
        <v>0</v>
      </c>
      <c r="N43" s="27">
        <f t="shared" si="11"/>
        <v>0</v>
      </c>
      <c r="O43" s="27">
        <f t="shared" si="11"/>
        <v>0</v>
      </c>
      <c r="P43" s="27">
        <f t="shared" si="11"/>
        <v>0</v>
      </c>
      <c r="Q43" s="27">
        <f t="shared" si="11"/>
        <v>0</v>
      </c>
      <c r="R43" s="27">
        <f t="shared" si="11"/>
        <v>0</v>
      </c>
      <c r="S43" s="27">
        <f t="shared" si="11"/>
        <v>0</v>
      </c>
      <c r="T43" s="27">
        <f t="shared" si="11"/>
        <v>0</v>
      </c>
      <c r="U43" s="151"/>
    </row>
    <row r="44" spans="1:22" s="34" customFormat="1" ht="69.75">
      <c r="A44" s="154"/>
      <c r="B44" s="59">
        <v>16</v>
      </c>
      <c r="C44" s="105" t="s">
        <v>118</v>
      </c>
      <c r="D44" s="169"/>
      <c r="E44" s="172"/>
      <c r="F44" s="175"/>
      <c r="G44" s="157"/>
      <c r="H44" s="157"/>
      <c r="I44" s="157"/>
      <c r="J44" s="157"/>
      <c r="K44" s="54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51"/>
    </row>
    <row r="45" spans="1:22" s="34" customFormat="1" ht="24" customHeight="1">
      <c r="A45" s="155"/>
      <c r="B45" s="163" t="s">
        <v>31</v>
      </c>
      <c r="C45" s="163"/>
      <c r="D45" s="170"/>
      <c r="E45" s="173"/>
      <c r="F45" s="176"/>
      <c r="G45" s="158"/>
      <c r="H45" s="158"/>
      <c r="I45" s="158"/>
      <c r="J45" s="158"/>
      <c r="K45" s="54"/>
      <c r="L45" s="31"/>
      <c r="M45" s="27">
        <f t="shared" ref="M45:N45" si="12">M44</f>
        <v>0</v>
      </c>
      <c r="N45" s="27">
        <f t="shared" si="12"/>
        <v>0</v>
      </c>
      <c r="O45" s="27">
        <f t="shared" si="11"/>
        <v>0</v>
      </c>
      <c r="P45" s="27">
        <f t="shared" si="11"/>
        <v>0</v>
      </c>
      <c r="Q45" s="27">
        <f t="shared" si="11"/>
        <v>0</v>
      </c>
      <c r="R45" s="27">
        <f t="shared" si="11"/>
        <v>0</v>
      </c>
      <c r="S45" s="27">
        <f t="shared" si="11"/>
        <v>0</v>
      </c>
      <c r="T45" s="27">
        <f t="shared" si="11"/>
        <v>0</v>
      </c>
      <c r="U45" s="152"/>
    </row>
    <row r="46" spans="1:22" s="34" customFormat="1" ht="24" customHeight="1">
      <c r="A46" s="227" t="s">
        <v>13</v>
      </c>
      <c r="B46" s="227"/>
      <c r="C46" s="227"/>
      <c r="D46" s="56">
        <v>7</v>
      </c>
      <c r="E46" s="94">
        <v>1</v>
      </c>
      <c r="F46" s="14"/>
      <c r="G46" s="16"/>
      <c r="H46" s="16"/>
      <c r="I46" s="16"/>
      <c r="J46" s="30"/>
      <c r="K46" s="38"/>
      <c r="L46" s="39"/>
      <c r="M46" s="23">
        <f t="shared" ref="M46:N46" si="13">M33+M35</f>
        <v>0</v>
      </c>
      <c r="N46" s="23">
        <f t="shared" si="13"/>
        <v>0</v>
      </c>
      <c r="O46" s="23">
        <f t="shared" ref="O46:T46" si="14">O33+O35</f>
        <v>0</v>
      </c>
      <c r="P46" s="23">
        <f t="shared" si="14"/>
        <v>0</v>
      </c>
      <c r="Q46" s="23">
        <f t="shared" si="14"/>
        <v>0</v>
      </c>
      <c r="R46" s="23">
        <f t="shared" si="14"/>
        <v>0</v>
      </c>
      <c r="S46" s="23">
        <f t="shared" si="14"/>
        <v>0</v>
      </c>
      <c r="T46" s="23">
        <f t="shared" si="14"/>
        <v>0</v>
      </c>
      <c r="U46" s="58"/>
    </row>
    <row r="47" spans="1:22" ht="153" customHeight="1">
      <c r="A47" s="101">
        <v>5</v>
      </c>
      <c r="B47" s="102">
        <v>17</v>
      </c>
      <c r="C47" s="105" t="s">
        <v>162</v>
      </c>
      <c r="D47" s="104" t="s">
        <v>104</v>
      </c>
      <c r="E47" s="95" t="s">
        <v>15</v>
      </c>
      <c r="F47" s="96" t="s">
        <v>182</v>
      </c>
      <c r="G47" s="96" t="s">
        <v>10</v>
      </c>
      <c r="H47" s="96" t="s">
        <v>33</v>
      </c>
      <c r="I47" s="96" t="s">
        <v>11</v>
      </c>
      <c r="J47" s="99" t="s">
        <v>14</v>
      </c>
      <c r="K47" s="99">
        <v>254</v>
      </c>
      <c r="L47" s="99"/>
      <c r="M47" s="130"/>
      <c r="N47" s="130"/>
      <c r="O47" s="13"/>
      <c r="P47" s="13"/>
      <c r="Q47" s="13"/>
      <c r="R47" s="13"/>
      <c r="S47" s="13"/>
      <c r="T47" s="35"/>
      <c r="U47" s="180" t="s">
        <v>70</v>
      </c>
      <c r="V47" s="220"/>
    </row>
    <row r="48" spans="1:22" s="34" customFormat="1" ht="24" customHeight="1">
      <c r="A48" s="221" t="s">
        <v>13</v>
      </c>
      <c r="B48" s="221"/>
      <c r="C48" s="221"/>
      <c r="D48" s="55">
        <v>1</v>
      </c>
      <c r="E48" s="55">
        <v>1</v>
      </c>
      <c r="F48" s="18"/>
      <c r="G48" s="103"/>
      <c r="H48" s="103"/>
      <c r="I48" s="103"/>
      <c r="J48" s="103"/>
      <c r="K48" s="103"/>
      <c r="L48" s="103"/>
      <c r="M48" s="25">
        <f t="shared" ref="M48:N48" si="15">M47</f>
        <v>0</v>
      </c>
      <c r="N48" s="25">
        <f t="shared" si="15"/>
        <v>0</v>
      </c>
      <c r="O48" s="25">
        <f>O47</f>
        <v>0</v>
      </c>
      <c r="P48" s="25">
        <f t="shared" ref="P48:T48" si="16">P47</f>
        <v>0</v>
      </c>
      <c r="Q48" s="25">
        <f t="shared" si="16"/>
        <v>0</v>
      </c>
      <c r="R48" s="25">
        <f t="shared" si="16"/>
        <v>0</v>
      </c>
      <c r="S48" s="25">
        <f t="shared" si="16"/>
        <v>0</v>
      </c>
      <c r="T48" s="25">
        <f t="shared" si="16"/>
        <v>0</v>
      </c>
      <c r="U48" s="180"/>
      <c r="V48" s="220"/>
    </row>
    <row r="49" spans="1:21" s="34" customFormat="1" ht="24" customHeight="1">
      <c r="A49" s="231" t="s">
        <v>20</v>
      </c>
      <c r="B49" s="231"/>
      <c r="C49" s="231"/>
      <c r="D49" s="10">
        <f>D48+D46</f>
        <v>8</v>
      </c>
      <c r="E49" s="10">
        <f>E48+E46</f>
        <v>2</v>
      </c>
      <c r="F49" s="8"/>
      <c r="G49" s="8"/>
      <c r="H49" s="8"/>
      <c r="I49" s="8"/>
      <c r="J49" s="8"/>
      <c r="K49" s="8"/>
      <c r="L49" s="9"/>
      <c r="M49" s="17">
        <f t="shared" ref="M49:N49" si="17">M46+M48</f>
        <v>0</v>
      </c>
      <c r="N49" s="17">
        <f t="shared" si="17"/>
        <v>0</v>
      </c>
      <c r="O49" s="17">
        <f>O46+O48</f>
        <v>0</v>
      </c>
      <c r="P49" s="17">
        <f t="shared" ref="P49:T49" si="18">P46+P48</f>
        <v>0</v>
      </c>
      <c r="Q49" s="17">
        <f t="shared" si="18"/>
        <v>0</v>
      </c>
      <c r="R49" s="17">
        <f t="shared" si="18"/>
        <v>0</v>
      </c>
      <c r="S49" s="17">
        <f t="shared" si="18"/>
        <v>0</v>
      </c>
      <c r="T49" s="17">
        <f t="shared" si="18"/>
        <v>0</v>
      </c>
      <c r="U49" s="8"/>
    </row>
    <row r="50" spans="1:21" ht="24" customHeight="1">
      <c r="A50" s="178" t="s">
        <v>169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</row>
    <row r="51" spans="1:21" s="83" customFormat="1" ht="31.5" customHeight="1">
      <c r="A51" s="198">
        <v>6</v>
      </c>
      <c r="B51" s="195">
        <v>18</v>
      </c>
      <c r="C51" s="225" t="s">
        <v>147</v>
      </c>
      <c r="D51" s="181" t="s">
        <v>21</v>
      </c>
      <c r="E51" s="184" t="s">
        <v>15</v>
      </c>
      <c r="F51" s="156" t="s">
        <v>148</v>
      </c>
      <c r="G51" s="156" t="s">
        <v>149</v>
      </c>
      <c r="H51" s="156" t="s">
        <v>150</v>
      </c>
      <c r="I51" s="156" t="s">
        <v>173</v>
      </c>
      <c r="J51" s="78" t="s">
        <v>28</v>
      </c>
      <c r="K51" s="187" t="s">
        <v>151</v>
      </c>
      <c r="L51" s="78" t="s">
        <v>152</v>
      </c>
      <c r="M51" s="131"/>
      <c r="N51" s="131"/>
      <c r="O51" s="25"/>
      <c r="P51" s="25"/>
      <c r="Q51" s="13">
        <v>2.327</v>
      </c>
      <c r="R51" s="24"/>
      <c r="S51" s="25"/>
      <c r="T51" s="82">
        <f>SUM(O51:S51)</f>
        <v>2.327</v>
      </c>
      <c r="U51" s="190" t="s">
        <v>70</v>
      </c>
    </row>
    <row r="52" spans="1:21" s="1" customFormat="1" ht="31.5" customHeight="1">
      <c r="A52" s="199"/>
      <c r="B52" s="196"/>
      <c r="C52" s="229"/>
      <c r="D52" s="182"/>
      <c r="E52" s="185"/>
      <c r="F52" s="157"/>
      <c r="G52" s="157"/>
      <c r="H52" s="157"/>
      <c r="I52" s="157"/>
      <c r="J52" s="78" t="s">
        <v>14</v>
      </c>
      <c r="K52" s="188"/>
      <c r="L52" s="78" t="s">
        <v>26</v>
      </c>
      <c r="M52" s="131"/>
      <c r="N52" s="131"/>
      <c r="O52" s="13"/>
      <c r="P52" s="13">
        <v>1914.7429999999999</v>
      </c>
      <c r="Q52" s="13">
        <v>3311.5196000000001</v>
      </c>
      <c r="R52" s="24"/>
      <c r="S52" s="13"/>
      <c r="T52" s="82">
        <f t="shared" ref="T52:T60" si="19">SUM(O52:S52)</f>
        <v>5226.2626</v>
      </c>
      <c r="U52" s="191"/>
    </row>
    <row r="53" spans="1:21" s="84" customFormat="1" ht="31.5" customHeight="1">
      <c r="A53" s="199"/>
      <c r="B53" s="197"/>
      <c r="C53" s="226"/>
      <c r="D53" s="182"/>
      <c r="E53" s="185"/>
      <c r="F53" s="157"/>
      <c r="G53" s="157"/>
      <c r="H53" s="157"/>
      <c r="I53" s="157"/>
      <c r="J53" s="78" t="s">
        <v>14</v>
      </c>
      <c r="K53" s="188"/>
      <c r="L53" s="78" t="s">
        <v>153</v>
      </c>
      <c r="M53" s="131"/>
      <c r="N53" s="131"/>
      <c r="O53" s="24"/>
      <c r="P53" s="24">
        <v>470.35199999999998</v>
      </c>
      <c r="Q53" s="24">
        <v>263.22199999999998</v>
      </c>
      <c r="R53" s="24"/>
      <c r="S53" s="24"/>
      <c r="T53" s="82">
        <f t="shared" si="19"/>
        <v>733.57399999999996</v>
      </c>
      <c r="U53" s="191"/>
    </row>
    <row r="54" spans="1:21" s="86" customFormat="1">
      <c r="A54" s="199"/>
      <c r="B54" s="228" t="s">
        <v>31</v>
      </c>
      <c r="C54" s="228"/>
      <c r="D54" s="182"/>
      <c r="E54" s="185"/>
      <c r="F54" s="157"/>
      <c r="G54" s="157"/>
      <c r="H54" s="157"/>
      <c r="I54" s="157"/>
      <c r="J54" s="28"/>
      <c r="K54" s="188"/>
      <c r="L54" s="28"/>
      <c r="M54" s="27">
        <f t="shared" ref="M54:N54" si="20">SUM(M51:M53)</f>
        <v>0</v>
      </c>
      <c r="N54" s="27">
        <f t="shared" si="20"/>
        <v>0</v>
      </c>
      <c r="O54" s="27">
        <f>SUM(O51:O53)</f>
        <v>0</v>
      </c>
      <c r="P54" s="27">
        <f t="shared" ref="P54:S54" si="21">SUM(P51:P53)</f>
        <v>2385.0949999999998</v>
      </c>
      <c r="Q54" s="27">
        <f t="shared" si="21"/>
        <v>3577.0686000000005</v>
      </c>
      <c r="R54" s="27">
        <f>SUM(R51:R53)</f>
        <v>0</v>
      </c>
      <c r="S54" s="27">
        <f t="shared" si="21"/>
        <v>0</v>
      </c>
      <c r="T54" s="85">
        <f t="shared" si="19"/>
        <v>5962.1635999999999</v>
      </c>
      <c r="U54" s="191"/>
    </row>
    <row r="55" spans="1:21" s="84" customFormat="1" ht="31.5" customHeight="1">
      <c r="A55" s="199"/>
      <c r="B55" s="195">
        <v>19</v>
      </c>
      <c r="C55" s="225" t="s">
        <v>154</v>
      </c>
      <c r="D55" s="182"/>
      <c r="E55" s="185"/>
      <c r="F55" s="157"/>
      <c r="G55" s="157"/>
      <c r="H55" s="157"/>
      <c r="I55" s="157"/>
      <c r="J55" s="78" t="s">
        <v>28</v>
      </c>
      <c r="K55" s="188"/>
      <c r="L55" s="78" t="s">
        <v>152</v>
      </c>
      <c r="M55" s="131"/>
      <c r="N55" s="131"/>
      <c r="O55" s="24"/>
      <c r="P55" s="24"/>
      <c r="Q55" s="24">
        <v>2.327</v>
      </c>
      <c r="R55" s="24"/>
      <c r="S55" s="24"/>
      <c r="T55" s="82">
        <f t="shared" si="19"/>
        <v>2.327</v>
      </c>
      <c r="U55" s="191"/>
    </row>
    <row r="56" spans="1:21" s="84" customFormat="1" ht="31.5" customHeight="1">
      <c r="A56" s="199"/>
      <c r="B56" s="196"/>
      <c r="C56" s="229"/>
      <c r="D56" s="182"/>
      <c r="E56" s="185"/>
      <c r="F56" s="157"/>
      <c r="G56" s="157"/>
      <c r="H56" s="157"/>
      <c r="I56" s="157"/>
      <c r="J56" s="78" t="s">
        <v>14</v>
      </c>
      <c r="K56" s="188"/>
      <c r="L56" s="78" t="s">
        <v>26</v>
      </c>
      <c r="M56" s="131"/>
      <c r="N56" s="131"/>
      <c r="O56" s="24"/>
      <c r="P56" s="24">
        <v>1914.7429999999999</v>
      </c>
      <c r="Q56" s="24">
        <v>3311.5196000000001</v>
      </c>
      <c r="R56" s="24"/>
      <c r="S56" s="24"/>
      <c r="T56" s="82">
        <f t="shared" si="19"/>
        <v>5226.2626</v>
      </c>
      <c r="U56" s="191"/>
    </row>
    <row r="57" spans="1:21" s="84" customFormat="1" ht="31.5" customHeight="1">
      <c r="A57" s="199"/>
      <c r="B57" s="197"/>
      <c r="C57" s="226"/>
      <c r="D57" s="182"/>
      <c r="E57" s="185"/>
      <c r="F57" s="157"/>
      <c r="G57" s="157"/>
      <c r="H57" s="157"/>
      <c r="I57" s="157"/>
      <c r="J57" s="78" t="s">
        <v>14</v>
      </c>
      <c r="K57" s="189"/>
      <c r="L57" s="78" t="s">
        <v>153</v>
      </c>
      <c r="M57" s="131"/>
      <c r="N57" s="131"/>
      <c r="O57" s="24"/>
      <c r="P57" s="24">
        <v>470.35199999999998</v>
      </c>
      <c r="Q57" s="24">
        <v>263.22199999999998</v>
      </c>
      <c r="R57" s="24"/>
      <c r="S57" s="24"/>
      <c r="T57" s="82">
        <f t="shared" si="19"/>
        <v>733.57399999999996</v>
      </c>
      <c r="U57" s="191"/>
    </row>
    <row r="58" spans="1:21" s="86" customFormat="1">
      <c r="A58" s="199"/>
      <c r="B58" s="228" t="s">
        <v>31</v>
      </c>
      <c r="C58" s="228"/>
      <c r="D58" s="182"/>
      <c r="E58" s="185"/>
      <c r="F58" s="157"/>
      <c r="G58" s="157"/>
      <c r="H58" s="157"/>
      <c r="I58" s="157"/>
      <c r="J58" s="28"/>
      <c r="K58" s="87"/>
      <c r="L58" s="28"/>
      <c r="M58" s="27">
        <f t="shared" ref="M58:N58" si="22">SUM(M55:M57)</f>
        <v>0</v>
      </c>
      <c r="N58" s="27">
        <f t="shared" si="22"/>
        <v>0</v>
      </c>
      <c r="O58" s="27">
        <f>SUM(O55:O57)</f>
        <v>0</v>
      </c>
      <c r="P58" s="27">
        <f t="shared" ref="P58:S58" si="23">SUM(P55:P57)</f>
        <v>2385.0949999999998</v>
      </c>
      <c r="Q58" s="27">
        <f t="shared" si="23"/>
        <v>3577.0686000000005</v>
      </c>
      <c r="R58" s="27">
        <f t="shared" si="23"/>
        <v>0</v>
      </c>
      <c r="S58" s="27">
        <f t="shared" si="23"/>
        <v>0</v>
      </c>
      <c r="T58" s="85">
        <f t="shared" si="19"/>
        <v>5962.1635999999999</v>
      </c>
      <c r="U58" s="191"/>
    </row>
    <row r="59" spans="1:21" s="84" customFormat="1" ht="82.5" customHeight="1">
      <c r="A59" s="199"/>
      <c r="B59" s="81">
        <v>20</v>
      </c>
      <c r="C59" s="107" t="s">
        <v>106</v>
      </c>
      <c r="D59" s="183"/>
      <c r="E59" s="186"/>
      <c r="F59" s="158"/>
      <c r="G59" s="158"/>
      <c r="H59" s="158"/>
      <c r="I59" s="158"/>
      <c r="J59" s="78" t="s">
        <v>14</v>
      </c>
      <c r="K59" s="80" t="s">
        <v>155</v>
      </c>
      <c r="L59" s="78" t="s">
        <v>156</v>
      </c>
      <c r="M59" s="131"/>
      <c r="N59" s="131"/>
      <c r="O59" s="24"/>
      <c r="P59" s="24"/>
      <c r="Q59" s="24">
        <v>981</v>
      </c>
      <c r="R59" s="24">
        <v>440.2</v>
      </c>
      <c r="S59" s="24"/>
      <c r="T59" s="82">
        <f t="shared" si="19"/>
        <v>1421.2</v>
      </c>
      <c r="U59" s="191"/>
    </row>
    <row r="60" spans="1:21" s="86" customFormat="1">
      <c r="A60" s="200"/>
      <c r="B60" s="228" t="s">
        <v>31</v>
      </c>
      <c r="C60" s="228"/>
      <c r="D60" s="89"/>
      <c r="E60" s="90"/>
      <c r="F60" s="91"/>
      <c r="G60" s="91"/>
      <c r="H60" s="91"/>
      <c r="I60" s="91"/>
      <c r="J60" s="28"/>
      <c r="K60" s="87"/>
      <c r="L60" s="28"/>
      <c r="M60" s="27">
        <f t="shared" ref="M60:N60" si="24">SUM(M59)</f>
        <v>0</v>
      </c>
      <c r="N60" s="27">
        <f t="shared" si="24"/>
        <v>0</v>
      </c>
      <c r="O60" s="27">
        <f>SUM(O59)</f>
        <v>0</v>
      </c>
      <c r="P60" s="27">
        <f t="shared" ref="P60:S60" si="25">SUM(P59)</f>
        <v>0</v>
      </c>
      <c r="Q60" s="27">
        <f t="shared" si="25"/>
        <v>981</v>
      </c>
      <c r="R60" s="27">
        <f t="shared" si="25"/>
        <v>440.2</v>
      </c>
      <c r="S60" s="27">
        <f t="shared" si="25"/>
        <v>0</v>
      </c>
      <c r="T60" s="85">
        <f t="shared" si="19"/>
        <v>1421.2</v>
      </c>
      <c r="U60" s="191"/>
    </row>
    <row r="61" spans="1:21" s="92" customFormat="1" ht="34.5" customHeight="1">
      <c r="A61" s="230" t="s">
        <v>13</v>
      </c>
      <c r="B61" s="230"/>
      <c r="C61" s="230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26">M60+M54</f>
        <v>0</v>
      </c>
      <c r="N61" s="23">
        <f t="shared" si="26"/>
        <v>0</v>
      </c>
      <c r="O61" s="23">
        <f>O60+O54</f>
        <v>0</v>
      </c>
      <c r="P61" s="23">
        <f t="shared" ref="P61:S61" si="27">P60+P54</f>
        <v>2385.0949999999998</v>
      </c>
      <c r="Q61" s="23">
        <f>Q60+Q54</f>
        <v>4558.0686000000005</v>
      </c>
      <c r="R61" s="23">
        <f t="shared" si="27"/>
        <v>440.2</v>
      </c>
      <c r="S61" s="23">
        <f t="shared" si="27"/>
        <v>0</v>
      </c>
      <c r="T61" s="85">
        <f>SUM(O61:S61)</f>
        <v>7383.3635999999997</v>
      </c>
      <c r="U61" s="192"/>
    </row>
    <row r="62" spans="1:21" ht="30.75" customHeight="1">
      <c r="A62" s="134">
        <v>7</v>
      </c>
      <c r="B62" s="156">
        <v>21</v>
      </c>
      <c r="C62" s="217" t="s">
        <v>143</v>
      </c>
      <c r="D62" s="171" t="s">
        <v>21</v>
      </c>
      <c r="E62" s="171" t="s">
        <v>15</v>
      </c>
      <c r="F62" s="174" t="s">
        <v>24</v>
      </c>
      <c r="G62" s="156" t="s">
        <v>10</v>
      </c>
      <c r="H62" s="156" t="s">
        <v>33</v>
      </c>
      <c r="I62" s="156" t="s">
        <v>33</v>
      </c>
      <c r="J62" s="54" t="s">
        <v>28</v>
      </c>
      <c r="K62" s="156">
        <v>253</v>
      </c>
      <c r="L62" s="54" t="s">
        <v>77</v>
      </c>
      <c r="M62" s="131"/>
      <c r="N62" s="131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135" t="s">
        <v>190</v>
      </c>
    </row>
    <row r="63" spans="1:21" ht="30.75" customHeight="1">
      <c r="A63" s="134"/>
      <c r="B63" s="157"/>
      <c r="C63" s="218"/>
      <c r="D63" s="172"/>
      <c r="E63" s="172"/>
      <c r="F63" s="175"/>
      <c r="G63" s="157"/>
      <c r="H63" s="157"/>
      <c r="I63" s="157"/>
      <c r="J63" s="156" t="s">
        <v>14</v>
      </c>
      <c r="K63" s="157"/>
      <c r="L63" s="54" t="s">
        <v>78</v>
      </c>
      <c r="M63" s="131"/>
      <c r="N63" s="131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28">SUM(O63:S63)</f>
        <v>1162</v>
      </c>
      <c r="U63" s="135"/>
    </row>
    <row r="64" spans="1:21" ht="30.75" customHeight="1">
      <c r="A64" s="134"/>
      <c r="B64" s="158"/>
      <c r="C64" s="219"/>
      <c r="D64" s="172"/>
      <c r="E64" s="172"/>
      <c r="F64" s="175"/>
      <c r="G64" s="157"/>
      <c r="H64" s="157"/>
      <c r="I64" s="157"/>
      <c r="J64" s="158"/>
      <c r="K64" s="158"/>
      <c r="L64" s="129" t="s">
        <v>189</v>
      </c>
      <c r="M64" s="131"/>
      <c r="N64" s="131"/>
      <c r="O64" s="24"/>
      <c r="P64" s="24"/>
      <c r="Q64" s="24"/>
      <c r="R64" s="24">
        <v>830.3</v>
      </c>
      <c r="S64" s="24"/>
      <c r="T64" s="24">
        <f t="shared" si="28"/>
        <v>830.3</v>
      </c>
      <c r="U64" s="135"/>
    </row>
    <row r="65" spans="1:21" s="34" customFormat="1" ht="24" customHeight="1">
      <c r="A65" s="134"/>
      <c r="B65" s="163" t="s">
        <v>31</v>
      </c>
      <c r="C65" s="163"/>
      <c r="D65" s="172"/>
      <c r="E65" s="172"/>
      <c r="F65" s="175"/>
      <c r="G65" s="157"/>
      <c r="H65" s="157"/>
      <c r="I65" s="157"/>
      <c r="J65" s="4"/>
      <c r="K65" s="54"/>
      <c r="L65" s="56"/>
      <c r="M65" s="21">
        <f t="shared" ref="M65:N65" si="29">SUM(M62:M64)</f>
        <v>0</v>
      </c>
      <c r="N65" s="21">
        <f t="shared" si="29"/>
        <v>0</v>
      </c>
      <c r="O65" s="21">
        <f>SUM(O62:O64)</f>
        <v>0</v>
      </c>
      <c r="P65" s="21">
        <f t="shared" ref="P65:S65" si="30">SUM(P62:P64)</f>
        <v>0</v>
      </c>
      <c r="Q65" s="21">
        <f t="shared" si="30"/>
        <v>643.1</v>
      </c>
      <c r="R65" s="21">
        <f t="shared" si="30"/>
        <v>1718.8999999999999</v>
      </c>
      <c r="S65" s="21">
        <f t="shared" si="30"/>
        <v>0</v>
      </c>
      <c r="T65" s="21">
        <f>SUM(O65:S65)</f>
        <v>2362</v>
      </c>
      <c r="U65" s="135"/>
    </row>
    <row r="66" spans="1:21" ht="30.75" customHeight="1">
      <c r="A66" s="134"/>
      <c r="B66" s="156">
        <v>22</v>
      </c>
      <c r="C66" s="214" t="s">
        <v>90</v>
      </c>
      <c r="D66" s="172"/>
      <c r="E66" s="172"/>
      <c r="F66" s="175"/>
      <c r="G66" s="157"/>
      <c r="H66" s="157"/>
      <c r="I66" s="157"/>
      <c r="J66" s="54" t="s">
        <v>28</v>
      </c>
      <c r="K66" s="54"/>
      <c r="L66" s="129" t="s">
        <v>77</v>
      </c>
      <c r="M66" s="131"/>
      <c r="N66" s="131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135"/>
    </row>
    <row r="67" spans="1:21" ht="30.75" customHeight="1">
      <c r="A67" s="134"/>
      <c r="B67" s="157"/>
      <c r="C67" s="215"/>
      <c r="D67" s="172"/>
      <c r="E67" s="172"/>
      <c r="F67" s="175"/>
      <c r="G67" s="157"/>
      <c r="H67" s="157"/>
      <c r="I67" s="157"/>
      <c r="J67" s="156" t="s">
        <v>14</v>
      </c>
      <c r="K67" s="129"/>
      <c r="L67" s="129" t="s">
        <v>78</v>
      </c>
      <c r="M67" s="131"/>
      <c r="N67" s="131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31">SUM(O67:S67)</f>
        <v>1162</v>
      </c>
      <c r="U67" s="135"/>
    </row>
    <row r="68" spans="1:21" ht="30.75" customHeight="1">
      <c r="A68" s="134"/>
      <c r="B68" s="157"/>
      <c r="C68" s="215"/>
      <c r="D68" s="172"/>
      <c r="E68" s="172"/>
      <c r="F68" s="175"/>
      <c r="G68" s="157"/>
      <c r="H68" s="157"/>
      <c r="I68" s="157"/>
      <c r="J68" s="158"/>
      <c r="K68" s="129"/>
      <c r="L68" s="129" t="s">
        <v>189</v>
      </c>
      <c r="M68" s="131"/>
      <c r="N68" s="131"/>
      <c r="O68" s="24"/>
      <c r="P68" s="24"/>
      <c r="Q68" s="24"/>
      <c r="R68" s="24">
        <v>830.3</v>
      </c>
      <c r="S68" s="24"/>
      <c r="T68" s="24">
        <f t="shared" si="31"/>
        <v>830.3</v>
      </c>
      <c r="U68" s="135"/>
    </row>
    <row r="69" spans="1:21" ht="30.75" customHeight="1">
      <c r="A69" s="134"/>
      <c r="B69" s="158"/>
      <c r="C69" s="216"/>
      <c r="D69" s="172"/>
      <c r="E69" s="172"/>
      <c r="F69" s="175"/>
      <c r="G69" s="157"/>
      <c r="H69" s="157"/>
      <c r="I69" s="157"/>
      <c r="J69" s="129" t="s">
        <v>79</v>
      </c>
      <c r="K69" s="129"/>
      <c r="L69" s="129"/>
      <c r="M69" s="131"/>
      <c r="N69" s="131"/>
      <c r="O69" s="24"/>
      <c r="P69" s="24"/>
      <c r="Q69" s="24"/>
      <c r="R69" s="24">
        <v>87.3</v>
      </c>
      <c r="S69" s="24"/>
      <c r="T69" s="24">
        <f t="shared" si="31"/>
        <v>87.3</v>
      </c>
      <c r="U69" s="135"/>
    </row>
    <row r="70" spans="1:21" s="34" customFormat="1" ht="24" customHeight="1">
      <c r="A70" s="134"/>
      <c r="B70" s="163" t="s">
        <v>31</v>
      </c>
      <c r="C70" s="163"/>
      <c r="D70" s="173"/>
      <c r="E70" s="173"/>
      <c r="F70" s="176"/>
      <c r="G70" s="158"/>
      <c r="H70" s="158"/>
      <c r="I70" s="158"/>
      <c r="J70" s="4"/>
      <c r="K70" s="54"/>
      <c r="L70" s="56"/>
      <c r="M70" s="21">
        <f t="shared" ref="M70:N70" si="32">SUM(M66:M69)</f>
        <v>0</v>
      </c>
      <c r="N70" s="21">
        <f t="shared" si="32"/>
        <v>0</v>
      </c>
      <c r="O70" s="21">
        <f>SUM(O66:O69)</f>
        <v>0</v>
      </c>
      <c r="P70" s="21">
        <f t="shared" ref="P70:S70" si="33">SUM(P66:P69)</f>
        <v>0</v>
      </c>
      <c r="Q70" s="21">
        <f t="shared" si="33"/>
        <v>643.1</v>
      </c>
      <c r="R70" s="21">
        <f t="shared" si="33"/>
        <v>1806.1999999999998</v>
      </c>
      <c r="S70" s="21">
        <f t="shared" si="33"/>
        <v>0</v>
      </c>
      <c r="T70" s="21">
        <f>SUM(O70:S70)</f>
        <v>2449.2999999999997</v>
      </c>
      <c r="U70" s="135"/>
    </row>
    <row r="71" spans="1:21" s="34" customFormat="1" ht="24" customHeight="1">
      <c r="A71" s="221" t="s">
        <v>13</v>
      </c>
      <c r="B71" s="221"/>
      <c r="C71" s="221"/>
      <c r="D71" s="55">
        <v>2</v>
      </c>
      <c r="E71" s="55">
        <v>1</v>
      </c>
      <c r="F71" s="18"/>
      <c r="G71" s="66"/>
      <c r="H71" s="66"/>
      <c r="I71" s="66"/>
      <c r="J71" s="66"/>
      <c r="K71" s="66"/>
      <c r="L71" s="66"/>
      <c r="M71" s="25">
        <f t="shared" ref="M71:N71" si="34">M70</f>
        <v>0</v>
      </c>
      <c r="N71" s="25">
        <f t="shared" si="34"/>
        <v>0</v>
      </c>
      <c r="O71" s="25">
        <f t="shared" ref="O71:P71" si="35">O70</f>
        <v>0</v>
      </c>
      <c r="P71" s="25">
        <f t="shared" si="35"/>
        <v>0</v>
      </c>
      <c r="Q71" s="25">
        <f>Q70</f>
        <v>643.1</v>
      </c>
      <c r="R71" s="25">
        <f t="shared" ref="R71:S71" si="36">R70</f>
        <v>1806.1999999999998</v>
      </c>
      <c r="S71" s="25">
        <f t="shared" si="36"/>
        <v>0</v>
      </c>
      <c r="T71" s="25">
        <f>SUM(O71:S71)</f>
        <v>2449.2999999999997</v>
      </c>
      <c r="U71" s="135"/>
    </row>
    <row r="72" spans="1:21" s="11" customFormat="1" ht="55.5" customHeight="1">
      <c r="A72" s="154">
        <v>8</v>
      </c>
      <c r="B72" s="137">
        <v>23</v>
      </c>
      <c r="C72" s="210" t="s">
        <v>87</v>
      </c>
      <c r="D72" s="168" t="s">
        <v>21</v>
      </c>
      <c r="E72" s="171" t="s">
        <v>15</v>
      </c>
      <c r="F72" s="174" t="s">
        <v>145</v>
      </c>
      <c r="G72" s="159" t="s">
        <v>11</v>
      </c>
      <c r="H72" s="159" t="s">
        <v>34</v>
      </c>
      <c r="I72" s="159" t="s">
        <v>34</v>
      </c>
      <c r="J72" s="54" t="s">
        <v>28</v>
      </c>
      <c r="K72" s="188"/>
      <c r="L72" s="62" t="s">
        <v>80</v>
      </c>
      <c r="M72" s="62"/>
      <c r="N72" s="62"/>
      <c r="O72" s="24"/>
      <c r="P72" s="29"/>
      <c r="Q72" s="29">
        <v>114.131</v>
      </c>
      <c r="R72" s="24">
        <v>248.58099999999999</v>
      </c>
      <c r="S72" s="24"/>
      <c r="T72" s="24">
        <f>R72+Q72+P72+O72+S72</f>
        <v>362.71199999999999</v>
      </c>
      <c r="U72" s="151" t="s">
        <v>76</v>
      </c>
    </row>
    <row r="73" spans="1:21" s="11" customFormat="1" ht="55.5" customHeight="1">
      <c r="A73" s="154"/>
      <c r="B73" s="137"/>
      <c r="C73" s="210"/>
      <c r="D73" s="169"/>
      <c r="E73" s="172"/>
      <c r="F73" s="175"/>
      <c r="G73" s="160"/>
      <c r="H73" s="160"/>
      <c r="I73" s="160"/>
      <c r="J73" s="54" t="s">
        <v>14</v>
      </c>
      <c r="K73" s="188"/>
      <c r="L73" s="62" t="s">
        <v>30</v>
      </c>
      <c r="M73" s="62"/>
      <c r="N73" s="62"/>
      <c r="O73" s="24"/>
      <c r="P73" s="29"/>
      <c r="Q73" s="29">
        <v>382.89100000000002</v>
      </c>
      <c r="R73" s="24">
        <v>365.14100000000002</v>
      </c>
      <c r="S73" s="24"/>
      <c r="T73" s="24">
        <f t="shared" ref="T73:T74" si="37">R73+Q73+P73+O73+S73</f>
        <v>748.03200000000004</v>
      </c>
      <c r="U73" s="151"/>
    </row>
    <row r="74" spans="1:21" s="11" customFormat="1" ht="55.5" customHeight="1">
      <c r="A74" s="154"/>
      <c r="B74" s="137"/>
      <c r="C74" s="210"/>
      <c r="D74" s="169"/>
      <c r="E74" s="172"/>
      <c r="F74" s="175"/>
      <c r="G74" s="160"/>
      <c r="H74" s="160"/>
      <c r="I74" s="160"/>
      <c r="J74" s="54" t="s">
        <v>14</v>
      </c>
      <c r="K74" s="189"/>
      <c r="L74" s="62" t="s">
        <v>75</v>
      </c>
      <c r="M74" s="62"/>
      <c r="N74" s="62"/>
      <c r="O74" s="24"/>
      <c r="P74" s="29"/>
      <c r="Q74" s="29">
        <v>50.121600000000001</v>
      </c>
      <c r="R74" s="24">
        <v>111.5</v>
      </c>
      <c r="S74" s="24"/>
      <c r="T74" s="24">
        <f t="shared" si="37"/>
        <v>161.6216</v>
      </c>
      <c r="U74" s="151"/>
    </row>
    <row r="75" spans="1:21" s="34" customFormat="1" ht="24" customHeight="1">
      <c r="A75" s="235" t="s">
        <v>13</v>
      </c>
      <c r="B75" s="236"/>
      <c r="C75" s="237"/>
      <c r="D75" s="55">
        <v>1</v>
      </c>
      <c r="E75" s="55">
        <v>1</v>
      </c>
      <c r="F75" s="18"/>
      <c r="G75" s="66"/>
      <c r="H75" s="66"/>
      <c r="I75" s="66"/>
      <c r="J75" s="66"/>
      <c r="K75" s="66"/>
      <c r="L75" s="66"/>
      <c r="M75" s="25">
        <f t="shared" ref="M75:N75" si="38">M74+M73+M72</f>
        <v>0</v>
      </c>
      <c r="N75" s="25">
        <f t="shared" si="38"/>
        <v>0</v>
      </c>
      <c r="O75" s="25">
        <f>O74+O73+O72</f>
        <v>0</v>
      </c>
      <c r="P75" s="25">
        <f t="shared" ref="P75:T75" si="39">P74+P73+P72</f>
        <v>0</v>
      </c>
      <c r="Q75" s="25">
        <f t="shared" si="39"/>
        <v>547.14359999999999</v>
      </c>
      <c r="R75" s="25">
        <f t="shared" si="39"/>
        <v>725.22199999999998</v>
      </c>
      <c r="S75" s="25">
        <f t="shared" si="39"/>
        <v>0</v>
      </c>
      <c r="T75" s="25">
        <f t="shared" si="39"/>
        <v>1272.3656000000001</v>
      </c>
      <c r="U75" s="48"/>
    </row>
    <row r="76" spans="1:21" s="34" customFormat="1" ht="24" customHeight="1">
      <c r="A76" s="238" t="s">
        <v>20</v>
      </c>
      <c r="B76" s="239"/>
      <c r="C76" s="240"/>
      <c r="D76" s="10">
        <f>D75+D71+D61</f>
        <v>6</v>
      </c>
      <c r="E76" s="10">
        <f>E75+E71+E61</f>
        <v>3</v>
      </c>
      <c r="F76" s="8"/>
      <c r="G76" s="8"/>
      <c r="H76" s="8"/>
      <c r="I76" s="8"/>
      <c r="J76" s="8"/>
      <c r="K76" s="8"/>
      <c r="L76" s="9"/>
      <c r="M76" s="17">
        <f t="shared" ref="M76:N76" si="40">M75+M71+M61</f>
        <v>0</v>
      </c>
      <c r="N76" s="17">
        <f t="shared" si="40"/>
        <v>0</v>
      </c>
      <c r="O76" s="17">
        <f t="shared" ref="O76:T76" si="41">O75+O71+O61</f>
        <v>0</v>
      </c>
      <c r="P76" s="17">
        <f t="shared" si="41"/>
        <v>2385.0949999999998</v>
      </c>
      <c r="Q76" s="17">
        <f t="shared" si="41"/>
        <v>5748.3122000000003</v>
      </c>
      <c r="R76" s="17">
        <f t="shared" si="41"/>
        <v>2971.6219999999994</v>
      </c>
      <c r="S76" s="17">
        <f t="shared" si="41"/>
        <v>0</v>
      </c>
      <c r="T76" s="17">
        <f t="shared" si="41"/>
        <v>11105.029199999999</v>
      </c>
      <c r="U76" s="8"/>
    </row>
    <row r="77" spans="1:21" ht="24" customHeight="1">
      <c r="A77" s="178" t="s">
        <v>176</v>
      </c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 ht="172.5" customHeight="1">
      <c r="A78" s="125">
        <v>9</v>
      </c>
      <c r="B78" s="123">
        <v>24</v>
      </c>
      <c r="C78" s="112" t="s">
        <v>122</v>
      </c>
      <c r="D78" s="109" t="s">
        <v>21</v>
      </c>
      <c r="E78" s="126" t="s">
        <v>15</v>
      </c>
      <c r="F78" s="127" t="s">
        <v>107</v>
      </c>
      <c r="G78" s="120" t="s">
        <v>10</v>
      </c>
      <c r="H78" s="120" t="s">
        <v>33</v>
      </c>
      <c r="I78" s="120" t="s">
        <v>34</v>
      </c>
      <c r="J78" s="122"/>
      <c r="K78" s="120"/>
      <c r="L78" s="110"/>
      <c r="M78" s="110"/>
      <c r="N78" s="110"/>
      <c r="O78" s="110"/>
      <c r="P78" s="110"/>
      <c r="Q78" s="110"/>
      <c r="R78" s="110"/>
      <c r="S78" s="110"/>
      <c r="T78" s="110"/>
      <c r="U78" s="118" t="s">
        <v>187</v>
      </c>
    </row>
    <row r="79" spans="1:21" s="34" customFormat="1" ht="24" customHeight="1">
      <c r="A79" s="227" t="s">
        <v>13</v>
      </c>
      <c r="B79" s="227"/>
      <c r="C79" s="227"/>
      <c r="D79" s="55">
        <v>1</v>
      </c>
      <c r="E79" s="55">
        <v>1</v>
      </c>
      <c r="F79" s="18"/>
      <c r="G79" s="119"/>
      <c r="H79" s="119"/>
      <c r="I79" s="119"/>
      <c r="J79" s="119"/>
      <c r="K79" s="119"/>
      <c r="L79" s="119"/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48"/>
    </row>
    <row r="80" spans="1:21" s="52" customFormat="1" ht="102" customHeight="1">
      <c r="A80" s="153">
        <v>10</v>
      </c>
      <c r="B80" s="73">
        <v>25</v>
      </c>
      <c r="C80" s="100" t="s">
        <v>143</v>
      </c>
      <c r="D80" s="168" t="s">
        <v>21</v>
      </c>
      <c r="E80" s="171" t="s">
        <v>15</v>
      </c>
      <c r="F80" s="241" t="s">
        <v>125</v>
      </c>
      <c r="G80" s="156" t="s">
        <v>33</v>
      </c>
      <c r="H80" s="156" t="s">
        <v>34</v>
      </c>
      <c r="I80" s="156" t="s">
        <v>186</v>
      </c>
      <c r="J80" s="72" t="s">
        <v>14</v>
      </c>
      <c r="K80" s="49"/>
      <c r="L80" s="50"/>
      <c r="M80" s="50"/>
      <c r="N80" s="50"/>
      <c r="O80" s="42"/>
      <c r="P80" s="42"/>
      <c r="Q80" s="51"/>
      <c r="R80" s="51"/>
      <c r="S80" s="51"/>
      <c r="T80" s="51">
        <f>Q80</f>
        <v>0</v>
      </c>
      <c r="U80" s="156" t="s">
        <v>60</v>
      </c>
    </row>
    <row r="81" spans="1:22" s="34" customFormat="1" ht="24" customHeight="1">
      <c r="A81" s="154"/>
      <c r="B81" s="244" t="s">
        <v>31</v>
      </c>
      <c r="C81" s="245"/>
      <c r="D81" s="169"/>
      <c r="E81" s="172"/>
      <c r="F81" s="242"/>
      <c r="G81" s="157"/>
      <c r="H81" s="157"/>
      <c r="I81" s="157"/>
      <c r="J81" s="43"/>
      <c r="K81" s="38"/>
      <c r="L81" s="39"/>
      <c r="M81" s="27">
        <f t="shared" ref="M81:T81" si="42">M80</f>
        <v>0</v>
      </c>
      <c r="N81" s="27">
        <f t="shared" si="42"/>
        <v>0</v>
      </c>
      <c r="O81" s="27">
        <f t="shared" si="42"/>
        <v>0</v>
      </c>
      <c r="P81" s="27">
        <f t="shared" si="42"/>
        <v>0</v>
      </c>
      <c r="Q81" s="27">
        <f t="shared" si="42"/>
        <v>0</v>
      </c>
      <c r="R81" s="27">
        <f t="shared" si="42"/>
        <v>0</v>
      </c>
      <c r="S81" s="27">
        <f t="shared" si="42"/>
        <v>0</v>
      </c>
      <c r="T81" s="27">
        <f t="shared" si="42"/>
        <v>0</v>
      </c>
      <c r="U81" s="157"/>
    </row>
    <row r="82" spans="1:22" s="52" customFormat="1" ht="126" customHeight="1">
      <c r="A82" s="155"/>
      <c r="B82" s="73">
        <v>26</v>
      </c>
      <c r="C82" s="105" t="s">
        <v>121</v>
      </c>
      <c r="D82" s="169"/>
      <c r="E82" s="172"/>
      <c r="F82" s="242"/>
      <c r="G82" s="157"/>
      <c r="H82" s="157"/>
      <c r="I82" s="157"/>
      <c r="J82" s="63" t="s">
        <v>19</v>
      </c>
      <c r="K82" s="49"/>
      <c r="L82" s="50"/>
      <c r="M82" s="50"/>
      <c r="N82" s="50"/>
      <c r="O82" s="42"/>
      <c r="P82" s="42"/>
      <c r="Q82" s="44">
        <v>834.16700000000003</v>
      </c>
      <c r="R82" s="51"/>
      <c r="S82" s="51"/>
      <c r="T82" s="51">
        <f>Q82</f>
        <v>834.16700000000003</v>
      </c>
      <c r="U82" s="157"/>
    </row>
    <row r="83" spans="1:22" s="34" customFormat="1" ht="24" customHeight="1">
      <c r="A83" s="69"/>
      <c r="B83" s="244" t="s">
        <v>31</v>
      </c>
      <c r="C83" s="245"/>
      <c r="D83" s="170"/>
      <c r="E83" s="173"/>
      <c r="F83" s="243"/>
      <c r="G83" s="158"/>
      <c r="H83" s="158"/>
      <c r="I83" s="158"/>
      <c r="J83" s="43"/>
      <c r="K83" s="38"/>
      <c r="L83" s="39"/>
      <c r="M83" s="27">
        <f t="shared" ref="M83:N83" si="43">M82</f>
        <v>0</v>
      </c>
      <c r="N83" s="27">
        <f t="shared" si="43"/>
        <v>0</v>
      </c>
      <c r="O83" s="27">
        <f t="shared" ref="O83:T83" si="44">O82</f>
        <v>0</v>
      </c>
      <c r="P83" s="27">
        <f t="shared" si="44"/>
        <v>0</v>
      </c>
      <c r="Q83" s="27">
        <f t="shared" si="44"/>
        <v>834.16700000000003</v>
      </c>
      <c r="R83" s="27">
        <f t="shared" si="44"/>
        <v>0</v>
      </c>
      <c r="S83" s="27">
        <f t="shared" si="44"/>
        <v>0</v>
      </c>
      <c r="T83" s="27">
        <f t="shared" si="44"/>
        <v>834.16700000000003</v>
      </c>
      <c r="U83" s="157"/>
    </row>
    <row r="84" spans="1:22" s="34" customFormat="1" ht="24" customHeight="1">
      <c r="A84" s="221" t="s">
        <v>13</v>
      </c>
      <c r="B84" s="221"/>
      <c r="C84" s="221"/>
      <c r="D84" s="66">
        <v>2</v>
      </c>
      <c r="E84" s="99">
        <v>1</v>
      </c>
      <c r="F84" s="46"/>
      <c r="G84" s="43"/>
      <c r="H84" s="43"/>
      <c r="I84" s="43"/>
      <c r="J84" s="43"/>
      <c r="K84" s="38"/>
      <c r="L84" s="39"/>
      <c r="M84" s="23">
        <f t="shared" ref="M84:N84" si="45">M82</f>
        <v>0</v>
      </c>
      <c r="N84" s="23">
        <f t="shared" si="45"/>
        <v>0</v>
      </c>
      <c r="O84" s="23">
        <f>O82</f>
        <v>0</v>
      </c>
      <c r="P84" s="23">
        <f t="shared" ref="P84:T84" si="46">P82</f>
        <v>0</v>
      </c>
      <c r="Q84" s="23">
        <f t="shared" si="46"/>
        <v>834.16700000000003</v>
      </c>
      <c r="R84" s="23">
        <f t="shared" si="46"/>
        <v>0</v>
      </c>
      <c r="S84" s="23">
        <f t="shared" si="46"/>
        <v>0</v>
      </c>
      <c r="T84" s="23">
        <f t="shared" si="46"/>
        <v>834.16700000000003</v>
      </c>
      <c r="U84" s="158"/>
    </row>
    <row r="85" spans="1:22" s="34" customFormat="1" ht="24" customHeight="1">
      <c r="A85" s="231" t="s">
        <v>20</v>
      </c>
      <c r="B85" s="231"/>
      <c r="C85" s="231"/>
      <c r="D85" s="10">
        <f>D79+D84</f>
        <v>3</v>
      </c>
      <c r="E85" s="10">
        <f>E79+E84</f>
        <v>2</v>
      </c>
      <c r="F85" s="10"/>
      <c r="G85" s="10"/>
      <c r="H85" s="10"/>
      <c r="I85" s="10"/>
      <c r="J85" s="10"/>
      <c r="K85" s="10"/>
      <c r="L85" s="10"/>
      <c r="M85" s="17">
        <f t="shared" ref="M85:N85" si="47">M79+M84</f>
        <v>0</v>
      </c>
      <c r="N85" s="17">
        <f t="shared" si="47"/>
        <v>0</v>
      </c>
      <c r="O85" s="17">
        <f>O79+O84</f>
        <v>0</v>
      </c>
      <c r="P85" s="17">
        <f t="shared" ref="P85:Q85" si="48">P79+P84</f>
        <v>0</v>
      </c>
      <c r="Q85" s="17">
        <f t="shared" si="48"/>
        <v>834.16700000000003</v>
      </c>
      <c r="R85" s="17">
        <f>R79+R84</f>
        <v>0</v>
      </c>
      <c r="S85" s="17">
        <f>S79+S84</f>
        <v>0</v>
      </c>
      <c r="T85" s="17">
        <f>T79+T84</f>
        <v>834.16700000000003</v>
      </c>
      <c r="U85" s="8"/>
    </row>
    <row r="86" spans="1:22" ht="24" customHeight="1">
      <c r="A86" s="232" t="s">
        <v>16</v>
      </c>
      <c r="B86" s="233"/>
      <c r="C86" s="234"/>
      <c r="D86" s="55">
        <f>D85+D49+D30+D76</f>
        <v>26</v>
      </c>
      <c r="E86" s="55">
        <f>E85+E76+E49+E30</f>
        <v>10</v>
      </c>
      <c r="F86" s="204"/>
      <c r="G86" s="205"/>
      <c r="H86" s="205"/>
      <c r="I86" s="205"/>
      <c r="J86" s="205"/>
      <c r="K86" s="205"/>
      <c r="L86" s="206"/>
      <c r="M86" s="37">
        <f t="shared" ref="M86:N86" si="49">M85+M76+M49+M30</f>
        <v>0</v>
      </c>
      <c r="N86" s="37">
        <f t="shared" si="49"/>
        <v>0</v>
      </c>
      <c r="O86" s="37">
        <f t="shared" ref="O86:S86" si="50">O85+O76+O49+O30</f>
        <v>0</v>
      </c>
      <c r="P86" s="37">
        <f t="shared" si="50"/>
        <v>2689.7839999999997</v>
      </c>
      <c r="Q86" s="37">
        <f t="shared" si="50"/>
        <v>6957.9421000000002</v>
      </c>
      <c r="R86" s="37">
        <f t="shared" si="50"/>
        <v>3408.2289999999994</v>
      </c>
      <c r="S86" s="37">
        <f t="shared" si="50"/>
        <v>0</v>
      </c>
      <c r="T86" s="37">
        <f>SUM(O86:S86)</f>
        <v>13055.955099999999</v>
      </c>
      <c r="U86" s="14"/>
    </row>
    <row r="89" spans="1:22" s="11" customFormat="1">
      <c r="A89" s="71"/>
      <c r="B89" s="53"/>
      <c r="C89" s="45"/>
      <c r="O89" s="41"/>
      <c r="V89" s="33"/>
    </row>
  </sheetData>
  <mergeCells count="139">
    <mergeCell ref="I62:I70"/>
    <mergeCell ref="U62:U71"/>
    <mergeCell ref="B65:C65"/>
    <mergeCell ref="B70:C70"/>
    <mergeCell ref="A71:C71"/>
    <mergeCell ref="A62:A70"/>
    <mergeCell ref="D62:D70"/>
    <mergeCell ref="E62:E70"/>
    <mergeCell ref="A30:C30"/>
    <mergeCell ref="V47:V48"/>
    <mergeCell ref="A48:C48"/>
    <mergeCell ref="A31:U31"/>
    <mergeCell ref="A32:A45"/>
    <mergeCell ref="D32:D45"/>
    <mergeCell ref="E32:E45"/>
    <mergeCell ref="F32:F45"/>
    <mergeCell ref="G32:G45"/>
    <mergeCell ref="H32:H45"/>
    <mergeCell ref="J32:J45"/>
    <mergeCell ref="A46:C46"/>
    <mergeCell ref="I32:I45"/>
    <mergeCell ref="U47:U48"/>
    <mergeCell ref="F62:F70"/>
    <mergeCell ref="U32:U45"/>
    <mergeCell ref="B33:C33"/>
    <mergeCell ref="B35:C35"/>
    <mergeCell ref="B37:C37"/>
    <mergeCell ref="B39:C39"/>
    <mergeCell ref="B41:C41"/>
    <mergeCell ref="B43:C43"/>
    <mergeCell ref="B45:C45"/>
    <mergeCell ref="J63:J64"/>
    <mergeCell ref="K62:K64"/>
    <mergeCell ref="C62:C64"/>
    <mergeCell ref="B62:B64"/>
    <mergeCell ref="J67:J68"/>
    <mergeCell ref="C66:C69"/>
    <mergeCell ref="B66:B69"/>
    <mergeCell ref="A50:U50"/>
    <mergeCell ref="F51:F59"/>
    <mergeCell ref="G51:G59"/>
    <mergeCell ref="H51:H59"/>
    <mergeCell ref="I51:I59"/>
    <mergeCell ref="A49:C49"/>
    <mergeCell ref="G62:G70"/>
    <mergeCell ref="H62:H70"/>
    <mergeCell ref="A85:C85"/>
    <mergeCell ref="A86:C86"/>
    <mergeCell ref="F86:L86"/>
    <mergeCell ref="A75:C75"/>
    <mergeCell ref="A76:C76"/>
    <mergeCell ref="A77:U77"/>
    <mergeCell ref="A80:A82"/>
    <mergeCell ref="D80:D83"/>
    <mergeCell ref="E80:E83"/>
    <mergeCell ref="F80:F83"/>
    <mergeCell ref="G80:G83"/>
    <mergeCell ref="H80:H83"/>
    <mergeCell ref="I80:I83"/>
    <mergeCell ref="U80:U84"/>
    <mergeCell ref="B81:C81"/>
    <mergeCell ref="B83:C83"/>
    <mergeCell ref="A84:C84"/>
    <mergeCell ref="A79:C79"/>
    <mergeCell ref="K72:K74"/>
    <mergeCell ref="U72:U74"/>
    <mergeCell ref="B72:B74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D51:D59"/>
    <mergeCell ref="E51:E59"/>
    <mergeCell ref="C72:C74"/>
    <mergeCell ref="D72:D74"/>
    <mergeCell ref="A72:A74"/>
    <mergeCell ref="E72:E74"/>
    <mergeCell ref="F72:F74"/>
    <mergeCell ref="G72:G74"/>
    <mergeCell ref="H72:H74"/>
    <mergeCell ref="I72:I74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U10:U15"/>
    <mergeCell ref="A15:C15"/>
    <mergeCell ref="A8:B8"/>
    <mergeCell ref="A9:T9"/>
    <mergeCell ref="B10:B14"/>
    <mergeCell ref="C10:C14"/>
    <mergeCell ref="D10:D14"/>
    <mergeCell ref="E10:E14"/>
    <mergeCell ref="F10:F14"/>
    <mergeCell ref="G10:G14"/>
    <mergeCell ref="H10:H14"/>
    <mergeCell ref="I10:I14"/>
    <mergeCell ref="K10:K14"/>
    <mergeCell ref="J11:J14"/>
    <mergeCell ref="A10:A14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A24:A28"/>
    <mergeCell ref="D24:D28"/>
    <mergeCell ref="E24:E28"/>
    <mergeCell ref="F24:F28"/>
    <mergeCell ref="G24:G28"/>
    <mergeCell ref="H24:H28"/>
    <mergeCell ref="I24:I28"/>
    <mergeCell ref="J24:J28"/>
    <mergeCell ref="U24:U29"/>
    <mergeCell ref="A29:C29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</vt:lpstr>
      <vt:lpstr>Рус </vt:lpstr>
      <vt:lpstr>Каз!Область_печати</vt:lpstr>
      <vt:lpstr>'Рус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2026-08-14T12:27:03Z</dcterms:modified>
</cp:coreProperties>
</file>