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\Desktop\ВЫДВИЖЕНИЯ  ФОРМЫ ОТЧЕТНОСТИ МАСЛИХАТ 2026\ИТОГИ ВЫДВИЖЕНИЯ 27.10.2026\"/>
    </mc:Choice>
  </mc:AlternateContent>
  <bookViews>
    <workbookView xWindow="0" yWindow="0" windowWidth="28800" windowHeight="12330"/>
  </bookViews>
  <sheets>
    <sheet name="ҚАЗ" sheetId="20" r:id="rId1"/>
    <sheet name="Лист2" sheetId="15" state="hidden" r:id="rId2"/>
  </sheets>
  <definedNames>
    <definedName name="_xlnm.Print_Area" localSheetId="0">ҚАЗ!$A$1:$AF$22</definedName>
  </definedNames>
  <calcPr calcId="162913"/>
</workbook>
</file>

<file path=xl/calcChain.xml><?xml version="1.0" encoding="utf-8"?>
<calcChain xmlns="http://schemas.openxmlformats.org/spreadsheetml/2006/main">
  <c r="I11" i="20" l="1"/>
  <c r="O11" i="20"/>
  <c r="AA11" i="20" l="1"/>
  <c r="X11" i="20"/>
  <c r="U11" i="20"/>
  <c r="R11" i="20"/>
  <c r="L11" i="20"/>
  <c r="R27" i="15" l="1"/>
  <c r="Q27" i="15"/>
  <c r="O27" i="15"/>
  <c r="M27" i="15"/>
  <c r="K27" i="15"/>
  <c r="I27" i="15"/>
  <c r="H27" i="15"/>
  <c r="G27" i="15"/>
  <c r="G28" i="15" s="1"/>
  <c r="D27" i="15"/>
  <c r="O28" i="15" s="1"/>
  <c r="C27" i="15"/>
  <c r="F26" i="15"/>
  <c r="E26" i="15"/>
  <c r="F25" i="15"/>
  <c r="E25" i="15"/>
  <c r="F24" i="15"/>
  <c r="E24" i="15"/>
  <c r="F23" i="15"/>
  <c r="E23" i="15"/>
  <c r="E22" i="15"/>
  <c r="F21" i="15"/>
  <c r="E21" i="15"/>
  <c r="F20" i="15"/>
  <c r="E20" i="15"/>
  <c r="F19" i="15"/>
  <c r="E19" i="15"/>
  <c r="F18" i="15"/>
  <c r="E18" i="15"/>
  <c r="F17" i="15"/>
  <c r="E17" i="15"/>
  <c r="F16" i="15"/>
  <c r="E16" i="15"/>
  <c r="F15" i="15"/>
  <c r="E15" i="15"/>
  <c r="P14" i="15"/>
  <c r="N14" i="15"/>
  <c r="L14" i="15"/>
  <c r="E14" i="15"/>
  <c r="F13" i="15"/>
  <c r="E13" i="15"/>
  <c r="P12" i="15"/>
  <c r="N12" i="15"/>
  <c r="L12" i="15"/>
  <c r="J12" i="15"/>
  <c r="J27" i="15" s="1"/>
  <c r="E12" i="15"/>
  <c r="F11" i="15"/>
  <c r="E11" i="15"/>
  <c r="P10" i="15"/>
  <c r="N10" i="15"/>
  <c r="L10" i="15"/>
  <c r="E10" i="15"/>
  <c r="F10" i="15" l="1"/>
  <c r="E27" i="15"/>
  <c r="I28" i="15"/>
  <c r="K28" i="15"/>
  <c r="N27" i="15"/>
  <c r="L27" i="15"/>
  <c r="M28" i="15"/>
  <c r="P27" i="15"/>
  <c r="F12" i="15"/>
  <c r="F14" i="15"/>
  <c r="F27" i="15" l="1"/>
  <c r="F28" i="15" s="1"/>
</calcChain>
</file>

<file path=xl/sharedStrings.xml><?xml version="1.0" encoding="utf-8"?>
<sst xmlns="http://schemas.openxmlformats.org/spreadsheetml/2006/main" count="101" uniqueCount="58">
  <si>
    <t>N п/п</t>
  </si>
  <si>
    <t>СВЕДЕНИЯ</t>
  </si>
  <si>
    <t>Количество мандатов</t>
  </si>
  <si>
    <t>Примечание: партии расположены в порядке их первичной регистрации в Министерстве юстиции РК</t>
  </si>
  <si>
    <t>%</t>
  </si>
  <si>
    <t xml:space="preserve">«Народная партия Казахстана» </t>
  </si>
  <si>
    <t xml:space="preserve">Демократическая Партия Казахстана «Ак жол» </t>
  </si>
  <si>
    <t xml:space="preserve">Политическая партия «ADAL» </t>
  </si>
  <si>
    <t xml:space="preserve">Народно-демократическая патриотическая партия «Ауыл» </t>
  </si>
  <si>
    <t xml:space="preserve">«Общенациональная социал-демократическая партия» </t>
  </si>
  <si>
    <t xml:space="preserve">Партия «Nur Otan» 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</si>
  <si>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</si>
  <si>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</si>
  <si>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</si>
  <si>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</si>
  <si>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</si>
  <si>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</si>
  <si>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</si>
  <si>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</si>
  <si>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</si>
  <si>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</si>
  <si>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</si>
  <si>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</si>
  <si>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</si>
  <si>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</si>
  <si>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г. Нур-Султан</t>
  </si>
  <si>
    <t>г. Алматы</t>
  </si>
  <si>
    <t>г.Шымкент</t>
  </si>
  <si>
    <t>Регион</t>
  </si>
  <si>
    <t>Количество маслихатов</t>
  </si>
  <si>
    <t>количество партийных списков</t>
  </si>
  <si>
    <t>выдвинуты</t>
  </si>
  <si>
    <t>зарегистрированы</t>
  </si>
  <si>
    <t>по состоянию на 25 декабря 2020 г.</t>
  </si>
  <si>
    <t>о ходе выдвижения и регистрации партийных списков кандидатов в депутаты маслихатов городов</t>
  </si>
  <si>
    <t>примечание</t>
  </si>
  <si>
    <t>«Ақ Жол» Қазақстанның Демократиялық партиясы</t>
  </si>
  <si>
    <t>Қазақстан Халық партиясы</t>
  </si>
  <si>
    <t>«Ауыл» Халықтық-демократиялық патриоттық партиясы</t>
  </si>
  <si>
    <t>Жалпыұлттық социал-демократиялық партия</t>
  </si>
  <si>
    <t>«Қазақстанның «Байтақ» жасылдар партиясы»</t>
  </si>
  <si>
    <t>«Respublica» партиясы»</t>
  </si>
  <si>
    <t>МӘЛІМЕТТЕР</t>
  </si>
  <si>
    <t xml:space="preserve"> р/б N</t>
  </si>
  <si>
    <t>Өңір</t>
  </si>
  <si>
    <t xml:space="preserve">Партиялық тізімдер ұсынылды </t>
  </si>
  <si>
    <t>партиялық тізімдер саны</t>
  </si>
  <si>
    <t>оның ішінде адам</t>
  </si>
  <si>
    <t>Партиялық тізімдер тіркелген</t>
  </si>
  <si>
    <t>Барлығы адам</t>
  </si>
  <si>
    <t>адам</t>
  </si>
  <si>
    <t>ескертпе</t>
  </si>
  <si>
    <t>оның ішінде әйелдер мен 35 жасқа дейінгі адамдар</t>
  </si>
  <si>
    <t xml:space="preserve">«Әділет» партиясы </t>
  </si>
  <si>
    <t xml:space="preserve">Шымкент қ. </t>
  </si>
  <si>
    <t>Партиялық тізім бойынша мандаттар саны</t>
  </si>
  <si>
    <t>2026 ж. 27 қазан  сағат 18:00-дегі жағдай бойынша</t>
  </si>
  <si>
    <t>Шымкент қаласы мәслихатының депутаттығына кандидаттардың партиялық тізімдерін ұсыну қорытындысы туралы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</si>
</sst>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 Cyr"/>
      <family val="2"/>
      <charset val="204"/>
    </font>
    <font>
      <sz val="9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i/>
      <sz val="1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b/>
      <i/>
      <sz val="14"/>
      <name val="Arial Cyr"/>
      <charset val="204"/>
    </font>
    <font>
      <sz val="14"/>
      <color theme="1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1"/>
      <name val="Arial Cyr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b/>
      <sz val="11"/>
      <color rgb="FFFF0000"/>
      <name val="Arial Cyr"/>
      <charset val="204"/>
    </font>
    <font>
      <sz val="11"/>
      <color rgb="FFFF0000"/>
      <name val="Arial Cyr"/>
      <charset val="204"/>
    </font>
    <font>
      <i/>
      <sz val="10"/>
      <color rgb="FFFF0000"/>
      <name val="Arial Cyr"/>
      <charset val="204"/>
    </font>
    <font>
      <i/>
      <sz val="11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4" fillId="0" borderId="0"/>
    <xf numFmtId="0" fontId="15" fillId="0" borderId="0"/>
    <xf numFmtId="0" fontId="1" fillId="0" borderId="0"/>
    <xf numFmtId="0" fontId="13" fillId="0" borderId="0"/>
  </cellStyleXfs>
  <cellXfs count="87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4" fontId="10" fillId="0" borderId="0" xfId="0" applyNumberFormat="1" applyFont="1" applyFill="1" applyBorder="1" applyAlignment="1">
      <alignment vertical="top"/>
    </xf>
    <xf numFmtId="1" fontId="8" fillId="0" borderId="0" xfId="0" applyNumberFormat="1" applyFont="1" applyBorder="1" applyAlignment="1">
      <alignment vertical="top"/>
    </xf>
    <xf numFmtId="0" fontId="7" fillId="0" borderId="0" xfId="0" applyFont="1"/>
    <xf numFmtId="0" fontId="8" fillId="0" borderId="0" xfId="0" applyFont="1"/>
    <xf numFmtId="0" fontId="8" fillId="0" borderId="0" xfId="0" applyFont="1" applyFill="1" applyAlignment="1">
      <alignment vertical="top"/>
    </xf>
    <xf numFmtId="164" fontId="8" fillId="0" borderId="0" xfId="0" applyNumberFormat="1" applyFont="1" applyBorder="1" applyAlignment="1">
      <alignment vertical="top"/>
    </xf>
    <xf numFmtId="164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6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16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top"/>
    </xf>
    <xf numFmtId="0" fontId="24" fillId="3" borderId="1" xfId="0" applyFont="1" applyFill="1" applyBorder="1" applyAlignment="1">
      <alignment horizontal="center" vertical="center"/>
    </xf>
    <xf numFmtId="164" fontId="24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view="pageBreakPreview" zoomScaleNormal="100" zoomScaleSheetLayoutView="100" workbookViewId="0">
      <selection activeCell="A2" sqref="A2:AF2"/>
    </sheetView>
  </sheetViews>
  <sheetFormatPr defaultRowHeight="12.75" x14ac:dyDescent="0.2"/>
  <cols>
    <col min="1" max="1" width="4.28515625" style="41" customWidth="1"/>
    <col min="2" max="2" width="16.85546875" style="41" customWidth="1"/>
    <col min="3" max="3" width="12.5703125" style="41" customWidth="1"/>
    <col min="4" max="4" width="9.85546875" style="41" customWidth="1"/>
    <col min="5" max="5" width="9.28515625" style="41" bestFit="1" customWidth="1"/>
    <col min="6" max="6" width="9.85546875" style="41" customWidth="1"/>
    <col min="7" max="7" width="7.28515625" style="41" customWidth="1"/>
    <col min="8" max="8" width="8.7109375" style="41" customWidth="1"/>
    <col min="9" max="9" width="5.5703125" style="41" customWidth="1"/>
    <col min="10" max="10" width="9.85546875" style="41" customWidth="1"/>
    <col min="11" max="11" width="9.7109375" style="41" customWidth="1"/>
    <col min="12" max="12" width="6.42578125" style="41" customWidth="1"/>
    <col min="13" max="13" width="7.85546875" style="41" customWidth="1"/>
    <col min="14" max="14" width="7.28515625" style="41" customWidth="1"/>
    <col min="15" max="15" width="6.42578125" style="41" customWidth="1"/>
    <col min="16" max="16" width="7.85546875" style="41" customWidth="1"/>
    <col min="17" max="18" width="7.140625" style="41" customWidth="1"/>
    <col min="19" max="19" width="8" style="41" customWidth="1"/>
    <col min="20" max="20" width="7.140625" style="41" customWidth="1"/>
    <col min="21" max="21" width="7.28515625" style="41" customWidth="1"/>
    <col min="22" max="22" width="8.5703125" style="41" customWidth="1"/>
    <col min="23" max="23" width="8.140625" style="41" customWidth="1"/>
    <col min="24" max="24" width="6.42578125" style="41" customWidth="1"/>
    <col min="25" max="25" width="8.7109375" style="41" customWidth="1"/>
    <col min="26" max="26" width="7.28515625" style="41" customWidth="1"/>
    <col min="27" max="27" width="6.42578125" style="41" customWidth="1"/>
    <col min="28" max="28" width="9.28515625" style="41" customWidth="1"/>
    <col min="29" max="30" width="8.85546875" style="41" customWidth="1"/>
    <col min="31" max="31" width="5.5703125" style="41" customWidth="1"/>
    <col min="32" max="32" width="13.7109375" style="41" customWidth="1"/>
    <col min="33" max="16384" width="9.140625" style="41"/>
  </cols>
  <sheetData>
    <row r="1" spans="1:32" ht="16.5" customHeight="1" x14ac:dyDescent="0.2">
      <c r="B1" s="1"/>
      <c r="C1" s="1"/>
      <c r="D1" s="1"/>
      <c r="E1" s="1"/>
      <c r="F1" s="1"/>
      <c r="J1" s="2"/>
      <c r="K1" s="2"/>
      <c r="L1" s="2"/>
      <c r="P1" s="1"/>
      <c r="Q1" s="1"/>
      <c r="R1" s="1"/>
      <c r="S1" s="3"/>
      <c r="T1" s="1"/>
      <c r="U1" s="1"/>
    </row>
    <row r="2" spans="1:32" ht="24.75" customHeight="1" x14ac:dyDescent="0.2">
      <c r="A2" s="72" t="s">
        <v>57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</row>
    <row r="3" spans="1:32" ht="24.75" customHeight="1" x14ac:dyDescent="0.2">
      <c r="A3" s="72" t="s">
        <v>42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7"/>
      <c r="W3" s="77"/>
      <c r="X3" s="77"/>
      <c r="Y3" s="77"/>
      <c r="Z3" s="77"/>
      <c r="AA3" s="77"/>
      <c r="AB3" s="77"/>
      <c r="AC3" s="77"/>
      <c r="AD3" s="77"/>
      <c r="AE3" s="77"/>
      <c r="AF3" s="40"/>
    </row>
    <row r="4" spans="1:32" ht="14.25" customHeight="1" x14ac:dyDescent="0.2">
      <c r="A4" s="78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</row>
    <row r="5" spans="1:32" ht="15.75" x14ac:dyDescent="0.2">
      <c r="A5" s="4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34" t="s">
        <v>56</v>
      </c>
      <c r="Y5" s="34"/>
      <c r="Z5" s="34"/>
      <c r="AA5" s="34"/>
      <c r="AB5" s="34"/>
      <c r="AC5" s="34"/>
      <c r="AD5" s="34"/>
      <c r="AE5" s="34"/>
      <c r="AF5" s="34"/>
    </row>
    <row r="6" spans="1:32" ht="18.75" customHeight="1" x14ac:dyDescent="0.2">
      <c r="A6" s="4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43"/>
      <c r="N6" s="43"/>
      <c r="O6" s="43"/>
      <c r="P6" s="43"/>
      <c r="Q6" s="43"/>
      <c r="R6" s="43"/>
      <c r="S6" s="43"/>
      <c r="T6" s="43"/>
      <c r="U6" s="43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</row>
    <row r="7" spans="1:32" ht="69.75" customHeight="1" x14ac:dyDescent="0.2">
      <c r="A7" s="79" t="s">
        <v>43</v>
      </c>
      <c r="B7" s="64" t="s">
        <v>44</v>
      </c>
      <c r="C7" s="65" t="s">
        <v>55</v>
      </c>
      <c r="D7" s="55" t="s">
        <v>45</v>
      </c>
      <c r="E7" s="68"/>
      <c r="F7" s="69"/>
      <c r="G7" s="55" t="s">
        <v>36</v>
      </c>
      <c r="H7" s="56"/>
      <c r="I7" s="70"/>
      <c r="J7" s="55" t="s">
        <v>38</v>
      </c>
      <c r="K7" s="56"/>
      <c r="L7" s="57"/>
      <c r="M7" s="55" t="s">
        <v>53</v>
      </c>
      <c r="N7" s="56"/>
      <c r="O7" s="57"/>
      <c r="P7" s="74" t="s">
        <v>39</v>
      </c>
      <c r="Q7" s="75"/>
      <c r="R7" s="76"/>
      <c r="S7" s="74" t="s">
        <v>37</v>
      </c>
      <c r="T7" s="75"/>
      <c r="U7" s="76"/>
      <c r="V7" s="55" t="s">
        <v>40</v>
      </c>
      <c r="W7" s="56"/>
      <c r="X7" s="57"/>
      <c r="Y7" s="55" t="s">
        <v>41</v>
      </c>
      <c r="Z7" s="56"/>
      <c r="AA7" s="57"/>
      <c r="AB7" s="55" t="s">
        <v>48</v>
      </c>
      <c r="AC7" s="58"/>
      <c r="AD7" s="58"/>
      <c r="AE7" s="59"/>
      <c r="AF7" s="64" t="s">
        <v>51</v>
      </c>
    </row>
    <row r="8" spans="1:32" ht="73.5" customHeight="1" x14ac:dyDescent="0.2">
      <c r="A8" s="80"/>
      <c r="B8" s="64"/>
      <c r="C8" s="66"/>
      <c r="D8" s="61" t="s">
        <v>46</v>
      </c>
      <c r="E8" s="63" t="s">
        <v>47</v>
      </c>
      <c r="F8" s="61" t="s">
        <v>52</v>
      </c>
      <c r="G8" s="54" t="s">
        <v>49</v>
      </c>
      <c r="H8" s="54" t="s">
        <v>52</v>
      </c>
      <c r="I8" s="54"/>
      <c r="J8" s="54" t="s">
        <v>49</v>
      </c>
      <c r="K8" s="54" t="s">
        <v>52</v>
      </c>
      <c r="L8" s="54"/>
      <c r="M8" s="54" t="s">
        <v>49</v>
      </c>
      <c r="N8" s="54" t="s">
        <v>52</v>
      </c>
      <c r="O8" s="54"/>
      <c r="P8" s="60" t="s">
        <v>49</v>
      </c>
      <c r="Q8" s="60" t="s">
        <v>52</v>
      </c>
      <c r="R8" s="60"/>
      <c r="S8" s="60" t="s">
        <v>49</v>
      </c>
      <c r="T8" s="60" t="s">
        <v>52</v>
      </c>
      <c r="U8" s="60"/>
      <c r="V8" s="54" t="s">
        <v>49</v>
      </c>
      <c r="W8" s="54" t="s">
        <v>52</v>
      </c>
      <c r="X8" s="54"/>
      <c r="Y8" s="54" t="s">
        <v>49</v>
      </c>
      <c r="Z8" s="54" t="s">
        <v>52</v>
      </c>
      <c r="AA8" s="54"/>
      <c r="AB8" s="61" t="s">
        <v>46</v>
      </c>
      <c r="AC8" s="63" t="s">
        <v>47</v>
      </c>
      <c r="AD8" s="63" t="s">
        <v>52</v>
      </c>
      <c r="AE8" s="63"/>
      <c r="AF8" s="64"/>
    </row>
    <row r="9" spans="1:32" ht="75.75" customHeight="1" x14ac:dyDescent="0.2">
      <c r="A9" s="73"/>
      <c r="B9" s="64"/>
      <c r="C9" s="67"/>
      <c r="D9" s="62"/>
      <c r="E9" s="63"/>
      <c r="F9" s="73"/>
      <c r="G9" s="54"/>
      <c r="H9" s="45" t="s">
        <v>50</v>
      </c>
      <c r="I9" s="45" t="s">
        <v>4</v>
      </c>
      <c r="J9" s="54"/>
      <c r="K9" s="45" t="s">
        <v>50</v>
      </c>
      <c r="L9" s="45" t="s">
        <v>4</v>
      </c>
      <c r="M9" s="54"/>
      <c r="N9" s="45" t="s">
        <v>50</v>
      </c>
      <c r="O9" s="45" t="s">
        <v>4</v>
      </c>
      <c r="P9" s="60"/>
      <c r="Q9" s="50" t="s">
        <v>50</v>
      </c>
      <c r="R9" s="50" t="s">
        <v>4</v>
      </c>
      <c r="S9" s="60"/>
      <c r="T9" s="50" t="s">
        <v>50</v>
      </c>
      <c r="U9" s="50" t="s">
        <v>4</v>
      </c>
      <c r="V9" s="54"/>
      <c r="W9" s="45" t="s">
        <v>50</v>
      </c>
      <c r="X9" s="45" t="s">
        <v>4</v>
      </c>
      <c r="Y9" s="54"/>
      <c r="Z9" s="45" t="s">
        <v>50</v>
      </c>
      <c r="AA9" s="45" t="s">
        <v>4</v>
      </c>
      <c r="AB9" s="62"/>
      <c r="AC9" s="63"/>
      <c r="AD9" s="42" t="s">
        <v>50</v>
      </c>
      <c r="AE9" s="42" t="s">
        <v>4</v>
      </c>
      <c r="AF9" s="64"/>
    </row>
    <row r="10" spans="1:32" s="40" customFormat="1" ht="15.75" customHeight="1" x14ac:dyDescent="0.2">
      <c r="A10" s="39">
        <v>1</v>
      </c>
      <c r="B10" s="39">
        <v>2</v>
      </c>
      <c r="C10" s="39">
        <v>3</v>
      </c>
      <c r="D10" s="39">
        <v>4</v>
      </c>
      <c r="E10" s="39">
        <v>5</v>
      </c>
      <c r="F10" s="39">
        <v>6</v>
      </c>
      <c r="G10" s="46">
        <v>7</v>
      </c>
      <c r="H10" s="46">
        <v>8</v>
      </c>
      <c r="I10" s="46">
        <v>9</v>
      </c>
      <c r="J10" s="46">
        <v>10</v>
      </c>
      <c r="K10" s="46">
        <v>11</v>
      </c>
      <c r="L10" s="46">
        <v>12</v>
      </c>
      <c r="M10" s="46">
        <v>13</v>
      </c>
      <c r="N10" s="46">
        <v>14</v>
      </c>
      <c r="O10" s="46">
        <v>15</v>
      </c>
      <c r="P10" s="51">
        <v>16</v>
      </c>
      <c r="Q10" s="51">
        <v>17</v>
      </c>
      <c r="R10" s="51">
        <v>18</v>
      </c>
      <c r="S10" s="51">
        <v>19</v>
      </c>
      <c r="T10" s="51">
        <v>20</v>
      </c>
      <c r="U10" s="51">
        <v>21</v>
      </c>
      <c r="V10" s="46">
        <v>22</v>
      </c>
      <c r="W10" s="46">
        <v>23</v>
      </c>
      <c r="X10" s="46">
        <v>24</v>
      </c>
      <c r="Y10" s="46">
        <v>25</v>
      </c>
      <c r="Z10" s="46">
        <v>26</v>
      </c>
      <c r="AA10" s="46">
        <v>27</v>
      </c>
      <c r="AB10" s="39">
        <v>28</v>
      </c>
      <c r="AC10" s="39">
        <v>29</v>
      </c>
      <c r="AD10" s="39">
        <v>30</v>
      </c>
      <c r="AE10" s="39">
        <v>31</v>
      </c>
      <c r="AF10" s="39">
        <v>32</v>
      </c>
    </row>
    <row r="11" spans="1:32" ht="71.25" customHeight="1" x14ac:dyDescent="0.2">
      <c r="A11" s="35">
        <v>1</v>
      </c>
      <c r="B11" s="36" t="s">
        <v>54</v>
      </c>
      <c r="C11" s="37">
        <v>16</v>
      </c>
      <c r="D11" s="38">
        <v>5</v>
      </c>
      <c r="E11" s="38">
        <v>58</v>
      </c>
      <c r="F11" s="38">
        <v>27</v>
      </c>
      <c r="G11" s="47">
        <v>10</v>
      </c>
      <c r="H11" s="47">
        <v>3</v>
      </c>
      <c r="I11" s="48">
        <f>H11/G11*100</f>
        <v>30</v>
      </c>
      <c r="J11" s="49">
        <v>9</v>
      </c>
      <c r="K11" s="49">
        <v>4</v>
      </c>
      <c r="L11" s="48">
        <f>K11/J11*100</f>
        <v>44.444444444444443</v>
      </c>
      <c r="M11" s="47">
        <v>27</v>
      </c>
      <c r="N11" s="47">
        <v>15</v>
      </c>
      <c r="O11" s="48">
        <f>N11/M11*100</f>
        <v>55.555555555555557</v>
      </c>
      <c r="P11" s="52"/>
      <c r="Q11" s="52"/>
      <c r="R11" s="53" t="e">
        <f>Q11/P11*100</f>
        <v>#DIV/0!</v>
      </c>
      <c r="S11" s="52"/>
      <c r="T11" s="52"/>
      <c r="U11" s="53" t="e">
        <f>T11/S11*100</f>
        <v>#DIV/0!</v>
      </c>
      <c r="V11" s="47">
        <v>3</v>
      </c>
      <c r="W11" s="47">
        <v>1</v>
      </c>
      <c r="X11" s="48">
        <f>W11/V11*100</f>
        <v>33.333333333333329</v>
      </c>
      <c r="Y11" s="47">
        <v>9</v>
      </c>
      <c r="Z11" s="47">
        <v>4</v>
      </c>
      <c r="AA11" s="48">
        <f>Z11/Y11*100</f>
        <v>44.444444444444443</v>
      </c>
      <c r="AB11" s="38"/>
      <c r="AC11" s="38"/>
      <c r="AD11" s="38"/>
      <c r="AE11" s="27"/>
      <c r="AF11" s="44"/>
    </row>
    <row r="15" spans="1:32" x14ac:dyDescent="0.2"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</row>
  </sheetData>
  <mergeCells count="37">
    <mergeCell ref="C15:T15"/>
    <mergeCell ref="A2:AF2"/>
    <mergeCell ref="AF7:AF9"/>
    <mergeCell ref="D8:D9"/>
    <mergeCell ref="E8:E9"/>
    <mergeCell ref="F8:F9"/>
    <mergeCell ref="G8:G9"/>
    <mergeCell ref="H8:I8"/>
    <mergeCell ref="J7:L7"/>
    <mergeCell ref="M7:O7"/>
    <mergeCell ref="P7:R7"/>
    <mergeCell ref="Q8:R8"/>
    <mergeCell ref="S7:U7"/>
    <mergeCell ref="A3:AE3"/>
    <mergeCell ref="A4:U4"/>
    <mergeCell ref="A7:A9"/>
    <mergeCell ref="B7:B9"/>
    <mergeCell ref="C7:C9"/>
    <mergeCell ref="D7:F7"/>
    <mergeCell ref="G7:I7"/>
    <mergeCell ref="M8:M9"/>
    <mergeCell ref="N8:O8"/>
    <mergeCell ref="V7:X7"/>
    <mergeCell ref="Y7:AA7"/>
    <mergeCell ref="AB7:AE7"/>
    <mergeCell ref="J8:J9"/>
    <mergeCell ref="K8:L8"/>
    <mergeCell ref="V8:V9"/>
    <mergeCell ref="W8:X8"/>
    <mergeCell ref="Y8:Y9"/>
    <mergeCell ref="Z8:AA8"/>
    <mergeCell ref="P8:P9"/>
    <mergeCell ref="AB8:AB9"/>
    <mergeCell ref="AC8:AC9"/>
    <mergeCell ref="AD8:AE8"/>
    <mergeCell ref="S8:S9"/>
    <mergeCell ref="T8:U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>
      <selection activeCell="G1" sqref="G1:P1048576"/>
    </sheetView>
  </sheetViews>
  <sheetFormatPr defaultRowHeight="18" x14ac:dyDescent="0.2"/>
  <cols>
    <col min="1" max="1" width="4.5703125" style="29" customWidth="1"/>
    <col min="2" max="2" width="31.7109375" style="29" customWidth="1"/>
    <col min="3" max="3" width="10.42578125" style="29" customWidth="1"/>
    <col min="4" max="4" width="10.140625" style="29" customWidth="1"/>
    <col min="5" max="5" width="11.85546875" style="29" customWidth="1"/>
    <col min="6" max="6" width="12" style="29" customWidth="1"/>
    <col min="7" max="16" width="11.42578125" style="29" customWidth="1"/>
    <col min="17" max="18" width="12" style="29" hidden="1" customWidth="1"/>
    <col min="19" max="19" width="20.5703125" style="29" customWidth="1"/>
    <col min="20" max="16384" width="9.140625" style="29"/>
  </cols>
  <sheetData>
    <row r="1" spans="1:19" ht="16.5" customHeight="1" x14ac:dyDescent="0.2">
      <c r="B1" s="4"/>
      <c r="C1" s="4"/>
      <c r="D1" s="4"/>
      <c r="E1" s="4"/>
      <c r="F1" s="4"/>
      <c r="I1" s="4"/>
      <c r="J1" s="4"/>
      <c r="M1" s="4"/>
      <c r="N1" s="4"/>
      <c r="Q1" s="4"/>
      <c r="R1" s="4"/>
    </row>
    <row r="2" spans="1:19" ht="16.5" customHeight="1" x14ac:dyDescent="0.2">
      <c r="A2" s="72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28"/>
    </row>
    <row r="3" spans="1:19" x14ac:dyDescent="0.2">
      <c r="A3" s="72" t="s">
        <v>34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28"/>
    </row>
    <row r="4" spans="1:19" ht="14.25" customHeight="1" x14ac:dyDescent="0.2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1:19" x14ac:dyDescent="0.2">
      <c r="B5" s="4"/>
      <c r="C5" s="4"/>
      <c r="D5" s="4"/>
      <c r="E5" s="4"/>
      <c r="F5" s="4"/>
      <c r="G5" s="4"/>
      <c r="H5" s="4"/>
      <c r="I5" s="4"/>
      <c r="J5" s="4"/>
      <c r="M5" s="29" t="s">
        <v>33</v>
      </c>
    </row>
    <row r="6" spans="1:19" x14ac:dyDescent="0.2"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</row>
    <row r="7" spans="1:19" ht="61.5" customHeight="1" x14ac:dyDescent="0.2">
      <c r="A7" s="85" t="s">
        <v>0</v>
      </c>
      <c r="B7" s="85" t="s">
        <v>28</v>
      </c>
      <c r="C7" s="85" t="s">
        <v>2</v>
      </c>
      <c r="D7" s="85" t="s">
        <v>29</v>
      </c>
      <c r="E7" s="85" t="s">
        <v>30</v>
      </c>
      <c r="F7" s="85"/>
      <c r="G7" s="82" t="s">
        <v>10</v>
      </c>
      <c r="H7" s="82"/>
      <c r="I7" s="82" t="s">
        <v>8</v>
      </c>
      <c r="J7" s="82"/>
      <c r="K7" s="82" t="s">
        <v>6</v>
      </c>
      <c r="L7" s="82"/>
      <c r="M7" s="82" t="s">
        <v>7</v>
      </c>
      <c r="N7" s="82"/>
      <c r="O7" s="82" t="s">
        <v>5</v>
      </c>
      <c r="P7" s="82"/>
      <c r="Q7" s="82" t="s">
        <v>9</v>
      </c>
      <c r="R7" s="83"/>
      <c r="S7" s="33" t="s">
        <v>35</v>
      </c>
    </row>
    <row r="8" spans="1:19" ht="31.5" customHeight="1" x14ac:dyDescent="0.2">
      <c r="A8" s="85"/>
      <c r="B8" s="85"/>
      <c r="C8" s="85"/>
      <c r="D8" s="86"/>
      <c r="E8" s="6" t="s">
        <v>31</v>
      </c>
      <c r="F8" s="6" t="s">
        <v>32</v>
      </c>
      <c r="G8" s="6" t="s">
        <v>31</v>
      </c>
      <c r="H8" s="6" t="s">
        <v>32</v>
      </c>
      <c r="I8" s="6" t="s">
        <v>31</v>
      </c>
      <c r="J8" s="6" t="s">
        <v>32</v>
      </c>
      <c r="K8" s="6" t="s">
        <v>31</v>
      </c>
      <c r="L8" s="6" t="s">
        <v>32</v>
      </c>
      <c r="M8" s="6" t="s">
        <v>31</v>
      </c>
      <c r="N8" s="6" t="s">
        <v>32</v>
      </c>
      <c r="O8" s="6" t="s">
        <v>31</v>
      </c>
      <c r="P8" s="6" t="s">
        <v>32</v>
      </c>
      <c r="Q8" s="6" t="s">
        <v>31</v>
      </c>
      <c r="R8" s="30" t="s">
        <v>32</v>
      </c>
      <c r="S8" s="33"/>
    </row>
    <row r="9" spans="1:19" s="5" customFormat="1" ht="12" customHeight="1" x14ac:dyDescent="0.2">
      <c r="A9" s="7"/>
      <c r="B9" s="7"/>
      <c r="C9" s="7"/>
      <c r="D9" s="7"/>
      <c r="E9" s="8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33"/>
    </row>
    <row r="10" spans="1:19" ht="30.75" customHeight="1" x14ac:dyDescent="0.2">
      <c r="A10" s="9">
        <v>1</v>
      </c>
      <c r="B10" s="10" t="s">
        <v>11</v>
      </c>
      <c r="C10" s="11">
        <v>254</v>
      </c>
      <c r="D10" s="12">
        <v>20</v>
      </c>
      <c r="E10" s="12">
        <f t="shared" ref="E10:E26" si="0">G10+I10+K10+M10+O10</f>
        <v>81</v>
      </c>
      <c r="F10" s="13">
        <f t="shared" ref="F10:F26" si="1">H10+J10+L10+N10+P10+R10</f>
        <v>80</v>
      </c>
      <c r="G10" s="12">
        <v>20</v>
      </c>
      <c r="H10" s="12">
        <v>20</v>
      </c>
      <c r="I10" s="11">
        <v>13</v>
      </c>
      <c r="J10" s="11">
        <v>13</v>
      </c>
      <c r="K10" s="11">
        <v>13</v>
      </c>
      <c r="L10" s="11">
        <f>7+6</f>
        <v>13</v>
      </c>
      <c r="M10" s="11">
        <v>20</v>
      </c>
      <c r="N10" s="11">
        <f>18+2</f>
        <v>20</v>
      </c>
      <c r="O10" s="11">
        <v>15</v>
      </c>
      <c r="P10" s="11">
        <f>9+5</f>
        <v>14</v>
      </c>
      <c r="Q10" s="14"/>
      <c r="R10" s="31"/>
      <c r="S10" s="33"/>
    </row>
    <row r="11" spans="1:19" ht="30.75" customHeight="1" x14ac:dyDescent="0.2">
      <c r="A11" s="9">
        <v>2</v>
      </c>
      <c r="B11" s="10" t="s">
        <v>12</v>
      </c>
      <c r="C11" s="11">
        <v>202</v>
      </c>
      <c r="D11" s="12">
        <v>14</v>
      </c>
      <c r="E11" s="12">
        <f t="shared" si="0"/>
        <v>64</v>
      </c>
      <c r="F11" s="13">
        <f t="shared" si="1"/>
        <v>60</v>
      </c>
      <c r="G11" s="12">
        <v>14</v>
      </c>
      <c r="H11" s="12">
        <v>14</v>
      </c>
      <c r="I11" s="11">
        <v>10</v>
      </c>
      <c r="J11" s="11">
        <v>10</v>
      </c>
      <c r="K11" s="11">
        <v>14</v>
      </c>
      <c r="L11" s="11">
        <v>14</v>
      </c>
      <c r="M11" s="11">
        <v>14</v>
      </c>
      <c r="N11" s="11">
        <v>14</v>
      </c>
      <c r="O11" s="11">
        <v>12</v>
      </c>
      <c r="P11" s="11">
        <v>8</v>
      </c>
      <c r="Q11" s="14"/>
      <c r="R11" s="31"/>
      <c r="S11" s="33"/>
    </row>
    <row r="12" spans="1:19" ht="30.75" customHeight="1" x14ac:dyDescent="0.2">
      <c r="A12" s="9">
        <v>3</v>
      </c>
      <c r="B12" s="10" t="s">
        <v>13</v>
      </c>
      <c r="C12" s="11">
        <v>360</v>
      </c>
      <c r="D12" s="12">
        <v>21</v>
      </c>
      <c r="E12" s="12">
        <f t="shared" si="0"/>
        <v>82</v>
      </c>
      <c r="F12" s="13">
        <f t="shared" si="1"/>
        <v>82</v>
      </c>
      <c r="G12" s="12">
        <v>21</v>
      </c>
      <c r="H12" s="12">
        <v>21</v>
      </c>
      <c r="I12" s="11">
        <v>21</v>
      </c>
      <c r="J12" s="11">
        <f>19+2</f>
        <v>21</v>
      </c>
      <c r="K12" s="11">
        <v>10</v>
      </c>
      <c r="L12" s="11">
        <f>5+5</f>
        <v>10</v>
      </c>
      <c r="M12" s="11">
        <v>21</v>
      </c>
      <c r="N12" s="11">
        <f>7+14</f>
        <v>21</v>
      </c>
      <c r="O12" s="11">
        <v>9</v>
      </c>
      <c r="P12" s="11">
        <f>2+7</f>
        <v>9</v>
      </c>
      <c r="Q12" s="14"/>
      <c r="R12" s="31"/>
      <c r="S12" s="33"/>
    </row>
    <row r="13" spans="1:19" ht="30.75" customHeight="1" x14ac:dyDescent="0.2">
      <c r="A13" s="9">
        <v>4</v>
      </c>
      <c r="B13" s="10" t="s">
        <v>14</v>
      </c>
      <c r="C13" s="11">
        <v>141</v>
      </c>
      <c r="D13" s="12">
        <v>9</v>
      </c>
      <c r="E13" s="12">
        <f t="shared" si="0"/>
        <v>35</v>
      </c>
      <c r="F13" s="13">
        <f t="shared" si="1"/>
        <v>35</v>
      </c>
      <c r="G13" s="12">
        <v>9</v>
      </c>
      <c r="H13" s="12">
        <v>9</v>
      </c>
      <c r="I13" s="11">
        <v>5</v>
      </c>
      <c r="J13" s="11">
        <v>5</v>
      </c>
      <c r="K13" s="11">
        <v>9</v>
      </c>
      <c r="L13" s="11">
        <v>9</v>
      </c>
      <c r="M13" s="11">
        <v>9</v>
      </c>
      <c r="N13" s="11">
        <v>9</v>
      </c>
      <c r="O13" s="11">
        <v>3</v>
      </c>
      <c r="P13" s="11">
        <v>3</v>
      </c>
      <c r="Q13" s="14"/>
      <c r="R13" s="31"/>
      <c r="S13" s="33"/>
    </row>
    <row r="14" spans="1:19" ht="30.75" customHeight="1" x14ac:dyDescent="0.2">
      <c r="A14" s="9">
        <v>5</v>
      </c>
      <c r="B14" s="10" t="s">
        <v>15</v>
      </c>
      <c r="C14" s="11">
        <v>290</v>
      </c>
      <c r="D14" s="12">
        <v>20</v>
      </c>
      <c r="E14" s="12">
        <f t="shared" si="0"/>
        <v>78</v>
      </c>
      <c r="F14" s="13">
        <f t="shared" si="1"/>
        <v>77</v>
      </c>
      <c r="G14" s="12">
        <v>20</v>
      </c>
      <c r="H14" s="12">
        <v>20</v>
      </c>
      <c r="I14" s="11">
        <v>13</v>
      </c>
      <c r="J14" s="11">
        <v>12</v>
      </c>
      <c r="K14" s="11">
        <v>17</v>
      </c>
      <c r="L14" s="11">
        <f>8+9</f>
        <v>17</v>
      </c>
      <c r="M14" s="11">
        <v>20</v>
      </c>
      <c r="N14" s="11">
        <f>19+1</f>
        <v>20</v>
      </c>
      <c r="O14" s="11">
        <v>8</v>
      </c>
      <c r="P14" s="11">
        <f>7+1</f>
        <v>8</v>
      </c>
      <c r="Q14" s="14"/>
      <c r="R14" s="31"/>
      <c r="S14" s="33"/>
    </row>
    <row r="15" spans="1:19" ht="30.75" customHeight="1" x14ac:dyDescent="0.2">
      <c r="A15" s="9">
        <v>6</v>
      </c>
      <c r="B15" s="10" t="s">
        <v>16</v>
      </c>
      <c r="C15" s="11">
        <v>206</v>
      </c>
      <c r="D15" s="12">
        <v>12</v>
      </c>
      <c r="E15" s="12">
        <f t="shared" si="0"/>
        <v>51</v>
      </c>
      <c r="F15" s="13">
        <f t="shared" si="1"/>
        <v>51</v>
      </c>
      <c r="G15" s="12">
        <v>12</v>
      </c>
      <c r="H15" s="12">
        <v>12</v>
      </c>
      <c r="I15" s="11">
        <v>10</v>
      </c>
      <c r="J15" s="11">
        <v>10</v>
      </c>
      <c r="K15" s="11">
        <v>12</v>
      </c>
      <c r="L15" s="11">
        <v>12</v>
      </c>
      <c r="M15" s="11">
        <v>12</v>
      </c>
      <c r="N15" s="11">
        <v>12</v>
      </c>
      <c r="O15" s="11">
        <v>5</v>
      </c>
      <c r="P15" s="11">
        <v>5</v>
      </c>
      <c r="Q15" s="14"/>
      <c r="R15" s="31"/>
      <c r="S15" s="33"/>
    </row>
    <row r="16" spans="1:19" ht="30.75" customHeight="1" x14ac:dyDescent="0.2">
      <c r="A16" s="9">
        <v>7</v>
      </c>
      <c r="B16" s="10" t="s">
        <v>17</v>
      </c>
      <c r="C16" s="11">
        <v>190</v>
      </c>
      <c r="D16" s="12">
        <v>14</v>
      </c>
      <c r="E16" s="12">
        <f t="shared" si="0"/>
        <v>49</v>
      </c>
      <c r="F16" s="13">
        <f t="shared" si="1"/>
        <v>49</v>
      </c>
      <c r="G16" s="12">
        <v>14</v>
      </c>
      <c r="H16" s="12">
        <v>14</v>
      </c>
      <c r="I16" s="11">
        <v>10</v>
      </c>
      <c r="J16" s="11">
        <v>10</v>
      </c>
      <c r="K16" s="11">
        <v>11</v>
      </c>
      <c r="L16" s="11">
        <v>11</v>
      </c>
      <c r="M16" s="11">
        <v>14</v>
      </c>
      <c r="N16" s="11">
        <v>14</v>
      </c>
      <c r="O16" s="11"/>
      <c r="P16" s="11"/>
      <c r="Q16" s="14"/>
      <c r="R16" s="31"/>
      <c r="S16" s="33"/>
    </row>
    <row r="17" spans="1:19" ht="30.75" customHeight="1" x14ac:dyDescent="0.2">
      <c r="A17" s="9">
        <v>8</v>
      </c>
      <c r="B17" s="10" t="s">
        <v>18</v>
      </c>
      <c r="C17" s="11">
        <v>274</v>
      </c>
      <c r="D17" s="12">
        <v>19</v>
      </c>
      <c r="E17" s="12">
        <f t="shared" si="0"/>
        <v>72</v>
      </c>
      <c r="F17" s="13">
        <f t="shared" si="1"/>
        <v>71</v>
      </c>
      <c r="G17" s="12">
        <v>19</v>
      </c>
      <c r="H17" s="12">
        <v>19</v>
      </c>
      <c r="I17" s="11">
        <v>13</v>
      </c>
      <c r="J17" s="11">
        <v>13</v>
      </c>
      <c r="K17" s="11">
        <v>17</v>
      </c>
      <c r="L17" s="11">
        <v>17</v>
      </c>
      <c r="M17" s="11">
        <v>19</v>
      </c>
      <c r="N17" s="11">
        <v>18</v>
      </c>
      <c r="O17" s="11">
        <v>4</v>
      </c>
      <c r="P17" s="11">
        <v>4</v>
      </c>
      <c r="Q17" s="14"/>
      <c r="R17" s="31"/>
      <c r="S17" s="33"/>
    </row>
    <row r="18" spans="1:19" ht="30.75" customHeight="1" x14ac:dyDescent="0.2">
      <c r="A18" s="9">
        <v>9</v>
      </c>
      <c r="B18" s="10" t="s">
        <v>19</v>
      </c>
      <c r="C18" s="11">
        <v>267</v>
      </c>
      <c r="D18" s="12">
        <v>21</v>
      </c>
      <c r="E18" s="12">
        <f t="shared" si="0"/>
        <v>76</v>
      </c>
      <c r="F18" s="13">
        <f t="shared" si="1"/>
        <v>73</v>
      </c>
      <c r="G18" s="12">
        <v>21</v>
      </c>
      <c r="H18" s="12">
        <v>21</v>
      </c>
      <c r="I18" s="11">
        <v>14</v>
      </c>
      <c r="J18" s="11">
        <v>14</v>
      </c>
      <c r="K18" s="11">
        <v>19</v>
      </c>
      <c r="L18" s="11">
        <v>17</v>
      </c>
      <c r="M18" s="11">
        <v>21</v>
      </c>
      <c r="N18" s="11">
        <v>21</v>
      </c>
      <c r="O18" s="11">
        <v>1</v>
      </c>
      <c r="P18" s="11"/>
      <c r="Q18" s="14"/>
      <c r="R18" s="31"/>
      <c r="S18" s="33"/>
    </row>
    <row r="19" spans="1:19" ht="30.75" customHeight="1" x14ac:dyDescent="0.2">
      <c r="A19" s="9">
        <v>10</v>
      </c>
      <c r="B19" s="10" t="s">
        <v>20</v>
      </c>
      <c r="C19" s="9">
        <v>152</v>
      </c>
      <c r="D19" s="16">
        <v>9</v>
      </c>
      <c r="E19" s="12">
        <f t="shared" si="0"/>
        <v>33</v>
      </c>
      <c r="F19" s="13">
        <f t="shared" si="1"/>
        <v>33</v>
      </c>
      <c r="G19" s="12">
        <v>9</v>
      </c>
      <c r="H19" s="12">
        <v>9</v>
      </c>
      <c r="I19" s="11">
        <v>7</v>
      </c>
      <c r="J19" s="11">
        <v>7</v>
      </c>
      <c r="K19" s="11">
        <v>6</v>
      </c>
      <c r="L19" s="11">
        <v>6</v>
      </c>
      <c r="M19" s="11">
        <v>9</v>
      </c>
      <c r="N19" s="11">
        <v>9</v>
      </c>
      <c r="O19" s="11">
        <v>2</v>
      </c>
      <c r="P19" s="11">
        <v>2</v>
      </c>
      <c r="Q19" s="14"/>
      <c r="R19" s="31"/>
      <c r="S19" s="33"/>
    </row>
    <row r="20" spans="1:19" ht="30.75" customHeight="1" x14ac:dyDescent="0.2">
      <c r="A20" s="9">
        <v>11</v>
      </c>
      <c r="B20" s="15" t="s">
        <v>21</v>
      </c>
      <c r="C20" s="9">
        <v>136</v>
      </c>
      <c r="D20" s="16">
        <v>8</v>
      </c>
      <c r="E20" s="12">
        <f t="shared" si="0"/>
        <v>28</v>
      </c>
      <c r="F20" s="13">
        <f t="shared" si="1"/>
        <v>28</v>
      </c>
      <c r="G20" s="12">
        <v>8</v>
      </c>
      <c r="H20" s="12">
        <v>8</v>
      </c>
      <c r="I20" s="11">
        <v>4</v>
      </c>
      <c r="J20" s="11">
        <v>4</v>
      </c>
      <c r="K20" s="11">
        <v>8</v>
      </c>
      <c r="L20" s="11">
        <v>8</v>
      </c>
      <c r="M20" s="11">
        <v>8</v>
      </c>
      <c r="N20" s="11">
        <v>8</v>
      </c>
      <c r="O20" s="11"/>
      <c r="P20" s="11"/>
      <c r="Q20" s="14"/>
      <c r="R20" s="31"/>
      <c r="S20" s="33"/>
    </row>
    <row r="21" spans="1:19" ht="30.75" customHeight="1" x14ac:dyDescent="0.2">
      <c r="A21" s="9">
        <v>12</v>
      </c>
      <c r="B21" s="15" t="s">
        <v>22</v>
      </c>
      <c r="C21" s="9">
        <v>190</v>
      </c>
      <c r="D21" s="16">
        <v>14</v>
      </c>
      <c r="E21" s="12">
        <f t="shared" si="0"/>
        <v>54</v>
      </c>
      <c r="F21" s="13">
        <f t="shared" si="1"/>
        <v>54</v>
      </c>
      <c r="G21" s="12">
        <v>14</v>
      </c>
      <c r="H21" s="12">
        <v>14</v>
      </c>
      <c r="I21" s="11">
        <v>10</v>
      </c>
      <c r="J21" s="11">
        <v>10</v>
      </c>
      <c r="K21" s="11">
        <v>14</v>
      </c>
      <c r="L21" s="11">
        <v>14</v>
      </c>
      <c r="M21" s="11">
        <v>14</v>
      </c>
      <c r="N21" s="11">
        <v>14</v>
      </c>
      <c r="O21" s="11">
        <v>2</v>
      </c>
      <c r="P21" s="11">
        <v>2</v>
      </c>
      <c r="Q21" s="14"/>
      <c r="R21" s="31"/>
      <c r="S21" s="33"/>
    </row>
    <row r="22" spans="1:19" ht="30.75" customHeight="1" x14ac:dyDescent="0.2">
      <c r="A22" s="9">
        <v>13</v>
      </c>
      <c r="B22" s="15" t="s">
        <v>23</v>
      </c>
      <c r="C22" s="9">
        <v>194</v>
      </c>
      <c r="D22" s="16">
        <v>15</v>
      </c>
      <c r="E22" s="12">
        <f t="shared" si="0"/>
        <v>50</v>
      </c>
      <c r="F22" s="13">
        <v>50</v>
      </c>
      <c r="G22" s="12">
        <v>15</v>
      </c>
      <c r="H22" s="12">
        <v>15</v>
      </c>
      <c r="I22" s="11">
        <v>9</v>
      </c>
      <c r="J22" s="11">
        <v>9</v>
      </c>
      <c r="K22" s="11">
        <v>5</v>
      </c>
      <c r="L22" s="11">
        <v>5</v>
      </c>
      <c r="M22" s="11">
        <v>15</v>
      </c>
      <c r="N22" s="11">
        <v>15</v>
      </c>
      <c r="O22" s="11">
        <v>6</v>
      </c>
      <c r="P22" s="11">
        <v>6</v>
      </c>
      <c r="Q22" s="14"/>
      <c r="R22" s="31"/>
      <c r="S22" s="33"/>
    </row>
    <row r="23" spans="1:19" ht="30.75" customHeight="1" x14ac:dyDescent="0.2">
      <c r="A23" s="9">
        <v>14</v>
      </c>
      <c r="B23" s="15" t="s">
        <v>24</v>
      </c>
      <c r="C23" s="9">
        <v>320</v>
      </c>
      <c r="D23" s="16">
        <v>17</v>
      </c>
      <c r="E23" s="12">
        <f t="shared" si="0"/>
        <v>72</v>
      </c>
      <c r="F23" s="13">
        <f t="shared" si="1"/>
        <v>72</v>
      </c>
      <c r="G23" s="12">
        <v>17</v>
      </c>
      <c r="H23" s="12">
        <v>17</v>
      </c>
      <c r="I23" s="11">
        <v>17</v>
      </c>
      <c r="J23" s="11">
        <v>17</v>
      </c>
      <c r="K23" s="11">
        <v>17</v>
      </c>
      <c r="L23" s="11">
        <v>17</v>
      </c>
      <c r="M23" s="11">
        <v>17</v>
      </c>
      <c r="N23" s="11">
        <v>17</v>
      </c>
      <c r="O23" s="11">
        <v>4</v>
      </c>
      <c r="P23" s="11">
        <v>4</v>
      </c>
      <c r="Q23" s="14"/>
      <c r="R23" s="31"/>
      <c r="S23" s="33"/>
    </row>
    <row r="24" spans="1:19" ht="30.75" customHeight="1" x14ac:dyDescent="0.2">
      <c r="A24" s="9">
        <v>15</v>
      </c>
      <c r="B24" s="15" t="s">
        <v>25</v>
      </c>
      <c r="C24" s="9">
        <v>31</v>
      </c>
      <c r="D24" s="16">
        <v>1</v>
      </c>
      <c r="E24" s="12">
        <f t="shared" si="0"/>
        <v>5</v>
      </c>
      <c r="F24" s="13">
        <f t="shared" si="1"/>
        <v>5</v>
      </c>
      <c r="G24" s="12">
        <v>1</v>
      </c>
      <c r="H24" s="12">
        <v>1</v>
      </c>
      <c r="I24" s="11">
        <v>1</v>
      </c>
      <c r="J24" s="11">
        <v>1</v>
      </c>
      <c r="K24" s="11">
        <v>1</v>
      </c>
      <c r="L24" s="11">
        <v>1</v>
      </c>
      <c r="M24" s="11">
        <v>1</v>
      </c>
      <c r="N24" s="11">
        <v>1</v>
      </c>
      <c r="O24" s="11">
        <v>1</v>
      </c>
      <c r="P24" s="11">
        <v>1</v>
      </c>
      <c r="Q24" s="14"/>
      <c r="R24" s="31"/>
      <c r="S24" s="33"/>
    </row>
    <row r="25" spans="1:19" ht="30.75" customHeight="1" x14ac:dyDescent="0.2">
      <c r="A25" s="9">
        <v>16</v>
      </c>
      <c r="B25" s="15" t="s">
        <v>26</v>
      </c>
      <c r="C25" s="9">
        <v>39</v>
      </c>
      <c r="D25" s="16">
        <v>1</v>
      </c>
      <c r="E25" s="12">
        <f t="shared" si="0"/>
        <v>5</v>
      </c>
      <c r="F25" s="13">
        <f t="shared" si="1"/>
        <v>5</v>
      </c>
      <c r="G25" s="12">
        <v>1</v>
      </c>
      <c r="H25" s="12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>
        <v>1</v>
      </c>
      <c r="P25" s="11">
        <v>1</v>
      </c>
      <c r="Q25" s="14"/>
      <c r="R25" s="31"/>
      <c r="S25" s="33"/>
    </row>
    <row r="26" spans="1:19" ht="30.75" customHeight="1" x14ac:dyDescent="0.2">
      <c r="A26" s="9">
        <v>17</v>
      </c>
      <c r="B26" s="15" t="s">
        <v>27</v>
      </c>
      <c r="C26" s="9">
        <v>30</v>
      </c>
      <c r="D26" s="16">
        <v>1</v>
      </c>
      <c r="E26" s="12">
        <f t="shared" si="0"/>
        <v>5</v>
      </c>
      <c r="F26" s="13">
        <f t="shared" si="1"/>
        <v>5</v>
      </c>
      <c r="G26" s="12">
        <v>1</v>
      </c>
      <c r="H26" s="12">
        <v>1</v>
      </c>
      <c r="I26" s="11">
        <v>1</v>
      </c>
      <c r="J26" s="11">
        <v>1</v>
      </c>
      <c r="K26" s="11">
        <v>1</v>
      </c>
      <c r="L26" s="11">
        <v>1</v>
      </c>
      <c r="M26" s="11">
        <v>1</v>
      </c>
      <c r="N26" s="11">
        <v>1</v>
      </c>
      <c r="O26" s="11">
        <v>1</v>
      </c>
      <c r="P26" s="11">
        <v>1</v>
      </c>
      <c r="Q26" s="14"/>
      <c r="R26" s="31"/>
      <c r="S26" s="33"/>
    </row>
    <row r="27" spans="1:19" ht="30.75" customHeight="1" x14ac:dyDescent="0.2">
      <c r="A27" s="17"/>
      <c r="B27" s="17"/>
      <c r="C27" s="18">
        <f>SUM(C10:C26)</f>
        <v>3276</v>
      </c>
      <c r="D27" s="18">
        <f>SUM(D10:D26)</f>
        <v>216</v>
      </c>
      <c r="E27" s="13">
        <f>SUM(E10:E26)</f>
        <v>840</v>
      </c>
      <c r="F27" s="13">
        <f>SUM(F10:F26)</f>
        <v>830</v>
      </c>
      <c r="G27" s="18">
        <f t="shared" ref="G27:R27" si="2">SUM(G10:G26)</f>
        <v>216</v>
      </c>
      <c r="H27" s="18">
        <f t="shared" si="2"/>
        <v>216</v>
      </c>
      <c r="I27" s="18">
        <f t="shared" si="2"/>
        <v>159</v>
      </c>
      <c r="J27" s="18">
        <f t="shared" si="2"/>
        <v>158</v>
      </c>
      <c r="K27" s="18">
        <f t="shared" si="2"/>
        <v>175</v>
      </c>
      <c r="L27" s="18">
        <f t="shared" si="2"/>
        <v>173</v>
      </c>
      <c r="M27" s="18">
        <f t="shared" si="2"/>
        <v>216</v>
      </c>
      <c r="N27" s="18">
        <f t="shared" si="2"/>
        <v>215</v>
      </c>
      <c r="O27" s="18">
        <f t="shared" si="2"/>
        <v>74</v>
      </c>
      <c r="P27" s="18">
        <f t="shared" si="2"/>
        <v>68</v>
      </c>
      <c r="Q27" s="18">
        <f t="shared" si="2"/>
        <v>0</v>
      </c>
      <c r="R27" s="32">
        <f t="shared" si="2"/>
        <v>0</v>
      </c>
      <c r="S27" s="33"/>
    </row>
    <row r="28" spans="1:19" ht="22.5" customHeight="1" x14ac:dyDescent="0.2">
      <c r="A28" s="19"/>
      <c r="B28" s="29" t="s">
        <v>4</v>
      </c>
      <c r="D28" s="20"/>
      <c r="E28" s="20"/>
      <c r="F28" s="21">
        <f>F27/E27*100</f>
        <v>98.80952380952381</v>
      </c>
      <c r="G28" s="22">
        <f>G27/216*100</f>
        <v>100</v>
      </c>
      <c r="H28" s="22"/>
      <c r="I28" s="26">
        <f>I27/D27*100</f>
        <v>73.611111111111114</v>
      </c>
      <c r="J28" s="22"/>
      <c r="K28" s="26">
        <f>K27/D27*100</f>
        <v>81.018518518518519</v>
      </c>
      <c r="L28" s="20"/>
      <c r="M28" s="26">
        <f>M27/D27*100</f>
        <v>100</v>
      </c>
      <c r="N28" s="20"/>
      <c r="O28" s="26">
        <f>O27/D27*100</f>
        <v>34.25925925925926</v>
      </c>
      <c r="P28" s="22"/>
      <c r="Q28" s="20"/>
      <c r="R28" s="20"/>
    </row>
    <row r="29" spans="1:19" ht="22.5" customHeight="1" x14ac:dyDescent="0.2">
      <c r="A29" s="19"/>
      <c r="D29" s="20"/>
      <c r="E29" s="20"/>
      <c r="F29" s="21"/>
      <c r="G29" s="22"/>
      <c r="H29" s="22"/>
      <c r="I29" s="26"/>
      <c r="J29" s="22"/>
      <c r="K29" s="26"/>
      <c r="L29" s="20"/>
      <c r="M29" s="26"/>
      <c r="N29" s="20"/>
      <c r="O29" s="26"/>
      <c r="P29" s="22"/>
      <c r="Q29" s="20"/>
      <c r="R29" s="20"/>
    </row>
    <row r="30" spans="1:19" ht="22.5" customHeight="1" x14ac:dyDescent="0.2">
      <c r="A30" s="19"/>
      <c r="D30" s="20"/>
      <c r="E30" s="20"/>
      <c r="F30" s="21"/>
      <c r="G30" s="22"/>
      <c r="H30" s="22"/>
      <c r="I30" s="26"/>
      <c r="J30" s="22"/>
      <c r="K30" s="26"/>
      <c r="L30" s="20"/>
      <c r="M30" s="26"/>
      <c r="N30" s="20"/>
      <c r="O30" s="26"/>
      <c r="P30" s="22"/>
      <c r="Q30" s="20"/>
      <c r="R30" s="20"/>
    </row>
    <row r="31" spans="1:19" ht="22.5" customHeight="1" x14ac:dyDescent="0.2">
      <c r="A31" s="19"/>
      <c r="D31" s="20"/>
      <c r="E31" s="20"/>
      <c r="F31" s="21"/>
      <c r="G31" s="22"/>
      <c r="H31" s="22"/>
      <c r="I31" s="26"/>
      <c r="J31" s="22"/>
      <c r="K31" s="26"/>
      <c r="L31" s="20"/>
      <c r="M31" s="26"/>
      <c r="N31" s="20"/>
      <c r="O31" s="26"/>
      <c r="P31" s="22"/>
      <c r="Q31" s="20"/>
      <c r="R31" s="20"/>
    </row>
    <row r="32" spans="1:19" x14ac:dyDescent="0.25">
      <c r="B32" s="23" t="s">
        <v>3</v>
      </c>
      <c r="C32" s="24"/>
    </row>
    <row r="35" s="25" customFormat="1" x14ac:dyDescent="0.2"/>
  </sheetData>
  <mergeCells count="14">
    <mergeCell ref="K7:L7"/>
    <mergeCell ref="M7:N7"/>
    <mergeCell ref="O7:P7"/>
    <mergeCell ref="Q7:R7"/>
    <mergeCell ref="A2:Q2"/>
    <mergeCell ref="A3:Q3"/>
    <mergeCell ref="A4:Q4"/>
    <mergeCell ref="A7:A8"/>
    <mergeCell ref="B7:B8"/>
    <mergeCell ref="C7:C8"/>
    <mergeCell ref="D7:D8"/>
    <mergeCell ref="E7:F7"/>
    <mergeCell ref="G7:H7"/>
    <mergeCell ref="I7:J7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ҚАЗ</vt:lpstr>
      <vt:lpstr>Лист2</vt:lpstr>
      <vt:lpstr>ҚАЗ!Область_печати</vt:lpstr>
    </vt:vector>
  </TitlesOfParts>
  <Company>хххх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ххх</dc:creator>
  <cp:lastModifiedBy>MN</cp:lastModifiedBy>
  <cp:lastPrinted>2026-10-29T13:14:36Z</cp:lastPrinted>
  <dcterms:created xsi:type="dcterms:W3CDTF">1999-07-23T03:35:59Z</dcterms:created>
  <dcterms:modified xsi:type="dcterms:W3CDTF">2026-10-29T13:17:21Z</dcterms:modified>
</cp:coreProperties>
</file>