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 tabRatio="599"/>
  </bookViews>
  <sheets>
    <sheet name="ИП" sheetId="2" r:id="rId1"/>
  </sheets>
  <definedNames>
    <definedName name="_xlnm.Print_Area" localSheetId="0">ИП!$A$1:$Q$323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22" i="2" l="1"/>
  <c r="L322" i="2"/>
  <c r="M322" i="2"/>
  <c r="I319" i="2"/>
  <c r="J319" i="2"/>
  <c r="K319" i="2"/>
  <c r="M319" i="2"/>
  <c r="H320" i="2"/>
  <c r="J320" i="2"/>
  <c r="G320" i="2"/>
  <c r="I321" i="2"/>
  <c r="I310" i="2"/>
  <c r="I320" i="2" s="1"/>
  <c r="I309" i="2"/>
  <c r="K311" i="2"/>
  <c r="L311" i="2"/>
  <c r="L309" i="2" s="1"/>
  <c r="K309" i="2"/>
  <c r="M309" i="2"/>
  <c r="J309" i="2"/>
  <c r="H309" i="2"/>
  <c r="G309" i="2"/>
  <c r="L275" i="2"/>
  <c r="K274" i="2"/>
  <c r="K273" i="2" s="1"/>
  <c r="L273" i="2"/>
  <c r="M273" i="2"/>
  <c r="J273" i="2"/>
  <c r="I273" i="2"/>
  <c r="H273" i="2"/>
  <c r="G273" i="2"/>
  <c r="K262" i="2"/>
  <c r="K261" i="2" s="1"/>
  <c r="G261" i="2"/>
  <c r="M261" i="2"/>
  <c r="J261" i="2"/>
  <c r="I261" i="2"/>
  <c r="H261" i="2"/>
  <c r="M256" i="2"/>
  <c r="M254" i="2" s="1"/>
  <c r="L257" i="2"/>
  <c r="L256" i="2"/>
  <c r="I254" i="2"/>
  <c r="J254" i="2"/>
  <c r="K255" i="2"/>
  <c r="K254" i="2" s="1"/>
  <c r="H257" i="2"/>
  <c r="H319" i="2" s="1"/>
  <c r="H256" i="2"/>
  <c r="H321" i="2" s="1"/>
  <c r="G256" i="2"/>
  <c r="G257" i="2"/>
  <c r="G319" i="2" s="1"/>
  <c r="M234" i="2"/>
  <c r="L234" i="2"/>
  <c r="L233" i="2" s="1"/>
  <c r="J234" i="2"/>
  <c r="J233" i="2" s="1"/>
  <c r="K234" i="2"/>
  <c r="M233" i="2"/>
  <c r="K233" i="2"/>
  <c r="I233" i="2"/>
  <c r="H233" i="2"/>
  <c r="G233" i="2"/>
  <c r="K204" i="2"/>
  <c r="L205" i="2"/>
  <c r="M205" i="2"/>
  <c r="M204" i="2"/>
  <c r="M320" i="2" s="1"/>
  <c r="L204" i="2"/>
  <c r="G203" i="2"/>
  <c r="K203" i="2"/>
  <c r="J203" i="2"/>
  <c r="I203" i="2"/>
  <c r="H203" i="2"/>
  <c r="H178" i="2"/>
  <c r="G180" i="2"/>
  <c r="G178" i="2" s="1"/>
  <c r="L180" i="2"/>
  <c r="J180" i="2"/>
  <c r="J178" i="2" s="1"/>
  <c r="K179" i="2"/>
  <c r="K180" i="2"/>
  <c r="L179" i="2"/>
  <c r="L178" i="2" s="1"/>
  <c r="M178" i="2"/>
  <c r="I178" i="2"/>
  <c r="G151" i="2"/>
  <c r="H151" i="2"/>
  <c r="I151" i="2"/>
  <c r="J151" i="2"/>
  <c r="K151" i="2"/>
  <c r="M152" i="2"/>
  <c r="M151" i="2" s="1"/>
  <c r="L152" i="2"/>
  <c r="L151" i="2" s="1"/>
  <c r="G321" i="2" l="1"/>
  <c r="K320" i="2"/>
  <c r="J321" i="2"/>
  <c r="G254" i="2"/>
  <c r="H254" i="2"/>
  <c r="L203" i="2"/>
  <c r="L254" i="2"/>
  <c r="L261" i="2" s="1"/>
  <c r="M203" i="2"/>
  <c r="K178" i="2"/>
  <c r="K133" i="2" l="1"/>
  <c r="L133" i="2"/>
  <c r="L134" i="2"/>
  <c r="L319" i="2" s="1"/>
  <c r="J132" i="2"/>
  <c r="I132" i="2"/>
  <c r="J102" i="2"/>
  <c r="K102" i="2"/>
  <c r="M104" i="2"/>
  <c r="L104" i="2"/>
  <c r="L103" i="2"/>
  <c r="L320" i="2" s="1"/>
  <c r="I105" i="2"/>
  <c r="J53" i="2"/>
  <c r="J322" i="2" s="1"/>
  <c r="J318" i="2" s="1"/>
  <c r="H53" i="2"/>
  <c r="H322" i="2" s="1"/>
  <c r="H318" i="2" s="1"/>
  <c r="G53" i="2"/>
  <c r="G322" i="2" s="1"/>
  <c r="G318" i="2" s="1"/>
  <c r="K42" i="2"/>
  <c r="J42" i="2"/>
  <c r="I42" i="2"/>
  <c r="H42" i="2"/>
  <c r="I102" i="2" l="1"/>
  <c r="I322" i="2"/>
  <c r="I318" i="2" s="1"/>
  <c r="K132" i="2"/>
  <c r="K321" i="2"/>
  <c r="K318" i="2" s="1"/>
  <c r="M102" i="2"/>
  <c r="M132" i="2" s="1"/>
  <c r="M321" i="2"/>
  <c r="M318" i="2" s="1"/>
  <c r="L321" i="2"/>
  <c r="L318" i="2" s="1"/>
  <c r="L102" i="2"/>
  <c r="L132" i="2"/>
</calcChain>
</file>

<file path=xl/sharedStrings.xml><?xml version="1.0" encoding="utf-8"?>
<sst xmlns="http://schemas.openxmlformats.org/spreadsheetml/2006/main" count="970" uniqueCount="348">
  <si>
    <t xml:space="preserve">Форма </t>
  </si>
  <si>
    <t>(плановый период)</t>
  </si>
  <si>
    <t>№</t>
  </si>
  <si>
    <t>Источник информации</t>
  </si>
  <si>
    <t>Единица измерения</t>
  </si>
  <si>
    <t>Плановый период</t>
  </si>
  <si>
    <t>Целевые индикаторы, достижение которых обеспечивается местным исполнительным органом и зависит от его деятельности и бюджетных средств</t>
  </si>
  <si>
    <t xml:space="preserve">Инвестиционный план по реализации плана развития </t>
  </si>
  <si>
    <t>Наименование</t>
  </si>
  <si>
    <t>Ответственный исполнитель</t>
  </si>
  <si>
    <t>Форма завершения</t>
  </si>
  <si>
    <t>Проекты за счет других источников</t>
  </si>
  <si>
    <t>Из РБ</t>
  </si>
  <si>
    <t>Из МБ</t>
  </si>
  <si>
    <t xml:space="preserve">Всего финансовые ресурсы </t>
  </si>
  <si>
    <t>Ожидаемый результат от реализации проекта, в т.ч. к-во созданных рабочих мест (постоянных/временных)</t>
  </si>
  <si>
    <t xml:space="preserve">   (наименование района (города областного значения)</t>
  </si>
  <si>
    <t>РБ</t>
  </si>
  <si>
    <t>МБ</t>
  </si>
  <si>
    <t>ЧИ</t>
  </si>
  <si>
    <t>НАПРАВЛЕНИЕ 1: КРЕПКИЙ ФУНДАМЕНТ ЭКОНОМИКИ</t>
  </si>
  <si>
    <t>БНС</t>
  </si>
  <si>
    <t>%</t>
  </si>
  <si>
    <t>НАПРАВЛЕНИЕ 2: НОВЫЕ ТОЧКИ РОСТА</t>
  </si>
  <si>
    <t>тыс. чел</t>
  </si>
  <si>
    <t>Цель. Содействие занятости населения и усиление адресности социальной поддержки</t>
  </si>
  <si>
    <t>Задача 1. Трудоустройство более 3,3 млн. граждан, из них молодежи – не менее 2,3 млн. человек</t>
  </si>
  <si>
    <r>
      <t xml:space="preserve">Показатель результата 1.1. </t>
    </r>
    <r>
      <rPr>
        <sz val="11"/>
        <rFont val="Times New Roman"/>
        <family val="1"/>
        <charset val="204"/>
      </rPr>
      <t>Количество трудоустроенных граждан</t>
    </r>
  </si>
  <si>
    <t>тыс.чел</t>
  </si>
  <si>
    <t>данные карьерный центр</t>
  </si>
  <si>
    <t>на 2026-2030 годы</t>
  </si>
  <si>
    <t>Данные руководителей АБП</t>
  </si>
  <si>
    <t>Данные акиматов сел и сельских округов</t>
  </si>
  <si>
    <t>Задача. Создание комфортной среды для жителей села и городов</t>
  </si>
  <si>
    <t>Образование</t>
  </si>
  <si>
    <t>Культура</t>
  </si>
  <si>
    <t>Спорт</t>
  </si>
  <si>
    <t>Дорожная инфраструктура</t>
  </si>
  <si>
    <t>Инженерная инфраструктура</t>
  </si>
  <si>
    <t>- город;</t>
  </si>
  <si>
    <t>- село.</t>
  </si>
  <si>
    <t>тыс.кв.м.</t>
  </si>
  <si>
    <r>
      <t xml:space="preserve">ЦИ 4. </t>
    </r>
    <r>
      <rPr>
        <sz val="11"/>
        <rFont val="Times New Roman"/>
        <family val="1"/>
        <charset val="204"/>
      </rPr>
      <t>Обеспечение населения услугами по сбору и вывозу отходов, %</t>
    </r>
  </si>
  <si>
    <t>КНИ 28</t>
  </si>
  <si>
    <t>Выпуск продукции субъектами МСП, млрд. тенге</t>
  </si>
  <si>
    <t>КНИ 30</t>
  </si>
  <si>
    <r>
      <t xml:space="preserve">ЦИ. </t>
    </r>
    <r>
      <rPr>
        <sz val="11"/>
        <rFont val="Times New Roman"/>
        <family val="1"/>
        <charset val="204"/>
      </rPr>
      <t>Инвестиции в основной капитал</t>
    </r>
  </si>
  <si>
    <t>млрд. тенге</t>
  </si>
  <si>
    <t>НАПРАВЛЕНИЕ 4: СКВОЗНЫЕ ПРЕОБРАЗОВАНИЯ ЭКОНОМИКИ И ОБЩЕСТВА</t>
  </si>
  <si>
    <t>НАПРАВЛЕНИЕ 6: ЦУР</t>
  </si>
  <si>
    <t>Цель. Реализация Целей устойчивого развития</t>
  </si>
  <si>
    <t>Задача 11.3. К 2030 году расширить масштабы открытой для всех и экологически устойчивой урбанизации и возможности для комплексного и устойчивого планирования населенных пунктов и управления ими на основе широкого участия во всех странах</t>
  </si>
  <si>
    <t>кв. м</t>
  </si>
  <si>
    <t>ТОО "Темирлан"</t>
  </si>
  <si>
    <t>Акт ввода в эксплуатацию</t>
  </si>
  <si>
    <t>Жаркаинский район, г. Державинск</t>
  </si>
  <si>
    <t>ТОО "АгроПродЖаркаин"</t>
  </si>
  <si>
    <t>ТОО "Тургайхлебопродукт"</t>
  </si>
  <si>
    <t>Данные ТОО "Тургайхлебопродукт"</t>
  </si>
  <si>
    <t>Жаркаинский район, село Львовское</t>
  </si>
  <si>
    <t>ТОО «Бирсуат Агро»</t>
  </si>
  <si>
    <t>Жаркаинский район, село Отрадное</t>
  </si>
  <si>
    <t>КХ «Атай»</t>
  </si>
  <si>
    <t xml:space="preserve">ТОО «КС Инвест» </t>
  </si>
  <si>
    <t>Жаркаинский район, село Бирсуат</t>
  </si>
  <si>
    <t>по Жаркаинскому району</t>
  </si>
  <si>
    <t>к/х «Каздаусты»</t>
  </si>
  <si>
    <t>Жаркаинский район, село Тасоткель</t>
  </si>
  <si>
    <t>Жаркаинский район, село Шойындыколь</t>
  </si>
  <si>
    <t>ТОО "АБС Жарколь"</t>
  </si>
  <si>
    <t>Фурзикова Т.Г.</t>
  </si>
  <si>
    <t>ТОО «Заречный»</t>
  </si>
  <si>
    <t>ИП «Сыздыков»</t>
  </si>
  <si>
    <t xml:space="preserve"> ТОО Жаркаин Астык</t>
  </si>
  <si>
    <r>
      <t xml:space="preserve">ЦИ 1. </t>
    </r>
    <r>
      <rPr>
        <sz val="11"/>
        <rFont val="Times New Roman"/>
        <family val="1"/>
        <charset val="204"/>
      </rPr>
      <t xml:space="preserve">Охват детей дошкольным воспитанием и обучением от 2 до 6 лет </t>
    </r>
  </si>
  <si>
    <t>Реконструкция досугового центра в мкр. "Молодежный" города Державинск</t>
  </si>
  <si>
    <t>Строительство инженерных сетей водоснабжения в селе Шойындыколь</t>
  </si>
  <si>
    <t>Строительство плавательного бассейна в городе Державинск</t>
  </si>
  <si>
    <t>Акт приемки в эксплуатацию</t>
  </si>
  <si>
    <t>ОБ</t>
  </si>
  <si>
    <t>Приобретение блочно-модульной котельной</t>
  </si>
  <si>
    <t xml:space="preserve">Текущий ремонт инженерных сетей теплоснабжения по ул.М.Габдуллина находящихся в коммунальной собственности  города Державинск </t>
  </si>
  <si>
    <t>до 10 временных рабочих мест</t>
  </si>
  <si>
    <t>Ремонт распределительных сетей подземной и надземной прокладки  не требующих изменения их положения отметок
глубины (высоты) заложения диаметра труб на магистральных инженерных сетях водоснабжения комплексов водопроводных сооружений Жаркаинского района</t>
  </si>
  <si>
    <t>Капитальный ремонт здания Жаркаинского районного дома культуры</t>
  </si>
  <si>
    <t>Капитальный ремонт районной библиотеки (кровля, фасад, пожарный трубопровод, частичная внутренняя отделка помещений) по ул. Пушкина стр.34 в г. Державинск Жаркаинского района</t>
  </si>
  <si>
    <t>Строительство спортивной многофункциональной площадки в Отрадном сельском округе</t>
  </si>
  <si>
    <t>Акиматы   сел, сельских округов</t>
  </si>
  <si>
    <t>Блочно-модульная котельная на твердом топливе, полный комплект</t>
  </si>
  <si>
    <t>Строительство скотомогильника в селе Гастелло</t>
  </si>
  <si>
    <t>Замена технологического оборудования в комплексах сельских водопроводных сооружений Жаркаинского района</t>
  </si>
  <si>
    <t xml:space="preserve">Текущий ремонт инженерных сетей водоснабжения, замена технологического оборудования на системе водоснабжения города Державинск </t>
  </si>
  <si>
    <t>Из ОБ</t>
  </si>
  <si>
    <t>РБ, ОБ</t>
  </si>
  <si>
    <t>КНИ 2</t>
  </si>
  <si>
    <t>НАПРАВЛЕНИЕ 3: ВЫСОКОЕ КАЧЕСТВО ЖИЗНИ</t>
  </si>
  <si>
    <t>Цель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</t>
  </si>
  <si>
    <t>КНИ 12</t>
  </si>
  <si>
    <t>КНИ 13</t>
  </si>
  <si>
    <t>Реализация Национального плана развития Республики Казахстан / Реализация плана развития области</t>
  </si>
  <si>
    <t>Обеспечение надёжного приёма, хранения и первичной переработки зерна. Снижение потерь урожая и повышение качества хранения продукции. Создание 20 новых рабочих мест, что повысит занятость в регионе. Увеличение производственной мощности и развитие аграрной инфраструктуры. Укрепление продовольственной безопасности и рост доходов предприятия.</t>
  </si>
  <si>
    <t>Обеспечение долгосрочного хранения зерна с сохранением качества. Повышение эффективности логистики и снижение потерь при хранении и транспортировке. Расширение инфраструктурных возможностей аграрного сектора региона. Создание новых 15 рабочих мест.</t>
  </si>
  <si>
    <t>Обеспечение комфортных условий для работников (раздевалки, столовая, санитарные помещения и пр.). Создание современной складской инфраструктуры для хранения техники, запчастей и материалов. Повышение производственной эффективности и улучшение условий труда. Создание 3 новых рабочих мест. Развитие материально-технической базы предприятия и улучшение внутренней логистики.</t>
  </si>
  <si>
    <t>Повышение эффективности приёма, сушки и очистки зерна. Сокращение потерь урожая и улучшение качества зерновой продукции. Создание 7 новых рабочих мест и развитие производственной инфраструктуры.</t>
  </si>
  <si>
    <t>Увеличение объёмов хранения зерна и снижение потерь при его хранении и обработке. Повышение производственной эффективности и скорости приёмки зерновых культур. Создание 20 дополнительных рабочих мест и развитие инфраструктуры предприятия.</t>
  </si>
  <si>
    <t>Обеспечение надежного хранения зерна с минимальными потерями. Повышение качества и сохранности урожая в регионе. Создание 3 новых рабочих мест и развитие сельскохозяйственной инфраструктуры.</t>
  </si>
  <si>
    <t>Увеличение производства мяса и развитие мясного животноводства в регионе. Создание 4 новых рабочих мест и повышение занятости в селе Шойындыколь. Развитие аграрной инфраструктуры и повышение доходов сельхозпроизводителей</t>
  </si>
  <si>
    <t>Увеличение производства молочной продукции и укрепление молочного животноводства. Создание 5 новых рабочих мест и повышение занятости в регионе. Развитие производственной базы и улучшение продовольственной безопасности.</t>
  </si>
  <si>
    <t>Организация местного производства мебели для удовлетворения спроса региона. Создание 3 новых рабочих мест и развитие малого бизнеса. Повышение экономической активности и укрепление промышленного потенциала города.</t>
  </si>
  <si>
    <t>Производство качественных комбикормов для обеспечения животноводческих предприятий региона. Создание 3 новых рабочих мест и развитие агропромышленного комплекса. Повышение эффективности и продуктивности животноводства за счёт улучшенного кормления.</t>
  </si>
  <si>
    <t>Создание комфортного и современного места для духовных и культурных мероприятий. Укрепление общинных связей и поддержка религиозных традиций населения. Повышение социальной стабильности и развитие культурного потенциала города. Создание 10 временных рабочих мест</t>
  </si>
  <si>
    <t>Создание безопасного и интересного пространства для досуга детей и семей. Создание до 10 новых рабочих мест и развитие сферы услуг в регионе. Повышение уровня социальной активности и улучшение качества жизни населения.</t>
  </si>
  <si>
    <t>Обеспечение современными и комфортными условиями для воспитания и развития детей. Увеличение вместимости и снижение очереди на места в детский сад. Создание до 25 новых рабочих мест и повышение качества дошкольного образования в районе.</t>
  </si>
  <si>
    <t>Создание современного спортивного объекта для развития плавания и оздоровления населения. Повышение доступности спортивных и оздоровительных услуг для жителей города. Создание 12 новых рабочих мест и развитие социальной инфраструктуры города.</t>
  </si>
  <si>
    <t>Обеспечение надежной и эффективной работы котельных и системы отопления. Повышение качества отопления и комфортных условий проживания. Снижение риска аварий и увеличение срока службы инженерных систем.</t>
  </si>
  <si>
    <t>Обеспечение безопасных и комфортных условий для проведения культурно-массовых мероприятий. Создание 10 временных рабочих мест на период проведения капитального ремонта.</t>
  </si>
  <si>
    <t>Улучшение состояния и функционирования районной библиотеки. Создание до 10 временных рабочих мест на период проведения капитального ремонта.</t>
  </si>
  <si>
    <t>Создание условий для занятия спортом и организации досуга в сельских населённых пунктах. Создание 3 временных рабочих мест на период установки площадки.</t>
  </si>
  <si>
    <t>Повышение качества транспортной инфраструктуры и обеспечение безопасного передвижения. Создание 20 временных рабочих мест на период проведения ремонта.</t>
  </si>
  <si>
    <t>Повышение надежности и эффективности системы водоснабжения города. Создание 5 временных рабочих мест на период проведения работ.</t>
  </si>
  <si>
    <t>Обеспечение стабильного и надежного водоснабжения за счёт восстановления распределительных сетей без изменения их параметров. Повышение эффективности эксплуатации инженерных коммуникаций. Создание 10 временных рабочих мест на период проведения ремонтных работ.</t>
  </si>
  <si>
    <t>Обеспечение бесперебойного централизованного водоснабжения населения села Шойындыколь, улучшение качества жизни сельчан. Создание 2 рабочих мест.</t>
  </si>
  <si>
    <t>Повышение энергоэффективности и надежности работы сельских водопроводных сооружений, снижение эксплуатационных затрат. Создание 10 временных рабочих мест на период проведения работ.</t>
  </si>
  <si>
    <t>Улучшение жилищных условий и повышение комфортности проживания в коммунальных домах №1, 2, 3 мкр. Молодёжный. Создание 20 временных рабочих мест на период ремонта.</t>
  </si>
  <si>
    <t>Обеспечение стабильного и автономного теплоснабжения объекта за счет установки блочно-модульной котельной на твердом топливе. Создание 5 временных рабочих мест на этапе монтажа и наладки оборудования.</t>
  </si>
  <si>
    <t>Повышение энергоэффективности и надежности уличного освещения города Державинск, улучшение безопасности на дорогах. Создание 5 временных рабочих мест на период реконструкции.</t>
  </si>
  <si>
    <t>Обеспечение санитарной безопасности и экологической чистоты в селе Гастелло за счет строительства современного скотомогильника. Создание 3 временных рабочих мест на период строительства.</t>
  </si>
  <si>
    <t xml:space="preserve">Повышение качества транспортной инфраструктуры и обеспечение безопасного передвижения. </t>
  </si>
  <si>
    <t>КНИ 25</t>
  </si>
  <si>
    <t>Уровень активности в области инноваций</t>
  </si>
  <si>
    <t>План (факт) текущего 2025 года</t>
  </si>
  <si>
    <t xml:space="preserve">КНИ 26 </t>
  </si>
  <si>
    <t>Количество внутренних туристов, обслуженных местами размещения</t>
  </si>
  <si>
    <t xml:space="preserve">КНИ 27 </t>
  </si>
  <si>
    <t>Количество въездных туристов, обслуженных местами размещения</t>
  </si>
  <si>
    <t>КНИ 23</t>
  </si>
  <si>
    <t>Доля переработки продукции в АПК, %,</t>
  </si>
  <si>
    <t>Цель. Создание условий для повышения конкурентоспособности субъектов АПК</t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</si>
  <si>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</si>
  <si>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t>7.</t>
  </si>
  <si>
    <t>6.</t>
  </si>
  <si>
    <t>тыс. тонн</t>
  </si>
  <si>
    <r>
      <rPr>
        <b/>
        <sz val="11"/>
        <color theme="1"/>
        <rFont val="Times New Roman"/>
        <family val="1"/>
        <charset val="204"/>
      </rPr>
      <t xml:space="preserve">Показатель 1.2. </t>
    </r>
    <r>
      <rPr>
        <sz val="11"/>
        <color theme="1"/>
        <rFont val="Times New Roman"/>
        <family val="1"/>
        <charset val="204"/>
      </rPr>
      <t>Доля переработки молока</t>
    </r>
  </si>
  <si>
    <t>в том числе молодежи</t>
  </si>
  <si>
    <t>Цель. Повышение уровня развития умений и навыков детей дошкольного возраста</t>
  </si>
  <si>
    <t>Задача 1. Повышение уровня развития умений и навыков воспитанников</t>
  </si>
  <si>
    <r>
      <rPr>
        <b/>
        <sz val="11"/>
        <color theme="1"/>
        <rFont val="Times New Roman"/>
        <family val="1"/>
        <charset val="204"/>
      </rPr>
      <t>ЦИ 2</t>
    </r>
    <r>
      <rPr>
        <sz val="11"/>
        <color theme="1"/>
        <rFont val="Times New Roman"/>
        <family val="1"/>
        <charset val="204"/>
      </rPr>
      <t>. Уровень предшкольной подготовки детей</t>
    </r>
  </si>
  <si>
    <r>
      <rPr>
        <b/>
        <sz val="11"/>
        <color theme="1"/>
        <rFont val="Times New Roman"/>
        <family val="1"/>
        <charset val="204"/>
      </rPr>
      <t xml:space="preserve">ЦИ. </t>
    </r>
    <r>
      <rPr>
        <sz val="11"/>
        <color theme="1"/>
        <rFont val="Times New Roman"/>
        <family val="1"/>
        <charset val="204"/>
      </rPr>
      <t>Уровень обеспеченности социальными благами и услугами в соответствии с Системой региональных стандартов, город</t>
    </r>
  </si>
  <si>
    <r>
      <rPr>
        <b/>
        <sz val="11"/>
        <color theme="1"/>
        <rFont val="Times New Roman"/>
        <family val="1"/>
        <charset val="204"/>
      </rPr>
      <t>ЦИ.</t>
    </r>
    <r>
      <rPr>
        <sz val="11"/>
        <color theme="1"/>
        <rFont val="Times New Roman"/>
        <family val="1"/>
        <charset val="204"/>
      </rPr>
      <t xml:space="preserve"> Уровень обеспеченности социальными благами и услугами в соответствии с Системой региональных стандартов, село</t>
    </r>
  </si>
  <si>
    <r>
      <rPr>
        <b/>
        <sz val="11"/>
        <color theme="1"/>
        <rFont val="Times New Roman"/>
        <family val="1"/>
        <charset val="204"/>
      </rPr>
      <t xml:space="preserve">Показатель результата 1.3. </t>
    </r>
    <r>
      <rPr>
        <sz val="11"/>
        <rFont val="Times New Roman"/>
        <family val="1"/>
        <charset val="204"/>
      </rPr>
      <t>Охват детей дополнительным образованием</t>
    </r>
  </si>
  <si>
    <r>
      <rPr>
        <b/>
        <sz val="11"/>
        <color theme="1"/>
        <rFont val="Times New Roman"/>
        <family val="1"/>
        <charset val="204"/>
      </rPr>
      <t>Показатель результата 3.1.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Рост обеспеченности объектами и услугами культуры </t>
    </r>
  </si>
  <si>
    <r>
      <rPr>
        <b/>
        <sz val="11"/>
        <color theme="1"/>
        <rFont val="Times New Roman"/>
        <family val="1"/>
        <charset val="204"/>
      </rPr>
      <t>Показатель результата 7.1</t>
    </r>
    <r>
      <rPr>
        <sz val="11"/>
        <rFont val="Times New Roman"/>
        <family val="1"/>
        <charset val="204"/>
      </rPr>
      <t xml:space="preserve"> Обеспечение доступа населения к услугам водоснабжения:</t>
    </r>
  </si>
  <si>
    <r>
      <rPr>
        <b/>
        <sz val="11"/>
        <color theme="1"/>
        <rFont val="Times New Roman"/>
        <family val="1"/>
        <charset val="204"/>
      </rPr>
      <t>Показатель результата 7.3.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Общая площадь введенных в эксплуатацию жилых зданий</t>
    </r>
  </si>
  <si>
    <r>
      <rPr>
        <b/>
        <sz val="11"/>
        <color theme="1"/>
        <rFont val="Times New Roman"/>
        <family val="1"/>
        <charset val="204"/>
      </rPr>
      <t>Показатель результата 7.4.</t>
    </r>
    <r>
      <rPr>
        <sz val="11"/>
        <rFont val="Times New Roman"/>
        <family val="1"/>
        <charset val="204"/>
      </rPr>
      <t xml:space="preserve"> Снижение износа тепловых сетей</t>
    </r>
  </si>
  <si>
    <t>Обеспечение безопасности и защиты окружающей среды</t>
  </si>
  <si>
    <r>
      <rPr>
        <b/>
        <sz val="11"/>
        <color theme="1"/>
        <rFont val="Times New Roman"/>
        <family val="1"/>
        <charset val="204"/>
      </rPr>
      <t>Показатель результата 8.2.</t>
    </r>
    <r>
      <rPr>
        <sz val="11"/>
        <rFont val="Times New Roman"/>
        <family val="1"/>
        <charset val="204"/>
      </rPr>
      <t xml:space="preserve"> Увеличение доли переработки и утилизации ТБО</t>
    </r>
  </si>
  <si>
    <t>КНИ 15</t>
  </si>
  <si>
    <t>Цель. Сохранение, рациональное использование и воспроизводство лесных ресурсов, ресурсов животного мира, объектов природно-заповедного фонда</t>
  </si>
  <si>
    <t>Выпуск продукции субъектами среднего предпринимательства, млрд. тенге</t>
  </si>
  <si>
    <t>КНИ 31</t>
  </si>
  <si>
    <t>Доля внешних инвестиций в общем объеме ИОК, %</t>
  </si>
  <si>
    <r>
      <t xml:space="preserve">ЦИ. </t>
    </r>
    <r>
      <rPr>
        <sz val="11"/>
        <rFont val="Times New Roman"/>
        <family val="1"/>
        <charset val="204"/>
      </rPr>
      <t>Объем внешних инвестиций в основной капитал (ИОК)</t>
    </r>
  </si>
  <si>
    <t>КНИ 34</t>
  </si>
  <si>
    <t>Предельный объем парниковых газов,% (к уровню 1990 года)</t>
  </si>
  <si>
    <t>Цель. Переход Республики Казахстан к низкоуглеродному развитию</t>
  </si>
  <si>
    <t>Задача 1. Создание условий для достижения углеродной нейтральности</t>
  </si>
  <si>
    <r>
      <t xml:space="preserve">ЦИ 2. </t>
    </r>
    <r>
      <rPr>
        <sz val="11"/>
        <rFont val="Times New Roman"/>
        <family val="1"/>
        <charset val="204"/>
      </rPr>
      <t>Доля переработки  утилизации коммунальных отходов</t>
    </r>
  </si>
  <si>
    <r>
      <t>Показатель результата 11.3.1.</t>
    </r>
    <r>
      <rPr>
        <sz val="11"/>
        <rFont val="Times New Roman"/>
        <family val="1"/>
        <charset val="204"/>
      </rPr>
      <t xml:space="preserve"> Обеспеченность жильем на одного проживающего, кв.м.</t>
    </r>
  </si>
  <si>
    <t>Задача 6.2. К 2030 году обеспечить всеобщий и равноправный доступ к надлежащим санитарно-гигиеническим средствам</t>
  </si>
  <si>
    <r>
      <t>Показатель результата 6.2.1.</t>
    </r>
    <r>
      <rPr>
        <sz val="11"/>
        <rFont val="Times New Roman"/>
        <family val="1"/>
        <charset val="204"/>
      </rPr>
      <t xml:space="preserve"> Охват населения очисткой сточных вод</t>
    </r>
  </si>
  <si>
    <t>Цель.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</t>
  </si>
  <si>
    <t>Задача 11.2. К 2030 году обеспечить, чтобы все могли пользоваться безопасными, недорогими, доступными и экологически устойчивыми транспортными системами, на основе повышения безопасности дорожного движения, в частности расширения использования общественного транспорта, уделяя особое внимание нуждам тех, кто находится в уязвимом положении, женщин, детей, инвалидов и пожилых лиц</t>
  </si>
  <si>
    <r>
      <t xml:space="preserve">Показатель результата 11.2.1.1 </t>
    </r>
    <r>
      <rPr>
        <sz val="11"/>
        <rFont val="Times New Roman"/>
        <family val="1"/>
        <charset val="204"/>
      </rPr>
      <t>Доля дорог районного значения, находящихся в хорошем и удовлетворительном состоянии</t>
    </r>
  </si>
  <si>
    <r>
      <rPr>
        <b/>
        <sz val="11"/>
        <color theme="1"/>
        <rFont val="Times New Roman"/>
        <family val="1"/>
        <charset val="204"/>
      </rPr>
      <t>ЦИ 1</t>
    </r>
    <r>
      <rPr>
        <sz val="11"/>
        <color theme="1"/>
        <rFont val="Times New Roman"/>
        <family val="1"/>
        <charset val="204"/>
      </rPr>
      <t xml:space="preserve"> Индекс физического объема валовой продукции (услуг) сельского хозяйства</t>
    </r>
  </si>
  <si>
    <r>
      <rPr>
        <b/>
        <sz val="11"/>
        <color theme="1"/>
        <rFont val="Times New Roman"/>
        <family val="1"/>
        <charset val="204"/>
      </rPr>
      <t>ЦИ 2</t>
    </r>
    <r>
      <rPr>
        <sz val="11"/>
        <color theme="1"/>
        <rFont val="Times New Roman"/>
        <family val="1"/>
        <charset val="204"/>
      </rPr>
      <t xml:space="preserve"> Индекс физического объема промышленного производства</t>
    </r>
  </si>
  <si>
    <t>Строительство хлебоприемного пункта</t>
  </si>
  <si>
    <t>Данные ТОО "АгроПрод Жаркаин"</t>
  </si>
  <si>
    <t>Строительство линейного элеватора мощностью 20,0 тысяч тонн</t>
  </si>
  <si>
    <t>Строительство бытового комплекса и складов в селе Бирсуат</t>
  </si>
  <si>
    <t>Строительство механизированного тока</t>
  </si>
  <si>
    <t>Увеличение мощности линейного элеватора до 50 тыс.тонн</t>
  </si>
  <si>
    <t>Строительство зернохранилища в селе Отрадное</t>
  </si>
  <si>
    <t>Строительство детского развлекательного центра</t>
  </si>
  <si>
    <t>2026 год</t>
  </si>
  <si>
    <t>2027 год</t>
  </si>
  <si>
    <t>2028 год</t>
  </si>
  <si>
    <t>2029 год</t>
  </si>
  <si>
    <t>2030 год</t>
  </si>
  <si>
    <t>Отчетный 2024 год</t>
  </si>
  <si>
    <t xml:space="preserve">СТРОИТЕЛЬСТВО ОТКОРМОЧНОЙ ПЛОЩАДКИ МЯСНОГО НАПРАВЛЕНИЯ НА 1000 ГОЛОВ МРС В СЕЛЕ ШОЙЫНДЫКОЛЬ </t>
  </si>
  <si>
    <t>Строительство молочной фермы на 400 голов КРС (3 этап)</t>
  </si>
  <si>
    <t>Миницех по производству мебели в г. Державинск</t>
  </si>
  <si>
    <t xml:space="preserve">Строительство комбикормового завода
</t>
  </si>
  <si>
    <r>
      <t>ЦИ 3.</t>
    </r>
    <r>
      <rPr>
        <sz val="11"/>
        <rFont val="Times New Roman"/>
        <family val="1"/>
        <charset val="204"/>
      </rPr>
      <t xml:space="preserve"> Индекс физического объема обрабатывающей промышленности</t>
    </r>
  </si>
  <si>
    <r>
      <t>ЦИ 4.</t>
    </r>
    <r>
      <rPr>
        <sz val="11"/>
        <rFont val="Times New Roman"/>
        <family val="1"/>
        <charset val="204"/>
      </rPr>
      <t xml:space="preserve"> Индекс физического объема розничной торговли</t>
    </r>
  </si>
  <si>
    <r>
      <t>ЦИ 5.</t>
    </r>
    <r>
      <rPr>
        <sz val="11"/>
        <rFont val="Times New Roman"/>
        <family val="1"/>
        <charset val="204"/>
      </rPr>
      <t xml:space="preserve"> Индекс физического объема строительных работ (услуг)</t>
    </r>
  </si>
  <si>
    <t>Разработка проектно-сметной документации по объекту: «Реконструкция детского сада на 280 мест, расположенного в микрорайоне Молодежный, г. Державинск, Акмолинская область»</t>
  </si>
  <si>
    <t>Реконструкция детского сада на 280 мест, расположенного в микрорайоне Молодежный, г. Державинск, Акмолинская область</t>
  </si>
  <si>
    <t>472-008-028</t>
  </si>
  <si>
    <t>Строительство легкоатлетического 
спортивного зала с сектором для толкания ядра для маломобильных групп населения в городе Державинск</t>
  </si>
  <si>
    <t>Установка многофункциональной площадки в сел Гастелло</t>
  </si>
  <si>
    <t>Установка многофункциональной площадки в селе Пятигорское</t>
  </si>
  <si>
    <t>Установка многофункциональной площадки в селе Львовское</t>
  </si>
  <si>
    <t>Установка многофункциональной площадки в селе Тасты-Талды</t>
  </si>
  <si>
    <t>Установка многофункциональной площадки в селе Костычево</t>
  </si>
  <si>
    <t>Создание условий для занятия спортом и организации досуга в сельских населённых пунктах. Создание 3 временных рабочих мест на период установки площадок.</t>
  </si>
  <si>
    <t>село Валиханово</t>
  </si>
  <si>
    <t>Средний ремонт автомобильных дорог по ул. Новоселов (0,748 км), ул. Школьная (0,765 км), пер. Школьный (0,490 км), ул. Валиханова (0,525 км), въездная часть п. Достык (0,655 км) в с. Валиханово, Жаркаинского района Акмолинской области"</t>
  </si>
  <si>
    <t>124-045-028</t>
  </si>
  <si>
    <t>село Пригородное</t>
  </si>
  <si>
    <t>Средний ремонт улицы села Пригородное, Жаркаинского района, Акмолинской области улица Октябрьская, улица Акпана Укубаева, улица Абылай хана, улица Коммунистическая, улица Молодежная</t>
  </si>
  <si>
    <t>Тасоткель-Ушкарасу</t>
  </si>
  <si>
    <t>492-023-015</t>
  </si>
  <si>
    <t>Средний ремонт автомобильной дороги Тасоткель-Ушкарасу (участок Тасоткель-Ушкарау протяженность 34 км)</t>
  </si>
  <si>
    <t>492-023-028</t>
  </si>
  <si>
    <t>Cредний ремонт водопропускных труб автомобильной дороги районного значения 
KC-JA-3 участок Тасоткель-Ушкарасу</t>
  </si>
  <si>
    <t>Жанадалинский сельский округ</t>
  </si>
  <si>
    <t>Средний ремонт улично-дорожной сети села Тасты-Талды Жаркаинского района, Акмолинской области (ул. А. Жангильдина, ул. С. Сейфуллина, ул. Автомобилистов, ул. Байтурсынова, ул. Мира)</t>
  </si>
  <si>
    <t>Село Гастелло</t>
  </si>
  <si>
    <t>Средний ремонт улицы Новосельская в селе Гастелло Жаркаинского района Акмолинская область</t>
  </si>
  <si>
    <t>492-113-028</t>
  </si>
  <si>
    <t>город Державинск</t>
  </si>
  <si>
    <t>Средний ремонт улицы Габдуллина, Ниязбаева, Пушкина, Ленина, г. Державинск, Жаркаинский район</t>
  </si>
  <si>
    <t>село Шойындыколь</t>
  </si>
  <si>
    <t>Текущий ремонт автомобильной дороги ведущей к селу Шойындыколь Жаркаинского района Акмолинской области</t>
  </si>
  <si>
    <t>Средний ремонт дорог в мкр. "Молодежный" города Державинск</t>
  </si>
  <si>
    <t>село Бирсуат</t>
  </si>
  <si>
    <t>Средний ремонт дорог в селе Бирсуат Жаркаинского район</t>
  </si>
  <si>
    <t>492-012-028</t>
  </si>
  <si>
    <t>Реконструкция системы водоснабжения из подземных источников села Шойындыколь Жаркаинского района</t>
  </si>
  <si>
    <t>472-058-011</t>
  </si>
  <si>
    <t>472-058-028</t>
  </si>
  <si>
    <t>472-058-015</t>
  </si>
  <si>
    <t>492-026-015</t>
  </si>
  <si>
    <t>492-067-028</t>
  </si>
  <si>
    <t>492-026-028</t>
  </si>
  <si>
    <t>455-032-028</t>
  </si>
  <si>
    <t>Валихановский сельский округ, село Валиханово</t>
  </si>
  <si>
    <t>Костычевский сельский округ, село Костычево</t>
  </si>
  <si>
    <t>Капитальный ремонт кровли здания Дома культуры в селе Валиханово</t>
  </si>
  <si>
    <t>Капитальный ремонт кровли здания Дома культуры в селе Костычево</t>
  </si>
  <si>
    <t>Капитальный ремонт здания Дома культуры в селе Пригородное</t>
  </si>
  <si>
    <t>Реконструкция уличного освещения (2 очередь) города Державинск Жаркаинского района Акмолинской области</t>
  </si>
  <si>
    <t xml:space="preserve">Текущий ремонт коммунальных жилых домов № 1,2,3, мкр. Молодежный </t>
  </si>
  <si>
    <t>село Гастелло</t>
  </si>
  <si>
    <t>Корректировка сметной документации "Строительство скотомогильника вселе Гастелло"</t>
  </si>
  <si>
    <t>Обеспечение санитарной безопасности и экологической чистоты в городе Державинск за счет строительства современного скотомогильника. Создание 3 временных рабочих мест на период строительства.</t>
  </si>
  <si>
    <t>472-010-015</t>
  </si>
  <si>
    <t>Необходима корректировка сметного расчета</t>
  </si>
  <si>
    <t>472-010-028</t>
  </si>
  <si>
    <t>Разработка ПСД "Строительство скотомогильника в городе Державинск"</t>
  </si>
  <si>
    <t>Строительство скотомогильника в городе Державинск</t>
  </si>
  <si>
    <t>село Далабай</t>
  </si>
  <si>
    <t>Разработка ПСД "Строительство скотомогильника в селе Далабай"</t>
  </si>
  <si>
    <t>Обеспечение санитарной безопасности и экологической чистоты в селе Далабай за счет строительства современного скотомогильника. Создание 3 временных рабочих мест на период строительства.</t>
  </si>
  <si>
    <t>Строительство скотомогильника в селе Далабай</t>
  </si>
  <si>
    <t>село Жанадала</t>
  </si>
  <si>
    <t>Разработка ПСД "Строительство скотомогильника в селе Жанадала"</t>
  </si>
  <si>
    <t>Обеспечение санитарной безопасности и экологической чистоты в селе Жанадала за счет строительства современного скотомогильника. Создание 3 временных рабочих мест на период строительства.</t>
  </si>
  <si>
    <t>Строительство скотомогильника в селе Жанадала</t>
  </si>
  <si>
    <t>село Костычево</t>
  </si>
  <si>
    <t>Разработка ПСД "Строительство скотомогильника в селе Костычево"</t>
  </si>
  <si>
    <t>Обеспечение санитарной безопасности и экологической чистоты в селе Костычево за счет строительства современного скотомогильника. Создание 3 временных рабочих мест на период строительства.</t>
  </si>
  <si>
    <t>Строительство скотомогильника в селе Костычево</t>
  </si>
  <si>
    <t>село Львовское</t>
  </si>
  <si>
    <t>Разработка ПСД "Строительство скотомогильника в селе Львовское"</t>
  </si>
  <si>
    <t>Обеспечение санитарной безопасности и экологической чистоты в селе Львовское за счет строительства современного скотомогильника. Создание 3 временных рабочих мест на период строительства.</t>
  </si>
  <si>
    <t>Строительство скотомогильника в селе Львовское</t>
  </si>
  <si>
    <t>Разработка ПСД "Строительство скотомогильника в селе Пригородное"</t>
  </si>
  <si>
    <t>Обеспечение санитарной безопасности и экологической чистоты в селе Пригородное за счет строительства современного скотомогильника. Создание 3 временных рабочих мест на период строительства.</t>
  </si>
  <si>
    <t>Строительство скотомогильника в селе Пригородное</t>
  </si>
  <si>
    <t>село Тассуат</t>
  </si>
  <si>
    <t>Разработка ПСД "Строительство скотомогильника в селе Тассуат"</t>
  </si>
  <si>
    <t>Обеспечение санитарной безопасности и экологической чистоты в селе Тассуат за счет строительства современного скотомогильника. Создание 3 временных рабочих мест на период строительства.</t>
  </si>
  <si>
    <t>Строительство скотомогильника в селе Тассуат</t>
  </si>
  <si>
    <t>КНИ 29</t>
  </si>
  <si>
    <t>Строительство мечети в г. Державинске</t>
  </si>
  <si>
    <t>Средний ремонт улиц Абая 0-0,55 км, 2-ой микрорайон 0-0,145 км, Майкутова 0-0,32 км, Привокзальная 0-0,906 км, Элеваторная 0-0,87 км с. Тасты-Талды Жаркаинского района Акмолинской области</t>
  </si>
  <si>
    <t>Реконструкция системы водоснабжения (3 очередь) г. Державинск</t>
  </si>
  <si>
    <t>Разработка ПСД  "Средний ремонт автомобильной дороги Тасоткель-Ушкарасу (участок Тасоткель-Ушкарасу протяженность 34 км)"</t>
  </si>
  <si>
    <t>472-011-028</t>
  </si>
  <si>
    <t>124-011-015</t>
  </si>
  <si>
    <t>Приобретение гусеничного экскаватора</t>
  </si>
  <si>
    <t>Акт приема-передачи</t>
  </si>
  <si>
    <t>повысить эффективность и оперативность выполнения дорожных, коммунальных и аварийно-восстановительных работ, снизить затраты на аренду техники, улучшить состояние дорожной и инженерной инфраструктуры, обеспечить бесперебойную работу коммунальных служб и повысить качество жизни населения Жаркаинского района.</t>
  </si>
  <si>
    <t>Приобретение самосвала SHAHMAN</t>
  </si>
  <si>
    <t>Приобетение погрузчика</t>
  </si>
  <si>
    <t>Приобретение бульдозер С-100</t>
  </si>
  <si>
    <r>
      <rPr>
        <b/>
        <sz val="11"/>
        <color theme="1"/>
        <rFont val="Times New Roman"/>
        <family val="1"/>
        <charset val="204"/>
      </rPr>
      <t>Показатель результата 7.2.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Снижение износа электрических сетей</t>
    </r>
  </si>
  <si>
    <t>472-011-015</t>
  </si>
  <si>
    <t>455-032-015</t>
  </si>
  <si>
    <t>492-015-028</t>
  </si>
  <si>
    <t>492-003-028</t>
  </si>
  <si>
    <t xml:space="preserve">Приложение 15 к Методике </t>
  </si>
  <si>
    <t>млн.тенге</t>
  </si>
  <si>
    <t>Источник финансирования</t>
  </si>
  <si>
    <t>код бюджетной программы</t>
  </si>
  <si>
    <t>Заместитель акима Жаркаинского района Сыздыков Д.К.</t>
  </si>
  <si>
    <t>Заместитель акима Жаркаинского района Мукашев Е.С.</t>
  </si>
  <si>
    <t>Готовый и утверждённый комплект проектно-сметной документации</t>
  </si>
  <si>
    <t>Заместитель акима Жаркаинского района Абенова А.О.</t>
  </si>
  <si>
    <t>Данные ГУ "Отдел образования" Жаркаинского района</t>
  </si>
  <si>
    <t>288-011-005</t>
  </si>
  <si>
    <t>288-011-015</t>
  </si>
  <si>
    <t>Акт приемки выполненных работ</t>
  </si>
  <si>
    <t>Разработка проектно-сметной документации и ГЭ по проекту "Реконструкция досугового центра в мкр. "Молодежный" города Державинск"</t>
  </si>
  <si>
    <t>Создание современного и комфортного пространства для культурного и социального досуга жителей. Расширение возможностей для проведения различных мероприятий и развития творческих инициатив. Повышение социальной активности и укрепление общественных связей в микрорайоне. Создание 15 новых рабочих мест</t>
  </si>
  <si>
    <t>Данные ГУ "Отдел физической культуры и спорта" Жаркаинского района</t>
  </si>
  <si>
    <r>
      <t>Разработка проектно-сметной документации по проекту</t>
    </r>
    <r>
      <rPr>
        <b/>
        <sz val="11"/>
        <color theme="1"/>
        <rFont val="Times New Roman"/>
        <family val="1"/>
        <charset val="204"/>
      </rPr>
      <t xml:space="preserve"> "</t>
    </r>
    <r>
      <rPr>
        <sz val="11"/>
        <color theme="1"/>
        <rFont val="Times New Roman"/>
        <family val="1"/>
        <charset val="204"/>
      </rPr>
      <t>Строительство инженерных сетей водоснабжения в селе Шойындыколь"</t>
    </r>
  </si>
  <si>
    <t>Текущий ремонт котельных № 1,4,5, ремонт системы отопления по ул. Юбилейная, 17</t>
  </si>
  <si>
    <t>Для работы в про+,-</t>
  </si>
  <si>
    <t>в про +</t>
  </si>
  <si>
    <t>в про+</t>
  </si>
  <si>
    <t>ед.</t>
  </si>
  <si>
    <t>млн. тенге</t>
  </si>
  <si>
    <t>1 ед.</t>
  </si>
  <si>
    <t>тонн в сутки</t>
  </si>
  <si>
    <t>голов</t>
  </si>
  <si>
    <t>тыс. тонн в год</t>
  </si>
  <si>
    <t>ед</t>
  </si>
  <si>
    <t>изделий в месяц</t>
  </si>
  <si>
    <t>кв.м.</t>
  </si>
  <si>
    <t>Из ДИ</t>
  </si>
  <si>
    <t>мест</t>
  </si>
  <si>
    <t>ОЖКХПТАДЖИ</t>
  </si>
  <si>
    <t>Данные ОЖКХПТАДЖИ</t>
  </si>
  <si>
    <t xml:space="preserve">ОЖКХПТАДЖИ </t>
  </si>
  <si>
    <t>Данные ОКРЯ</t>
  </si>
  <si>
    <t>ОКРЯ</t>
  </si>
  <si>
    <t>ОСАГ</t>
  </si>
  <si>
    <r>
      <rPr>
        <b/>
        <sz val="11"/>
        <rFont val="Times New Roman"/>
        <family val="1"/>
        <charset val="204"/>
      </rPr>
      <t>Показатель результата 4.1</t>
    </r>
    <r>
      <rPr>
        <sz val="11"/>
        <rFont val="Times New Roman"/>
        <family val="1"/>
        <charset val="204"/>
      </rPr>
      <t>. Доведение численности граждан, занимающихся физической культурой и спортом, до 50 % от общего населения</t>
    </r>
  </si>
  <si>
    <r>
      <t xml:space="preserve">Разработка ПСД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Строительство плавательного бассейна в городе Державинск"</t>
    </r>
  </si>
  <si>
    <r>
      <t>Разработка ПСД</t>
    </r>
    <r>
      <rPr>
        <b/>
        <sz val="11"/>
        <rFont val="Times New Roman"/>
        <family val="1"/>
        <charset val="204"/>
      </rPr>
      <t xml:space="preserve"> "</t>
    </r>
    <r>
      <rPr>
        <sz val="11"/>
        <rFont val="Times New Roman"/>
        <family val="1"/>
        <charset val="204"/>
      </rPr>
      <t>Строительство легкоатлетического спортивного зала с сектором для толкания ядра для маломобильных групп в городе Державинск"</t>
    </r>
  </si>
  <si>
    <r>
      <rPr>
        <b/>
        <sz val="11"/>
        <rFont val="Times New Roman"/>
        <family val="1"/>
        <charset val="204"/>
      </rPr>
      <t xml:space="preserve">Показатель результата 6.1 </t>
    </r>
    <r>
      <rPr>
        <sz val="11"/>
        <rFont val="Times New Roman"/>
        <family val="1"/>
        <charset val="204"/>
      </rPr>
      <t>Увеличение доли внутренних дорог в хорошем и удовлетворительном состоянии</t>
    </r>
  </si>
  <si>
    <t>км</t>
  </si>
  <si>
    <t>Обеспечение устойчивого и бесперебойного водоснабжения населения г. Державинск;
Повышение качества питьевой воды в соответствии с санитарными нормами.</t>
  </si>
  <si>
    <t>4 ед</t>
  </si>
  <si>
    <t>до 5 временных рабочих мест</t>
  </si>
  <si>
    <t>1 ед</t>
  </si>
  <si>
    <t>ИТОГО ФИНАНСОВЫХ РЕСУРСОВ</t>
  </si>
  <si>
    <t>Из РБ  011</t>
  </si>
  <si>
    <t xml:space="preserve">Из МБ 015 </t>
  </si>
  <si>
    <t xml:space="preserve">Из ОБ 028 </t>
  </si>
  <si>
    <t xml:space="preserve">Из ДИ </t>
  </si>
  <si>
    <t>Реализация проектов в рамках программы "Ауыл Аманаты"</t>
  </si>
  <si>
    <t>ОПиСХ</t>
  </si>
  <si>
    <t>Количество проектов</t>
  </si>
  <si>
    <t>Проекты обеспечат стабильный доход для участников, увеличат объёмы производства сельскохозяйственной продукции и внесёт вклад в развитие экономики района.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</si>
</sst>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#,##0.0"/>
    <numFmt numFmtId="166" formatCode="0.0"/>
    <numFmt numFmtId="167" formatCode="_-* #,##0.00_р_._-;\-* #,##0.00_р_._-;_-* &quot;-&quot;??_р_._-;_-@_-"/>
    <numFmt numFmtId="168" formatCode="_-* #,##0.000_-;\-* #,##0.000_-;_-* &quot;-&quot;??_-;_-@_-"/>
    <numFmt numFmtId="169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b/>
      <i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i/>
      <sz val="11"/>
      <name val="Times New Roman"/>
      <family val="1"/>
      <charset val="204"/>
    </font>
    <font>
      <sz val="11"/>
      <name val="Calibri"/>
      <family val="2"/>
      <scheme val="minor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0" fontId="7" fillId="0" borderId="0"/>
    <xf numFmtId="0" fontId="8" fillId="0" borderId="0"/>
    <xf numFmtId="0" fontId="9" fillId="0" borderId="0"/>
    <xf numFmtId="0" fontId="1" fillId="0" borderId="0"/>
    <xf numFmtId="167" fontId="1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2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166" fontId="4" fillId="0" borderId="7" xfId="0" applyNumberFormat="1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6" fontId="4" fillId="0" borderId="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66" fontId="4" fillId="0" borderId="7" xfId="0" quotePrefix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66" fontId="4" fillId="4" borderId="7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0" fontId="2" fillId="9" borderId="7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66" fontId="4" fillId="4" borderId="10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center" wrapText="1"/>
    </xf>
    <xf numFmtId="0" fontId="12" fillId="5" borderId="7" xfId="0" applyFont="1" applyFill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/>
    </xf>
    <xf numFmtId="166" fontId="2" fillId="0" borderId="7" xfId="0" applyNumberFormat="1" applyFont="1" applyBorder="1"/>
    <xf numFmtId="166" fontId="2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166" fontId="4" fillId="4" borderId="7" xfId="0" applyNumberFormat="1" applyFont="1" applyFill="1" applyBorder="1" applyAlignment="1">
      <alignment horizontal="center" vertical="top" wrapText="1"/>
    </xf>
    <xf numFmtId="165" fontId="4" fillId="4" borderId="7" xfId="0" applyNumberFormat="1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4" fillId="4" borderId="0" xfId="0" applyNumberFormat="1" applyFont="1" applyFill="1" applyAlignment="1">
      <alignment horizontal="center" vertical="center" wrapText="1"/>
    </xf>
    <xf numFmtId="166" fontId="4" fillId="0" borderId="10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2" fontId="2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0" fillId="0" borderId="10" xfId="0" applyBorder="1"/>
    <xf numFmtId="0" fontId="2" fillId="0" borderId="10" xfId="0" applyFont="1" applyBorder="1" applyAlignment="1">
      <alignment horizontal="justify" vertical="center" wrapText="1"/>
    </xf>
    <xf numFmtId="0" fontId="2" fillId="0" borderId="10" xfId="0" applyFont="1" applyBorder="1"/>
    <xf numFmtId="0" fontId="2" fillId="10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7" xfId="0" applyFont="1" applyBorder="1" applyAlignment="1">
      <alignment wrapText="1"/>
    </xf>
    <xf numFmtId="0" fontId="17" fillId="0" borderId="7" xfId="0" applyFont="1" applyBorder="1" applyAlignment="1">
      <alignment vertical="center" wrapText="1"/>
    </xf>
    <xf numFmtId="0" fontId="17" fillId="0" borderId="7" xfId="0" applyFont="1" applyBorder="1" applyAlignment="1">
      <alignment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10" borderId="7" xfId="0" applyFont="1" applyFill="1" applyBorder="1" applyAlignment="1">
      <alignment vertical="center" wrapText="1"/>
    </xf>
    <xf numFmtId="0" fontId="2" fillId="10" borderId="7" xfId="0" applyFont="1" applyFill="1" applyBorder="1" applyAlignment="1">
      <alignment horizontal="justify" vertical="center" wrapText="1"/>
    </xf>
    <xf numFmtId="0" fontId="2" fillId="10" borderId="10" xfId="0" applyFont="1" applyFill="1" applyBorder="1" applyAlignment="1">
      <alignment horizontal="justify" vertical="center" wrapText="1"/>
    </xf>
    <xf numFmtId="0" fontId="16" fillId="10" borderId="7" xfId="0" applyFont="1" applyFill="1" applyBorder="1" applyAlignment="1">
      <alignment wrapText="1"/>
    </xf>
    <xf numFmtId="0" fontId="2" fillId="10" borderId="0" xfId="0" applyFont="1" applyFill="1"/>
    <xf numFmtId="0" fontId="16" fillId="1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wrapText="1"/>
    </xf>
    <xf numFmtId="0" fontId="4" fillId="0" borderId="0" xfId="0" applyFont="1"/>
    <xf numFmtId="166" fontId="4" fillId="2" borderId="7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justify" vertical="center" wrapText="1"/>
    </xf>
    <xf numFmtId="0" fontId="4" fillId="10" borderId="7" xfId="0" applyFont="1" applyFill="1" applyBorder="1" applyAlignment="1">
      <alignment horizontal="justify" vertical="center" wrapText="1"/>
    </xf>
    <xf numFmtId="166" fontId="5" fillId="10" borderId="7" xfId="0" applyNumberFormat="1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4" fontId="5" fillId="10" borderId="7" xfId="0" applyNumberFormat="1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justify" vertical="center" wrapText="1"/>
    </xf>
    <xf numFmtId="0" fontId="4" fillId="10" borderId="7" xfId="0" applyFont="1" applyFill="1" applyBorder="1" applyAlignment="1">
      <alignment wrapText="1"/>
    </xf>
    <xf numFmtId="0" fontId="4" fillId="10" borderId="0" xfId="0" applyFont="1" applyFill="1"/>
    <xf numFmtId="0" fontId="12" fillId="5" borderId="7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" fontId="2" fillId="10" borderId="7" xfId="0" applyNumberFormat="1" applyFont="1" applyFill="1" applyBorder="1" applyAlignment="1">
      <alignment horizontal="center" vertical="center" wrapText="1"/>
    </xf>
    <xf numFmtId="2" fontId="3" fillId="10" borderId="7" xfId="0" applyNumberFormat="1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vertical="center" wrapText="1"/>
    </xf>
    <xf numFmtId="0" fontId="19" fillId="10" borderId="7" xfId="0" applyFont="1" applyFill="1" applyBorder="1" applyAlignment="1">
      <alignment vertical="center" wrapText="1"/>
    </xf>
    <xf numFmtId="2" fontId="2" fillId="10" borderId="7" xfId="0" applyNumberFormat="1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 wrapText="1"/>
    </xf>
    <xf numFmtId="4" fontId="4" fillId="10" borderId="7" xfId="0" applyNumberFormat="1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horizontal="justify" vertical="center" wrapText="1"/>
    </xf>
    <xf numFmtId="0" fontId="5" fillId="10" borderId="10" xfId="0" applyFont="1" applyFill="1" applyBorder="1" applyAlignment="1">
      <alignment horizontal="justify" vertical="center" wrapText="1"/>
    </xf>
    <xf numFmtId="0" fontId="5" fillId="10" borderId="7" xfId="0" applyFont="1" applyFill="1" applyBorder="1" applyAlignment="1">
      <alignment wrapText="1"/>
    </xf>
    <xf numFmtId="0" fontId="5" fillId="10" borderId="0" xfId="0" applyFont="1" applyFill="1"/>
    <xf numFmtId="2" fontId="4" fillId="10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justify" vertical="center" wrapText="1"/>
    </xf>
    <xf numFmtId="0" fontId="20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/>
    <xf numFmtId="0" fontId="20" fillId="0" borderId="10" xfId="0" applyFont="1" applyBorder="1"/>
    <xf numFmtId="0" fontId="20" fillId="0" borderId="7" xfId="0" applyFont="1" applyBorder="1" applyAlignment="1">
      <alignment wrapText="1"/>
    </xf>
    <xf numFmtId="0" fontId="20" fillId="0" borderId="0" xfId="0" applyFont="1"/>
    <xf numFmtId="0" fontId="4" fillId="9" borderId="7" xfId="0" applyFont="1" applyFill="1" applyBorder="1" applyAlignment="1">
      <alignment vertical="center" wrapText="1"/>
    </xf>
    <xf numFmtId="0" fontId="4" fillId="0" borderId="7" xfId="0" applyFont="1" applyBorder="1"/>
    <xf numFmtId="4" fontId="4" fillId="0" borderId="7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68" fontId="4" fillId="0" borderId="7" xfId="8" quotePrefix="1" applyNumberFormat="1" applyFont="1" applyFill="1" applyBorder="1" applyAlignment="1">
      <alignment horizontal="center" vertical="top" wrapText="1"/>
    </xf>
    <xf numFmtId="168" fontId="4" fillId="0" borderId="7" xfId="8" quotePrefix="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4" fontId="4" fillId="0" borderId="7" xfId="0" applyNumberFormat="1" applyFont="1" applyFill="1" applyBorder="1" applyAlignment="1">
      <alignment horizontal="left" vertical="center" wrapText="1"/>
    </xf>
    <xf numFmtId="169" fontId="4" fillId="0" borderId="7" xfId="8" applyNumberFormat="1" applyFont="1" applyFill="1" applyBorder="1" applyAlignment="1">
      <alignment horizontal="center" vertical="center" wrapText="1"/>
    </xf>
    <xf numFmtId="169" fontId="2" fillId="10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" fontId="21" fillId="6" borderId="7" xfId="0" applyNumberFormat="1" applyFont="1" applyFill="1" applyBorder="1" applyAlignment="1">
      <alignment horizontal="center" vertical="top"/>
    </xf>
    <xf numFmtId="0" fontId="22" fillId="6" borderId="7" xfId="0" applyFont="1" applyFill="1" applyBorder="1" applyAlignment="1">
      <alignment horizontal="left" vertical="top" wrapText="1"/>
    </xf>
    <xf numFmtId="168" fontId="22" fillId="6" borderId="7" xfId="8" applyNumberFormat="1" applyFont="1" applyFill="1" applyBorder="1" applyAlignment="1">
      <alignment horizontal="center" vertical="top" wrapText="1"/>
    </xf>
    <xf numFmtId="0" fontId="22" fillId="6" borderId="7" xfId="0" applyFont="1" applyFill="1" applyBorder="1" applyAlignment="1">
      <alignment horizontal="center" vertical="top" wrapText="1"/>
    </xf>
    <xf numFmtId="0" fontId="22" fillId="6" borderId="0" xfId="0" applyFont="1" applyFill="1"/>
    <xf numFmtId="168" fontId="22" fillId="6" borderId="7" xfId="8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justify" vertical="center" wrapText="1"/>
    </xf>
    <xf numFmtId="2" fontId="6" fillId="11" borderId="7" xfId="0" applyNumberFormat="1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left" vertical="center" wrapText="1"/>
    </xf>
    <xf numFmtId="0" fontId="6" fillId="11" borderId="9" xfId="0" applyFont="1" applyFill="1" applyBorder="1" applyAlignment="1">
      <alignment horizontal="left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166" fontId="4" fillId="0" borderId="8" xfId="0" applyNumberFormat="1" applyFont="1" applyBorder="1" applyAlignment="1">
      <alignment horizontal="center" vertical="center" wrapText="1"/>
    </xf>
    <xf numFmtId="166" fontId="4" fillId="0" borderId="9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166" fontId="4" fillId="0" borderId="8" xfId="0" applyNumberFormat="1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9">
    <cellStyle name="Excel Built-in Normal" xfId="5"/>
    <cellStyle name="КАНДАГАЧ тел3-33-96" xfId="4"/>
    <cellStyle name="Обычный" xfId="0" builtinId="0"/>
    <cellStyle name="Обычный 2" xfId="6"/>
    <cellStyle name="Обычный 2 2 2" xfId="3"/>
    <cellStyle name="Обычный 3" xfId="1"/>
    <cellStyle name="Финансовый" xfId="8" builtinId="3"/>
    <cellStyle name="Финансовый 2" xfId="2"/>
    <cellStyle name="Финансовый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2"/>
  <sheetViews>
    <sheetView tabSelected="1" view="pageBreakPreview" zoomScaleNormal="100" zoomScaleSheetLayoutView="100" workbookViewId="0">
      <pane ySplit="12" topLeftCell="A316" activePane="bottomLeft" state="frozen"/>
      <selection pane="bottomLeft" activeCell="C276" sqref="C276"/>
    </sheetView>
  </sheetViews>
  <sheetFormatPr defaultColWidth="9.140625" defaultRowHeight="15" outlineLevelRow="1" x14ac:dyDescent="0.25"/>
  <cols>
    <col min="1" max="1" width="4.42578125" style="1" customWidth="1"/>
    <col min="2" max="2" width="40.85546875" style="2" customWidth="1"/>
    <col min="3" max="3" width="17" style="50" customWidth="1"/>
    <col min="4" max="4" width="16.5703125" style="50" customWidth="1"/>
    <col min="5" max="5" width="18.85546875" style="50" customWidth="1"/>
    <col min="6" max="6" width="14.140625" style="2" customWidth="1"/>
    <col min="7" max="7" width="11.5703125" style="2" customWidth="1"/>
    <col min="8" max="8" width="12" style="2" customWidth="1"/>
    <col min="9" max="13" width="12.140625" style="50" bestFit="1" customWidth="1"/>
    <col min="14" max="14" width="9.140625" style="1"/>
    <col min="15" max="15" width="13.5703125" style="2" customWidth="1"/>
    <col min="16" max="16" width="54.5703125" style="2" customWidth="1"/>
    <col min="17" max="17" width="18.42578125" style="82" customWidth="1"/>
    <col min="18" max="16384" width="9.140625" style="2"/>
  </cols>
  <sheetData>
    <row r="1" spans="1:17" x14ac:dyDescent="0.25">
      <c r="M1" s="50" t="s">
        <v>293</v>
      </c>
      <c r="O1" s="50"/>
      <c r="P1" s="50"/>
    </row>
    <row r="3" spans="1:17" x14ac:dyDescent="0.25">
      <c r="A3" s="1" t="s">
        <v>0</v>
      </c>
    </row>
    <row r="4" spans="1:17" x14ac:dyDescent="0.25">
      <c r="A4" s="32"/>
      <c r="G4" s="32" t="s">
        <v>7</v>
      </c>
    </row>
    <row r="5" spans="1:17" x14ac:dyDescent="0.25">
      <c r="G5" s="1" t="s">
        <v>65</v>
      </c>
    </row>
    <row r="6" spans="1:17" x14ac:dyDescent="0.25">
      <c r="G6" s="1" t="s">
        <v>16</v>
      </c>
    </row>
    <row r="7" spans="1:17" x14ac:dyDescent="0.25">
      <c r="G7" s="1" t="s">
        <v>30</v>
      </c>
    </row>
    <row r="8" spans="1:17" x14ac:dyDescent="0.25">
      <c r="G8" s="1" t="s">
        <v>1</v>
      </c>
    </row>
    <row r="10" spans="1:17" ht="15.75" thickBot="1" x14ac:dyDescent="0.3">
      <c r="P10" s="2" t="s">
        <v>294</v>
      </c>
    </row>
    <row r="11" spans="1:17" ht="43.5" customHeight="1" thickBot="1" x14ac:dyDescent="0.3">
      <c r="A11" s="51" t="s">
        <v>2</v>
      </c>
      <c r="B11" s="51" t="s">
        <v>8</v>
      </c>
      <c r="C11" s="51" t="s">
        <v>9</v>
      </c>
      <c r="D11" s="51" t="s">
        <v>3</v>
      </c>
      <c r="E11" s="51" t="s">
        <v>4</v>
      </c>
      <c r="F11" s="51" t="s">
        <v>10</v>
      </c>
      <c r="G11" s="51" t="s">
        <v>188</v>
      </c>
      <c r="H11" s="51" t="s">
        <v>130</v>
      </c>
      <c r="I11" s="53" t="s">
        <v>5</v>
      </c>
      <c r="J11" s="54"/>
      <c r="K11" s="54"/>
      <c r="L11" s="54"/>
      <c r="M11" s="55"/>
      <c r="N11" s="51" t="s">
        <v>295</v>
      </c>
      <c r="O11" s="51" t="s">
        <v>296</v>
      </c>
      <c r="P11" s="73" t="s">
        <v>15</v>
      </c>
      <c r="Q11" s="212" t="s">
        <v>310</v>
      </c>
    </row>
    <row r="12" spans="1:17" ht="26.25" customHeight="1" thickBot="1" x14ac:dyDescent="0.3">
      <c r="A12" s="52"/>
      <c r="B12" s="52"/>
      <c r="C12" s="52"/>
      <c r="D12" s="52"/>
      <c r="E12" s="52"/>
      <c r="F12" s="52"/>
      <c r="G12" s="52"/>
      <c r="H12" s="52"/>
      <c r="I12" s="33" t="s">
        <v>183</v>
      </c>
      <c r="J12" s="33" t="s">
        <v>184</v>
      </c>
      <c r="K12" s="33" t="s">
        <v>185</v>
      </c>
      <c r="L12" s="33" t="s">
        <v>186</v>
      </c>
      <c r="M12" s="33" t="s">
        <v>187</v>
      </c>
      <c r="N12" s="52"/>
      <c r="O12" s="52"/>
      <c r="P12" s="74"/>
      <c r="Q12" s="212"/>
    </row>
    <row r="13" spans="1:17" ht="15.75" thickBot="1" x14ac:dyDescent="0.3">
      <c r="A13" s="52">
        <v>1</v>
      </c>
      <c r="B13" s="33">
        <v>2</v>
      </c>
      <c r="C13" s="33">
        <v>3</v>
      </c>
      <c r="D13" s="33">
        <v>4</v>
      </c>
      <c r="E13" s="33">
        <v>5</v>
      </c>
      <c r="F13" s="33">
        <v>6</v>
      </c>
      <c r="G13" s="33">
        <v>7</v>
      </c>
      <c r="H13" s="33">
        <v>8</v>
      </c>
      <c r="I13" s="33">
        <v>9</v>
      </c>
      <c r="J13" s="33">
        <v>10</v>
      </c>
      <c r="K13" s="33">
        <v>11</v>
      </c>
      <c r="L13" s="33">
        <v>12</v>
      </c>
      <c r="M13" s="33">
        <v>13</v>
      </c>
      <c r="N13" s="33"/>
      <c r="O13" s="33">
        <v>14</v>
      </c>
      <c r="P13" s="75">
        <v>15</v>
      </c>
      <c r="Q13" s="83"/>
    </row>
    <row r="14" spans="1:17" s="57" customFormat="1" ht="15.75" customHeight="1" x14ac:dyDescent="0.25">
      <c r="A14" s="205" t="s">
        <v>99</v>
      </c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84"/>
    </row>
    <row r="15" spans="1:17" s="57" customFormat="1" ht="16.5" customHeight="1" x14ac:dyDescent="0.25">
      <c r="A15" s="207" t="s">
        <v>20</v>
      </c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84"/>
    </row>
    <row r="16" spans="1:17" s="57" customFormat="1" ht="15.75" customHeight="1" x14ac:dyDescent="0.25">
      <c r="A16" s="72" t="s">
        <v>94</v>
      </c>
      <c r="B16" s="14"/>
      <c r="C16" s="58"/>
      <c r="D16" s="58"/>
      <c r="E16" s="58"/>
      <c r="F16" s="15"/>
      <c r="G16" s="15"/>
      <c r="H16" s="15"/>
      <c r="I16" s="5"/>
      <c r="J16" s="5"/>
      <c r="K16" s="5"/>
      <c r="L16" s="5"/>
      <c r="M16" s="5"/>
      <c r="N16" s="5"/>
      <c r="O16" s="59"/>
      <c r="Q16" s="84"/>
    </row>
    <row r="17" spans="1:17" ht="75" x14ac:dyDescent="0.25">
      <c r="A17" s="48">
        <v>101</v>
      </c>
      <c r="B17" s="43" t="s">
        <v>173</v>
      </c>
      <c r="C17" s="31" t="s">
        <v>297</v>
      </c>
      <c r="D17" s="31" t="s">
        <v>21</v>
      </c>
      <c r="E17" s="31" t="s">
        <v>22</v>
      </c>
      <c r="F17" s="31"/>
      <c r="G17" s="42">
        <v>157.30000000000001</v>
      </c>
      <c r="H17" s="42">
        <v>140.80000000000001</v>
      </c>
      <c r="I17" s="3">
        <v>104</v>
      </c>
      <c r="J17" s="3">
        <v>105</v>
      </c>
      <c r="K17" s="3">
        <v>105</v>
      </c>
      <c r="L17" s="3">
        <v>105</v>
      </c>
      <c r="M17" s="3">
        <v>103</v>
      </c>
      <c r="N17" s="3"/>
      <c r="O17" s="34"/>
      <c r="P17" s="76"/>
      <c r="Q17" s="83"/>
    </row>
    <row r="18" spans="1:17" x14ac:dyDescent="0.25">
      <c r="A18" s="48"/>
      <c r="B18" s="49" t="s">
        <v>11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86"/>
      <c r="O18" s="49"/>
      <c r="P18" s="77"/>
      <c r="Q18" s="83"/>
    </row>
    <row r="19" spans="1:17" ht="39" customHeight="1" x14ac:dyDescent="0.25">
      <c r="A19" s="48"/>
      <c r="B19" s="167" t="s">
        <v>344</v>
      </c>
      <c r="C19" s="169" t="s">
        <v>345</v>
      </c>
      <c r="D19" s="169" t="s">
        <v>345</v>
      </c>
      <c r="E19" s="164" t="s">
        <v>346</v>
      </c>
      <c r="F19" s="165"/>
      <c r="G19" s="165"/>
      <c r="H19" s="164">
        <v>1</v>
      </c>
      <c r="I19" s="164">
        <v>1</v>
      </c>
      <c r="J19" s="164">
        <v>1</v>
      </c>
      <c r="K19" s="164">
        <v>1</v>
      </c>
      <c r="L19" s="164">
        <v>1</v>
      </c>
      <c r="M19" s="164">
        <v>1</v>
      </c>
      <c r="N19" s="164" t="s">
        <v>17</v>
      </c>
      <c r="O19" s="165"/>
      <c r="P19" s="171" t="s">
        <v>347</v>
      </c>
      <c r="Q19" s="83"/>
    </row>
    <row r="20" spans="1:17" ht="41.25" customHeight="1" x14ac:dyDescent="0.25">
      <c r="A20" s="48"/>
      <c r="B20" s="168"/>
      <c r="C20" s="170"/>
      <c r="D20" s="170"/>
      <c r="E20" s="164" t="s">
        <v>294</v>
      </c>
      <c r="F20" s="165"/>
      <c r="G20" s="165"/>
      <c r="H20" s="166">
        <v>9.8000000000000007</v>
      </c>
      <c r="I20" s="166">
        <v>5</v>
      </c>
      <c r="J20" s="166">
        <v>5</v>
      </c>
      <c r="K20" s="166">
        <v>5</v>
      </c>
      <c r="L20" s="166">
        <v>5</v>
      </c>
      <c r="M20" s="166">
        <v>5</v>
      </c>
      <c r="N20" s="164"/>
      <c r="O20" s="165"/>
      <c r="P20" s="172"/>
      <c r="Q20" s="83"/>
    </row>
    <row r="21" spans="1:17" s="99" customFormat="1" x14ac:dyDescent="0.25">
      <c r="A21" s="94"/>
      <c r="B21" s="111" t="s">
        <v>55</v>
      </c>
      <c r="C21" s="31"/>
      <c r="D21" s="31"/>
      <c r="E21" s="31"/>
      <c r="F21" s="95"/>
      <c r="G21" s="96"/>
      <c r="H21" s="96"/>
      <c r="I21" s="94"/>
      <c r="J21" s="94"/>
      <c r="K21" s="94"/>
      <c r="L21" s="94"/>
      <c r="M21" s="94"/>
      <c r="N21" s="94"/>
      <c r="O21" s="96"/>
      <c r="P21" s="97"/>
      <c r="Q21" s="98"/>
    </row>
    <row r="22" spans="1:17" s="99" customFormat="1" ht="27.75" customHeight="1" x14ac:dyDescent="0.25">
      <c r="A22" s="94"/>
      <c r="B22" s="179" t="s">
        <v>175</v>
      </c>
      <c r="C22" s="177" t="s">
        <v>56</v>
      </c>
      <c r="D22" s="177" t="s">
        <v>176</v>
      </c>
      <c r="E22" s="31" t="s">
        <v>141</v>
      </c>
      <c r="F22" s="173" t="s">
        <v>54</v>
      </c>
      <c r="G22" s="94"/>
      <c r="H22" s="94"/>
      <c r="I22" s="94"/>
      <c r="J22" s="94"/>
      <c r="K22" s="94">
        <v>10</v>
      </c>
      <c r="L22" s="94"/>
      <c r="M22" s="94"/>
      <c r="N22" s="213" t="s">
        <v>19</v>
      </c>
      <c r="O22" s="96"/>
      <c r="P22" s="175" t="s">
        <v>100</v>
      </c>
      <c r="Q22" s="98"/>
    </row>
    <row r="23" spans="1:17" s="99" customFormat="1" ht="31.5" customHeight="1" x14ac:dyDescent="0.25">
      <c r="A23" s="94"/>
      <c r="B23" s="180"/>
      <c r="C23" s="178"/>
      <c r="D23" s="178"/>
      <c r="E23" s="3" t="s">
        <v>314</v>
      </c>
      <c r="F23" s="174"/>
      <c r="G23" s="94"/>
      <c r="H23" s="94"/>
      <c r="I23" s="94"/>
      <c r="J23" s="94"/>
      <c r="K23" s="100">
        <v>600</v>
      </c>
      <c r="L23" s="94"/>
      <c r="M23" s="94"/>
      <c r="N23" s="214"/>
      <c r="O23" s="96"/>
      <c r="P23" s="176"/>
      <c r="Q23" s="98"/>
    </row>
    <row r="24" spans="1:17" s="99" customFormat="1" x14ac:dyDescent="0.25">
      <c r="A24" s="94"/>
      <c r="B24" s="111" t="s">
        <v>59</v>
      </c>
      <c r="C24" s="31"/>
      <c r="D24" s="31"/>
      <c r="E24" s="31"/>
      <c r="F24" s="95"/>
      <c r="G24" s="96"/>
      <c r="H24" s="96"/>
      <c r="I24" s="94"/>
      <c r="J24" s="94"/>
      <c r="K24" s="94"/>
      <c r="L24" s="94"/>
      <c r="M24" s="94"/>
      <c r="N24" s="94"/>
      <c r="O24" s="96"/>
      <c r="P24" s="97"/>
      <c r="Q24" s="98"/>
    </row>
    <row r="25" spans="1:17" s="99" customFormat="1" ht="33.75" customHeight="1" x14ac:dyDescent="0.25">
      <c r="A25" s="94"/>
      <c r="B25" s="179" t="s">
        <v>177</v>
      </c>
      <c r="C25" s="177" t="s">
        <v>57</v>
      </c>
      <c r="D25" s="177" t="s">
        <v>58</v>
      </c>
      <c r="E25" s="31" t="s">
        <v>141</v>
      </c>
      <c r="F25" s="173" t="s">
        <v>54</v>
      </c>
      <c r="G25" s="96"/>
      <c r="H25" s="96"/>
      <c r="I25" s="94"/>
      <c r="J25" s="94">
        <v>20</v>
      </c>
      <c r="K25" s="94"/>
      <c r="L25" s="94"/>
      <c r="M25" s="94"/>
      <c r="N25" s="94" t="s">
        <v>19</v>
      </c>
      <c r="O25" s="96"/>
      <c r="P25" s="175" t="s">
        <v>101</v>
      </c>
      <c r="Q25" s="98"/>
    </row>
    <row r="26" spans="1:17" s="99" customFormat="1" ht="33.75" customHeight="1" x14ac:dyDescent="0.25">
      <c r="A26" s="94"/>
      <c r="B26" s="180"/>
      <c r="C26" s="178"/>
      <c r="D26" s="178"/>
      <c r="E26" s="3" t="s">
        <v>314</v>
      </c>
      <c r="F26" s="174"/>
      <c r="G26" s="96"/>
      <c r="H26" s="96"/>
      <c r="I26" s="94"/>
      <c r="J26" s="3">
        <v>2000</v>
      </c>
      <c r="K26" s="94"/>
      <c r="L26" s="94"/>
      <c r="M26" s="94"/>
      <c r="N26" s="94"/>
      <c r="O26" s="96"/>
      <c r="P26" s="176"/>
      <c r="Q26" s="98"/>
    </row>
    <row r="27" spans="1:17" s="99" customFormat="1" x14ac:dyDescent="0.25">
      <c r="A27" s="94"/>
      <c r="B27" s="111" t="s">
        <v>64</v>
      </c>
      <c r="C27" s="31"/>
      <c r="D27" s="31"/>
      <c r="E27" s="31"/>
      <c r="F27" s="95"/>
      <c r="G27" s="96"/>
      <c r="H27" s="96"/>
      <c r="I27" s="94"/>
      <c r="J27" s="94"/>
      <c r="K27" s="94"/>
      <c r="L27" s="94"/>
      <c r="M27" s="94"/>
      <c r="N27" s="94"/>
      <c r="O27" s="96"/>
      <c r="P27" s="97"/>
      <c r="Q27" s="98"/>
    </row>
    <row r="28" spans="1:17" s="99" customFormat="1" ht="67.5" customHeight="1" x14ac:dyDescent="0.25">
      <c r="A28" s="94"/>
      <c r="B28" s="179" t="s">
        <v>178</v>
      </c>
      <c r="C28" s="177" t="s">
        <v>60</v>
      </c>
      <c r="D28" s="177" t="s">
        <v>60</v>
      </c>
      <c r="E28" s="31" t="s">
        <v>313</v>
      </c>
      <c r="F28" s="173" t="s">
        <v>54</v>
      </c>
      <c r="G28" s="96"/>
      <c r="H28" s="94">
        <v>3</v>
      </c>
      <c r="I28" s="94"/>
      <c r="J28" s="94"/>
      <c r="K28" s="94"/>
      <c r="L28" s="94"/>
      <c r="M28" s="94"/>
      <c r="N28" s="94" t="s">
        <v>19</v>
      </c>
      <c r="O28" s="96"/>
      <c r="P28" s="175" t="s">
        <v>102</v>
      </c>
      <c r="Q28" s="98"/>
    </row>
    <row r="29" spans="1:17" s="99" customFormat="1" ht="36" customHeight="1" x14ac:dyDescent="0.25">
      <c r="A29" s="94"/>
      <c r="B29" s="180"/>
      <c r="C29" s="178"/>
      <c r="D29" s="178"/>
      <c r="E29" s="3" t="s">
        <v>314</v>
      </c>
      <c r="F29" s="174"/>
      <c r="G29" s="96"/>
      <c r="H29" s="3">
        <v>140</v>
      </c>
      <c r="I29" s="94"/>
      <c r="J29" s="94"/>
      <c r="K29" s="94"/>
      <c r="L29" s="94"/>
      <c r="M29" s="94"/>
      <c r="N29" s="94"/>
      <c r="O29" s="96"/>
      <c r="P29" s="176"/>
      <c r="Q29" s="98"/>
    </row>
    <row r="30" spans="1:17" s="99" customFormat="1" x14ac:dyDescent="0.25">
      <c r="A30" s="94"/>
      <c r="B30" s="111" t="s">
        <v>55</v>
      </c>
      <c r="C30" s="31"/>
      <c r="D30" s="31"/>
      <c r="E30" s="31"/>
      <c r="F30" s="95"/>
      <c r="G30" s="96"/>
      <c r="H30" s="96"/>
      <c r="I30" s="94"/>
      <c r="J30" s="94"/>
      <c r="K30" s="94"/>
      <c r="L30" s="94"/>
      <c r="M30" s="94"/>
      <c r="N30" s="94"/>
      <c r="O30" s="96"/>
      <c r="P30" s="97"/>
      <c r="Q30" s="98"/>
    </row>
    <row r="31" spans="1:17" s="99" customFormat="1" ht="60" x14ac:dyDescent="0.25">
      <c r="A31" s="94"/>
      <c r="B31" s="179" t="s">
        <v>179</v>
      </c>
      <c r="C31" s="177" t="s">
        <v>62</v>
      </c>
      <c r="D31" s="177" t="s">
        <v>62</v>
      </c>
      <c r="E31" s="31" t="s">
        <v>316</v>
      </c>
      <c r="F31" s="173" t="s">
        <v>54</v>
      </c>
      <c r="G31" s="96"/>
      <c r="H31" s="96"/>
      <c r="I31" s="94">
        <v>50</v>
      </c>
      <c r="J31" s="94"/>
      <c r="K31" s="94"/>
      <c r="L31" s="94"/>
      <c r="M31" s="94"/>
      <c r="N31" s="94" t="s">
        <v>19</v>
      </c>
      <c r="O31" s="96"/>
      <c r="P31" s="161" t="s">
        <v>103</v>
      </c>
      <c r="Q31" s="98"/>
    </row>
    <row r="32" spans="1:17" s="99" customFormat="1" x14ac:dyDescent="0.25">
      <c r="A32" s="94"/>
      <c r="B32" s="180"/>
      <c r="C32" s="178"/>
      <c r="D32" s="178"/>
      <c r="E32" s="3" t="s">
        <v>314</v>
      </c>
      <c r="F32" s="174"/>
      <c r="G32" s="96"/>
      <c r="H32" s="96"/>
      <c r="I32" s="94">
        <v>200</v>
      </c>
      <c r="J32" s="94"/>
      <c r="K32" s="94"/>
      <c r="L32" s="94"/>
      <c r="M32" s="94"/>
      <c r="N32" s="94"/>
      <c r="O32" s="96"/>
      <c r="P32" s="162"/>
      <c r="Q32" s="98"/>
    </row>
    <row r="33" spans="1:17" s="99" customFormat="1" x14ac:dyDescent="0.25">
      <c r="A33" s="94"/>
      <c r="B33" s="111" t="s">
        <v>55</v>
      </c>
      <c r="C33" s="31"/>
      <c r="D33" s="31"/>
      <c r="E33" s="31"/>
      <c r="F33" s="95"/>
      <c r="G33" s="96"/>
      <c r="H33" s="96"/>
      <c r="I33" s="94"/>
      <c r="J33" s="94"/>
      <c r="K33" s="94"/>
      <c r="L33" s="94"/>
      <c r="M33" s="94"/>
      <c r="N33" s="94"/>
      <c r="O33" s="96"/>
      <c r="P33" s="163"/>
      <c r="Q33" s="98"/>
    </row>
    <row r="34" spans="1:17" s="99" customFormat="1" ht="47.25" customHeight="1" x14ac:dyDescent="0.25">
      <c r="A34" s="94"/>
      <c r="B34" s="179" t="s">
        <v>180</v>
      </c>
      <c r="C34" s="177" t="s">
        <v>63</v>
      </c>
      <c r="D34" s="177" t="s">
        <v>63</v>
      </c>
      <c r="E34" s="31" t="s">
        <v>141</v>
      </c>
      <c r="F34" s="173" t="s">
        <v>54</v>
      </c>
      <c r="G34" s="96"/>
      <c r="H34" s="94">
        <v>50</v>
      </c>
      <c r="I34" s="94"/>
      <c r="J34" s="94"/>
      <c r="K34" s="94"/>
      <c r="L34" s="94"/>
      <c r="M34" s="94"/>
      <c r="N34" s="94" t="s">
        <v>19</v>
      </c>
      <c r="O34" s="96"/>
      <c r="P34" s="175" t="s">
        <v>104</v>
      </c>
      <c r="Q34" s="98"/>
    </row>
    <row r="35" spans="1:17" s="99" customFormat="1" ht="33.75" customHeight="1" x14ac:dyDescent="0.25">
      <c r="A35" s="94"/>
      <c r="B35" s="180"/>
      <c r="C35" s="178"/>
      <c r="D35" s="178"/>
      <c r="E35" s="3" t="s">
        <v>314</v>
      </c>
      <c r="F35" s="174"/>
      <c r="G35" s="96"/>
      <c r="H35" s="3">
        <v>57</v>
      </c>
      <c r="I35" s="94"/>
      <c r="J35" s="94"/>
      <c r="K35" s="94"/>
      <c r="L35" s="94"/>
      <c r="M35" s="94"/>
      <c r="N35" s="94"/>
      <c r="O35" s="96"/>
      <c r="P35" s="176"/>
      <c r="Q35" s="98"/>
    </row>
    <row r="36" spans="1:17" s="99" customFormat="1" x14ac:dyDescent="0.25">
      <c r="A36" s="94"/>
      <c r="B36" s="111" t="s">
        <v>61</v>
      </c>
      <c r="C36" s="31"/>
      <c r="D36" s="31"/>
      <c r="E36" s="31"/>
      <c r="F36" s="95"/>
      <c r="G36" s="96"/>
      <c r="H36" s="96"/>
      <c r="I36" s="94"/>
      <c r="J36" s="94"/>
      <c r="K36" s="94"/>
      <c r="L36" s="94"/>
      <c r="M36" s="94"/>
      <c r="N36" s="94"/>
      <c r="O36" s="96"/>
      <c r="P36" s="163"/>
      <c r="Q36" s="98"/>
    </row>
    <row r="37" spans="1:17" s="99" customFormat="1" ht="60" customHeight="1" x14ac:dyDescent="0.25">
      <c r="A37" s="94"/>
      <c r="B37" s="179" t="s">
        <v>181</v>
      </c>
      <c r="C37" s="177" t="s">
        <v>66</v>
      </c>
      <c r="D37" s="177" t="s">
        <v>66</v>
      </c>
      <c r="E37" s="31" t="s">
        <v>313</v>
      </c>
      <c r="F37" s="173" t="s">
        <v>54</v>
      </c>
      <c r="G37" s="96"/>
      <c r="H37" s="94">
        <v>1</v>
      </c>
      <c r="I37" s="94"/>
      <c r="J37" s="94"/>
      <c r="K37" s="94"/>
      <c r="L37" s="94"/>
      <c r="M37" s="94"/>
      <c r="N37" s="94" t="s">
        <v>19</v>
      </c>
      <c r="O37" s="96"/>
      <c r="P37" s="175" t="s">
        <v>105</v>
      </c>
      <c r="Q37" s="98"/>
    </row>
    <row r="38" spans="1:17" s="99" customFormat="1" x14ac:dyDescent="0.25">
      <c r="A38" s="94"/>
      <c r="B38" s="180"/>
      <c r="C38" s="178"/>
      <c r="D38" s="178"/>
      <c r="E38" s="3" t="s">
        <v>314</v>
      </c>
      <c r="F38" s="174"/>
      <c r="G38" s="96"/>
      <c r="H38" s="3">
        <v>40</v>
      </c>
      <c r="I38" s="94"/>
      <c r="J38" s="94"/>
      <c r="K38" s="94"/>
      <c r="L38" s="94"/>
      <c r="M38" s="94"/>
      <c r="N38" s="94"/>
      <c r="O38" s="96"/>
      <c r="P38" s="176"/>
      <c r="Q38" s="98"/>
    </row>
    <row r="39" spans="1:17" s="99" customFormat="1" ht="30" x14ac:dyDescent="0.25">
      <c r="A39" s="94"/>
      <c r="B39" s="111" t="s">
        <v>68</v>
      </c>
      <c r="C39" s="31"/>
      <c r="D39" s="31"/>
      <c r="E39" s="31"/>
      <c r="F39" s="95"/>
      <c r="G39" s="96"/>
      <c r="H39" s="96"/>
      <c r="I39" s="94"/>
      <c r="J39" s="94"/>
      <c r="K39" s="94"/>
      <c r="L39" s="94"/>
      <c r="M39" s="94"/>
      <c r="N39" s="94"/>
      <c r="O39" s="96"/>
      <c r="P39" s="163"/>
      <c r="Q39" s="98"/>
    </row>
    <row r="40" spans="1:17" s="99" customFormat="1" ht="54.75" customHeight="1" x14ac:dyDescent="0.25">
      <c r="A40" s="94"/>
      <c r="B40" s="175" t="s">
        <v>189</v>
      </c>
      <c r="C40" s="177" t="s">
        <v>69</v>
      </c>
      <c r="D40" s="177" t="s">
        <v>69</v>
      </c>
      <c r="E40" s="31" t="s">
        <v>317</v>
      </c>
      <c r="F40" s="173" t="s">
        <v>54</v>
      </c>
      <c r="G40" s="96"/>
      <c r="H40" s="96"/>
      <c r="I40" s="94"/>
      <c r="J40" s="94">
        <v>1000</v>
      </c>
      <c r="K40" s="94"/>
      <c r="L40" s="94"/>
      <c r="M40" s="94"/>
      <c r="N40" s="94" t="s">
        <v>19</v>
      </c>
      <c r="O40" s="96"/>
      <c r="P40" s="175" t="s">
        <v>106</v>
      </c>
      <c r="Q40" s="98"/>
    </row>
    <row r="41" spans="1:17" s="99" customFormat="1" ht="19.5" customHeight="1" x14ac:dyDescent="0.25">
      <c r="A41" s="94"/>
      <c r="B41" s="176"/>
      <c r="C41" s="178"/>
      <c r="D41" s="178"/>
      <c r="E41" s="3" t="s">
        <v>314</v>
      </c>
      <c r="F41" s="174"/>
      <c r="G41" s="96"/>
      <c r="H41" s="96"/>
      <c r="I41" s="94"/>
      <c r="J41" s="101">
        <v>500</v>
      </c>
      <c r="K41" s="94"/>
      <c r="L41" s="94"/>
      <c r="M41" s="94"/>
      <c r="N41" s="94"/>
      <c r="O41" s="96"/>
      <c r="P41" s="176"/>
      <c r="Q41" s="98"/>
    </row>
    <row r="42" spans="1:17" s="110" customFormat="1" x14ac:dyDescent="0.25">
      <c r="A42" s="102"/>
      <c r="B42" s="103" t="s">
        <v>11</v>
      </c>
      <c r="C42" s="104"/>
      <c r="D42" s="104"/>
      <c r="E42" s="104"/>
      <c r="F42" s="104"/>
      <c r="G42" s="104"/>
      <c r="H42" s="105">
        <f>H38+H35+H29</f>
        <v>237</v>
      </c>
      <c r="I42" s="106">
        <f>I32</f>
        <v>200</v>
      </c>
      <c r="J42" s="107">
        <f>J41+J26</f>
        <v>2500</v>
      </c>
      <c r="K42" s="105">
        <f>K23</f>
        <v>600</v>
      </c>
      <c r="L42" s="106"/>
      <c r="M42" s="104"/>
      <c r="N42" s="102"/>
      <c r="O42" s="104"/>
      <c r="P42" s="108"/>
      <c r="Q42" s="109"/>
    </row>
    <row r="43" spans="1:17" ht="75" x14ac:dyDescent="0.25">
      <c r="A43" s="48">
        <v>102</v>
      </c>
      <c r="B43" s="43" t="s">
        <v>174</v>
      </c>
      <c r="C43" s="31" t="s">
        <v>297</v>
      </c>
      <c r="D43" s="31" t="s">
        <v>21</v>
      </c>
      <c r="E43" s="31" t="s">
        <v>22</v>
      </c>
      <c r="F43" s="47"/>
      <c r="G43" s="3">
        <v>123.3</v>
      </c>
      <c r="H43" s="3">
        <v>96.9</v>
      </c>
      <c r="I43" s="4">
        <v>103.2</v>
      </c>
      <c r="J43" s="4">
        <v>108.2</v>
      </c>
      <c r="K43" s="4">
        <v>108.6</v>
      </c>
      <c r="L43" s="4">
        <v>108.6</v>
      </c>
      <c r="M43" s="4">
        <v>106.5</v>
      </c>
      <c r="N43" s="4"/>
      <c r="O43" s="34"/>
      <c r="P43" s="76"/>
      <c r="Q43" s="83"/>
    </row>
    <row r="44" spans="1:17" ht="75" x14ac:dyDescent="0.25">
      <c r="A44" s="48">
        <v>103</v>
      </c>
      <c r="B44" s="7" t="s">
        <v>193</v>
      </c>
      <c r="C44" s="31" t="s">
        <v>297</v>
      </c>
      <c r="D44" s="31" t="s">
        <v>21</v>
      </c>
      <c r="E44" s="31" t="s">
        <v>22</v>
      </c>
      <c r="F44" s="47"/>
      <c r="G44" s="3">
        <v>115.9</v>
      </c>
      <c r="H44" s="3">
        <v>90.1</v>
      </c>
      <c r="I44" s="4">
        <v>103.4</v>
      </c>
      <c r="J44" s="4">
        <v>110</v>
      </c>
      <c r="K44" s="4">
        <v>111</v>
      </c>
      <c r="L44" s="4">
        <v>111</v>
      </c>
      <c r="M44" s="4">
        <v>109</v>
      </c>
      <c r="N44" s="4"/>
      <c r="O44" s="34"/>
      <c r="P44" s="76"/>
      <c r="Q44" s="83"/>
    </row>
    <row r="45" spans="1:17" x14ac:dyDescent="0.25">
      <c r="A45" s="48"/>
      <c r="B45" s="112" t="s">
        <v>67</v>
      </c>
      <c r="C45" s="42"/>
      <c r="D45" s="42"/>
      <c r="E45" s="42"/>
      <c r="F45" s="47"/>
      <c r="G45" s="34"/>
      <c r="H45" s="34"/>
      <c r="I45" s="48"/>
      <c r="J45" s="48"/>
      <c r="K45" s="48"/>
      <c r="L45" s="48"/>
      <c r="M45" s="48"/>
      <c r="N45" s="48"/>
      <c r="O45" s="34"/>
      <c r="P45" s="76"/>
      <c r="Q45" s="83"/>
    </row>
    <row r="46" spans="1:17" ht="75" customHeight="1" x14ac:dyDescent="0.25">
      <c r="A46" s="48"/>
      <c r="B46" s="171" t="s">
        <v>190</v>
      </c>
      <c r="C46" s="177" t="s">
        <v>53</v>
      </c>
      <c r="D46" s="177" t="s">
        <v>53</v>
      </c>
      <c r="E46" s="8" t="s">
        <v>317</v>
      </c>
      <c r="F46" s="173" t="s">
        <v>54</v>
      </c>
      <c r="G46" s="34"/>
      <c r="H46" s="48">
        <v>400</v>
      </c>
      <c r="I46" s="48"/>
      <c r="J46" s="48"/>
      <c r="K46" s="48"/>
      <c r="L46" s="48"/>
      <c r="M46" s="48"/>
      <c r="N46" s="48" t="s">
        <v>19</v>
      </c>
      <c r="O46" s="34"/>
      <c r="P46" s="201" t="s">
        <v>107</v>
      </c>
      <c r="Q46" s="83"/>
    </row>
    <row r="47" spans="1:17" x14ac:dyDescent="0.25">
      <c r="A47" s="48"/>
      <c r="B47" s="172"/>
      <c r="C47" s="178"/>
      <c r="D47" s="178"/>
      <c r="E47" s="8" t="s">
        <v>314</v>
      </c>
      <c r="F47" s="174"/>
      <c r="G47" s="60">
        <v>600</v>
      </c>
      <c r="H47" s="60">
        <v>200</v>
      </c>
      <c r="I47" s="48"/>
      <c r="J47" s="48"/>
      <c r="K47" s="48"/>
      <c r="L47" s="48"/>
      <c r="M47" s="48"/>
      <c r="N47" s="48"/>
      <c r="O47" s="34"/>
      <c r="P47" s="202"/>
      <c r="Q47" s="83"/>
    </row>
    <row r="48" spans="1:17" x14ac:dyDescent="0.25">
      <c r="A48" s="48"/>
      <c r="B48" s="22" t="s">
        <v>55</v>
      </c>
      <c r="C48" s="42"/>
      <c r="D48" s="42"/>
      <c r="E48" s="42"/>
      <c r="F48" s="47"/>
      <c r="G48" s="34"/>
      <c r="H48" s="34"/>
      <c r="I48" s="48"/>
      <c r="J48" s="48"/>
      <c r="K48" s="48"/>
      <c r="L48" s="48"/>
      <c r="M48" s="48"/>
      <c r="N48" s="48"/>
      <c r="O48" s="34"/>
      <c r="P48" s="76"/>
      <c r="Q48" s="83"/>
    </row>
    <row r="49" spans="1:17" ht="30" customHeight="1" x14ac:dyDescent="0.25">
      <c r="A49" s="48"/>
      <c r="B49" s="171" t="s">
        <v>191</v>
      </c>
      <c r="C49" s="177" t="s">
        <v>70</v>
      </c>
      <c r="D49" s="177" t="s">
        <v>70</v>
      </c>
      <c r="E49" s="114" t="s">
        <v>320</v>
      </c>
      <c r="F49" s="173" t="s">
        <v>54</v>
      </c>
      <c r="G49" s="34"/>
      <c r="H49" s="48">
        <v>30</v>
      </c>
      <c r="I49" s="48"/>
      <c r="J49" s="48"/>
      <c r="K49" s="48"/>
      <c r="L49" s="48"/>
      <c r="M49" s="48"/>
      <c r="N49" s="48" t="s">
        <v>19</v>
      </c>
      <c r="O49" s="34"/>
      <c r="P49" s="201" t="s">
        <v>108</v>
      </c>
      <c r="Q49" s="83"/>
    </row>
    <row r="50" spans="1:17" x14ac:dyDescent="0.25">
      <c r="A50" s="48"/>
      <c r="B50" s="172"/>
      <c r="C50" s="178"/>
      <c r="D50" s="178"/>
      <c r="E50" s="8" t="s">
        <v>314</v>
      </c>
      <c r="F50" s="174"/>
      <c r="G50" s="34"/>
      <c r="H50" s="48">
        <v>9.83</v>
      </c>
      <c r="I50" s="48"/>
      <c r="J50" s="48"/>
      <c r="K50" s="48"/>
      <c r="L50" s="48"/>
      <c r="M50" s="48"/>
      <c r="N50" s="48"/>
      <c r="O50" s="34"/>
      <c r="P50" s="202"/>
      <c r="Q50" s="83"/>
    </row>
    <row r="51" spans="1:17" ht="90" customHeight="1" x14ac:dyDescent="0.25">
      <c r="A51" s="48"/>
      <c r="B51" s="171" t="s">
        <v>192</v>
      </c>
      <c r="C51" s="177" t="s">
        <v>73</v>
      </c>
      <c r="D51" s="177" t="s">
        <v>73</v>
      </c>
      <c r="E51" s="8" t="s">
        <v>318</v>
      </c>
      <c r="F51" s="173" t="s">
        <v>54</v>
      </c>
      <c r="G51" s="34"/>
      <c r="H51" s="34"/>
      <c r="I51" s="48"/>
      <c r="J51" s="48">
        <v>4</v>
      </c>
      <c r="K51" s="48"/>
      <c r="L51" s="48"/>
      <c r="M51" s="48"/>
      <c r="N51" s="48" t="s">
        <v>19</v>
      </c>
      <c r="O51" s="34"/>
      <c r="P51" s="201" t="s">
        <v>109</v>
      </c>
      <c r="Q51" s="83"/>
    </row>
    <row r="52" spans="1:17" ht="19.5" customHeight="1" x14ac:dyDescent="0.25">
      <c r="A52" s="48"/>
      <c r="B52" s="172"/>
      <c r="C52" s="178"/>
      <c r="D52" s="178"/>
      <c r="E52" s="8" t="s">
        <v>314</v>
      </c>
      <c r="F52" s="174"/>
      <c r="G52" s="34"/>
      <c r="H52" s="34"/>
      <c r="I52" s="48"/>
      <c r="J52" s="60">
        <v>600</v>
      </c>
      <c r="K52" s="48"/>
      <c r="L52" s="48"/>
      <c r="M52" s="48"/>
      <c r="N52" s="48"/>
      <c r="O52" s="34"/>
      <c r="P52" s="202"/>
      <c r="Q52" s="83"/>
    </row>
    <row r="53" spans="1:17" s="110" customFormat="1" x14ac:dyDescent="0.25">
      <c r="A53" s="102"/>
      <c r="B53" s="103" t="s">
        <v>11</v>
      </c>
      <c r="C53" s="104"/>
      <c r="D53" s="104"/>
      <c r="E53" s="104"/>
      <c r="F53" s="104"/>
      <c r="G53" s="105">
        <f>G47</f>
        <v>600</v>
      </c>
      <c r="H53" s="105">
        <f>H47+H50</f>
        <v>209.83</v>
      </c>
      <c r="I53" s="105">
        <v>0</v>
      </c>
      <c r="J53" s="105">
        <f>J52</f>
        <v>600</v>
      </c>
      <c r="K53" s="105">
        <v>0</v>
      </c>
      <c r="L53" s="105">
        <v>0</v>
      </c>
      <c r="M53" s="105">
        <v>0</v>
      </c>
      <c r="N53" s="102"/>
      <c r="O53" s="104"/>
      <c r="P53" s="108"/>
      <c r="Q53" s="109"/>
    </row>
    <row r="54" spans="1:17" ht="75" x14ac:dyDescent="0.25">
      <c r="A54" s="48">
        <v>104</v>
      </c>
      <c r="B54" s="7" t="s">
        <v>194</v>
      </c>
      <c r="C54" s="31" t="s">
        <v>298</v>
      </c>
      <c r="D54" s="31" t="s">
        <v>21</v>
      </c>
      <c r="E54" s="31" t="s">
        <v>22</v>
      </c>
      <c r="F54" s="47"/>
      <c r="G54" s="3">
        <v>54.8</v>
      </c>
      <c r="H54" s="3">
        <v>75.099999999999994</v>
      </c>
      <c r="I54" s="11">
        <v>108</v>
      </c>
      <c r="J54" s="11">
        <v>110</v>
      </c>
      <c r="K54" s="11">
        <v>109</v>
      </c>
      <c r="L54" s="11">
        <v>108</v>
      </c>
      <c r="M54" s="11">
        <v>108</v>
      </c>
      <c r="N54" s="11"/>
      <c r="O54" s="34"/>
      <c r="P54" s="76"/>
      <c r="Q54" s="83"/>
    </row>
    <row r="55" spans="1:17" ht="75" x14ac:dyDescent="0.25">
      <c r="A55" s="48"/>
      <c r="B55" s="7" t="s">
        <v>195</v>
      </c>
      <c r="C55" s="31" t="s">
        <v>298</v>
      </c>
      <c r="D55" s="31" t="s">
        <v>21</v>
      </c>
      <c r="E55" s="31" t="s">
        <v>22</v>
      </c>
      <c r="F55" s="47"/>
      <c r="G55" s="3">
        <v>173</v>
      </c>
      <c r="H55" s="3">
        <v>220.4</v>
      </c>
      <c r="I55" s="11">
        <v>120</v>
      </c>
      <c r="J55" s="11">
        <v>109</v>
      </c>
      <c r="K55" s="11">
        <v>108</v>
      </c>
      <c r="L55" s="11">
        <v>109</v>
      </c>
      <c r="M55" s="11">
        <v>107</v>
      </c>
      <c r="N55" s="11"/>
      <c r="O55" s="34"/>
      <c r="P55" s="76"/>
      <c r="Q55" s="83"/>
    </row>
    <row r="56" spans="1:17" customFormat="1" x14ac:dyDescent="0.25">
      <c r="A56" s="42"/>
      <c r="B56" s="27" t="s">
        <v>244</v>
      </c>
      <c r="C56" s="35"/>
      <c r="D56" s="35"/>
      <c r="E56" s="35"/>
      <c r="F56" s="36"/>
      <c r="G56" s="35"/>
      <c r="H56" s="35"/>
      <c r="I56" s="35"/>
      <c r="J56" s="35"/>
      <c r="K56" s="35"/>
      <c r="L56" s="35"/>
      <c r="M56" s="35"/>
      <c r="N56" s="35"/>
      <c r="O56" s="61"/>
      <c r="P56" s="78"/>
      <c r="Q56" s="85"/>
    </row>
    <row r="57" spans="1:17" ht="105" customHeight="1" x14ac:dyDescent="0.25">
      <c r="A57" s="42"/>
      <c r="B57" s="181" t="s">
        <v>245</v>
      </c>
      <c r="C57" s="177" t="s">
        <v>329</v>
      </c>
      <c r="D57" s="177" t="s">
        <v>329</v>
      </c>
      <c r="E57" s="8" t="s">
        <v>319</v>
      </c>
      <c r="F57" s="173" t="s">
        <v>299</v>
      </c>
      <c r="G57" s="47"/>
      <c r="H57" s="47"/>
      <c r="I57" s="62"/>
      <c r="J57" s="62"/>
      <c r="K57" s="42"/>
      <c r="L57" s="42">
        <v>1</v>
      </c>
      <c r="M57" s="42"/>
      <c r="N57" s="42"/>
      <c r="O57" s="47"/>
      <c r="P57" s="181" t="s">
        <v>246</v>
      </c>
      <c r="Q57" s="83"/>
    </row>
    <row r="58" spans="1:17" x14ac:dyDescent="0.25">
      <c r="A58" s="42"/>
      <c r="B58" s="182"/>
      <c r="C58" s="178"/>
      <c r="D58" s="178"/>
      <c r="E58" s="63" t="s">
        <v>314</v>
      </c>
      <c r="F58" s="174"/>
      <c r="G58" s="47"/>
      <c r="H58" s="47"/>
      <c r="I58" s="62"/>
      <c r="J58" s="62"/>
      <c r="K58" s="42"/>
      <c r="L58" s="63">
        <v>3</v>
      </c>
      <c r="M58" s="42"/>
      <c r="N58" s="42" t="s">
        <v>18</v>
      </c>
      <c r="O58" s="47" t="s">
        <v>247</v>
      </c>
      <c r="P58" s="182"/>
      <c r="Q58" s="83"/>
    </row>
    <row r="59" spans="1:17" ht="105" customHeight="1" x14ac:dyDescent="0.25">
      <c r="A59" s="42"/>
      <c r="B59" s="181" t="s">
        <v>89</v>
      </c>
      <c r="C59" s="177" t="s">
        <v>329</v>
      </c>
      <c r="D59" s="177" t="s">
        <v>329</v>
      </c>
      <c r="E59" s="8" t="s">
        <v>319</v>
      </c>
      <c r="F59" s="3" t="s">
        <v>54</v>
      </c>
      <c r="G59" s="47"/>
      <c r="H59" s="47"/>
      <c r="I59" s="62"/>
      <c r="J59" s="62"/>
      <c r="K59" s="42"/>
      <c r="L59" s="42"/>
      <c r="M59" s="42">
        <v>1</v>
      </c>
      <c r="N59" s="42"/>
      <c r="O59" s="47"/>
      <c r="P59" s="79" t="s">
        <v>126</v>
      </c>
      <c r="Q59" s="83"/>
    </row>
    <row r="60" spans="1:17" x14ac:dyDescent="0.25">
      <c r="A60" s="42"/>
      <c r="B60" s="182"/>
      <c r="C60" s="178"/>
      <c r="D60" s="178"/>
      <c r="E60" s="63" t="s">
        <v>314</v>
      </c>
      <c r="F60" s="47"/>
      <c r="G60" s="47"/>
      <c r="H60" s="47"/>
      <c r="I60" s="62"/>
      <c r="J60" s="62"/>
      <c r="K60" s="42"/>
      <c r="L60" s="42"/>
      <c r="M60" s="42">
        <v>27.7</v>
      </c>
      <c r="N60" s="42" t="s">
        <v>79</v>
      </c>
      <c r="O60" s="47" t="s">
        <v>249</v>
      </c>
      <c r="P60" s="79" t="s">
        <v>248</v>
      </c>
      <c r="Q60" s="83"/>
    </row>
    <row r="61" spans="1:17" customFormat="1" x14ac:dyDescent="0.25">
      <c r="A61" s="42"/>
      <c r="B61" s="27" t="s">
        <v>221</v>
      </c>
      <c r="C61" s="35"/>
      <c r="D61" s="35"/>
      <c r="E61" s="35"/>
      <c r="F61" s="36"/>
      <c r="G61" s="35"/>
      <c r="H61" s="35"/>
      <c r="I61" s="62"/>
      <c r="J61" s="62"/>
      <c r="K61" s="35"/>
      <c r="L61" s="35"/>
      <c r="M61" s="35"/>
      <c r="N61" s="35"/>
      <c r="O61" s="61"/>
      <c r="P61" s="78"/>
      <c r="Q61" s="85"/>
    </row>
    <row r="62" spans="1:17" ht="90" x14ac:dyDescent="0.25">
      <c r="A62" s="42"/>
      <c r="B62" s="43" t="s">
        <v>250</v>
      </c>
      <c r="C62" s="31" t="s">
        <v>329</v>
      </c>
      <c r="D62" s="31" t="s">
        <v>329</v>
      </c>
      <c r="E62" s="8" t="s">
        <v>319</v>
      </c>
      <c r="F62" s="3" t="s">
        <v>299</v>
      </c>
      <c r="G62" s="47"/>
      <c r="H62" s="47"/>
      <c r="I62" s="62"/>
      <c r="J62" s="62"/>
      <c r="K62" s="42"/>
      <c r="L62" s="42">
        <v>1</v>
      </c>
      <c r="M62" s="42"/>
      <c r="N62" s="42"/>
      <c r="O62" s="47"/>
      <c r="P62" s="79" t="s">
        <v>246</v>
      </c>
      <c r="Q62" s="83"/>
    </row>
    <row r="63" spans="1:17" x14ac:dyDescent="0.25">
      <c r="A63" s="42"/>
      <c r="B63" s="43"/>
      <c r="C63" s="42"/>
      <c r="D63" s="42"/>
      <c r="E63" s="63" t="s">
        <v>314</v>
      </c>
      <c r="F63" s="47"/>
      <c r="G63" s="47"/>
      <c r="H63" s="47"/>
      <c r="I63" s="62"/>
      <c r="J63" s="62"/>
      <c r="K63" s="42"/>
      <c r="L63" s="42">
        <v>5.6</v>
      </c>
      <c r="M63" s="42"/>
      <c r="N63" s="42" t="s">
        <v>18</v>
      </c>
      <c r="O63" s="47" t="s">
        <v>247</v>
      </c>
      <c r="P63" s="79"/>
      <c r="Q63" s="83"/>
    </row>
    <row r="64" spans="1:17" ht="105" customHeight="1" x14ac:dyDescent="0.25">
      <c r="A64" s="42"/>
      <c r="B64" s="181" t="s">
        <v>251</v>
      </c>
      <c r="C64" s="177" t="s">
        <v>329</v>
      </c>
      <c r="D64" s="177" t="s">
        <v>329</v>
      </c>
      <c r="E64" s="8" t="s">
        <v>319</v>
      </c>
      <c r="F64" s="3" t="s">
        <v>54</v>
      </c>
      <c r="G64" s="47"/>
      <c r="H64" s="47"/>
      <c r="I64" s="62"/>
      <c r="J64" s="62"/>
      <c r="K64" s="42"/>
      <c r="L64" s="42">
        <v>1</v>
      </c>
      <c r="M64" s="42"/>
      <c r="N64" s="42"/>
      <c r="O64" s="47"/>
      <c r="P64" s="181" t="s">
        <v>246</v>
      </c>
      <c r="Q64" s="83"/>
    </row>
    <row r="65" spans="1:17" x14ac:dyDescent="0.25">
      <c r="A65" s="42"/>
      <c r="B65" s="182"/>
      <c r="C65" s="178"/>
      <c r="D65" s="178"/>
      <c r="E65" s="63" t="s">
        <v>314</v>
      </c>
      <c r="F65" s="47"/>
      <c r="G65" s="47"/>
      <c r="H65" s="47"/>
      <c r="I65" s="62"/>
      <c r="J65" s="62"/>
      <c r="K65" s="42"/>
      <c r="L65" s="63">
        <v>30</v>
      </c>
      <c r="M65" s="42"/>
      <c r="N65" s="42" t="s">
        <v>79</v>
      </c>
      <c r="O65" s="47" t="s">
        <v>249</v>
      </c>
      <c r="P65" s="182"/>
      <c r="Q65" s="83"/>
    </row>
    <row r="66" spans="1:17" customFormat="1" x14ac:dyDescent="0.25">
      <c r="A66" s="42"/>
      <c r="B66" s="27" t="s">
        <v>252</v>
      </c>
      <c r="C66" s="35"/>
      <c r="D66" s="35"/>
      <c r="E66" s="35"/>
      <c r="F66" s="36"/>
      <c r="G66" s="35"/>
      <c r="H66" s="35"/>
      <c r="I66" s="62"/>
      <c r="J66" s="62"/>
      <c r="K66" s="35"/>
      <c r="L66" s="35"/>
      <c r="M66" s="35"/>
      <c r="N66" s="35"/>
      <c r="O66" s="61"/>
      <c r="P66" s="78"/>
      <c r="Q66" s="85"/>
    </row>
    <row r="67" spans="1:17" ht="105" customHeight="1" x14ac:dyDescent="0.25">
      <c r="A67" s="42"/>
      <c r="B67" s="181" t="s">
        <v>253</v>
      </c>
      <c r="C67" s="177" t="s">
        <v>329</v>
      </c>
      <c r="D67" s="177" t="s">
        <v>329</v>
      </c>
      <c r="E67" s="8" t="s">
        <v>319</v>
      </c>
      <c r="F67" s="3" t="s">
        <v>299</v>
      </c>
      <c r="G67" s="47"/>
      <c r="H67" s="47"/>
      <c r="I67" s="62"/>
      <c r="J67" s="62"/>
      <c r="K67" s="42"/>
      <c r="L67" s="42">
        <v>1</v>
      </c>
      <c r="M67" s="42"/>
      <c r="N67" s="42"/>
      <c r="O67" s="47"/>
      <c r="P67" s="181" t="s">
        <v>254</v>
      </c>
      <c r="Q67" s="83"/>
    </row>
    <row r="68" spans="1:17" x14ac:dyDescent="0.25">
      <c r="A68" s="42"/>
      <c r="B68" s="182"/>
      <c r="C68" s="178"/>
      <c r="D68" s="178"/>
      <c r="E68" s="63" t="s">
        <v>314</v>
      </c>
      <c r="F68" s="47"/>
      <c r="G68" s="47"/>
      <c r="H68" s="47"/>
      <c r="I68" s="62"/>
      <c r="J68" s="62"/>
      <c r="K68" s="42"/>
      <c r="L68" s="42">
        <v>5.6</v>
      </c>
      <c r="M68" s="42"/>
      <c r="N68" s="42" t="s">
        <v>18</v>
      </c>
      <c r="O68" s="47" t="s">
        <v>247</v>
      </c>
      <c r="P68" s="182"/>
      <c r="Q68" s="83"/>
    </row>
    <row r="69" spans="1:17" ht="105" customHeight="1" x14ac:dyDescent="0.25">
      <c r="A69" s="42"/>
      <c r="B69" s="181" t="s">
        <v>255</v>
      </c>
      <c r="C69" s="177" t="s">
        <v>329</v>
      </c>
      <c r="D69" s="177" t="s">
        <v>329</v>
      </c>
      <c r="E69" s="8" t="s">
        <v>319</v>
      </c>
      <c r="F69" s="3" t="s">
        <v>54</v>
      </c>
      <c r="G69" s="47"/>
      <c r="H69" s="47"/>
      <c r="I69" s="62"/>
      <c r="J69" s="62"/>
      <c r="K69" s="42"/>
      <c r="L69" s="42"/>
      <c r="M69" s="42">
        <v>1</v>
      </c>
      <c r="N69" s="42"/>
      <c r="O69" s="47"/>
      <c r="P69" s="181" t="s">
        <v>254</v>
      </c>
      <c r="Q69" s="83"/>
    </row>
    <row r="70" spans="1:17" x14ac:dyDescent="0.25">
      <c r="A70" s="42"/>
      <c r="B70" s="182"/>
      <c r="C70" s="178"/>
      <c r="D70" s="178"/>
      <c r="E70" s="63" t="s">
        <v>314</v>
      </c>
      <c r="F70" s="47"/>
      <c r="G70" s="47"/>
      <c r="H70" s="47"/>
      <c r="I70" s="62"/>
      <c r="J70" s="62"/>
      <c r="K70" s="42"/>
      <c r="L70" s="42"/>
      <c r="M70" s="63">
        <v>40</v>
      </c>
      <c r="N70" s="42" t="s">
        <v>79</v>
      </c>
      <c r="O70" s="47" t="s">
        <v>249</v>
      </c>
      <c r="P70" s="182"/>
      <c r="Q70" s="83"/>
    </row>
    <row r="71" spans="1:17" customFormat="1" x14ac:dyDescent="0.25">
      <c r="A71" s="42"/>
      <c r="B71" s="27" t="s">
        <v>256</v>
      </c>
      <c r="C71" s="35"/>
      <c r="D71" s="35"/>
      <c r="E71" s="35"/>
      <c r="F71" s="36"/>
      <c r="G71" s="35"/>
      <c r="H71" s="35"/>
      <c r="I71" s="62"/>
      <c r="J71" s="62"/>
      <c r="K71" s="35"/>
      <c r="L71" s="35"/>
      <c r="M71" s="35"/>
      <c r="N71" s="35"/>
      <c r="O71" s="61"/>
      <c r="P71" s="78"/>
      <c r="Q71" s="85"/>
    </row>
    <row r="72" spans="1:17" ht="105" customHeight="1" x14ac:dyDescent="0.25">
      <c r="A72" s="42"/>
      <c r="B72" s="181" t="s">
        <v>257</v>
      </c>
      <c r="C72" s="177" t="s">
        <v>329</v>
      </c>
      <c r="D72" s="177" t="s">
        <v>329</v>
      </c>
      <c r="E72" s="8" t="s">
        <v>319</v>
      </c>
      <c r="F72" s="3" t="s">
        <v>299</v>
      </c>
      <c r="G72" s="47"/>
      <c r="H72" s="47"/>
      <c r="I72" s="62"/>
      <c r="J72" s="62"/>
      <c r="K72" s="42"/>
      <c r="L72" s="42">
        <v>1</v>
      </c>
      <c r="M72" s="42"/>
      <c r="N72" s="42"/>
      <c r="O72" s="47"/>
      <c r="P72" s="181" t="s">
        <v>258</v>
      </c>
      <c r="Q72" s="83"/>
    </row>
    <row r="73" spans="1:17" x14ac:dyDescent="0.25">
      <c r="A73" s="42"/>
      <c r="B73" s="182"/>
      <c r="C73" s="178"/>
      <c r="D73" s="178"/>
      <c r="E73" s="63" t="s">
        <v>314</v>
      </c>
      <c r="F73" s="47"/>
      <c r="G73" s="47"/>
      <c r="H73" s="47"/>
      <c r="I73" s="62"/>
      <c r="J73" s="62"/>
      <c r="K73" s="42"/>
      <c r="L73" s="42">
        <v>5.6</v>
      </c>
      <c r="M73" s="42"/>
      <c r="N73" s="42" t="s">
        <v>18</v>
      </c>
      <c r="O73" s="47" t="s">
        <v>247</v>
      </c>
      <c r="P73" s="182"/>
      <c r="Q73" s="83"/>
    </row>
    <row r="74" spans="1:17" ht="105" customHeight="1" x14ac:dyDescent="0.25">
      <c r="A74" s="42"/>
      <c r="B74" s="181" t="s">
        <v>259</v>
      </c>
      <c r="C74" s="177" t="s">
        <v>329</v>
      </c>
      <c r="D74" s="177" t="s">
        <v>329</v>
      </c>
      <c r="E74" s="8" t="s">
        <v>319</v>
      </c>
      <c r="F74" s="3" t="s">
        <v>54</v>
      </c>
      <c r="G74" s="47"/>
      <c r="H74" s="47"/>
      <c r="I74" s="62"/>
      <c r="J74" s="62"/>
      <c r="K74" s="42"/>
      <c r="L74" s="42"/>
      <c r="M74" s="42">
        <v>1</v>
      </c>
      <c r="N74" s="42"/>
      <c r="O74" s="47"/>
      <c r="P74" s="181" t="s">
        <v>258</v>
      </c>
      <c r="Q74" s="83"/>
    </row>
    <row r="75" spans="1:17" x14ac:dyDescent="0.25">
      <c r="A75" s="42"/>
      <c r="B75" s="182"/>
      <c r="C75" s="178"/>
      <c r="D75" s="178"/>
      <c r="E75" s="63" t="s">
        <v>314</v>
      </c>
      <c r="F75" s="47"/>
      <c r="G75" s="47"/>
      <c r="H75" s="47"/>
      <c r="I75" s="62"/>
      <c r="J75" s="62"/>
      <c r="K75" s="42"/>
      <c r="L75" s="42"/>
      <c r="M75" s="63">
        <v>45</v>
      </c>
      <c r="N75" s="42" t="s">
        <v>79</v>
      </c>
      <c r="O75" s="47" t="s">
        <v>249</v>
      </c>
      <c r="P75" s="182"/>
      <c r="Q75" s="83"/>
    </row>
    <row r="76" spans="1:17" customFormat="1" x14ac:dyDescent="0.25">
      <c r="A76" s="42"/>
      <c r="B76" s="27" t="s">
        <v>260</v>
      </c>
      <c r="C76" s="35"/>
      <c r="D76" s="35"/>
      <c r="E76" s="35"/>
      <c r="F76" s="36"/>
      <c r="G76" s="35"/>
      <c r="H76" s="35"/>
      <c r="I76" s="62"/>
      <c r="J76" s="62"/>
      <c r="K76" s="35"/>
      <c r="L76" s="35"/>
      <c r="M76" s="35"/>
      <c r="N76" s="35"/>
      <c r="O76" s="61"/>
      <c r="P76" s="78"/>
      <c r="Q76" s="85"/>
    </row>
    <row r="77" spans="1:17" ht="105" customHeight="1" x14ac:dyDescent="0.25">
      <c r="A77" s="42"/>
      <c r="B77" s="181" t="s">
        <v>261</v>
      </c>
      <c r="C77" s="177" t="s">
        <v>329</v>
      </c>
      <c r="D77" s="177" t="s">
        <v>329</v>
      </c>
      <c r="E77" s="8" t="s">
        <v>319</v>
      </c>
      <c r="F77" s="3" t="s">
        <v>299</v>
      </c>
      <c r="G77" s="47"/>
      <c r="H77" s="47"/>
      <c r="I77" s="62"/>
      <c r="J77" s="62"/>
      <c r="K77" s="42"/>
      <c r="L77" s="42">
        <v>1</v>
      </c>
      <c r="M77" s="42"/>
      <c r="N77" s="42"/>
      <c r="O77" s="47"/>
      <c r="P77" s="183" t="s">
        <v>262</v>
      </c>
      <c r="Q77" s="83"/>
    </row>
    <row r="78" spans="1:17" x14ac:dyDescent="0.25">
      <c r="A78" s="42"/>
      <c r="B78" s="182"/>
      <c r="C78" s="178"/>
      <c r="D78" s="178"/>
      <c r="E78" s="63" t="s">
        <v>314</v>
      </c>
      <c r="F78" s="47"/>
      <c r="G78" s="47"/>
      <c r="H78" s="47"/>
      <c r="I78" s="62"/>
      <c r="J78" s="62"/>
      <c r="K78" s="42"/>
      <c r="L78" s="42">
        <v>5.6</v>
      </c>
      <c r="M78" s="42"/>
      <c r="N78" s="42" t="s">
        <v>18</v>
      </c>
      <c r="O78" s="47" t="s">
        <v>247</v>
      </c>
      <c r="P78" s="184"/>
      <c r="Q78" s="83"/>
    </row>
    <row r="79" spans="1:17" ht="60" x14ac:dyDescent="0.25">
      <c r="A79" s="42"/>
      <c r="B79" s="43" t="s">
        <v>263</v>
      </c>
      <c r="C79" s="31" t="s">
        <v>329</v>
      </c>
      <c r="D79" s="31" t="s">
        <v>329</v>
      </c>
      <c r="E79" s="8" t="s">
        <v>319</v>
      </c>
      <c r="F79" s="3" t="s">
        <v>54</v>
      </c>
      <c r="G79" s="47"/>
      <c r="H79" s="47"/>
      <c r="I79" s="62"/>
      <c r="J79" s="62"/>
      <c r="K79" s="42"/>
      <c r="L79" s="42"/>
      <c r="M79" s="42">
        <v>1</v>
      </c>
      <c r="N79" s="42"/>
      <c r="O79" s="47"/>
      <c r="P79" s="79" t="s">
        <v>262</v>
      </c>
      <c r="Q79" s="83"/>
    </row>
    <row r="80" spans="1:17" x14ac:dyDescent="0.25">
      <c r="A80" s="42"/>
      <c r="B80" s="43"/>
      <c r="C80" s="42"/>
      <c r="D80" s="42"/>
      <c r="E80" s="63" t="s">
        <v>314</v>
      </c>
      <c r="F80" s="47"/>
      <c r="G80" s="47"/>
      <c r="H80" s="47"/>
      <c r="I80" s="62"/>
      <c r="J80" s="62"/>
      <c r="K80" s="42"/>
      <c r="L80" s="42"/>
      <c r="M80" s="63">
        <v>50</v>
      </c>
      <c r="N80" s="42" t="s">
        <v>79</v>
      </c>
      <c r="O80" s="47" t="s">
        <v>249</v>
      </c>
      <c r="P80" s="79"/>
      <c r="Q80" s="83"/>
    </row>
    <row r="81" spans="1:17" customFormat="1" x14ac:dyDescent="0.25">
      <c r="A81" s="42"/>
      <c r="B81" s="27" t="s">
        <v>264</v>
      </c>
      <c r="C81" s="35"/>
      <c r="D81" s="35"/>
      <c r="E81" s="35"/>
      <c r="F81" s="36"/>
      <c r="G81" s="35"/>
      <c r="H81" s="35"/>
      <c r="I81" s="62"/>
      <c r="J81" s="62"/>
      <c r="K81" s="35"/>
      <c r="L81" s="35"/>
      <c r="M81" s="35"/>
      <c r="N81" s="35"/>
      <c r="O81" s="61"/>
      <c r="P81" s="78"/>
      <c r="Q81" s="85"/>
    </row>
    <row r="82" spans="1:17" ht="105" customHeight="1" x14ac:dyDescent="0.25">
      <c r="A82" s="42"/>
      <c r="B82" s="181" t="s">
        <v>265</v>
      </c>
      <c r="C82" s="177" t="s">
        <v>329</v>
      </c>
      <c r="D82" s="177" t="s">
        <v>329</v>
      </c>
      <c r="E82" s="8" t="s">
        <v>319</v>
      </c>
      <c r="F82" s="3" t="s">
        <v>299</v>
      </c>
      <c r="G82" s="47"/>
      <c r="H82" s="47"/>
      <c r="I82" s="62"/>
      <c r="J82" s="62"/>
      <c r="K82" s="42"/>
      <c r="L82" s="42">
        <v>1</v>
      </c>
      <c r="M82" s="42"/>
      <c r="N82" s="42"/>
      <c r="O82" s="47"/>
      <c r="P82" s="181" t="s">
        <v>266</v>
      </c>
      <c r="Q82" s="83"/>
    </row>
    <row r="83" spans="1:17" x14ac:dyDescent="0.25">
      <c r="A83" s="42"/>
      <c r="B83" s="182"/>
      <c r="C83" s="178"/>
      <c r="D83" s="178"/>
      <c r="E83" s="63" t="s">
        <v>314</v>
      </c>
      <c r="F83" s="47"/>
      <c r="G83" s="47"/>
      <c r="H83" s="47"/>
      <c r="I83" s="62"/>
      <c r="J83" s="62"/>
      <c r="K83" s="42"/>
      <c r="L83" s="42">
        <v>5.6</v>
      </c>
      <c r="M83" s="42"/>
      <c r="N83" s="42" t="s">
        <v>18</v>
      </c>
      <c r="O83" s="47" t="s">
        <v>247</v>
      </c>
      <c r="P83" s="182"/>
      <c r="Q83" s="83"/>
    </row>
    <row r="84" spans="1:17" ht="105" customHeight="1" x14ac:dyDescent="0.25">
      <c r="A84" s="42"/>
      <c r="B84" s="181" t="s">
        <v>267</v>
      </c>
      <c r="C84" s="177" t="s">
        <v>329</v>
      </c>
      <c r="D84" s="177" t="s">
        <v>329</v>
      </c>
      <c r="E84" s="8" t="s">
        <v>319</v>
      </c>
      <c r="F84" s="3" t="s">
        <v>54</v>
      </c>
      <c r="G84" s="47"/>
      <c r="H84" s="47"/>
      <c r="I84" s="62"/>
      <c r="J84" s="62"/>
      <c r="K84" s="42"/>
      <c r="L84" s="42"/>
      <c r="M84" s="42">
        <v>1</v>
      </c>
      <c r="N84" s="42"/>
      <c r="O84" s="47"/>
      <c r="P84" s="181" t="s">
        <v>266</v>
      </c>
      <c r="Q84" s="83"/>
    </row>
    <row r="85" spans="1:17" x14ac:dyDescent="0.25">
      <c r="A85" s="42"/>
      <c r="B85" s="182"/>
      <c r="C85" s="178"/>
      <c r="D85" s="178"/>
      <c r="E85" s="63" t="s">
        <v>314</v>
      </c>
      <c r="F85" s="47"/>
      <c r="G85" s="47"/>
      <c r="H85" s="47"/>
      <c r="I85" s="62"/>
      <c r="J85" s="62"/>
      <c r="K85" s="42"/>
      <c r="L85" s="42"/>
      <c r="M85" s="63">
        <v>50</v>
      </c>
      <c r="N85" s="42" t="s">
        <v>79</v>
      </c>
      <c r="O85" s="47" t="s">
        <v>249</v>
      </c>
      <c r="P85" s="182"/>
      <c r="Q85" s="83"/>
    </row>
    <row r="86" spans="1:17" customFormat="1" x14ac:dyDescent="0.25">
      <c r="A86" s="42"/>
      <c r="B86" s="27" t="s">
        <v>209</v>
      </c>
      <c r="C86" s="35"/>
      <c r="D86" s="35"/>
      <c r="E86" s="35"/>
      <c r="F86" s="36"/>
      <c r="G86" s="35"/>
      <c r="H86" s="35"/>
      <c r="I86" s="62"/>
      <c r="J86" s="62"/>
      <c r="K86" s="35"/>
      <c r="L86" s="35"/>
      <c r="M86" s="35"/>
      <c r="N86" s="35"/>
      <c r="O86" s="61"/>
      <c r="P86" s="78"/>
      <c r="Q86" s="85"/>
    </row>
    <row r="87" spans="1:17" ht="105" customHeight="1" x14ac:dyDescent="0.25">
      <c r="A87" s="42"/>
      <c r="B87" s="181" t="s">
        <v>268</v>
      </c>
      <c r="C87" s="177" t="s">
        <v>329</v>
      </c>
      <c r="D87" s="177" t="s">
        <v>329</v>
      </c>
      <c r="E87" s="8" t="s">
        <v>319</v>
      </c>
      <c r="F87" s="3" t="s">
        <v>299</v>
      </c>
      <c r="G87" s="47"/>
      <c r="H87" s="47"/>
      <c r="I87" s="62"/>
      <c r="J87" s="62"/>
      <c r="K87" s="42"/>
      <c r="L87" s="42">
        <v>1</v>
      </c>
      <c r="M87" s="42"/>
      <c r="N87" s="42"/>
      <c r="O87" s="47"/>
      <c r="P87" s="181" t="s">
        <v>269</v>
      </c>
      <c r="Q87" s="83"/>
    </row>
    <row r="88" spans="1:17" x14ac:dyDescent="0.25">
      <c r="A88" s="42"/>
      <c r="B88" s="182"/>
      <c r="C88" s="178"/>
      <c r="D88" s="178"/>
      <c r="E88" s="63" t="s">
        <v>314</v>
      </c>
      <c r="F88" s="47"/>
      <c r="G88" s="47"/>
      <c r="H88" s="47"/>
      <c r="I88" s="62"/>
      <c r="J88" s="62"/>
      <c r="K88" s="42"/>
      <c r="L88" s="42">
        <v>5.6</v>
      </c>
      <c r="M88" s="42"/>
      <c r="N88" s="42" t="s">
        <v>18</v>
      </c>
      <c r="O88" s="47" t="s">
        <v>247</v>
      </c>
      <c r="P88" s="182"/>
      <c r="Q88" s="83"/>
    </row>
    <row r="89" spans="1:17" ht="105" customHeight="1" x14ac:dyDescent="0.25">
      <c r="A89" s="42"/>
      <c r="B89" s="181" t="s">
        <v>270</v>
      </c>
      <c r="C89" s="177" t="s">
        <v>329</v>
      </c>
      <c r="D89" s="177" t="s">
        <v>329</v>
      </c>
      <c r="E89" s="8" t="s">
        <v>319</v>
      </c>
      <c r="F89" s="3" t="s">
        <v>54</v>
      </c>
      <c r="G89" s="47"/>
      <c r="H89" s="47"/>
      <c r="I89" s="62"/>
      <c r="J89" s="62"/>
      <c r="K89" s="42"/>
      <c r="L89" s="42"/>
      <c r="M89" s="42">
        <v>1</v>
      </c>
      <c r="N89" s="42"/>
      <c r="O89" s="47"/>
      <c r="P89" s="181" t="s">
        <v>269</v>
      </c>
      <c r="Q89" s="83"/>
    </row>
    <row r="90" spans="1:17" x14ac:dyDescent="0.25">
      <c r="A90" s="42"/>
      <c r="B90" s="182"/>
      <c r="C90" s="178"/>
      <c r="D90" s="178"/>
      <c r="E90" s="63" t="s">
        <v>314</v>
      </c>
      <c r="F90" s="47"/>
      <c r="G90" s="47"/>
      <c r="H90" s="47"/>
      <c r="I90" s="62"/>
      <c r="J90" s="62"/>
      <c r="K90" s="42"/>
      <c r="L90" s="42"/>
      <c r="M90" s="63">
        <v>50</v>
      </c>
      <c r="N90" s="42" t="s">
        <v>79</v>
      </c>
      <c r="O90" s="47" t="s">
        <v>249</v>
      </c>
      <c r="P90" s="182"/>
      <c r="Q90" s="83"/>
    </row>
    <row r="91" spans="1:17" customFormat="1" x14ac:dyDescent="0.25">
      <c r="A91" s="42"/>
      <c r="B91" s="27" t="s">
        <v>271</v>
      </c>
      <c r="C91" s="35"/>
      <c r="D91" s="35"/>
      <c r="E91" s="35"/>
      <c r="F91" s="36"/>
      <c r="G91" s="35"/>
      <c r="H91" s="35"/>
      <c r="I91" s="62"/>
      <c r="J91" s="62"/>
      <c r="K91" s="35"/>
      <c r="L91" s="35"/>
      <c r="M91" s="35"/>
      <c r="N91" s="35"/>
      <c r="O91" s="61"/>
      <c r="P91" s="78"/>
      <c r="Q91" s="85"/>
    </row>
    <row r="92" spans="1:17" ht="105" customHeight="1" x14ac:dyDescent="0.25">
      <c r="A92" s="42"/>
      <c r="B92" s="181" t="s">
        <v>272</v>
      </c>
      <c r="C92" s="177" t="s">
        <v>329</v>
      </c>
      <c r="D92" s="177" t="s">
        <v>329</v>
      </c>
      <c r="E92" s="8" t="s">
        <v>319</v>
      </c>
      <c r="F92" s="3" t="s">
        <v>299</v>
      </c>
      <c r="G92" s="47"/>
      <c r="H92" s="47"/>
      <c r="I92" s="62"/>
      <c r="J92" s="62"/>
      <c r="K92" s="42"/>
      <c r="L92" s="42">
        <v>1</v>
      </c>
      <c r="M92" s="42"/>
      <c r="N92" s="42"/>
      <c r="O92" s="47"/>
      <c r="P92" s="181" t="s">
        <v>273</v>
      </c>
      <c r="Q92" s="83"/>
    </row>
    <row r="93" spans="1:17" x14ac:dyDescent="0.25">
      <c r="A93" s="42"/>
      <c r="B93" s="182"/>
      <c r="C93" s="178"/>
      <c r="D93" s="178"/>
      <c r="E93" s="63" t="s">
        <v>314</v>
      </c>
      <c r="F93" s="47"/>
      <c r="G93" s="47"/>
      <c r="H93" s="47"/>
      <c r="I93" s="62"/>
      <c r="J93" s="62"/>
      <c r="K93" s="42"/>
      <c r="L93" s="42">
        <v>5.6</v>
      </c>
      <c r="M93" s="42"/>
      <c r="N93" s="42" t="s">
        <v>18</v>
      </c>
      <c r="O93" s="47" t="s">
        <v>247</v>
      </c>
      <c r="P93" s="182"/>
      <c r="Q93" s="83"/>
    </row>
    <row r="94" spans="1:17" ht="105" customHeight="1" x14ac:dyDescent="0.25">
      <c r="A94" s="42"/>
      <c r="B94" s="181" t="s">
        <v>274</v>
      </c>
      <c r="C94" s="177" t="s">
        <v>329</v>
      </c>
      <c r="D94" s="177" t="s">
        <v>329</v>
      </c>
      <c r="E94" s="8" t="s">
        <v>319</v>
      </c>
      <c r="F94" s="3" t="s">
        <v>54</v>
      </c>
      <c r="G94" s="47"/>
      <c r="H94" s="47"/>
      <c r="I94" s="62"/>
      <c r="J94" s="62"/>
      <c r="K94" s="42"/>
      <c r="L94" s="42"/>
      <c r="M94" s="42">
        <v>1</v>
      </c>
      <c r="N94" s="42"/>
      <c r="O94" s="47"/>
      <c r="P94" s="181" t="s">
        <v>273</v>
      </c>
      <c r="Q94" s="83"/>
    </row>
    <row r="95" spans="1:17" x14ac:dyDescent="0.25">
      <c r="A95" s="42"/>
      <c r="B95" s="182"/>
      <c r="C95" s="178"/>
      <c r="D95" s="178"/>
      <c r="E95" s="63" t="s">
        <v>314</v>
      </c>
      <c r="F95" s="47"/>
      <c r="G95" s="47"/>
      <c r="H95" s="47"/>
      <c r="I95" s="62"/>
      <c r="J95" s="62"/>
      <c r="K95" s="42"/>
      <c r="L95" s="42"/>
      <c r="M95" s="63">
        <v>50</v>
      </c>
      <c r="N95" s="42" t="s">
        <v>79</v>
      </c>
      <c r="O95" s="47" t="s">
        <v>249</v>
      </c>
      <c r="P95" s="182"/>
      <c r="Q95" s="83"/>
    </row>
    <row r="96" spans="1:17" x14ac:dyDescent="0.25">
      <c r="A96" s="48"/>
      <c r="B96" s="22" t="s">
        <v>55</v>
      </c>
      <c r="C96" s="42"/>
      <c r="D96" s="42"/>
      <c r="E96" s="42"/>
      <c r="F96" s="47"/>
      <c r="G96" s="34"/>
      <c r="H96" s="34"/>
      <c r="I96" s="48"/>
      <c r="J96" s="48"/>
      <c r="K96" s="48"/>
      <c r="L96" s="48"/>
      <c r="M96" s="48"/>
      <c r="N96" s="48"/>
      <c r="O96" s="34"/>
      <c r="P96" s="76"/>
      <c r="Q96" s="83"/>
    </row>
    <row r="97" spans="1:17" ht="90" customHeight="1" x14ac:dyDescent="0.25">
      <c r="A97" s="48"/>
      <c r="B97" s="171" t="s">
        <v>276</v>
      </c>
      <c r="C97" s="177" t="s">
        <v>71</v>
      </c>
      <c r="D97" s="177" t="s">
        <v>71</v>
      </c>
      <c r="E97" s="8" t="s">
        <v>319</v>
      </c>
      <c r="F97" s="3" t="s">
        <v>54</v>
      </c>
      <c r="G97" s="34"/>
      <c r="H97" s="34"/>
      <c r="I97" s="48">
        <v>1</v>
      </c>
      <c r="J97" s="48"/>
      <c r="K97" s="48"/>
      <c r="L97" s="48"/>
      <c r="M97" s="48"/>
      <c r="N97" s="48" t="s">
        <v>19</v>
      </c>
      <c r="O97" s="34"/>
      <c r="P97" s="201" t="s">
        <v>110</v>
      </c>
      <c r="Q97" s="83"/>
    </row>
    <row r="98" spans="1:17" x14ac:dyDescent="0.25">
      <c r="A98" s="48"/>
      <c r="B98" s="172"/>
      <c r="C98" s="178"/>
      <c r="D98" s="178"/>
      <c r="E98" s="63" t="s">
        <v>314</v>
      </c>
      <c r="F98" s="47"/>
      <c r="G98" s="34"/>
      <c r="H98" s="34"/>
      <c r="I98" s="60">
        <v>1200</v>
      </c>
      <c r="J98" s="48"/>
      <c r="K98" s="48"/>
      <c r="L98" s="48"/>
      <c r="M98" s="48"/>
      <c r="N98" s="48"/>
      <c r="O98" s="34"/>
      <c r="P98" s="202"/>
      <c r="Q98" s="83"/>
    </row>
    <row r="99" spans="1:17" x14ac:dyDescent="0.25">
      <c r="A99" s="48"/>
      <c r="B99" s="22" t="s">
        <v>55</v>
      </c>
      <c r="C99" s="42"/>
      <c r="D99" s="42"/>
      <c r="E99" s="42"/>
      <c r="F99" s="47"/>
      <c r="G99" s="34"/>
      <c r="H99" s="34"/>
      <c r="I99" s="48"/>
      <c r="J99" s="48"/>
      <c r="K99" s="48"/>
      <c r="L99" s="48"/>
      <c r="M99" s="48"/>
      <c r="N99" s="48"/>
      <c r="O99" s="34"/>
      <c r="P99" s="76"/>
      <c r="Q99" s="83"/>
    </row>
    <row r="100" spans="1:17" ht="75" customHeight="1" x14ac:dyDescent="0.25">
      <c r="A100" s="48"/>
      <c r="B100" s="171" t="s">
        <v>182</v>
      </c>
      <c r="C100" s="177" t="s">
        <v>72</v>
      </c>
      <c r="D100" s="177" t="s">
        <v>72</v>
      </c>
      <c r="E100" s="8" t="s">
        <v>321</v>
      </c>
      <c r="F100" s="3" t="s">
        <v>54</v>
      </c>
      <c r="G100" s="34"/>
      <c r="H100" s="34"/>
      <c r="I100" s="48">
        <v>1800</v>
      </c>
      <c r="J100" s="48"/>
      <c r="K100" s="48"/>
      <c r="L100" s="48"/>
      <c r="M100" s="48"/>
      <c r="N100" s="48" t="s">
        <v>19</v>
      </c>
      <c r="O100" s="34"/>
      <c r="P100" s="199" t="s">
        <v>111</v>
      </c>
      <c r="Q100" s="83"/>
    </row>
    <row r="101" spans="1:17" ht="17.25" customHeight="1" x14ac:dyDescent="0.25">
      <c r="A101" s="48"/>
      <c r="B101" s="172"/>
      <c r="C101" s="178"/>
      <c r="D101" s="178"/>
      <c r="E101" s="63" t="s">
        <v>314</v>
      </c>
      <c r="F101" s="47"/>
      <c r="G101" s="34"/>
      <c r="H101" s="34"/>
      <c r="I101" s="60">
        <v>300</v>
      </c>
      <c r="J101" s="48"/>
      <c r="K101" s="48"/>
      <c r="L101" s="48"/>
      <c r="M101" s="48"/>
      <c r="N101" s="48"/>
      <c r="O101" s="34"/>
      <c r="P101" s="200"/>
      <c r="Q101" s="83"/>
    </row>
    <row r="102" spans="1:17" s="92" customFormat="1" x14ac:dyDescent="0.25">
      <c r="A102" s="88"/>
      <c r="B102" s="117" t="s">
        <v>14</v>
      </c>
      <c r="C102" s="81"/>
      <c r="D102" s="81"/>
      <c r="E102" s="81"/>
      <c r="F102" s="89"/>
      <c r="G102" s="89"/>
      <c r="H102" s="89"/>
      <c r="I102" s="116">
        <f>SUM(I103:I105)</f>
        <v>1500</v>
      </c>
      <c r="J102" s="116">
        <f t="shared" ref="J102:M102" si="0">SUM(J103:J105)</f>
        <v>0</v>
      </c>
      <c r="K102" s="116">
        <f t="shared" si="0"/>
        <v>0</v>
      </c>
      <c r="L102" s="116">
        <f t="shared" si="0"/>
        <v>72.2</v>
      </c>
      <c r="M102" s="116">
        <f t="shared" si="0"/>
        <v>312.7</v>
      </c>
      <c r="N102" s="81"/>
      <c r="O102" s="89"/>
      <c r="P102" s="90"/>
      <c r="Q102" s="91"/>
    </row>
    <row r="103" spans="1:17" s="92" customFormat="1" x14ac:dyDescent="0.25">
      <c r="A103" s="88"/>
      <c r="B103" s="118" t="s">
        <v>13</v>
      </c>
      <c r="C103" s="81"/>
      <c r="D103" s="81"/>
      <c r="E103" s="81"/>
      <c r="F103" s="89"/>
      <c r="G103" s="89"/>
      <c r="H103" s="89"/>
      <c r="I103" s="81"/>
      <c r="J103" s="81"/>
      <c r="K103" s="93"/>
      <c r="L103" s="115">
        <f>L93+L88+L83+L78+L73+L68+L63+L58</f>
        <v>42.2</v>
      </c>
      <c r="M103" s="81"/>
      <c r="N103" s="81"/>
      <c r="O103" s="89"/>
      <c r="P103" s="90"/>
      <c r="Q103" s="91"/>
    </row>
    <row r="104" spans="1:17" s="92" customFormat="1" x14ac:dyDescent="0.25">
      <c r="A104" s="88"/>
      <c r="B104" s="118" t="s">
        <v>92</v>
      </c>
      <c r="C104" s="81"/>
      <c r="D104" s="81"/>
      <c r="E104" s="81"/>
      <c r="F104" s="89"/>
      <c r="G104" s="89"/>
      <c r="H104" s="89"/>
      <c r="I104" s="81"/>
      <c r="J104" s="81"/>
      <c r="K104" s="93"/>
      <c r="L104" s="115">
        <f>L65</f>
        <v>30</v>
      </c>
      <c r="M104" s="115">
        <f>M95+M90+M85+M80+M75+M70+M60</f>
        <v>312.7</v>
      </c>
      <c r="N104" s="81"/>
      <c r="O104" s="89"/>
      <c r="P104" s="90"/>
      <c r="Q104" s="91"/>
    </row>
    <row r="105" spans="1:17" s="92" customFormat="1" x14ac:dyDescent="0.25">
      <c r="A105" s="88"/>
      <c r="B105" s="118" t="s">
        <v>322</v>
      </c>
      <c r="C105" s="81"/>
      <c r="D105" s="81"/>
      <c r="E105" s="81"/>
      <c r="F105" s="89"/>
      <c r="G105" s="89"/>
      <c r="H105" s="89"/>
      <c r="I105" s="115">
        <f>I101+I98</f>
        <v>1500</v>
      </c>
      <c r="J105" s="81"/>
      <c r="K105" s="93"/>
      <c r="L105" s="81"/>
      <c r="M105" s="81"/>
      <c r="N105" s="81"/>
      <c r="O105" s="89"/>
      <c r="P105" s="89"/>
      <c r="Q105" s="91"/>
    </row>
    <row r="106" spans="1:17" customFormat="1" ht="15" customHeight="1" x14ac:dyDescent="0.25">
      <c r="A106" s="42"/>
      <c r="B106" s="208" t="s">
        <v>23</v>
      </c>
      <c r="C106" s="209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85"/>
    </row>
    <row r="107" spans="1:17" customFormat="1" x14ac:dyDescent="0.25">
      <c r="A107" s="42"/>
      <c r="B107" s="18" t="s">
        <v>128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5"/>
      <c r="O107" s="65"/>
      <c r="P107" s="78"/>
      <c r="Q107" s="85"/>
    </row>
    <row r="108" spans="1:17" customFormat="1" x14ac:dyDescent="0.25">
      <c r="A108" s="42"/>
      <c r="B108" s="43" t="s">
        <v>129</v>
      </c>
      <c r="C108" s="64"/>
      <c r="D108" s="64"/>
      <c r="E108" s="64"/>
      <c r="F108" s="64"/>
      <c r="G108" s="31"/>
      <c r="H108" s="31"/>
      <c r="I108" s="31">
        <v>14.9</v>
      </c>
      <c r="J108" s="31">
        <v>15.5</v>
      </c>
      <c r="K108" s="31">
        <v>16.899999999999999</v>
      </c>
      <c r="L108" s="31">
        <v>17.899999999999999</v>
      </c>
      <c r="M108" s="31">
        <v>18.899999999999999</v>
      </c>
      <c r="N108" s="66"/>
      <c r="O108" s="2"/>
      <c r="P108" s="78"/>
      <c r="Q108" s="85"/>
    </row>
    <row r="109" spans="1:17" customFormat="1" x14ac:dyDescent="0.25">
      <c r="A109" s="42"/>
      <c r="B109" s="18" t="s">
        <v>131</v>
      </c>
      <c r="C109" s="64"/>
      <c r="D109" s="64"/>
      <c r="E109" s="64"/>
      <c r="F109" s="64"/>
      <c r="G109" s="31"/>
      <c r="H109" s="31"/>
      <c r="I109" s="31"/>
      <c r="J109" s="31"/>
      <c r="K109" s="31"/>
      <c r="L109" s="31"/>
      <c r="M109" s="31"/>
      <c r="N109" s="23"/>
      <c r="O109" s="23"/>
      <c r="P109" s="78"/>
      <c r="Q109" s="85"/>
    </row>
    <row r="110" spans="1:17" customFormat="1" ht="75" x14ac:dyDescent="0.25">
      <c r="A110" s="42" t="s">
        <v>140</v>
      </c>
      <c r="B110" s="43" t="s">
        <v>132</v>
      </c>
      <c r="C110" s="31" t="s">
        <v>297</v>
      </c>
      <c r="D110" s="31" t="s">
        <v>21</v>
      </c>
      <c r="E110" s="31" t="s">
        <v>24</v>
      </c>
      <c r="F110" s="42"/>
      <c r="G110" s="31">
        <v>8.3469999999999995</v>
      </c>
      <c r="H110" s="31">
        <v>4.4000000000000004</v>
      </c>
      <c r="I110" s="31">
        <v>9.6999999999999993</v>
      </c>
      <c r="J110" s="31">
        <v>9.9</v>
      </c>
      <c r="K110" s="31">
        <v>10.1</v>
      </c>
      <c r="L110" s="31">
        <v>10.3</v>
      </c>
      <c r="M110" s="24">
        <v>10.5</v>
      </c>
      <c r="N110" s="24"/>
      <c r="O110" s="36"/>
      <c r="P110" s="78"/>
      <c r="Q110" s="85"/>
    </row>
    <row r="111" spans="1:17" customFormat="1" x14ac:dyDescent="0.25">
      <c r="A111" s="42"/>
      <c r="B111" s="18" t="s">
        <v>133</v>
      </c>
      <c r="C111" s="31"/>
      <c r="D111" s="31"/>
      <c r="E111" s="31"/>
      <c r="F111" s="42"/>
      <c r="G111" s="31"/>
      <c r="H111" s="31"/>
      <c r="I111" s="31"/>
      <c r="J111" s="31"/>
      <c r="K111" s="31"/>
      <c r="L111" s="31"/>
      <c r="M111" s="31"/>
      <c r="N111" s="23"/>
      <c r="O111" s="24"/>
      <c r="P111" s="78"/>
      <c r="Q111" s="85"/>
    </row>
    <row r="112" spans="1:17" customFormat="1" ht="75" x14ac:dyDescent="0.25">
      <c r="A112" s="42" t="s">
        <v>139</v>
      </c>
      <c r="B112" s="43" t="s">
        <v>134</v>
      </c>
      <c r="C112" s="31" t="s">
        <v>297</v>
      </c>
      <c r="D112" s="31" t="s">
        <v>21</v>
      </c>
      <c r="E112" s="31" t="s">
        <v>24</v>
      </c>
      <c r="F112" s="16"/>
      <c r="G112" s="16">
        <v>0</v>
      </c>
      <c r="H112" s="16">
        <v>0</v>
      </c>
      <c r="I112" s="3">
        <v>0</v>
      </c>
      <c r="J112" s="3">
        <v>0</v>
      </c>
      <c r="K112" s="3">
        <v>0</v>
      </c>
      <c r="L112" s="3">
        <v>0</v>
      </c>
      <c r="M112" s="11">
        <v>0</v>
      </c>
      <c r="N112" s="67"/>
      <c r="O112" s="2"/>
      <c r="P112" s="78"/>
      <c r="Q112" s="85"/>
    </row>
    <row r="113" spans="1:17" customFormat="1" x14ac:dyDescent="0.25">
      <c r="A113" s="42"/>
      <c r="B113" s="18" t="s">
        <v>135</v>
      </c>
      <c r="C113" s="31"/>
      <c r="D113" s="31"/>
      <c r="E113" s="31"/>
      <c r="F113" s="16"/>
      <c r="G113" s="16"/>
      <c r="H113" s="16"/>
      <c r="I113" s="16"/>
      <c r="J113" s="3"/>
      <c r="K113" s="3"/>
      <c r="L113" s="3"/>
      <c r="M113" s="3"/>
      <c r="N113" s="68"/>
      <c r="O113" s="25"/>
      <c r="P113" s="78"/>
      <c r="Q113" s="85"/>
    </row>
    <row r="114" spans="1:17" customFormat="1" x14ac:dyDescent="0.25">
      <c r="A114" s="42"/>
      <c r="B114" s="43" t="s">
        <v>136</v>
      </c>
      <c r="C114" s="31"/>
      <c r="D114" s="31"/>
      <c r="E114" s="31"/>
      <c r="F114" s="16"/>
      <c r="G114" s="16"/>
      <c r="H114" s="16"/>
      <c r="I114" s="16"/>
      <c r="J114" s="3"/>
      <c r="K114" s="3"/>
      <c r="L114" s="3"/>
      <c r="M114" s="3"/>
      <c r="N114" s="68"/>
      <c r="O114" s="25"/>
      <c r="P114" s="78"/>
      <c r="Q114" s="85"/>
    </row>
    <row r="115" spans="1:17" customFormat="1" ht="42.75" x14ac:dyDescent="0.25">
      <c r="A115" s="42"/>
      <c r="B115" s="56" t="s">
        <v>137</v>
      </c>
      <c r="C115" s="31"/>
      <c r="D115" s="31"/>
      <c r="E115" s="31"/>
      <c r="F115" s="16"/>
      <c r="G115" s="16"/>
      <c r="H115" s="16"/>
      <c r="I115" s="16"/>
      <c r="J115" s="3"/>
      <c r="K115" s="3"/>
      <c r="L115" s="3"/>
      <c r="M115" s="3"/>
      <c r="N115" s="68"/>
      <c r="O115" s="25"/>
      <c r="P115" s="78"/>
      <c r="Q115" s="85"/>
    </row>
    <row r="116" spans="1:17" customFormat="1" ht="71.25" x14ac:dyDescent="0.25">
      <c r="A116" s="42"/>
      <c r="B116" s="56" t="s">
        <v>138</v>
      </c>
      <c r="C116" s="31"/>
      <c r="D116" s="31"/>
      <c r="E116" s="31"/>
      <c r="F116" s="16"/>
      <c r="G116" s="16"/>
      <c r="H116" s="16"/>
      <c r="I116" s="16"/>
      <c r="J116" s="3"/>
      <c r="K116" s="3"/>
      <c r="L116" s="3"/>
      <c r="M116" s="3"/>
      <c r="N116" s="68"/>
      <c r="O116" s="25"/>
      <c r="P116" s="78"/>
      <c r="Q116" s="85"/>
    </row>
    <row r="117" spans="1:17" customFormat="1" ht="75" x14ac:dyDescent="0.25">
      <c r="A117" s="42">
        <v>9</v>
      </c>
      <c r="B117" s="17" t="s">
        <v>142</v>
      </c>
      <c r="C117" s="31" t="s">
        <v>297</v>
      </c>
      <c r="D117" s="31" t="s">
        <v>21</v>
      </c>
      <c r="E117" s="31" t="s">
        <v>141</v>
      </c>
      <c r="F117" s="16"/>
      <c r="G117" s="16">
        <v>11</v>
      </c>
      <c r="H117" s="16">
        <v>10</v>
      </c>
      <c r="I117" s="3">
        <v>15</v>
      </c>
      <c r="J117" s="3">
        <v>15</v>
      </c>
      <c r="K117" s="3">
        <v>15</v>
      </c>
      <c r="L117" s="3">
        <v>15</v>
      </c>
      <c r="M117" s="11">
        <v>50</v>
      </c>
      <c r="N117" s="11"/>
      <c r="O117" s="36"/>
      <c r="Q117" s="85"/>
    </row>
    <row r="118" spans="1:17" customFormat="1" ht="15" customHeight="1" x14ac:dyDescent="0.25">
      <c r="A118" s="42"/>
      <c r="B118" s="203" t="s">
        <v>95</v>
      </c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85"/>
    </row>
    <row r="119" spans="1:17" customFormat="1" ht="45" x14ac:dyDescent="0.25">
      <c r="A119" s="42"/>
      <c r="B119" s="43" t="s">
        <v>25</v>
      </c>
      <c r="C119" s="31"/>
      <c r="D119" s="31"/>
      <c r="E119" s="31"/>
      <c r="F119" s="42"/>
      <c r="G119" s="42"/>
      <c r="H119" s="31"/>
      <c r="I119" s="31"/>
      <c r="J119" s="31"/>
      <c r="K119" s="31"/>
      <c r="L119" s="4"/>
      <c r="M119" s="69"/>
      <c r="N119" s="87"/>
      <c r="O119" s="61"/>
      <c r="P119" s="78"/>
      <c r="Q119" s="85"/>
    </row>
    <row r="120" spans="1:17" customFormat="1" ht="42.75" x14ac:dyDescent="0.25">
      <c r="A120" s="42"/>
      <c r="B120" s="56" t="s">
        <v>26</v>
      </c>
      <c r="C120" s="31"/>
      <c r="D120" s="31"/>
      <c r="E120" s="31"/>
      <c r="F120" s="42"/>
      <c r="G120" s="42"/>
      <c r="H120" s="31"/>
      <c r="I120" s="31"/>
      <c r="J120" s="31"/>
      <c r="K120" s="31"/>
      <c r="L120" s="4"/>
      <c r="M120" s="69"/>
      <c r="N120" s="87"/>
      <c r="O120" s="61"/>
      <c r="P120" s="78"/>
      <c r="Q120" s="85"/>
    </row>
    <row r="121" spans="1:17" customFormat="1" ht="75" x14ac:dyDescent="0.25">
      <c r="A121" s="42">
        <v>44</v>
      </c>
      <c r="B121" s="17" t="s">
        <v>27</v>
      </c>
      <c r="C121" s="31" t="s">
        <v>300</v>
      </c>
      <c r="D121" s="31" t="s">
        <v>29</v>
      </c>
      <c r="E121" s="31" t="s">
        <v>28</v>
      </c>
      <c r="F121" s="31"/>
      <c r="G121" s="31">
        <v>0.72199999999999998</v>
      </c>
      <c r="H121" s="31">
        <v>0.67900000000000005</v>
      </c>
      <c r="I121" s="31">
        <v>0.372</v>
      </c>
      <c r="J121" s="31">
        <v>0.372</v>
      </c>
      <c r="K121" s="31">
        <v>0.372</v>
      </c>
      <c r="L121" s="31">
        <v>0.372</v>
      </c>
      <c r="M121" s="31">
        <v>0.372</v>
      </c>
      <c r="N121" s="31"/>
      <c r="O121" s="61"/>
      <c r="P121" s="78"/>
      <c r="Q121" s="85"/>
    </row>
    <row r="122" spans="1:17" customFormat="1" ht="75" x14ac:dyDescent="0.25">
      <c r="A122" s="42">
        <v>45</v>
      </c>
      <c r="B122" s="17" t="s">
        <v>143</v>
      </c>
      <c r="C122" s="31" t="s">
        <v>300</v>
      </c>
      <c r="D122" s="31" t="s">
        <v>29</v>
      </c>
      <c r="E122" s="31" t="s">
        <v>28</v>
      </c>
      <c r="F122" s="31"/>
      <c r="G122" s="31">
        <v>0.29199999999999998</v>
      </c>
      <c r="H122" s="31">
        <v>0.23699999999999999</v>
      </c>
      <c r="I122" s="31">
        <v>0.21199999999999999</v>
      </c>
      <c r="J122" s="31">
        <v>0.27300000000000002</v>
      </c>
      <c r="K122" s="31">
        <v>0.27300000000000002</v>
      </c>
      <c r="L122" s="31">
        <v>0.27300000000000002</v>
      </c>
      <c r="M122" s="31">
        <v>0.27300000000000002</v>
      </c>
      <c r="N122" s="31"/>
      <c r="O122" s="61"/>
      <c r="P122" s="78"/>
      <c r="Q122" s="85"/>
    </row>
    <row r="123" spans="1:17" customFormat="1" ht="42.75" x14ac:dyDescent="0.25">
      <c r="A123" s="42"/>
      <c r="B123" s="56" t="s">
        <v>144</v>
      </c>
      <c r="C123" s="31"/>
      <c r="D123" s="31"/>
      <c r="E123" s="31"/>
      <c r="F123" s="42"/>
      <c r="G123" s="42"/>
      <c r="H123" s="42"/>
      <c r="I123" s="42"/>
      <c r="J123" s="31"/>
      <c r="K123" s="31"/>
      <c r="L123" s="31"/>
      <c r="M123" s="31"/>
      <c r="N123" s="31"/>
      <c r="O123" s="4"/>
      <c r="Q123" s="85"/>
    </row>
    <row r="124" spans="1:17" ht="75" x14ac:dyDescent="0.25">
      <c r="A124" s="48"/>
      <c r="B124" s="7" t="s">
        <v>74</v>
      </c>
      <c r="C124" s="31" t="s">
        <v>300</v>
      </c>
      <c r="D124" s="31" t="s">
        <v>301</v>
      </c>
      <c r="E124" s="31" t="s">
        <v>22</v>
      </c>
      <c r="F124" s="47"/>
      <c r="G124" s="3">
        <v>96.8</v>
      </c>
      <c r="H124" s="3">
        <v>96.9</v>
      </c>
      <c r="I124" s="4">
        <v>98.8</v>
      </c>
      <c r="J124" s="11">
        <v>99</v>
      </c>
      <c r="K124" s="11">
        <v>100</v>
      </c>
      <c r="L124" s="11">
        <v>100</v>
      </c>
      <c r="M124" s="11">
        <v>100</v>
      </c>
      <c r="N124" s="11"/>
      <c r="O124" s="34"/>
      <c r="P124" s="76"/>
      <c r="Q124" s="83"/>
    </row>
    <row r="125" spans="1:17" x14ac:dyDescent="0.25">
      <c r="A125" s="48"/>
      <c r="B125" s="49" t="s">
        <v>11</v>
      </c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86"/>
      <c r="O125" s="49"/>
      <c r="P125" s="77"/>
      <c r="Q125" s="83"/>
    </row>
    <row r="126" spans="1:17" x14ac:dyDescent="0.25">
      <c r="A126" s="48"/>
      <c r="B126" s="22" t="s">
        <v>55</v>
      </c>
      <c r="C126" s="42"/>
      <c r="D126" s="42"/>
      <c r="E126" s="42"/>
      <c r="F126" s="47"/>
      <c r="G126" s="34"/>
      <c r="H126" s="34"/>
      <c r="I126" s="48"/>
      <c r="J126" s="48"/>
      <c r="K126" s="48"/>
      <c r="L126" s="48"/>
      <c r="M126" s="48"/>
      <c r="N126" s="48"/>
      <c r="O126" s="34"/>
      <c r="P126" s="76"/>
      <c r="Q126" s="83"/>
    </row>
    <row r="127" spans="1:17" ht="89.25" customHeight="1" x14ac:dyDescent="0.25">
      <c r="A127" s="48"/>
      <c r="B127" s="171" t="s">
        <v>196</v>
      </c>
      <c r="C127" s="183" t="s">
        <v>329</v>
      </c>
      <c r="D127" s="183" t="s">
        <v>329</v>
      </c>
      <c r="E127" s="8" t="s">
        <v>319</v>
      </c>
      <c r="F127" s="3" t="s">
        <v>299</v>
      </c>
      <c r="G127" s="34"/>
      <c r="H127" s="34"/>
      <c r="I127" s="62"/>
      <c r="J127" s="48"/>
      <c r="K127" s="48"/>
      <c r="L127" s="48"/>
      <c r="M127" s="48"/>
      <c r="N127" s="48"/>
      <c r="O127" s="34"/>
      <c r="P127" s="201" t="s">
        <v>112</v>
      </c>
      <c r="Q127" s="83"/>
    </row>
    <row r="128" spans="1:17" x14ac:dyDescent="0.25">
      <c r="A128" s="48"/>
      <c r="B128" s="172"/>
      <c r="C128" s="184"/>
      <c r="D128" s="184"/>
      <c r="E128" s="8" t="s">
        <v>314</v>
      </c>
      <c r="F128" s="47"/>
      <c r="G128" s="34"/>
      <c r="H128" s="34"/>
      <c r="I128" s="62"/>
      <c r="J128" s="48"/>
      <c r="K128" s="48">
        <v>7.5</v>
      </c>
      <c r="L128" s="48"/>
      <c r="M128" s="48"/>
      <c r="N128" s="48" t="s">
        <v>79</v>
      </c>
      <c r="O128" s="34"/>
      <c r="P128" s="202"/>
      <c r="Q128" s="83"/>
    </row>
    <row r="129" spans="1:17" ht="71.25" customHeight="1" x14ac:dyDescent="0.25">
      <c r="A129" s="42"/>
      <c r="B129" s="196" t="s">
        <v>197</v>
      </c>
      <c r="C129" s="183" t="s">
        <v>329</v>
      </c>
      <c r="D129" s="183" t="s">
        <v>329</v>
      </c>
      <c r="E129" s="8" t="s">
        <v>323</v>
      </c>
      <c r="F129" s="3" t="s">
        <v>54</v>
      </c>
      <c r="G129" s="47"/>
      <c r="H129" s="47"/>
      <c r="I129" s="42"/>
      <c r="J129" s="62"/>
      <c r="K129" s="42"/>
      <c r="L129" s="42">
        <v>280</v>
      </c>
      <c r="M129" s="42"/>
      <c r="N129" s="42" t="s">
        <v>93</v>
      </c>
      <c r="O129" s="47"/>
      <c r="P129" s="183" t="s">
        <v>112</v>
      </c>
      <c r="Q129" s="83"/>
    </row>
    <row r="130" spans="1:17" x14ac:dyDescent="0.25">
      <c r="A130" s="42"/>
      <c r="B130" s="197"/>
      <c r="C130" s="187"/>
      <c r="D130" s="187"/>
      <c r="E130" s="183" t="s">
        <v>314</v>
      </c>
      <c r="F130" s="47"/>
      <c r="G130" s="47"/>
      <c r="H130" s="47"/>
      <c r="I130" s="42"/>
      <c r="J130" s="62"/>
      <c r="K130" s="42"/>
      <c r="L130" s="42">
        <v>292.5</v>
      </c>
      <c r="M130" s="42"/>
      <c r="N130" s="42"/>
      <c r="O130" s="47" t="s">
        <v>302</v>
      </c>
      <c r="P130" s="187"/>
      <c r="Q130" s="83"/>
    </row>
    <row r="131" spans="1:17" x14ac:dyDescent="0.25">
      <c r="A131" s="42"/>
      <c r="B131" s="198"/>
      <c r="C131" s="184"/>
      <c r="D131" s="184"/>
      <c r="E131" s="184"/>
      <c r="F131" s="47"/>
      <c r="G131" s="47"/>
      <c r="H131" s="47"/>
      <c r="I131" s="42"/>
      <c r="J131" s="62"/>
      <c r="K131" s="42"/>
      <c r="L131" s="42">
        <v>32.5</v>
      </c>
      <c r="M131" s="42"/>
      <c r="N131" s="42"/>
      <c r="O131" s="47" t="s">
        <v>303</v>
      </c>
      <c r="P131" s="184"/>
      <c r="Q131" s="83"/>
    </row>
    <row r="132" spans="1:17" s="92" customFormat="1" x14ac:dyDescent="0.25">
      <c r="A132" s="88"/>
      <c r="B132" s="117" t="s">
        <v>14</v>
      </c>
      <c r="C132" s="81"/>
      <c r="D132" s="81"/>
      <c r="E132" s="81"/>
      <c r="F132" s="89"/>
      <c r="G132" s="89"/>
      <c r="H132" s="89"/>
      <c r="I132" s="116">
        <f>SUM(I133:I134)</f>
        <v>0</v>
      </c>
      <c r="J132" s="116">
        <f>SUM(J133:J134)</f>
        <v>0</v>
      </c>
      <c r="K132" s="116">
        <f>SUM(K133:K134)</f>
        <v>7.5</v>
      </c>
      <c r="L132" s="116">
        <f>SUM(L133:L134)</f>
        <v>325</v>
      </c>
      <c r="M132" s="116">
        <f>SUM(M133:M134)</f>
        <v>0</v>
      </c>
      <c r="N132" s="81"/>
      <c r="O132" s="89"/>
      <c r="P132" s="90"/>
      <c r="Q132" s="91"/>
    </row>
    <row r="133" spans="1:17" s="92" customFormat="1" x14ac:dyDescent="0.25">
      <c r="A133" s="88"/>
      <c r="B133" s="118" t="s">
        <v>92</v>
      </c>
      <c r="C133" s="81"/>
      <c r="D133" s="81"/>
      <c r="E133" s="81"/>
      <c r="F133" s="89"/>
      <c r="G133" s="89"/>
      <c r="H133" s="89"/>
      <c r="I133" s="81"/>
      <c r="J133" s="81"/>
      <c r="K133" s="102">
        <f>K128</f>
        <v>7.5</v>
      </c>
      <c r="L133" s="115">
        <f>L130</f>
        <v>292.5</v>
      </c>
      <c r="M133" s="115"/>
      <c r="N133" s="81"/>
      <c r="O133" s="89"/>
      <c r="P133" s="90"/>
      <c r="Q133" s="91"/>
    </row>
    <row r="134" spans="1:17" s="92" customFormat="1" x14ac:dyDescent="0.25">
      <c r="A134" s="88"/>
      <c r="B134" s="118" t="s">
        <v>12</v>
      </c>
      <c r="C134" s="81"/>
      <c r="D134" s="81"/>
      <c r="E134" s="81"/>
      <c r="F134" s="89"/>
      <c r="G134" s="89"/>
      <c r="H134" s="89"/>
      <c r="I134" s="115"/>
      <c r="J134" s="81"/>
      <c r="K134" s="93"/>
      <c r="L134" s="81">
        <f>L131</f>
        <v>32.5</v>
      </c>
      <c r="M134" s="81"/>
      <c r="N134" s="81"/>
      <c r="O134" s="89"/>
      <c r="P134" s="89"/>
      <c r="Q134" s="91"/>
    </row>
    <row r="135" spans="1:17" customFormat="1" ht="28.5" x14ac:dyDescent="0.25">
      <c r="A135" s="42"/>
      <c r="B135" s="56" t="s">
        <v>145</v>
      </c>
      <c r="C135" s="42"/>
      <c r="D135" s="42"/>
      <c r="E135" s="31"/>
      <c r="F135" s="3"/>
      <c r="G135" s="3"/>
      <c r="H135" s="3"/>
      <c r="I135" s="3"/>
      <c r="J135" s="3"/>
      <c r="K135" s="3"/>
      <c r="L135" s="3"/>
      <c r="M135" s="3"/>
      <c r="N135" s="3"/>
      <c r="O135" s="3"/>
      <c r="Q135" s="85"/>
    </row>
    <row r="136" spans="1:17" customFormat="1" ht="75" x14ac:dyDescent="0.25">
      <c r="A136" s="42"/>
      <c r="B136" s="43" t="s">
        <v>146</v>
      </c>
      <c r="C136" s="31" t="s">
        <v>300</v>
      </c>
      <c r="D136" s="31" t="s">
        <v>301</v>
      </c>
      <c r="E136" s="31" t="s">
        <v>22</v>
      </c>
      <c r="F136" s="3"/>
      <c r="G136" s="3">
        <v>94.7</v>
      </c>
      <c r="H136" s="3"/>
      <c r="I136" s="3">
        <v>95.4</v>
      </c>
      <c r="J136" s="3">
        <v>95.6</v>
      </c>
      <c r="K136" s="3">
        <v>95.9</v>
      </c>
      <c r="L136" s="3">
        <v>96.3</v>
      </c>
      <c r="M136" s="3">
        <v>96.3</v>
      </c>
      <c r="N136" s="3"/>
      <c r="O136" s="3"/>
      <c r="P136" s="78"/>
      <c r="Q136" s="85"/>
    </row>
    <row r="137" spans="1:17" customFormat="1" ht="85.5" x14ac:dyDescent="0.25">
      <c r="A137" s="42"/>
      <c r="B137" s="56" t="s">
        <v>170</v>
      </c>
      <c r="C137" s="31"/>
      <c r="D137" s="31"/>
      <c r="E137" s="8"/>
      <c r="F137" s="31"/>
      <c r="G137" s="31"/>
      <c r="H137" s="31"/>
      <c r="I137" s="9"/>
      <c r="J137" s="9"/>
      <c r="K137" s="9"/>
      <c r="L137" s="9"/>
      <c r="M137" s="9"/>
      <c r="N137" s="9"/>
      <c r="O137" s="9"/>
      <c r="Q137" s="85"/>
    </row>
    <row r="138" spans="1:17" customFormat="1" x14ac:dyDescent="0.25">
      <c r="A138" s="42">
        <v>59</v>
      </c>
      <c r="B138" s="18" t="s">
        <v>97</v>
      </c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69"/>
      <c r="N138" s="87"/>
      <c r="O138" s="61"/>
      <c r="P138" s="78"/>
      <c r="Q138" s="85"/>
    </row>
    <row r="139" spans="1:17" customFormat="1" ht="85.5" x14ac:dyDescent="0.25">
      <c r="A139" s="42"/>
      <c r="B139" s="56" t="s">
        <v>96</v>
      </c>
      <c r="C139" s="42"/>
      <c r="D139" s="42"/>
      <c r="E139" s="42"/>
      <c r="F139" s="43"/>
      <c r="G139" s="43"/>
      <c r="H139" s="43"/>
      <c r="I139" s="42"/>
      <c r="J139" s="42"/>
      <c r="K139" s="42"/>
      <c r="L139" s="42"/>
      <c r="M139" s="69"/>
      <c r="N139" s="87"/>
      <c r="O139" s="61"/>
      <c r="P139" s="78"/>
      <c r="Q139" s="85"/>
    </row>
    <row r="140" spans="1:17" customFormat="1" ht="75" x14ac:dyDescent="0.25">
      <c r="A140" s="42"/>
      <c r="B140" s="43" t="s">
        <v>147</v>
      </c>
      <c r="C140" s="31" t="s">
        <v>298</v>
      </c>
      <c r="D140" s="42" t="s">
        <v>31</v>
      </c>
      <c r="E140" s="42" t="s">
        <v>22</v>
      </c>
      <c r="F140" s="36"/>
      <c r="G140" s="3">
        <v>91.2</v>
      </c>
      <c r="H140" s="3"/>
      <c r="I140" s="3">
        <v>95.8</v>
      </c>
      <c r="J140" s="3">
        <v>98.1</v>
      </c>
      <c r="K140" s="3">
        <v>99.4</v>
      </c>
      <c r="L140" s="3">
        <v>100</v>
      </c>
      <c r="M140" s="3">
        <v>100</v>
      </c>
      <c r="N140" s="3"/>
      <c r="O140" s="61"/>
      <c r="P140" s="78"/>
      <c r="Q140" s="85"/>
    </row>
    <row r="141" spans="1:17" ht="45" x14ac:dyDescent="0.25">
      <c r="A141" s="42"/>
      <c r="B141" s="181" t="s">
        <v>243</v>
      </c>
      <c r="C141" s="183" t="s">
        <v>324</v>
      </c>
      <c r="D141" s="183" t="s">
        <v>324</v>
      </c>
      <c r="E141" s="31" t="s">
        <v>313</v>
      </c>
      <c r="F141" s="47" t="s">
        <v>78</v>
      </c>
      <c r="G141" s="36"/>
      <c r="H141" s="36"/>
      <c r="I141" s="62"/>
      <c r="J141" s="42"/>
      <c r="K141" s="42"/>
      <c r="L141" s="42">
        <v>3</v>
      </c>
      <c r="M141" s="42"/>
      <c r="N141" s="42" t="s">
        <v>79</v>
      </c>
      <c r="O141" s="47"/>
      <c r="P141" s="183" t="s">
        <v>123</v>
      </c>
      <c r="Q141" s="83"/>
    </row>
    <row r="142" spans="1:17" ht="15.75" customHeight="1" x14ac:dyDescent="0.25">
      <c r="A142" s="42"/>
      <c r="B142" s="182"/>
      <c r="C142" s="184"/>
      <c r="D142" s="184"/>
      <c r="E142" s="42" t="s">
        <v>314</v>
      </c>
      <c r="F142" s="47"/>
      <c r="G142" s="47"/>
      <c r="H142" s="47"/>
      <c r="I142" s="42"/>
      <c r="J142" s="42"/>
      <c r="K142" s="42"/>
      <c r="L142" s="31">
        <v>98.4</v>
      </c>
      <c r="M142" s="42"/>
      <c r="N142" s="42"/>
      <c r="O142" s="47" t="s">
        <v>292</v>
      </c>
      <c r="P142" s="184"/>
      <c r="Q142" s="83"/>
    </row>
    <row r="143" spans="1:17" ht="57" customHeight="1" x14ac:dyDescent="0.25">
      <c r="A143" s="42"/>
      <c r="B143" s="181" t="s">
        <v>282</v>
      </c>
      <c r="C143" s="183" t="s">
        <v>324</v>
      </c>
      <c r="D143" s="183" t="s">
        <v>324</v>
      </c>
      <c r="E143" s="8" t="s">
        <v>319</v>
      </c>
      <c r="F143" s="3" t="s">
        <v>283</v>
      </c>
      <c r="G143" s="47"/>
      <c r="H143" s="47"/>
      <c r="I143" s="47"/>
      <c r="J143" s="47"/>
      <c r="K143" s="47"/>
      <c r="L143" s="42">
        <v>1</v>
      </c>
      <c r="M143" s="47"/>
      <c r="N143" s="42" t="s">
        <v>79</v>
      </c>
      <c r="P143" s="181" t="s">
        <v>284</v>
      </c>
      <c r="Q143" s="83"/>
    </row>
    <row r="144" spans="1:17" ht="33" customHeight="1" x14ac:dyDescent="0.25">
      <c r="A144" s="42"/>
      <c r="B144" s="182"/>
      <c r="C144" s="184"/>
      <c r="D144" s="184"/>
      <c r="E144" s="63" t="s">
        <v>314</v>
      </c>
      <c r="F144" s="47"/>
      <c r="G144" s="47"/>
      <c r="H144" s="47"/>
      <c r="I144" s="47"/>
      <c r="J144" s="47"/>
      <c r="K144" s="47"/>
      <c r="L144" s="63">
        <v>110</v>
      </c>
      <c r="M144" s="47"/>
      <c r="O144" s="47" t="s">
        <v>234</v>
      </c>
      <c r="P144" s="182"/>
      <c r="Q144" s="83"/>
    </row>
    <row r="145" spans="1:17" ht="74.25" customHeight="1" x14ac:dyDescent="0.25">
      <c r="A145" s="42"/>
      <c r="B145" s="181" t="s">
        <v>285</v>
      </c>
      <c r="C145" s="183" t="s">
        <v>324</v>
      </c>
      <c r="D145" s="183" t="s">
        <v>324</v>
      </c>
      <c r="E145" s="8" t="s">
        <v>319</v>
      </c>
      <c r="F145" s="3" t="s">
        <v>283</v>
      </c>
      <c r="G145" s="47"/>
      <c r="H145" s="47"/>
      <c r="I145" s="36"/>
      <c r="J145" s="36"/>
      <c r="K145" s="47"/>
      <c r="L145" s="47"/>
      <c r="M145" s="42">
        <v>1</v>
      </c>
      <c r="N145" s="42" t="s">
        <v>79</v>
      </c>
      <c r="P145" s="190" t="s">
        <v>284</v>
      </c>
      <c r="Q145" s="83"/>
    </row>
    <row r="146" spans="1:17" ht="14.25" customHeight="1" x14ac:dyDescent="0.25">
      <c r="A146" s="42"/>
      <c r="B146" s="182"/>
      <c r="C146" s="184"/>
      <c r="D146" s="184"/>
      <c r="E146" s="63" t="s">
        <v>314</v>
      </c>
      <c r="F146" s="47"/>
      <c r="G146" s="47"/>
      <c r="H146" s="47"/>
      <c r="I146" s="36"/>
      <c r="J146" s="36"/>
      <c r="K146" s="47"/>
      <c r="L146" s="47"/>
      <c r="M146" s="63">
        <v>40</v>
      </c>
      <c r="O146" s="47" t="s">
        <v>234</v>
      </c>
      <c r="P146" s="190"/>
      <c r="Q146" s="83"/>
    </row>
    <row r="147" spans="1:17" ht="105" customHeight="1" x14ac:dyDescent="0.25">
      <c r="A147" s="42"/>
      <c r="B147" s="181" t="s">
        <v>286</v>
      </c>
      <c r="C147" s="183" t="s">
        <v>324</v>
      </c>
      <c r="D147" s="183" t="s">
        <v>324</v>
      </c>
      <c r="E147" s="8" t="s">
        <v>319</v>
      </c>
      <c r="F147" s="3" t="s">
        <v>283</v>
      </c>
      <c r="G147" s="47"/>
      <c r="H147" s="47"/>
      <c r="I147" s="36"/>
      <c r="J147" s="36"/>
      <c r="K147" s="47"/>
      <c r="L147" s="42">
        <v>1</v>
      </c>
      <c r="M147" s="47"/>
      <c r="N147" s="42" t="s">
        <v>79</v>
      </c>
      <c r="P147" s="191" t="s">
        <v>284</v>
      </c>
      <c r="Q147" s="83"/>
    </row>
    <row r="148" spans="1:17" ht="14.25" customHeight="1" x14ac:dyDescent="0.25">
      <c r="A148" s="42"/>
      <c r="B148" s="182"/>
      <c r="C148" s="184"/>
      <c r="D148" s="184"/>
      <c r="E148" s="63" t="s">
        <v>314</v>
      </c>
      <c r="F148" s="47"/>
      <c r="G148" s="47"/>
      <c r="H148" s="47"/>
      <c r="I148" s="36"/>
      <c r="J148" s="36"/>
      <c r="K148" s="47"/>
      <c r="L148" s="63">
        <v>35</v>
      </c>
      <c r="M148" s="47"/>
      <c r="O148" s="47" t="s">
        <v>234</v>
      </c>
      <c r="P148" s="191"/>
      <c r="Q148" s="83"/>
    </row>
    <row r="149" spans="1:17" ht="105" x14ac:dyDescent="0.25">
      <c r="A149" s="42"/>
      <c r="B149" s="181" t="s">
        <v>287</v>
      </c>
      <c r="C149" s="183" t="s">
        <v>324</v>
      </c>
      <c r="D149" s="183" t="s">
        <v>324</v>
      </c>
      <c r="E149" s="31" t="s">
        <v>319</v>
      </c>
      <c r="F149" s="3" t="s">
        <v>283</v>
      </c>
      <c r="G149" s="47"/>
      <c r="H149" s="47"/>
      <c r="I149" s="36"/>
      <c r="J149" s="36"/>
      <c r="K149" s="47"/>
      <c r="L149" s="47"/>
      <c r="M149" s="42">
        <v>1</v>
      </c>
      <c r="N149" s="42" t="s">
        <v>79</v>
      </c>
      <c r="P149" s="79" t="s">
        <v>284</v>
      </c>
      <c r="Q149" s="83"/>
    </row>
    <row r="150" spans="1:17" ht="14.25" customHeight="1" x14ac:dyDescent="0.25">
      <c r="A150" s="42"/>
      <c r="B150" s="182"/>
      <c r="C150" s="184"/>
      <c r="D150" s="184"/>
      <c r="E150" s="70" t="s">
        <v>314</v>
      </c>
      <c r="F150" s="47"/>
      <c r="G150" s="47"/>
      <c r="H150" s="47"/>
      <c r="I150" s="36"/>
      <c r="J150" s="36"/>
      <c r="K150" s="47"/>
      <c r="L150" s="47"/>
      <c r="M150" s="70">
        <v>80</v>
      </c>
      <c r="O150" s="47" t="s">
        <v>234</v>
      </c>
      <c r="Q150" s="83"/>
    </row>
    <row r="151" spans="1:17" s="126" customFormat="1" x14ac:dyDescent="0.2">
      <c r="A151" s="122"/>
      <c r="B151" s="117" t="s">
        <v>14</v>
      </c>
      <c r="C151" s="106"/>
      <c r="D151" s="106"/>
      <c r="E151" s="106"/>
      <c r="F151" s="123"/>
      <c r="G151" s="107">
        <f t="shared" ref="G151:K151" si="1">SUM(G152)</f>
        <v>0</v>
      </c>
      <c r="H151" s="107">
        <f t="shared" si="1"/>
        <v>0</v>
      </c>
      <c r="I151" s="107">
        <f t="shared" si="1"/>
        <v>0</v>
      </c>
      <c r="J151" s="107">
        <f t="shared" si="1"/>
        <v>0</v>
      </c>
      <c r="K151" s="107">
        <f t="shared" si="1"/>
        <v>0</v>
      </c>
      <c r="L151" s="107">
        <f>SUM(L152)</f>
        <v>243.4</v>
      </c>
      <c r="M151" s="107">
        <f>SUM(M152)</f>
        <v>120</v>
      </c>
      <c r="N151" s="106"/>
      <c r="O151" s="123"/>
      <c r="P151" s="124"/>
      <c r="Q151" s="125"/>
    </row>
    <row r="152" spans="1:17" s="110" customFormat="1" x14ac:dyDescent="0.25">
      <c r="A152" s="120"/>
      <c r="B152" s="118" t="s">
        <v>92</v>
      </c>
      <c r="C152" s="102"/>
      <c r="D152" s="102"/>
      <c r="E152" s="102"/>
      <c r="F152" s="104"/>
      <c r="G152" s="104"/>
      <c r="H152" s="104"/>
      <c r="I152" s="102"/>
      <c r="J152" s="102"/>
      <c r="K152" s="102"/>
      <c r="L152" s="121">
        <f>L148+L144+L142</f>
        <v>243.4</v>
      </c>
      <c r="M152" s="127">
        <f>M150+M146</f>
        <v>120</v>
      </c>
      <c r="N152" s="102"/>
      <c r="O152" s="104"/>
      <c r="P152" s="108"/>
      <c r="Q152" s="109"/>
    </row>
    <row r="153" spans="1:17" customFormat="1" x14ac:dyDescent="0.25">
      <c r="A153" s="42"/>
      <c r="B153" s="18" t="s">
        <v>98</v>
      </c>
      <c r="C153" s="42"/>
      <c r="D153" s="42"/>
      <c r="E153" s="42"/>
      <c r="F153" s="36"/>
      <c r="G153" s="42"/>
      <c r="H153" s="42"/>
      <c r="I153" s="42"/>
      <c r="J153" s="42"/>
      <c r="K153" s="42"/>
      <c r="L153" s="42"/>
      <c r="M153" s="42"/>
      <c r="N153" s="42"/>
      <c r="O153" s="61"/>
      <c r="P153" s="78"/>
      <c r="Q153" s="85"/>
    </row>
    <row r="154" spans="1:17" customFormat="1" ht="75" x14ac:dyDescent="0.25">
      <c r="A154" s="42"/>
      <c r="B154" s="43" t="s">
        <v>148</v>
      </c>
      <c r="C154" s="31" t="s">
        <v>298</v>
      </c>
      <c r="D154" s="42" t="s">
        <v>32</v>
      </c>
      <c r="E154" s="42" t="s">
        <v>22</v>
      </c>
      <c r="F154" s="36"/>
      <c r="G154" s="3">
        <v>74.5</v>
      </c>
      <c r="H154" s="3"/>
      <c r="I154" s="3">
        <v>71.2</v>
      </c>
      <c r="J154" s="3">
        <v>73.400000000000006</v>
      </c>
      <c r="K154" s="3">
        <v>76.599999999999994</v>
      </c>
      <c r="L154" s="3">
        <v>79.099999999999994</v>
      </c>
      <c r="M154" s="4">
        <v>81.2</v>
      </c>
      <c r="N154" s="4"/>
      <c r="O154" s="61"/>
      <c r="P154" s="78"/>
      <c r="Q154" s="85"/>
    </row>
    <row r="155" spans="1:17" customFormat="1" ht="28.5" x14ac:dyDescent="0.25">
      <c r="A155" s="42"/>
      <c r="B155" s="56" t="s">
        <v>33</v>
      </c>
      <c r="C155" s="42"/>
      <c r="D155" s="42"/>
      <c r="E155" s="42"/>
      <c r="F155" s="36"/>
      <c r="G155" s="3"/>
      <c r="H155" s="3"/>
      <c r="I155" s="3"/>
      <c r="J155" s="3"/>
      <c r="K155" s="3"/>
      <c r="L155" s="3"/>
      <c r="M155" s="4"/>
      <c r="N155" s="4"/>
      <c r="O155" s="61"/>
      <c r="P155" s="78"/>
      <c r="Q155" s="85"/>
    </row>
    <row r="156" spans="1:17" customFormat="1" x14ac:dyDescent="0.25">
      <c r="A156" s="42"/>
      <c r="B156" s="56" t="s">
        <v>34</v>
      </c>
      <c r="C156" s="42"/>
      <c r="D156" s="42"/>
      <c r="E156" s="42"/>
      <c r="F156" s="36"/>
      <c r="G156" s="3"/>
      <c r="H156" s="3"/>
      <c r="I156" s="3"/>
      <c r="J156" s="3"/>
      <c r="K156" s="3"/>
      <c r="L156" s="3"/>
      <c r="M156" s="4"/>
      <c r="N156" s="4"/>
      <c r="O156" s="61"/>
      <c r="P156" s="78"/>
      <c r="Q156" s="85"/>
    </row>
    <row r="157" spans="1:17" customFormat="1" ht="75" x14ac:dyDescent="0.25">
      <c r="A157" s="42"/>
      <c r="B157" s="17" t="s">
        <v>149</v>
      </c>
      <c r="C157" s="31" t="s">
        <v>300</v>
      </c>
      <c r="D157" s="31" t="s">
        <v>301</v>
      </c>
      <c r="E157" s="42" t="s">
        <v>22</v>
      </c>
      <c r="F157" s="36"/>
      <c r="G157" s="3">
        <v>98</v>
      </c>
      <c r="H157" s="3"/>
      <c r="I157" s="3">
        <v>90</v>
      </c>
      <c r="J157" s="3">
        <v>100</v>
      </c>
      <c r="K157" s="3">
        <v>100</v>
      </c>
      <c r="L157" s="3">
        <v>100</v>
      </c>
      <c r="M157" s="3">
        <v>100</v>
      </c>
      <c r="N157" s="3"/>
      <c r="O157" s="61"/>
      <c r="P157" s="78"/>
      <c r="Q157" s="85"/>
    </row>
    <row r="158" spans="1:17" customFormat="1" x14ac:dyDescent="0.25">
      <c r="A158" s="42"/>
      <c r="B158" s="56" t="s">
        <v>35</v>
      </c>
      <c r="C158" s="42"/>
      <c r="D158" s="42"/>
      <c r="E158" s="42"/>
      <c r="F158" s="36"/>
      <c r="G158" s="3"/>
      <c r="H158" s="3"/>
      <c r="I158" s="3"/>
      <c r="J158" s="3"/>
      <c r="K158" s="3"/>
      <c r="L158" s="3"/>
      <c r="M158" s="4"/>
      <c r="N158" s="4"/>
      <c r="O158" s="61"/>
      <c r="P158" s="78"/>
      <c r="Q158" s="85"/>
    </row>
    <row r="159" spans="1:17" customFormat="1" ht="75" x14ac:dyDescent="0.25">
      <c r="A159" s="42"/>
      <c r="B159" s="17" t="s">
        <v>150</v>
      </c>
      <c r="C159" s="31" t="s">
        <v>300</v>
      </c>
      <c r="D159" s="42" t="s">
        <v>327</v>
      </c>
      <c r="E159" s="42" t="s">
        <v>22</v>
      </c>
      <c r="F159" s="36"/>
      <c r="G159" s="3"/>
      <c r="H159" s="3"/>
      <c r="I159" s="3">
        <v>77.8</v>
      </c>
      <c r="J159" s="3">
        <v>77.8</v>
      </c>
      <c r="K159" s="3">
        <v>88.9</v>
      </c>
      <c r="L159" s="3">
        <v>88.9</v>
      </c>
      <c r="M159" s="4">
        <v>88.9</v>
      </c>
      <c r="N159" s="4"/>
      <c r="O159" s="61"/>
      <c r="P159" s="78"/>
      <c r="Q159" s="85"/>
    </row>
    <row r="160" spans="1:17" x14ac:dyDescent="0.25">
      <c r="A160" s="43"/>
      <c r="B160" s="26" t="s">
        <v>221</v>
      </c>
      <c r="C160" s="42"/>
      <c r="D160" s="42"/>
      <c r="E160" s="42"/>
      <c r="F160" s="47"/>
      <c r="G160" s="37"/>
      <c r="H160" s="38"/>
      <c r="I160" s="42"/>
      <c r="J160" s="42"/>
      <c r="K160" s="42"/>
      <c r="L160" s="42"/>
      <c r="M160" s="42"/>
      <c r="N160" s="42"/>
      <c r="O160" s="47"/>
      <c r="P160" s="79"/>
      <c r="Q160" s="83"/>
    </row>
    <row r="161" spans="1:17" s="99" customFormat="1" ht="21.75" customHeight="1" x14ac:dyDescent="0.25">
      <c r="A161" s="177"/>
      <c r="B161" s="188" t="s">
        <v>84</v>
      </c>
      <c r="C161" s="177" t="s">
        <v>328</v>
      </c>
      <c r="D161" s="177" t="s">
        <v>328</v>
      </c>
      <c r="E161" s="31" t="s">
        <v>313</v>
      </c>
      <c r="F161" s="173" t="s">
        <v>304</v>
      </c>
      <c r="G161" s="37"/>
      <c r="H161" s="38"/>
      <c r="I161" s="31"/>
      <c r="J161" s="145"/>
      <c r="K161" s="147" t="s">
        <v>315</v>
      </c>
      <c r="L161" s="145"/>
      <c r="M161" s="31"/>
      <c r="N161" s="31"/>
      <c r="O161" s="95"/>
      <c r="P161" s="188" t="s">
        <v>115</v>
      </c>
      <c r="Q161" s="98"/>
    </row>
    <row r="162" spans="1:17" s="99" customFormat="1" ht="61.5" customHeight="1" x14ac:dyDescent="0.25">
      <c r="A162" s="178"/>
      <c r="B162" s="189"/>
      <c r="C162" s="178"/>
      <c r="D162" s="178"/>
      <c r="E162" s="31" t="s">
        <v>314</v>
      </c>
      <c r="F162" s="174"/>
      <c r="G162" s="95"/>
      <c r="H162" s="95"/>
      <c r="I162" s="31"/>
      <c r="J162" s="145"/>
      <c r="K162" s="145">
        <v>16.7</v>
      </c>
      <c r="L162" s="145"/>
      <c r="M162" s="31"/>
      <c r="N162" s="31" t="s">
        <v>18</v>
      </c>
      <c r="O162" s="95" t="s">
        <v>290</v>
      </c>
      <c r="P162" s="189"/>
      <c r="Q162" s="98"/>
    </row>
    <row r="163" spans="1:17" s="99" customFormat="1" ht="21.75" customHeight="1" x14ac:dyDescent="0.25">
      <c r="A163" s="177"/>
      <c r="B163" s="188" t="s">
        <v>305</v>
      </c>
      <c r="C163" s="177" t="s">
        <v>329</v>
      </c>
      <c r="D163" s="177" t="s">
        <v>329</v>
      </c>
      <c r="E163" s="31" t="s">
        <v>313</v>
      </c>
      <c r="F163" s="173" t="s">
        <v>304</v>
      </c>
      <c r="G163" s="95"/>
      <c r="H163" s="95"/>
      <c r="I163" s="31"/>
      <c r="J163" s="145"/>
      <c r="K163" s="148" t="s">
        <v>315</v>
      </c>
      <c r="L163" s="145"/>
      <c r="M163" s="31"/>
      <c r="N163" s="31"/>
      <c r="O163" s="95"/>
      <c r="P163" s="188" t="s">
        <v>306</v>
      </c>
      <c r="Q163" s="98"/>
    </row>
    <row r="164" spans="1:17" s="99" customFormat="1" ht="74.25" customHeight="1" x14ac:dyDescent="0.25">
      <c r="A164" s="178"/>
      <c r="B164" s="189"/>
      <c r="C164" s="178"/>
      <c r="D164" s="178"/>
      <c r="E164" s="31" t="s">
        <v>314</v>
      </c>
      <c r="F164" s="174"/>
      <c r="G164" s="95"/>
      <c r="H164" s="95"/>
      <c r="I164" s="31"/>
      <c r="J164" s="145"/>
      <c r="K164" s="145">
        <v>5.5</v>
      </c>
      <c r="L164" s="145"/>
      <c r="M164" s="31"/>
      <c r="N164" s="31" t="s">
        <v>18</v>
      </c>
      <c r="O164" s="95" t="s">
        <v>289</v>
      </c>
      <c r="P164" s="189"/>
      <c r="Q164" s="98"/>
    </row>
    <row r="165" spans="1:17" s="99" customFormat="1" ht="45" customHeight="1" x14ac:dyDescent="0.25">
      <c r="A165" s="177"/>
      <c r="B165" s="188" t="s">
        <v>75</v>
      </c>
      <c r="C165" s="177" t="s">
        <v>329</v>
      </c>
      <c r="D165" s="177" t="s">
        <v>329</v>
      </c>
      <c r="E165" s="31" t="s">
        <v>313</v>
      </c>
      <c r="F165" s="192" t="s">
        <v>304</v>
      </c>
      <c r="G165" s="95"/>
      <c r="H165" s="95"/>
      <c r="I165" s="31"/>
      <c r="J165" s="145"/>
      <c r="K165" s="145"/>
      <c r="L165" s="148" t="s">
        <v>315</v>
      </c>
      <c r="M165" s="31"/>
      <c r="N165" s="31"/>
      <c r="O165" s="95"/>
      <c r="P165" s="188" t="s">
        <v>306</v>
      </c>
      <c r="Q165" s="98"/>
    </row>
    <row r="166" spans="1:17" s="99" customFormat="1" ht="43.5" customHeight="1" x14ac:dyDescent="0.25">
      <c r="A166" s="178"/>
      <c r="B166" s="189"/>
      <c r="C166" s="178"/>
      <c r="D166" s="178"/>
      <c r="E166" s="31" t="s">
        <v>314</v>
      </c>
      <c r="F166" s="193"/>
      <c r="G166" s="95"/>
      <c r="H166" s="95"/>
      <c r="I166" s="128"/>
      <c r="J166" s="149"/>
      <c r="K166" s="145"/>
      <c r="L166" s="152">
        <v>452</v>
      </c>
      <c r="M166" s="31"/>
      <c r="N166" s="31" t="s">
        <v>79</v>
      </c>
      <c r="O166" s="95" t="s">
        <v>280</v>
      </c>
      <c r="P166" s="189"/>
      <c r="Q166" s="98"/>
    </row>
    <row r="167" spans="1:17" s="132" customFormat="1" ht="28.5" customHeight="1" x14ac:dyDescent="0.25">
      <c r="A167" s="188"/>
      <c r="B167" s="188" t="s">
        <v>85</v>
      </c>
      <c r="C167" s="177" t="s">
        <v>328</v>
      </c>
      <c r="D167" s="177" t="s">
        <v>328</v>
      </c>
      <c r="E167" s="31" t="s">
        <v>313</v>
      </c>
      <c r="F167" s="192" t="s">
        <v>304</v>
      </c>
      <c r="G167" s="129"/>
      <c r="H167" s="129"/>
      <c r="I167" s="130"/>
      <c r="J167" s="147" t="s">
        <v>315</v>
      </c>
      <c r="K167" s="150"/>
      <c r="L167" s="151"/>
      <c r="M167" s="129"/>
      <c r="N167" s="129"/>
      <c r="O167" s="129"/>
      <c r="P167" s="188" t="s">
        <v>116</v>
      </c>
      <c r="Q167" s="131"/>
    </row>
    <row r="168" spans="1:17" s="132" customFormat="1" ht="26.25" customHeight="1" x14ac:dyDescent="0.25">
      <c r="A168" s="189"/>
      <c r="B168" s="189"/>
      <c r="C168" s="178"/>
      <c r="D168" s="178"/>
      <c r="E168" s="31" t="s">
        <v>314</v>
      </c>
      <c r="F168" s="193"/>
      <c r="G168" s="31">
        <v>97.7</v>
      </c>
      <c r="H168" s="31"/>
      <c r="I168" s="31"/>
      <c r="J168" s="145">
        <v>78.125</v>
      </c>
      <c r="K168" s="145"/>
      <c r="L168" s="150"/>
      <c r="M168" s="129"/>
      <c r="N168" s="31" t="s">
        <v>79</v>
      </c>
      <c r="O168" s="129" t="s">
        <v>236</v>
      </c>
      <c r="P168" s="189"/>
      <c r="Q168" s="131" t="s">
        <v>311</v>
      </c>
    </row>
    <row r="169" spans="1:17" s="99" customFormat="1" ht="30" x14ac:dyDescent="0.25">
      <c r="A169" s="71"/>
      <c r="B169" s="111" t="s">
        <v>237</v>
      </c>
      <c r="C169" s="31"/>
      <c r="D169" s="31"/>
      <c r="E169" s="31"/>
      <c r="F169" s="95"/>
      <c r="G169" s="95"/>
      <c r="H169" s="95"/>
      <c r="I169" s="31"/>
      <c r="J169" s="145"/>
      <c r="K169" s="145"/>
      <c r="L169" s="145"/>
      <c r="M169" s="31"/>
      <c r="N169" s="31"/>
      <c r="O169" s="95"/>
      <c r="P169" s="133"/>
      <c r="Q169" s="98"/>
    </row>
    <row r="170" spans="1:17" s="99" customFormat="1" ht="25.5" customHeight="1" x14ac:dyDescent="0.25">
      <c r="A170" s="177"/>
      <c r="B170" s="194" t="s">
        <v>239</v>
      </c>
      <c r="C170" s="177" t="s">
        <v>328</v>
      </c>
      <c r="D170" s="177" t="s">
        <v>328</v>
      </c>
      <c r="E170" s="31" t="s">
        <v>313</v>
      </c>
      <c r="F170" s="192" t="s">
        <v>304</v>
      </c>
      <c r="G170" s="95"/>
      <c r="H170" s="95"/>
      <c r="I170" s="31"/>
      <c r="J170" s="147" t="s">
        <v>315</v>
      </c>
      <c r="K170" s="145"/>
      <c r="L170" s="145"/>
      <c r="M170" s="31"/>
      <c r="N170" s="31"/>
      <c r="O170" s="95"/>
      <c r="P170" s="188" t="s">
        <v>115</v>
      </c>
      <c r="Q170" s="98"/>
    </row>
    <row r="171" spans="1:17" s="99" customFormat="1" ht="37.5" customHeight="1" x14ac:dyDescent="0.25">
      <c r="A171" s="178"/>
      <c r="B171" s="195"/>
      <c r="C171" s="178"/>
      <c r="D171" s="178"/>
      <c r="E171" s="31" t="s">
        <v>314</v>
      </c>
      <c r="F171" s="193"/>
      <c r="G171" s="95"/>
      <c r="H171" s="95"/>
      <c r="I171" s="31"/>
      <c r="J171" s="145">
        <v>15.552</v>
      </c>
      <c r="K171" s="145"/>
      <c r="L171" s="145"/>
      <c r="M171" s="31"/>
      <c r="N171" s="31" t="s">
        <v>79</v>
      </c>
      <c r="O171" s="95" t="s">
        <v>236</v>
      </c>
      <c r="P171" s="189"/>
      <c r="Q171" s="98" t="s">
        <v>312</v>
      </c>
    </row>
    <row r="172" spans="1:17" s="99" customFormat="1" ht="30" x14ac:dyDescent="0.25">
      <c r="A172" s="71"/>
      <c r="B172" s="111" t="s">
        <v>238</v>
      </c>
      <c r="C172" s="31"/>
      <c r="D172" s="31"/>
      <c r="E172" s="31"/>
      <c r="F172" s="95"/>
      <c r="G172" s="95"/>
      <c r="H172" s="95"/>
      <c r="I172" s="31"/>
      <c r="J172" s="145"/>
      <c r="K172" s="145"/>
      <c r="L172" s="145"/>
      <c r="M172" s="31"/>
      <c r="N172" s="31"/>
      <c r="O172" s="95"/>
      <c r="P172" s="133"/>
      <c r="Q172" s="98"/>
    </row>
    <row r="173" spans="1:17" s="99" customFormat="1" ht="32.25" customHeight="1" x14ac:dyDescent="0.25">
      <c r="A173" s="177"/>
      <c r="B173" s="194" t="s">
        <v>240</v>
      </c>
      <c r="C173" s="177" t="s">
        <v>328</v>
      </c>
      <c r="D173" s="177" t="s">
        <v>328</v>
      </c>
      <c r="E173" s="31" t="s">
        <v>313</v>
      </c>
      <c r="F173" s="192" t="s">
        <v>304</v>
      </c>
      <c r="G173" s="95"/>
      <c r="H173" s="95"/>
      <c r="I173" s="31"/>
      <c r="J173" s="147" t="s">
        <v>315</v>
      </c>
      <c r="K173" s="145"/>
      <c r="L173" s="145"/>
      <c r="M173" s="31"/>
      <c r="N173" s="31"/>
      <c r="O173" s="95"/>
      <c r="P173" s="188" t="s">
        <v>115</v>
      </c>
      <c r="Q173" s="98"/>
    </row>
    <row r="174" spans="1:17" s="99" customFormat="1" ht="25.5" customHeight="1" x14ac:dyDescent="0.25">
      <c r="A174" s="178"/>
      <c r="B174" s="195"/>
      <c r="C174" s="178"/>
      <c r="D174" s="178"/>
      <c r="E174" s="31" t="s">
        <v>314</v>
      </c>
      <c r="F174" s="193"/>
      <c r="G174" s="95"/>
      <c r="H174" s="95"/>
      <c r="I174" s="31"/>
      <c r="J174" s="145">
        <v>206.32300000000001</v>
      </c>
      <c r="K174" s="145"/>
      <c r="L174" s="145"/>
      <c r="M174" s="31"/>
      <c r="N174" s="31" t="s">
        <v>79</v>
      </c>
      <c r="O174" s="95" t="s">
        <v>236</v>
      </c>
      <c r="P174" s="189"/>
      <c r="Q174" s="98" t="s">
        <v>312</v>
      </c>
    </row>
    <row r="175" spans="1:17" s="99" customFormat="1" x14ac:dyDescent="0.25">
      <c r="A175" s="71"/>
      <c r="B175" s="111" t="s">
        <v>209</v>
      </c>
      <c r="C175" s="31"/>
      <c r="D175" s="31"/>
      <c r="E175" s="31"/>
      <c r="F175" s="95"/>
      <c r="G175" s="95"/>
      <c r="H175" s="95"/>
      <c r="I175" s="31"/>
      <c r="J175" s="145"/>
      <c r="L175" s="145"/>
      <c r="M175" s="31"/>
      <c r="N175" s="31"/>
      <c r="O175" s="95"/>
      <c r="P175" s="133"/>
      <c r="Q175" s="98"/>
    </row>
    <row r="176" spans="1:17" s="99" customFormat="1" ht="27.75" customHeight="1" x14ac:dyDescent="0.25">
      <c r="A176" s="177"/>
      <c r="B176" s="194" t="s">
        <v>241</v>
      </c>
      <c r="C176" s="177" t="s">
        <v>328</v>
      </c>
      <c r="D176" s="177" t="s">
        <v>328</v>
      </c>
      <c r="E176" s="31" t="s">
        <v>313</v>
      </c>
      <c r="F176" s="192" t="s">
        <v>304</v>
      </c>
      <c r="G176" s="95"/>
      <c r="H176" s="95"/>
      <c r="I176" s="31"/>
      <c r="J176" s="145"/>
      <c r="K176" s="147" t="s">
        <v>315</v>
      </c>
      <c r="L176" s="145"/>
      <c r="M176" s="31"/>
      <c r="N176" s="31" t="s">
        <v>79</v>
      </c>
      <c r="O176" s="95" t="s">
        <v>236</v>
      </c>
      <c r="P176" s="188" t="s">
        <v>115</v>
      </c>
      <c r="Q176" s="98" t="s">
        <v>312</v>
      </c>
    </row>
    <row r="177" spans="1:17" s="99" customFormat="1" ht="30" customHeight="1" x14ac:dyDescent="0.25">
      <c r="A177" s="178"/>
      <c r="B177" s="195"/>
      <c r="C177" s="178"/>
      <c r="D177" s="178"/>
      <c r="E177" s="31" t="s">
        <v>314</v>
      </c>
      <c r="F177" s="193"/>
      <c r="G177" s="95"/>
      <c r="H177" s="95"/>
      <c r="I177" s="31"/>
      <c r="J177" s="31"/>
      <c r="K177" s="145">
        <v>152.17400000000001</v>
      </c>
      <c r="L177" s="31"/>
      <c r="M177" s="31"/>
      <c r="N177" s="31"/>
      <c r="O177" s="95"/>
      <c r="P177" s="189"/>
      <c r="Q177" s="98"/>
    </row>
    <row r="178" spans="1:17" s="92" customFormat="1" x14ac:dyDescent="0.25">
      <c r="A178" s="88"/>
      <c r="B178" s="117" t="s">
        <v>14</v>
      </c>
      <c r="C178" s="81"/>
      <c r="D178" s="81"/>
      <c r="E178" s="81"/>
      <c r="F178" s="89"/>
      <c r="G178" s="116">
        <f t="shared" ref="G178:H178" si="2">SUM(G179:G180)</f>
        <v>97.7</v>
      </c>
      <c r="H178" s="116">
        <f t="shared" si="2"/>
        <v>0</v>
      </c>
      <c r="I178" s="116">
        <f>SUM(I179:I180)</f>
        <v>0</v>
      </c>
      <c r="J178" s="116">
        <f>SUM(J179:J180)</f>
        <v>300</v>
      </c>
      <c r="K178" s="116">
        <f>SUM(K179:K180)</f>
        <v>174.374</v>
      </c>
      <c r="L178" s="116">
        <f>SUM(L179:L180)</f>
        <v>452</v>
      </c>
      <c r="M178" s="116">
        <f>SUM(M179:M180)</f>
        <v>0</v>
      </c>
      <c r="N178" s="81"/>
      <c r="O178" s="89"/>
      <c r="P178" s="90"/>
      <c r="Q178" s="91"/>
    </row>
    <row r="179" spans="1:17" s="92" customFormat="1" x14ac:dyDescent="0.25">
      <c r="A179" s="88"/>
      <c r="B179" s="118" t="s">
        <v>13</v>
      </c>
      <c r="C179" s="81"/>
      <c r="D179" s="81"/>
      <c r="E179" s="81"/>
      <c r="F179" s="89"/>
      <c r="G179" s="89"/>
      <c r="H179" s="89"/>
      <c r="I179" s="81"/>
      <c r="J179" s="81"/>
      <c r="K179" s="102">
        <f>K164+K162</f>
        <v>22.2</v>
      </c>
      <c r="L179" s="115">
        <f>L176</f>
        <v>0</v>
      </c>
      <c r="M179" s="115"/>
      <c r="N179" s="81"/>
      <c r="O179" s="89"/>
      <c r="P179" s="90"/>
      <c r="Q179" s="91"/>
    </row>
    <row r="180" spans="1:17" s="92" customFormat="1" x14ac:dyDescent="0.25">
      <c r="A180" s="88"/>
      <c r="B180" s="118" t="s">
        <v>92</v>
      </c>
      <c r="C180" s="81"/>
      <c r="D180" s="81"/>
      <c r="E180" s="81"/>
      <c r="F180" s="89"/>
      <c r="G180" s="81">
        <f>G168</f>
        <v>97.7</v>
      </c>
      <c r="H180" s="89"/>
      <c r="I180" s="115"/>
      <c r="J180" s="81">
        <f>J174+J171+J168</f>
        <v>300</v>
      </c>
      <c r="K180" s="102">
        <f>K177</f>
        <v>152.17400000000001</v>
      </c>
      <c r="L180" s="153">
        <f>L166</f>
        <v>452</v>
      </c>
      <c r="M180" s="81"/>
      <c r="N180" s="81"/>
      <c r="O180" s="89"/>
      <c r="P180" s="89"/>
      <c r="Q180" s="91"/>
    </row>
    <row r="181" spans="1:17" s="139" customFormat="1" x14ac:dyDescent="0.25">
      <c r="A181" s="31"/>
      <c r="B181" s="7" t="s">
        <v>36</v>
      </c>
      <c r="C181" s="31"/>
      <c r="D181" s="31"/>
      <c r="E181" s="31"/>
      <c r="F181" s="3"/>
      <c r="G181" s="3"/>
      <c r="H181" s="3"/>
      <c r="I181" s="3"/>
      <c r="J181" s="3"/>
      <c r="K181" s="3"/>
      <c r="L181" s="4"/>
      <c r="M181" s="134"/>
      <c r="N181" s="135"/>
      <c r="O181" s="136"/>
      <c r="P181" s="137"/>
      <c r="Q181" s="138"/>
    </row>
    <row r="182" spans="1:17" s="139" customFormat="1" ht="105" x14ac:dyDescent="0.25">
      <c r="A182" s="31"/>
      <c r="B182" s="140" t="s">
        <v>330</v>
      </c>
      <c r="C182" s="31" t="s">
        <v>300</v>
      </c>
      <c r="D182" s="31" t="s">
        <v>307</v>
      </c>
      <c r="E182" s="31" t="s">
        <v>22</v>
      </c>
      <c r="F182" s="141"/>
      <c r="G182" s="3">
        <v>42</v>
      </c>
      <c r="H182" s="3">
        <v>42.2</v>
      </c>
      <c r="I182" s="3">
        <v>45.7</v>
      </c>
      <c r="J182" s="3">
        <v>47.5</v>
      </c>
      <c r="K182" s="3">
        <v>49.5</v>
      </c>
      <c r="L182" s="3">
        <v>51</v>
      </c>
      <c r="M182" s="11">
        <v>52</v>
      </c>
      <c r="N182" s="11"/>
      <c r="O182" s="136"/>
      <c r="P182" s="137"/>
      <c r="Q182" s="138"/>
    </row>
    <row r="183" spans="1:17" s="99" customFormat="1" ht="90" customHeight="1" x14ac:dyDescent="0.25">
      <c r="A183" s="5"/>
      <c r="B183" s="188" t="s">
        <v>331</v>
      </c>
      <c r="C183" s="177" t="s">
        <v>329</v>
      </c>
      <c r="D183" s="177" t="s">
        <v>329</v>
      </c>
      <c r="E183" s="31" t="s">
        <v>319</v>
      </c>
      <c r="F183" s="173" t="s">
        <v>299</v>
      </c>
      <c r="G183" s="95"/>
      <c r="H183" s="95"/>
      <c r="I183" s="31"/>
      <c r="J183" s="31"/>
      <c r="K183" s="31"/>
      <c r="L183" s="31">
        <v>1</v>
      </c>
      <c r="M183" s="31"/>
      <c r="N183" s="31" t="s">
        <v>79</v>
      </c>
      <c r="P183" s="188" t="s">
        <v>113</v>
      </c>
      <c r="Q183" s="98"/>
    </row>
    <row r="184" spans="1:17" s="99" customFormat="1" ht="15.75" customHeight="1" x14ac:dyDescent="0.25">
      <c r="A184" s="113"/>
      <c r="B184" s="189"/>
      <c r="C184" s="178"/>
      <c r="D184" s="178"/>
      <c r="E184" s="31" t="s">
        <v>314</v>
      </c>
      <c r="F184" s="174"/>
      <c r="G184" s="95"/>
      <c r="H184" s="95"/>
      <c r="I184" s="31"/>
      <c r="J184" s="31"/>
      <c r="K184" s="31"/>
      <c r="L184" s="31">
        <v>7.5</v>
      </c>
      <c r="M184" s="31"/>
      <c r="N184" s="31"/>
      <c r="O184" s="95" t="s">
        <v>198</v>
      </c>
      <c r="P184" s="189"/>
      <c r="Q184" s="98"/>
    </row>
    <row r="185" spans="1:17" s="99" customFormat="1" ht="75" customHeight="1" x14ac:dyDescent="0.25">
      <c r="A185" s="5"/>
      <c r="B185" s="188" t="s">
        <v>77</v>
      </c>
      <c r="C185" s="177" t="s">
        <v>329</v>
      </c>
      <c r="D185" s="177" t="s">
        <v>329</v>
      </c>
      <c r="E185" s="31" t="s">
        <v>313</v>
      </c>
      <c r="F185" s="173" t="s">
        <v>54</v>
      </c>
      <c r="G185" s="95"/>
      <c r="H185" s="95"/>
      <c r="I185" s="31"/>
      <c r="J185" s="128"/>
      <c r="K185" s="128"/>
      <c r="L185" s="31"/>
      <c r="M185" s="31">
        <v>1</v>
      </c>
      <c r="N185" s="31" t="s">
        <v>79</v>
      </c>
      <c r="P185" s="188" t="s">
        <v>113</v>
      </c>
      <c r="Q185" s="98"/>
    </row>
    <row r="186" spans="1:17" s="99" customFormat="1" ht="15.75" customHeight="1" x14ac:dyDescent="0.25">
      <c r="A186" s="113"/>
      <c r="B186" s="189"/>
      <c r="C186" s="178"/>
      <c r="D186" s="178"/>
      <c r="E186" s="142" t="s">
        <v>314</v>
      </c>
      <c r="F186" s="174"/>
      <c r="G186" s="95"/>
      <c r="H186" s="95"/>
      <c r="I186" s="31"/>
      <c r="J186" s="128"/>
      <c r="K186" s="128"/>
      <c r="L186" s="142">
        <v>650</v>
      </c>
      <c r="M186" s="142">
        <v>650</v>
      </c>
      <c r="N186" s="31"/>
      <c r="O186" s="95" t="s">
        <v>198</v>
      </c>
      <c r="P186" s="189"/>
      <c r="Q186" s="98"/>
    </row>
    <row r="187" spans="1:17" s="99" customFormat="1" ht="90" customHeight="1" x14ac:dyDescent="0.25">
      <c r="A187" s="5"/>
      <c r="B187" s="188" t="s">
        <v>332</v>
      </c>
      <c r="C187" s="177" t="s">
        <v>329</v>
      </c>
      <c r="D187" s="177" t="s">
        <v>329</v>
      </c>
      <c r="E187" s="31" t="s">
        <v>319</v>
      </c>
      <c r="F187" s="173" t="s">
        <v>299</v>
      </c>
      <c r="G187" s="95"/>
      <c r="H187" s="95"/>
      <c r="I187" s="31"/>
      <c r="J187" s="31"/>
      <c r="K187" s="31"/>
      <c r="L187" s="31">
        <v>1</v>
      </c>
      <c r="M187" s="31"/>
      <c r="N187" s="31" t="s">
        <v>79</v>
      </c>
      <c r="O187" s="95"/>
      <c r="P187" s="188" t="s">
        <v>113</v>
      </c>
      <c r="Q187" s="98"/>
    </row>
    <row r="188" spans="1:17" s="99" customFormat="1" ht="15.75" customHeight="1" x14ac:dyDescent="0.25">
      <c r="A188" s="113"/>
      <c r="B188" s="189"/>
      <c r="C188" s="178"/>
      <c r="D188" s="178"/>
      <c r="E188" s="31" t="s">
        <v>314</v>
      </c>
      <c r="F188" s="174"/>
      <c r="G188" s="95"/>
      <c r="H188" s="95"/>
      <c r="I188" s="31"/>
      <c r="J188" s="31"/>
      <c r="K188" s="31"/>
      <c r="L188" s="31">
        <v>7.5</v>
      </c>
      <c r="M188" s="128"/>
      <c r="N188" s="154"/>
      <c r="O188" s="95" t="s">
        <v>198</v>
      </c>
      <c r="P188" s="189"/>
      <c r="Q188" s="98"/>
    </row>
    <row r="189" spans="1:17" s="99" customFormat="1" ht="61.5" customHeight="1" x14ac:dyDescent="0.25">
      <c r="A189" s="5"/>
      <c r="B189" s="188" t="s">
        <v>199</v>
      </c>
      <c r="C189" s="177" t="s">
        <v>329</v>
      </c>
      <c r="D189" s="177" t="s">
        <v>329</v>
      </c>
      <c r="E189" s="31" t="s">
        <v>319</v>
      </c>
      <c r="F189" s="173" t="s">
        <v>54</v>
      </c>
      <c r="G189" s="95"/>
      <c r="H189" s="95"/>
      <c r="I189" s="31"/>
      <c r="J189" s="128"/>
      <c r="K189" s="128"/>
      <c r="L189" s="31"/>
      <c r="M189" s="31">
        <v>1</v>
      </c>
      <c r="N189" s="31" t="s">
        <v>79</v>
      </c>
      <c r="P189" s="188" t="s">
        <v>113</v>
      </c>
      <c r="Q189" s="98"/>
    </row>
    <row r="190" spans="1:17" s="99" customFormat="1" ht="15.75" customHeight="1" x14ac:dyDescent="0.25">
      <c r="A190" s="113"/>
      <c r="B190" s="189"/>
      <c r="C190" s="178"/>
      <c r="D190" s="178"/>
      <c r="E190" s="142" t="s">
        <v>314</v>
      </c>
      <c r="F190" s="174"/>
      <c r="G190" s="95"/>
      <c r="H190" s="95"/>
      <c r="I190" s="31"/>
      <c r="J190" s="128"/>
      <c r="K190" s="128"/>
      <c r="L190" s="31"/>
      <c r="M190" s="142">
        <v>200</v>
      </c>
      <c r="N190" s="31"/>
      <c r="O190" s="95" t="s">
        <v>198</v>
      </c>
      <c r="P190" s="189"/>
      <c r="Q190" s="98"/>
    </row>
    <row r="191" spans="1:17" s="99" customFormat="1" ht="45" customHeight="1" x14ac:dyDescent="0.25">
      <c r="A191" s="31"/>
      <c r="B191" s="188" t="s">
        <v>201</v>
      </c>
      <c r="C191" s="177" t="s">
        <v>87</v>
      </c>
      <c r="D191" s="177" t="s">
        <v>87</v>
      </c>
      <c r="E191" s="31" t="s">
        <v>319</v>
      </c>
      <c r="F191" s="173" t="s">
        <v>54</v>
      </c>
      <c r="G191" s="95"/>
      <c r="H191" s="95"/>
      <c r="I191" s="31"/>
      <c r="J191" s="31"/>
      <c r="K191" s="31">
        <v>1</v>
      </c>
      <c r="L191" s="31"/>
      <c r="M191" s="31"/>
      <c r="N191" s="31" t="s">
        <v>18</v>
      </c>
      <c r="O191" s="95"/>
      <c r="P191" s="177" t="s">
        <v>205</v>
      </c>
      <c r="Q191" s="98"/>
    </row>
    <row r="192" spans="1:17" s="99" customFormat="1" ht="15.75" customHeight="1" x14ac:dyDescent="0.25">
      <c r="A192" s="31"/>
      <c r="B192" s="189"/>
      <c r="C192" s="178"/>
      <c r="D192" s="178"/>
      <c r="E192" s="142" t="s">
        <v>314</v>
      </c>
      <c r="F192" s="174"/>
      <c r="G192" s="95"/>
      <c r="H192" s="95"/>
      <c r="I192" s="31"/>
      <c r="J192" s="31"/>
      <c r="K192" s="31">
        <v>29.349</v>
      </c>
      <c r="L192" s="31"/>
      <c r="M192" s="31"/>
      <c r="N192" s="31"/>
      <c r="O192" s="95" t="s">
        <v>281</v>
      </c>
      <c r="P192" s="178"/>
      <c r="Q192" s="98"/>
    </row>
    <row r="193" spans="1:17" s="99" customFormat="1" ht="45" customHeight="1" x14ac:dyDescent="0.25">
      <c r="A193" s="31"/>
      <c r="B193" s="188" t="s">
        <v>200</v>
      </c>
      <c r="C193" s="177" t="s">
        <v>87</v>
      </c>
      <c r="D193" s="177" t="s">
        <v>87</v>
      </c>
      <c r="E193" s="31" t="s">
        <v>319</v>
      </c>
      <c r="F193" s="173" t="s">
        <v>54</v>
      </c>
      <c r="G193" s="95"/>
      <c r="H193" s="95"/>
      <c r="I193" s="31"/>
      <c r="J193" s="31"/>
      <c r="K193" s="31">
        <v>1</v>
      </c>
      <c r="L193" s="31"/>
      <c r="M193" s="31"/>
      <c r="N193" s="31" t="s">
        <v>18</v>
      </c>
      <c r="O193" s="95"/>
      <c r="P193" s="188" t="s">
        <v>205</v>
      </c>
      <c r="Q193" s="98"/>
    </row>
    <row r="194" spans="1:17" s="99" customFormat="1" ht="15.75" customHeight="1" x14ac:dyDescent="0.25">
      <c r="A194" s="31"/>
      <c r="B194" s="189"/>
      <c r="C194" s="178"/>
      <c r="D194" s="178"/>
      <c r="E194" s="142" t="s">
        <v>314</v>
      </c>
      <c r="F194" s="174"/>
      <c r="G194" s="95"/>
      <c r="H194" s="95"/>
      <c r="I194" s="31"/>
      <c r="J194" s="31"/>
      <c r="K194" s="31">
        <v>29.349</v>
      </c>
      <c r="L194" s="31"/>
      <c r="M194" s="31"/>
      <c r="N194" s="31"/>
      <c r="O194" s="95" t="s">
        <v>281</v>
      </c>
      <c r="P194" s="189"/>
      <c r="Q194" s="98"/>
    </row>
    <row r="195" spans="1:17" s="99" customFormat="1" ht="45" customHeight="1" x14ac:dyDescent="0.25">
      <c r="A195" s="31"/>
      <c r="B195" s="188" t="s">
        <v>202</v>
      </c>
      <c r="C195" s="177" t="s">
        <v>87</v>
      </c>
      <c r="D195" s="177" t="s">
        <v>87</v>
      </c>
      <c r="E195" s="31" t="s">
        <v>319</v>
      </c>
      <c r="F195" s="173" t="s">
        <v>54</v>
      </c>
      <c r="G195" s="95"/>
      <c r="H195" s="95"/>
      <c r="I195" s="31"/>
      <c r="J195" s="31"/>
      <c r="K195" s="31"/>
      <c r="L195" s="31">
        <v>1</v>
      </c>
      <c r="M195" s="31"/>
      <c r="N195" s="31" t="s">
        <v>18</v>
      </c>
      <c r="O195" s="95"/>
      <c r="P195" s="188" t="s">
        <v>205</v>
      </c>
      <c r="Q195" s="98"/>
    </row>
    <row r="196" spans="1:17" s="99" customFormat="1" ht="15.75" customHeight="1" x14ac:dyDescent="0.25">
      <c r="A196" s="31"/>
      <c r="B196" s="189"/>
      <c r="C196" s="178"/>
      <c r="D196" s="178"/>
      <c r="E196" s="142" t="s">
        <v>314</v>
      </c>
      <c r="F196" s="174"/>
      <c r="G196" s="95"/>
      <c r="H196" s="95"/>
      <c r="I196" s="31"/>
      <c r="J196" s="31"/>
      <c r="K196" s="31"/>
      <c r="L196" s="31">
        <v>29.349</v>
      </c>
      <c r="M196" s="31"/>
      <c r="N196" s="31"/>
      <c r="O196" s="95" t="s">
        <v>281</v>
      </c>
      <c r="P196" s="189"/>
      <c r="Q196" s="98"/>
    </row>
    <row r="197" spans="1:17" s="99" customFormat="1" ht="45" customHeight="1" x14ac:dyDescent="0.25">
      <c r="A197" s="31"/>
      <c r="B197" s="188" t="s">
        <v>203</v>
      </c>
      <c r="C197" s="177" t="s">
        <v>87</v>
      </c>
      <c r="D197" s="177" t="s">
        <v>87</v>
      </c>
      <c r="E197" s="31" t="s">
        <v>319</v>
      </c>
      <c r="F197" s="173" t="s">
        <v>54</v>
      </c>
      <c r="G197" s="95"/>
      <c r="H197" s="95"/>
      <c r="I197" s="31"/>
      <c r="J197" s="31"/>
      <c r="K197" s="31"/>
      <c r="L197" s="31">
        <v>1</v>
      </c>
      <c r="M197" s="31"/>
      <c r="N197" s="31" t="s">
        <v>18</v>
      </c>
      <c r="O197" s="95"/>
      <c r="P197" s="188" t="s">
        <v>205</v>
      </c>
      <c r="Q197" s="98"/>
    </row>
    <row r="198" spans="1:17" s="99" customFormat="1" ht="15.75" customHeight="1" x14ac:dyDescent="0.25">
      <c r="A198" s="31"/>
      <c r="B198" s="189"/>
      <c r="C198" s="178"/>
      <c r="D198" s="178"/>
      <c r="E198" s="142" t="s">
        <v>314</v>
      </c>
      <c r="F198" s="174"/>
      <c r="G198" s="95"/>
      <c r="H198" s="95"/>
      <c r="I198" s="31"/>
      <c r="J198" s="31"/>
      <c r="K198" s="31"/>
      <c r="L198" s="31">
        <v>29.349</v>
      </c>
      <c r="M198" s="31"/>
      <c r="N198" s="31"/>
      <c r="O198" s="95" t="s">
        <v>281</v>
      </c>
      <c r="P198" s="189"/>
      <c r="Q198" s="98"/>
    </row>
    <row r="199" spans="1:17" s="99" customFormat="1" ht="45" customHeight="1" x14ac:dyDescent="0.25">
      <c r="A199" s="31"/>
      <c r="B199" s="188" t="s">
        <v>204</v>
      </c>
      <c r="C199" s="177" t="s">
        <v>87</v>
      </c>
      <c r="D199" s="177" t="s">
        <v>87</v>
      </c>
      <c r="E199" s="31" t="s">
        <v>319</v>
      </c>
      <c r="F199" s="173" t="s">
        <v>54</v>
      </c>
      <c r="G199" s="95"/>
      <c r="H199" s="95"/>
      <c r="I199" s="31"/>
      <c r="J199" s="31"/>
      <c r="K199" s="31"/>
      <c r="L199" s="31"/>
      <c r="M199" s="31">
        <v>1</v>
      </c>
      <c r="N199" s="31" t="s">
        <v>18</v>
      </c>
      <c r="O199" s="95"/>
      <c r="P199" s="188" t="s">
        <v>205</v>
      </c>
      <c r="Q199" s="98"/>
    </row>
    <row r="200" spans="1:17" s="99" customFormat="1" ht="15.75" customHeight="1" x14ac:dyDescent="0.25">
      <c r="A200" s="31"/>
      <c r="B200" s="189"/>
      <c r="C200" s="178"/>
      <c r="D200" s="178"/>
      <c r="E200" s="142" t="s">
        <v>314</v>
      </c>
      <c r="F200" s="174"/>
      <c r="G200" s="95"/>
      <c r="H200" s="95"/>
      <c r="I200" s="31"/>
      <c r="J200" s="31"/>
      <c r="K200" s="31"/>
      <c r="L200" s="31"/>
      <c r="M200" s="31">
        <v>29.349</v>
      </c>
      <c r="N200" s="31"/>
      <c r="O200" s="95" t="s">
        <v>281</v>
      </c>
      <c r="P200" s="189"/>
      <c r="Q200" s="98"/>
    </row>
    <row r="201" spans="1:17" s="99" customFormat="1" ht="45" customHeight="1" x14ac:dyDescent="0.25">
      <c r="A201" s="31"/>
      <c r="B201" s="188" t="s">
        <v>86</v>
      </c>
      <c r="C201" s="177" t="s">
        <v>87</v>
      </c>
      <c r="D201" s="177" t="s">
        <v>87</v>
      </c>
      <c r="E201" s="31" t="s">
        <v>319</v>
      </c>
      <c r="F201" s="173" t="s">
        <v>54</v>
      </c>
      <c r="G201" s="95"/>
      <c r="H201" s="95"/>
      <c r="I201" s="31"/>
      <c r="J201" s="31"/>
      <c r="K201" s="31"/>
      <c r="L201" s="31">
        <v>1</v>
      </c>
      <c r="M201" s="31"/>
      <c r="N201" s="31" t="s">
        <v>18</v>
      </c>
      <c r="O201" s="95"/>
      <c r="P201" s="188" t="s">
        <v>117</v>
      </c>
      <c r="Q201" s="98"/>
    </row>
    <row r="202" spans="1:17" s="99" customFormat="1" ht="15.75" customHeight="1" x14ac:dyDescent="0.25">
      <c r="A202" s="31"/>
      <c r="B202" s="189"/>
      <c r="C202" s="178"/>
      <c r="D202" s="178"/>
      <c r="E202" s="142" t="s">
        <v>314</v>
      </c>
      <c r="F202" s="174"/>
      <c r="G202" s="95"/>
      <c r="H202" s="95"/>
      <c r="I202" s="31"/>
      <c r="J202" s="31"/>
      <c r="K202" s="31"/>
      <c r="L202" s="31">
        <v>20.5</v>
      </c>
      <c r="M202" s="31"/>
      <c r="N202" s="31"/>
      <c r="O202" s="95" t="s">
        <v>281</v>
      </c>
      <c r="P202" s="189"/>
      <c r="Q202" s="98"/>
    </row>
    <row r="203" spans="1:17" s="92" customFormat="1" x14ac:dyDescent="0.25">
      <c r="A203" s="88"/>
      <c r="B203" s="117" t="s">
        <v>14</v>
      </c>
      <c r="C203" s="81"/>
      <c r="D203" s="81"/>
      <c r="E203" s="81"/>
      <c r="F203" s="89"/>
      <c r="G203" s="116">
        <f t="shared" ref="G203" si="3">SUM(G204:G205)</f>
        <v>0</v>
      </c>
      <c r="H203" s="116">
        <f t="shared" ref="H203" si="4">SUM(H204:H205)</f>
        <v>0</v>
      </c>
      <c r="I203" s="116">
        <f>SUM(I204:I205)</f>
        <v>0</v>
      </c>
      <c r="J203" s="116">
        <f>SUM(J204:J205)</f>
        <v>0</v>
      </c>
      <c r="K203" s="116">
        <f>SUM(K204:K205)</f>
        <v>58.698</v>
      </c>
      <c r="L203" s="116">
        <f>SUM(L204:L205)</f>
        <v>744.19799999999998</v>
      </c>
      <c r="M203" s="116">
        <f>SUM(M204:M205)</f>
        <v>879.34900000000005</v>
      </c>
      <c r="N203" s="81"/>
      <c r="O203" s="89"/>
      <c r="P203" s="90"/>
      <c r="Q203" s="91"/>
    </row>
    <row r="204" spans="1:17" s="92" customFormat="1" x14ac:dyDescent="0.25">
      <c r="A204" s="88"/>
      <c r="B204" s="118" t="s">
        <v>13</v>
      </c>
      <c r="C204" s="81"/>
      <c r="D204" s="81"/>
      <c r="E204" s="81"/>
      <c r="F204" s="89"/>
      <c r="G204" s="89"/>
      <c r="H204" s="89"/>
      <c r="I204" s="81"/>
      <c r="J204" s="81"/>
      <c r="K204" s="102">
        <f>K194+K192</f>
        <v>58.698</v>
      </c>
      <c r="L204" s="115">
        <f>L202+L198+L196</f>
        <v>79.198000000000008</v>
      </c>
      <c r="M204" s="115">
        <f>M200</f>
        <v>29.349</v>
      </c>
      <c r="N204" s="81"/>
      <c r="O204" s="89"/>
      <c r="P204" s="90"/>
      <c r="Q204" s="91"/>
    </row>
    <row r="205" spans="1:17" s="92" customFormat="1" x14ac:dyDescent="0.25">
      <c r="A205" s="88"/>
      <c r="B205" s="118" t="s">
        <v>92</v>
      </c>
      <c r="C205" s="81"/>
      <c r="D205" s="81"/>
      <c r="E205" s="81"/>
      <c r="F205" s="89"/>
      <c r="G205" s="81"/>
      <c r="H205" s="89"/>
      <c r="I205" s="115"/>
      <c r="J205" s="81"/>
      <c r="K205" s="102"/>
      <c r="L205" s="153">
        <f>L188+L186+L184</f>
        <v>665</v>
      </c>
      <c r="M205" s="115">
        <f>M190+M186</f>
        <v>850</v>
      </c>
      <c r="N205" s="81"/>
      <c r="O205" s="89"/>
      <c r="P205" s="89"/>
      <c r="Q205" s="91"/>
    </row>
    <row r="206" spans="1:17" s="139" customFormat="1" x14ac:dyDescent="0.25">
      <c r="A206" s="31"/>
      <c r="B206" s="7" t="s">
        <v>37</v>
      </c>
      <c r="C206" s="31"/>
      <c r="D206" s="31"/>
      <c r="E206" s="31"/>
      <c r="F206" s="6"/>
      <c r="G206" s="6"/>
      <c r="H206" s="6"/>
      <c r="I206" s="6"/>
      <c r="J206" s="6"/>
      <c r="K206" s="6"/>
      <c r="L206" s="39"/>
      <c r="M206" s="143"/>
      <c r="N206" s="144"/>
      <c r="Q206" s="138"/>
    </row>
    <row r="207" spans="1:17" s="139" customFormat="1" ht="75" x14ac:dyDescent="0.25">
      <c r="A207" s="31"/>
      <c r="B207" s="140" t="s">
        <v>333</v>
      </c>
      <c r="C207" s="31" t="s">
        <v>298</v>
      </c>
      <c r="D207" s="31" t="s">
        <v>325</v>
      </c>
      <c r="E207" s="31" t="s">
        <v>22</v>
      </c>
      <c r="F207" s="141"/>
      <c r="G207" s="31">
        <v>39.6</v>
      </c>
      <c r="H207" s="31"/>
      <c r="I207" s="31">
        <v>72</v>
      </c>
      <c r="J207" s="31">
        <v>76.5</v>
      </c>
      <c r="K207" s="31">
        <v>80</v>
      </c>
      <c r="L207" s="31">
        <v>82.8</v>
      </c>
      <c r="M207" s="31">
        <v>86.4</v>
      </c>
      <c r="N207" s="31"/>
      <c r="O207" s="136"/>
      <c r="P207" s="137"/>
      <c r="Q207" s="138"/>
    </row>
    <row r="208" spans="1:17" s="139" customFormat="1" x14ac:dyDescent="0.25">
      <c r="A208" s="31"/>
      <c r="B208" s="111" t="s">
        <v>206</v>
      </c>
      <c r="C208" s="31"/>
      <c r="D208" s="31"/>
      <c r="E208" s="31"/>
      <c r="F208" s="141"/>
      <c r="G208" s="31"/>
      <c r="H208" s="31"/>
      <c r="I208" s="31"/>
      <c r="J208" s="31"/>
      <c r="K208" s="31"/>
      <c r="L208" s="31"/>
      <c r="M208" s="31"/>
      <c r="N208" s="31"/>
      <c r="O208" s="136"/>
      <c r="P208" s="137"/>
      <c r="Q208" s="138"/>
    </row>
    <row r="209" spans="1:17" s="99" customFormat="1" ht="105" customHeight="1" x14ac:dyDescent="0.25">
      <c r="A209" s="31"/>
      <c r="B209" s="188" t="s">
        <v>207</v>
      </c>
      <c r="C209" s="177" t="s">
        <v>324</v>
      </c>
      <c r="D209" s="177" t="s">
        <v>325</v>
      </c>
      <c r="E209" s="31" t="s">
        <v>334</v>
      </c>
      <c r="F209" s="177" t="s">
        <v>78</v>
      </c>
      <c r="G209" s="141"/>
      <c r="H209" s="141"/>
      <c r="I209" s="128"/>
      <c r="J209" s="31"/>
      <c r="K209" s="31">
        <v>3.1829999999999998</v>
      </c>
      <c r="L209" s="31"/>
      <c r="M209" s="31"/>
      <c r="N209" s="31" t="s">
        <v>79</v>
      </c>
      <c r="O209" s="95"/>
      <c r="P209" s="188" t="s">
        <v>118</v>
      </c>
      <c r="Q209" s="98"/>
    </row>
    <row r="210" spans="1:17" s="99" customFormat="1" ht="15.75" customHeight="1" x14ac:dyDescent="0.25">
      <c r="A210" s="31"/>
      <c r="B210" s="189"/>
      <c r="C210" s="178"/>
      <c r="D210" s="178"/>
      <c r="E210" s="42" t="s">
        <v>314</v>
      </c>
      <c r="F210" s="178"/>
      <c r="G210" s="95"/>
      <c r="H210" s="95"/>
      <c r="I210" s="31"/>
      <c r="J210" s="31"/>
      <c r="K210" s="31">
        <v>210.304</v>
      </c>
      <c r="L210" s="31"/>
      <c r="M210" s="31"/>
      <c r="N210" s="31"/>
      <c r="O210" s="47" t="s">
        <v>208</v>
      </c>
      <c r="P210" s="189"/>
      <c r="Q210" s="98"/>
    </row>
    <row r="211" spans="1:17" s="139" customFormat="1" x14ac:dyDescent="0.25">
      <c r="A211" s="31"/>
      <c r="B211" s="111" t="s">
        <v>209</v>
      </c>
      <c r="C211" s="31"/>
      <c r="D211" s="31"/>
      <c r="E211" s="31"/>
      <c r="F211" s="141"/>
      <c r="G211" s="31"/>
      <c r="H211" s="31"/>
      <c r="I211" s="31"/>
      <c r="J211" s="31"/>
      <c r="K211" s="31"/>
      <c r="L211" s="31"/>
      <c r="M211" s="31"/>
      <c r="N211" s="31"/>
      <c r="O211" s="136"/>
      <c r="P211" s="137"/>
      <c r="Q211" s="138"/>
    </row>
    <row r="212" spans="1:17" s="99" customFormat="1" ht="75" customHeight="1" x14ac:dyDescent="0.25">
      <c r="A212" s="31"/>
      <c r="B212" s="188" t="s">
        <v>210</v>
      </c>
      <c r="C212" s="177" t="s">
        <v>324</v>
      </c>
      <c r="D212" s="177" t="s">
        <v>325</v>
      </c>
      <c r="E212" s="31" t="s">
        <v>334</v>
      </c>
      <c r="F212" s="177" t="s">
        <v>78</v>
      </c>
      <c r="G212" s="141"/>
      <c r="H212" s="141"/>
      <c r="I212" s="128"/>
      <c r="J212" s="31">
        <v>2.798</v>
      </c>
      <c r="K212" s="31"/>
      <c r="L212" s="31"/>
      <c r="M212" s="31"/>
      <c r="N212" s="31" t="s">
        <v>79</v>
      </c>
      <c r="O212" s="95"/>
      <c r="P212" s="177" t="s">
        <v>118</v>
      </c>
      <c r="Q212" s="98"/>
    </row>
    <row r="213" spans="1:17" ht="15.75" customHeight="1" x14ac:dyDescent="0.25">
      <c r="A213" s="42"/>
      <c r="B213" s="189"/>
      <c r="C213" s="178"/>
      <c r="D213" s="178"/>
      <c r="E213" s="42" t="s">
        <v>314</v>
      </c>
      <c r="F213" s="178"/>
      <c r="G213" s="47"/>
      <c r="H213" s="47"/>
      <c r="I213" s="42"/>
      <c r="J213" s="31">
        <v>174.37299999999999</v>
      </c>
      <c r="K213" s="42"/>
      <c r="L213" s="42"/>
      <c r="M213" s="42"/>
      <c r="N213" s="42"/>
      <c r="O213" s="47" t="s">
        <v>208</v>
      </c>
      <c r="P213" s="178"/>
      <c r="Q213" s="83"/>
    </row>
    <row r="214" spans="1:17" x14ac:dyDescent="0.25">
      <c r="A214" s="47"/>
      <c r="B214" s="40" t="s">
        <v>216</v>
      </c>
      <c r="C214" s="42"/>
      <c r="D214" s="42"/>
      <c r="E214" s="42"/>
      <c r="F214" s="47"/>
      <c r="G214" s="31"/>
      <c r="H214" s="31"/>
      <c r="I214" s="31"/>
      <c r="J214" s="42"/>
      <c r="K214" s="42"/>
      <c r="L214" s="42"/>
      <c r="M214" s="42"/>
      <c r="N214" s="42"/>
      <c r="O214" s="47"/>
      <c r="P214" s="79"/>
      <c r="Q214" s="83"/>
    </row>
    <row r="215" spans="1:17" ht="90" customHeight="1" x14ac:dyDescent="0.25">
      <c r="A215" s="42"/>
      <c r="B215" s="181" t="s">
        <v>217</v>
      </c>
      <c r="C215" s="177" t="s">
        <v>324</v>
      </c>
      <c r="D215" s="177" t="s">
        <v>325</v>
      </c>
      <c r="E215" s="31" t="s">
        <v>334</v>
      </c>
      <c r="F215" s="183" t="s">
        <v>78</v>
      </c>
      <c r="G215" s="36"/>
      <c r="H215" s="36"/>
      <c r="I215" s="62"/>
      <c r="J215" s="42"/>
      <c r="K215" s="42">
        <v>3.1120000000000001</v>
      </c>
      <c r="L215" s="42"/>
      <c r="M215" s="42"/>
      <c r="N215" s="42" t="s">
        <v>79</v>
      </c>
      <c r="O215" s="47"/>
      <c r="P215" s="181" t="s">
        <v>118</v>
      </c>
      <c r="Q215" s="83"/>
    </row>
    <row r="216" spans="1:17" ht="15.75" customHeight="1" x14ac:dyDescent="0.25">
      <c r="A216" s="42"/>
      <c r="B216" s="182"/>
      <c r="C216" s="178"/>
      <c r="D216" s="178"/>
      <c r="E216" s="42" t="s">
        <v>314</v>
      </c>
      <c r="F216" s="184"/>
      <c r="G216" s="47"/>
      <c r="H216" s="47"/>
      <c r="I216" s="42"/>
      <c r="J216" s="42"/>
      <c r="K216" s="31">
        <v>149.08799999999999</v>
      </c>
      <c r="L216" s="42"/>
      <c r="M216" s="42"/>
      <c r="N216" s="42"/>
      <c r="O216" s="47" t="s">
        <v>208</v>
      </c>
      <c r="P216" s="182"/>
      <c r="Q216" s="83"/>
    </row>
    <row r="217" spans="1:17" ht="90" customHeight="1" x14ac:dyDescent="0.25">
      <c r="A217" s="42"/>
      <c r="B217" s="181" t="s">
        <v>277</v>
      </c>
      <c r="C217" s="177" t="s">
        <v>324</v>
      </c>
      <c r="D217" s="177" t="s">
        <v>325</v>
      </c>
      <c r="E217" s="31" t="s">
        <v>334</v>
      </c>
      <c r="F217" s="183" t="s">
        <v>78</v>
      </c>
      <c r="G217" s="36"/>
      <c r="H217" s="36"/>
      <c r="I217" s="62"/>
      <c r="J217" s="42">
        <v>2.7909999999999999</v>
      </c>
      <c r="K217" s="42"/>
      <c r="L217" s="42"/>
      <c r="M217" s="42"/>
      <c r="N217" s="42" t="s">
        <v>79</v>
      </c>
      <c r="O217" s="47"/>
      <c r="P217" s="181" t="s">
        <v>127</v>
      </c>
      <c r="Q217" s="83"/>
    </row>
    <row r="218" spans="1:17" ht="15.75" customHeight="1" x14ac:dyDescent="0.25">
      <c r="A218" s="42"/>
      <c r="B218" s="182"/>
      <c r="C218" s="178"/>
      <c r="D218" s="178"/>
      <c r="E218" s="42" t="s">
        <v>314</v>
      </c>
      <c r="F218" s="184"/>
      <c r="G218" s="47"/>
      <c r="H218" s="47"/>
      <c r="I218" s="42"/>
      <c r="J218" s="31">
        <v>141.76300000000001</v>
      </c>
      <c r="K218" s="42"/>
      <c r="L218" s="42"/>
      <c r="M218" s="42"/>
      <c r="N218" s="42"/>
      <c r="O218" s="47" t="s">
        <v>208</v>
      </c>
      <c r="P218" s="182"/>
      <c r="Q218" s="83"/>
    </row>
    <row r="219" spans="1:17" x14ac:dyDescent="0.25">
      <c r="A219" s="47"/>
      <c r="B219" s="40" t="s">
        <v>218</v>
      </c>
      <c r="C219" s="42"/>
      <c r="D219" s="42"/>
      <c r="E219" s="42"/>
      <c r="F219" s="47"/>
      <c r="G219" s="31"/>
      <c r="H219" s="31"/>
      <c r="I219" s="31"/>
      <c r="J219" s="42"/>
      <c r="K219" s="42"/>
      <c r="L219" s="42"/>
      <c r="M219" s="42"/>
      <c r="N219" s="42"/>
      <c r="O219" s="47"/>
      <c r="P219" s="79"/>
      <c r="Q219" s="83"/>
    </row>
    <row r="220" spans="1:17" ht="45" customHeight="1" x14ac:dyDescent="0.25">
      <c r="A220" s="42"/>
      <c r="B220" s="181" t="s">
        <v>219</v>
      </c>
      <c r="C220" s="177" t="s">
        <v>324</v>
      </c>
      <c r="D220" s="177" t="s">
        <v>325</v>
      </c>
      <c r="E220" s="31" t="s">
        <v>334</v>
      </c>
      <c r="F220" s="183" t="s">
        <v>78</v>
      </c>
      <c r="G220" s="36"/>
      <c r="H220" s="36"/>
      <c r="I220" s="62"/>
      <c r="J220" s="42">
        <v>0.6</v>
      </c>
      <c r="K220" s="42"/>
      <c r="L220" s="42"/>
      <c r="M220" s="42"/>
      <c r="N220" s="42" t="s">
        <v>79</v>
      </c>
      <c r="O220" s="47"/>
      <c r="P220" s="181" t="s">
        <v>127</v>
      </c>
      <c r="Q220" s="83"/>
    </row>
    <row r="221" spans="1:17" ht="15.75" customHeight="1" x14ac:dyDescent="0.25">
      <c r="A221" s="42"/>
      <c r="B221" s="182"/>
      <c r="C221" s="178"/>
      <c r="D221" s="178"/>
      <c r="E221" s="42" t="s">
        <v>314</v>
      </c>
      <c r="F221" s="184"/>
      <c r="G221" s="47"/>
      <c r="H221" s="47"/>
      <c r="I221" s="42"/>
      <c r="J221" s="42">
        <v>38.459000000000003</v>
      </c>
      <c r="K221" s="42"/>
      <c r="L221" s="42"/>
      <c r="M221" s="42"/>
      <c r="N221" s="42"/>
      <c r="O221" s="47" t="s">
        <v>220</v>
      </c>
      <c r="P221" s="182"/>
      <c r="Q221" s="83"/>
    </row>
    <row r="222" spans="1:17" x14ac:dyDescent="0.25">
      <c r="A222" s="47"/>
      <c r="B222" s="40" t="s">
        <v>221</v>
      </c>
      <c r="C222" s="42"/>
      <c r="D222" s="42"/>
      <c r="E222" s="42"/>
      <c r="F222" s="47"/>
      <c r="G222" s="31"/>
      <c r="H222" s="31"/>
      <c r="I222" s="31"/>
      <c r="J222" s="42"/>
      <c r="K222" s="42"/>
      <c r="L222" s="42"/>
      <c r="M222" s="42"/>
      <c r="N222" s="42"/>
      <c r="O222" s="47"/>
      <c r="P222" s="79"/>
      <c r="Q222" s="83"/>
    </row>
    <row r="223" spans="1:17" ht="45" customHeight="1" x14ac:dyDescent="0.25">
      <c r="A223" s="42"/>
      <c r="B223" s="181" t="s">
        <v>222</v>
      </c>
      <c r="C223" s="177" t="s">
        <v>324</v>
      </c>
      <c r="D223" s="177" t="s">
        <v>325</v>
      </c>
      <c r="E223" s="31" t="s">
        <v>334</v>
      </c>
      <c r="F223" s="183" t="s">
        <v>78</v>
      </c>
      <c r="G223" s="36"/>
      <c r="H223" s="36"/>
      <c r="I223" s="62"/>
      <c r="J223" s="42"/>
      <c r="K223" s="42">
        <v>2.88</v>
      </c>
      <c r="L223" s="42"/>
      <c r="M223" s="42"/>
      <c r="N223" s="42" t="s">
        <v>79</v>
      </c>
      <c r="O223" s="47"/>
      <c r="P223" s="181" t="s">
        <v>127</v>
      </c>
      <c r="Q223" s="83"/>
    </row>
    <row r="224" spans="1:17" ht="15.75" customHeight="1" x14ac:dyDescent="0.25">
      <c r="A224" s="42"/>
      <c r="B224" s="182"/>
      <c r="C224" s="178"/>
      <c r="D224" s="178"/>
      <c r="E224" s="42" t="s">
        <v>314</v>
      </c>
      <c r="F224" s="184"/>
      <c r="G224" s="47"/>
      <c r="H224" s="47"/>
      <c r="I224" s="42"/>
      <c r="J224" s="42"/>
      <c r="K224" s="42">
        <v>210.251</v>
      </c>
      <c r="L224" s="42"/>
      <c r="M224" s="42"/>
      <c r="N224" s="42"/>
      <c r="O224" s="47" t="s">
        <v>220</v>
      </c>
      <c r="P224" s="182"/>
      <c r="Q224" s="83"/>
    </row>
    <row r="225" spans="1:17" ht="45" customHeight="1" x14ac:dyDescent="0.25">
      <c r="A225" s="42"/>
      <c r="B225" s="181" t="s">
        <v>225</v>
      </c>
      <c r="C225" s="177" t="s">
        <v>324</v>
      </c>
      <c r="D225" s="177" t="s">
        <v>325</v>
      </c>
      <c r="E225" s="31" t="s">
        <v>334</v>
      </c>
      <c r="F225" s="183" t="s">
        <v>78</v>
      </c>
      <c r="G225" s="36"/>
      <c r="H225" s="36"/>
      <c r="I225" s="62"/>
      <c r="J225" s="42"/>
      <c r="K225" s="42">
        <v>2.4</v>
      </c>
      <c r="L225" s="42"/>
      <c r="M225" s="42"/>
      <c r="N225" s="42" t="s">
        <v>79</v>
      </c>
      <c r="O225" s="47"/>
      <c r="P225" s="181" t="s">
        <v>127</v>
      </c>
      <c r="Q225" s="83"/>
    </row>
    <row r="226" spans="1:17" ht="15.75" customHeight="1" x14ac:dyDescent="0.25">
      <c r="A226" s="42"/>
      <c r="B226" s="182"/>
      <c r="C226" s="178"/>
      <c r="D226" s="178"/>
      <c r="E226" s="42" t="s">
        <v>314</v>
      </c>
      <c r="F226" s="184"/>
      <c r="G226" s="47"/>
      <c r="H226" s="47"/>
      <c r="I226" s="42"/>
      <c r="J226" s="42"/>
      <c r="K226" s="63">
        <v>100</v>
      </c>
      <c r="L226" s="42"/>
      <c r="M226" s="42"/>
      <c r="N226" s="42"/>
      <c r="O226" s="47" t="s">
        <v>220</v>
      </c>
      <c r="P226" s="182"/>
      <c r="Q226" s="83"/>
    </row>
    <row r="227" spans="1:17" x14ac:dyDescent="0.25">
      <c r="A227" s="47"/>
      <c r="B227" s="40" t="s">
        <v>223</v>
      </c>
      <c r="C227" s="42"/>
      <c r="D227" s="42"/>
      <c r="E227" s="42"/>
      <c r="F227" s="47"/>
      <c r="G227" s="31"/>
      <c r="H227" s="31"/>
      <c r="I227" s="31"/>
      <c r="J227" s="42"/>
      <c r="K227" s="42"/>
      <c r="L227" s="42"/>
      <c r="M227" s="42"/>
      <c r="N227" s="42"/>
      <c r="O227" s="47"/>
      <c r="P227" s="79"/>
      <c r="Q227" s="83"/>
    </row>
    <row r="228" spans="1:17" ht="60" customHeight="1" x14ac:dyDescent="0.25">
      <c r="A228" s="42"/>
      <c r="B228" s="181" t="s">
        <v>224</v>
      </c>
      <c r="C228" s="177" t="s">
        <v>324</v>
      </c>
      <c r="D228" s="177" t="s">
        <v>325</v>
      </c>
      <c r="E228" s="31" t="s">
        <v>334</v>
      </c>
      <c r="F228" s="183" t="s">
        <v>78</v>
      </c>
      <c r="G228" s="36"/>
      <c r="H228" s="36"/>
      <c r="I228" s="62"/>
      <c r="J228" s="42"/>
      <c r="K228" s="42"/>
      <c r="L228" s="42"/>
      <c r="M228" s="42">
        <v>16</v>
      </c>
      <c r="N228" s="42" t="s">
        <v>79</v>
      </c>
      <c r="O228" s="47"/>
      <c r="P228" s="181" t="s">
        <v>127</v>
      </c>
      <c r="Q228" s="83"/>
    </row>
    <row r="229" spans="1:17" ht="15.75" customHeight="1" x14ac:dyDescent="0.25">
      <c r="A229" s="42"/>
      <c r="B229" s="182"/>
      <c r="C229" s="178"/>
      <c r="D229" s="178"/>
      <c r="E229" s="42" t="s">
        <v>314</v>
      </c>
      <c r="F229" s="184"/>
      <c r="G229" s="47"/>
      <c r="H229" s="47"/>
      <c r="I229" s="42"/>
      <c r="J229" s="42"/>
      <c r="K229" s="42"/>
      <c r="L229" s="42">
        <v>49.82</v>
      </c>
      <c r="M229" s="42">
        <v>49.82</v>
      </c>
      <c r="N229" s="42"/>
      <c r="O229" s="47" t="s">
        <v>220</v>
      </c>
      <c r="P229" s="182"/>
      <c r="Q229" s="83"/>
    </row>
    <row r="230" spans="1:17" x14ac:dyDescent="0.25">
      <c r="A230" s="47"/>
      <c r="B230" s="40" t="s">
        <v>226</v>
      </c>
      <c r="C230" s="42"/>
      <c r="D230" s="42"/>
      <c r="E230" s="42"/>
      <c r="F230" s="47"/>
      <c r="G230" s="31"/>
      <c r="H230" s="31"/>
      <c r="I230" s="31"/>
      <c r="J230" s="42"/>
      <c r="K230" s="42"/>
      <c r="L230" s="42"/>
      <c r="M230" s="42"/>
      <c r="N230" s="42"/>
      <c r="O230" s="47"/>
      <c r="P230" s="79"/>
      <c r="Q230" s="83"/>
    </row>
    <row r="231" spans="1:17" ht="45" customHeight="1" x14ac:dyDescent="0.25">
      <c r="A231" s="42"/>
      <c r="B231" s="181" t="s">
        <v>227</v>
      </c>
      <c r="C231" s="177" t="s">
        <v>324</v>
      </c>
      <c r="D231" s="177" t="s">
        <v>325</v>
      </c>
      <c r="E231" s="31" t="s">
        <v>334</v>
      </c>
      <c r="F231" s="183" t="s">
        <v>78</v>
      </c>
      <c r="G231" s="36"/>
      <c r="H231" s="36"/>
      <c r="I231" s="62"/>
      <c r="J231" s="42"/>
      <c r="K231" s="42">
        <v>1.1000000000000001</v>
      </c>
      <c r="L231" s="42"/>
      <c r="M231" s="42"/>
      <c r="N231" s="42"/>
      <c r="O231" s="47"/>
      <c r="P231" s="181" t="s">
        <v>127</v>
      </c>
      <c r="Q231" s="83"/>
    </row>
    <row r="232" spans="1:17" ht="15.75" customHeight="1" x14ac:dyDescent="0.25">
      <c r="A232" s="42"/>
      <c r="B232" s="182"/>
      <c r="C232" s="178"/>
      <c r="D232" s="178"/>
      <c r="E232" s="42" t="s">
        <v>314</v>
      </c>
      <c r="F232" s="184"/>
      <c r="G232" s="47"/>
      <c r="H232" s="47"/>
      <c r="I232" s="42"/>
      <c r="J232" s="42"/>
      <c r="K232" s="42">
        <v>179.44300000000001</v>
      </c>
      <c r="L232" s="42"/>
      <c r="M232" s="42"/>
      <c r="N232" s="42"/>
      <c r="O232" s="47" t="s">
        <v>220</v>
      </c>
      <c r="P232" s="182"/>
      <c r="Q232" s="83"/>
    </row>
    <row r="233" spans="1:17" s="92" customFormat="1" x14ac:dyDescent="0.25">
      <c r="A233" s="88"/>
      <c r="B233" s="117" t="s">
        <v>14</v>
      </c>
      <c r="C233" s="81"/>
      <c r="D233" s="81"/>
      <c r="E233" s="81"/>
      <c r="F233" s="89"/>
      <c r="G233" s="116">
        <f t="shared" ref="G233:M233" si="5">SUM(G234:G234)</f>
        <v>0</v>
      </c>
      <c r="H233" s="116">
        <f t="shared" si="5"/>
        <v>0</v>
      </c>
      <c r="I233" s="116">
        <f t="shared" si="5"/>
        <v>0</v>
      </c>
      <c r="J233" s="116">
        <f t="shared" si="5"/>
        <v>354.59500000000003</v>
      </c>
      <c r="K233" s="116">
        <f t="shared" si="5"/>
        <v>849.0859999999999</v>
      </c>
      <c r="L233" s="116">
        <f t="shared" si="5"/>
        <v>49.82</v>
      </c>
      <c r="M233" s="116">
        <f t="shared" si="5"/>
        <v>49.82</v>
      </c>
      <c r="N233" s="81"/>
      <c r="O233" s="89"/>
      <c r="P233" s="90"/>
      <c r="Q233" s="91"/>
    </row>
    <row r="234" spans="1:17" s="92" customFormat="1" x14ac:dyDescent="0.25">
      <c r="A234" s="88"/>
      <c r="B234" s="118" t="s">
        <v>92</v>
      </c>
      <c r="C234" s="81"/>
      <c r="D234" s="81"/>
      <c r="E234" s="81"/>
      <c r="F234" s="89"/>
      <c r="G234" s="81"/>
      <c r="H234" s="89"/>
      <c r="I234" s="115"/>
      <c r="J234" s="81">
        <f>J221+J218+J213</f>
        <v>354.59500000000003</v>
      </c>
      <c r="K234" s="121">
        <f>K232+K226+K224+K216+K210</f>
        <v>849.0859999999999</v>
      </c>
      <c r="L234" s="153">
        <f>L229</f>
        <v>49.82</v>
      </c>
      <c r="M234" s="153">
        <f>M229</f>
        <v>49.82</v>
      </c>
      <c r="N234" s="81"/>
      <c r="O234" s="89"/>
      <c r="P234" s="89"/>
      <c r="Q234" s="91"/>
    </row>
    <row r="235" spans="1:17" customFormat="1" x14ac:dyDescent="0.25">
      <c r="A235" s="42"/>
      <c r="B235" s="56" t="s">
        <v>38</v>
      </c>
      <c r="C235" s="42"/>
      <c r="D235" s="42"/>
      <c r="E235" s="42"/>
      <c r="F235" s="36"/>
      <c r="G235" s="3"/>
      <c r="H235" s="3"/>
      <c r="I235" s="3"/>
      <c r="J235" s="3"/>
      <c r="K235" s="3"/>
      <c r="L235" s="3"/>
      <c r="M235" s="4"/>
      <c r="N235" s="4"/>
      <c r="O235" s="61"/>
      <c r="P235" s="78"/>
      <c r="Q235" s="85"/>
    </row>
    <row r="236" spans="1:17" customFormat="1" ht="75" x14ac:dyDescent="0.25">
      <c r="A236" s="42"/>
      <c r="B236" s="17" t="s">
        <v>151</v>
      </c>
      <c r="C236" s="31" t="s">
        <v>298</v>
      </c>
      <c r="D236" s="31" t="s">
        <v>325</v>
      </c>
      <c r="E236" s="42" t="s">
        <v>22</v>
      </c>
      <c r="F236" s="36"/>
      <c r="G236" s="3"/>
      <c r="H236" s="3"/>
      <c r="I236" s="3"/>
      <c r="J236" s="3"/>
      <c r="K236" s="3"/>
      <c r="L236" s="3"/>
      <c r="M236" s="4"/>
      <c r="N236" s="4"/>
      <c r="O236" s="61"/>
      <c r="P236" s="78"/>
      <c r="Q236" s="85"/>
    </row>
    <row r="237" spans="1:17" customFormat="1" x14ac:dyDescent="0.25">
      <c r="A237" s="42"/>
      <c r="B237" s="17" t="s">
        <v>39</v>
      </c>
      <c r="C237" s="31"/>
      <c r="D237" s="31"/>
      <c r="E237" s="42"/>
      <c r="F237" s="36"/>
      <c r="G237" s="3">
        <v>100</v>
      </c>
      <c r="H237" s="3">
        <v>100</v>
      </c>
      <c r="I237" s="3">
        <v>100</v>
      </c>
      <c r="J237" s="3">
        <v>100</v>
      </c>
      <c r="K237" s="3">
        <v>100</v>
      </c>
      <c r="L237" s="3">
        <v>100</v>
      </c>
      <c r="M237" s="3">
        <v>100</v>
      </c>
      <c r="N237" s="3"/>
      <c r="O237" s="61"/>
      <c r="P237" s="78"/>
      <c r="Q237" s="85"/>
    </row>
    <row r="238" spans="1:17" ht="21.75" customHeight="1" x14ac:dyDescent="0.25">
      <c r="A238" s="44"/>
      <c r="B238" s="181" t="s">
        <v>278</v>
      </c>
      <c r="C238" s="183" t="s">
        <v>329</v>
      </c>
      <c r="D238" s="183" t="s">
        <v>329</v>
      </c>
      <c r="E238" s="8" t="s">
        <v>334</v>
      </c>
      <c r="F238" s="173" t="s">
        <v>54</v>
      </c>
      <c r="G238" s="47"/>
      <c r="H238" s="42">
        <v>19.399999999999999</v>
      </c>
      <c r="I238" s="42"/>
      <c r="J238" s="42"/>
      <c r="K238" s="42"/>
      <c r="L238" s="42"/>
      <c r="M238" s="42"/>
      <c r="N238" s="42" t="s">
        <v>79</v>
      </c>
      <c r="O238" s="47"/>
      <c r="P238" s="183" t="s">
        <v>335</v>
      </c>
      <c r="Q238" s="83"/>
    </row>
    <row r="239" spans="1:17" ht="32.25" customHeight="1" x14ac:dyDescent="0.25">
      <c r="A239" s="45"/>
      <c r="B239" s="182"/>
      <c r="C239" s="184"/>
      <c r="D239" s="184"/>
      <c r="E239" s="63" t="s">
        <v>314</v>
      </c>
      <c r="F239" s="174"/>
      <c r="G239" s="63">
        <v>190.078</v>
      </c>
      <c r="H239" s="63">
        <v>40</v>
      </c>
      <c r="I239" s="42"/>
      <c r="J239" s="42"/>
      <c r="K239" s="42"/>
      <c r="L239" s="42"/>
      <c r="M239" s="42"/>
      <c r="N239" s="42"/>
      <c r="O239" s="47" t="s">
        <v>228</v>
      </c>
      <c r="P239" s="184"/>
      <c r="Q239" s="83"/>
    </row>
    <row r="240" spans="1:17" ht="60" customHeight="1" x14ac:dyDescent="0.25">
      <c r="A240" s="44"/>
      <c r="B240" s="181" t="s">
        <v>91</v>
      </c>
      <c r="C240" s="183" t="s">
        <v>324</v>
      </c>
      <c r="D240" s="183" t="s">
        <v>324</v>
      </c>
      <c r="E240" s="8" t="s">
        <v>319</v>
      </c>
      <c r="F240" s="173" t="s">
        <v>54</v>
      </c>
      <c r="G240" s="47"/>
      <c r="H240" s="47"/>
      <c r="I240" s="42"/>
      <c r="J240" s="42"/>
      <c r="K240" s="42"/>
      <c r="L240" s="42"/>
      <c r="M240" s="42">
        <v>1</v>
      </c>
      <c r="N240" s="42" t="s">
        <v>79</v>
      </c>
      <c r="P240" s="181" t="s">
        <v>119</v>
      </c>
      <c r="Q240" s="83"/>
    </row>
    <row r="241" spans="1:17" ht="35.25" customHeight="1" x14ac:dyDescent="0.25">
      <c r="A241" s="45"/>
      <c r="B241" s="182"/>
      <c r="C241" s="184"/>
      <c r="D241" s="184"/>
      <c r="E241" s="63" t="s">
        <v>314</v>
      </c>
      <c r="F241" s="174"/>
      <c r="G241" s="47"/>
      <c r="H241" s="47"/>
      <c r="I241" s="42"/>
      <c r="J241" s="42"/>
      <c r="K241" s="42"/>
      <c r="L241" s="42"/>
      <c r="M241" s="63">
        <v>142.1</v>
      </c>
      <c r="N241" s="42"/>
      <c r="O241" s="47" t="s">
        <v>228</v>
      </c>
      <c r="P241" s="182"/>
      <c r="Q241" s="83"/>
    </row>
    <row r="242" spans="1:17" customFormat="1" x14ac:dyDescent="0.25">
      <c r="A242" s="42"/>
      <c r="B242" s="17" t="s">
        <v>40</v>
      </c>
      <c r="C242" s="31"/>
      <c r="D242" s="31"/>
      <c r="E242" s="42"/>
      <c r="F242" s="36"/>
      <c r="G242" s="3">
        <v>95.2</v>
      </c>
      <c r="H242" s="3">
        <v>95.2</v>
      </c>
      <c r="I242" s="3">
        <v>100</v>
      </c>
      <c r="J242" s="3">
        <v>100</v>
      </c>
      <c r="K242" s="3">
        <v>100</v>
      </c>
      <c r="L242" s="3">
        <v>100</v>
      </c>
      <c r="M242" s="3">
        <v>100</v>
      </c>
      <c r="N242" s="3"/>
      <c r="O242" s="61"/>
      <c r="P242" s="78"/>
      <c r="Q242" s="85"/>
    </row>
    <row r="243" spans="1:17" ht="90" customHeight="1" x14ac:dyDescent="0.25">
      <c r="A243" s="42"/>
      <c r="B243" s="181" t="s">
        <v>229</v>
      </c>
      <c r="C243" s="183" t="s">
        <v>324</v>
      </c>
      <c r="D243" s="183" t="s">
        <v>324</v>
      </c>
      <c r="E243" s="8" t="s">
        <v>334</v>
      </c>
      <c r="F243" s="173" t="s">
        <v>54</v>
      </c>
      <c r="G243" s="42"/>
      <c r="H243" s="42">
        <v>4.1879999999999997</v>
      </c>
      <c r="I243" s="42"/>
      <c r="J243" s="42"/>
      <c r="K243" s="42"/>
      <c r="L243" s="42"/>
      <c r="M243" s="42"/>
      <c r="N243" s="42"/>
      <c r="O243" s="47"/>
      <c r="P243" s="181" t="s">
        <v>120</v>
      </c>
      <c r="Q243" s="83"/>
    </row>
    <row r="244" spans="1:17" ht="31.5" customHeight="1" x14ac:dyDescent="0.25">
      <c r="A244" s="42"/>
      <c r="B244" s="186"/>
      <c r="C244" s="187"/>
      <c r="D244" s="187"/>
      <c r="E244" s="183" t="s">
        <v>314</v>
      </c>
      <c r="F244" s="185"/>
      <c r="G244" s="42"/>
      <c r="H244" s="42">
        <v>57.962000000000003</v>
      </c>
      <c r="I244" s="42"/>
      <c r="J244" s="42"/>
      <c r="K244" s="42"/>
      <c r="L244" s="42"/>
      <c r="M244" s="42"/>
      <c r="N244" s="42" t="s">
        <v>17</v>
      </c>
      <c r="O244" s="47" t="s">
        <v>230</v>
      </c>
      <c r="P244" s="186"/>
      <c r="Q244" s="83"/>
    </row>
    <row r="245" spans="1:17" x14ac:dyDescent="0.25">
      <c r="A245" s="43"/>
      <c r="B245" s="182"/>
      <c r="C245" s="184"/>
      <c r="D245" s="184"/>
      <c r="E245" s="184"/>
      <c r="F245" s="174"/>
      <c r="G245" s="42">
        <v>44.731999999999999</v>
      </c>
      <c r="H245" s="42">
        <v>257.40899999999999</v>
      </c>
      <c r="I245" s="42"/>
      <c r="J245" s="42"/>
      <c r="K245" s="42"/>
      <c r="L245" s="42"/>
      <c r="M245" s="42"/>
      <c r="N245" s="42" t="s">
        <v>79</v>
      </c>
      <c r="O245" s="47" t="s">
        <v>231</v>
      </c>
      <c r="P245" s="182"/>
      <c r="Q245" s="83"/>
    </row>
    <row r="246" spans="1:17" ht="135" customHeight="1" x14ac:dyDescent="0.25">
      <c r="A246" s="42"/>
      <c r="B246" s="181" t="s">
        <v>83</v>
      </c>
      <c r="C246" s="183" t="s">
        <v>324</v>
      </c>
      <c r="D246" s="183" t="s">
        <v>324</v>
      </c>
      <c r="E246" s="8" t="s">
        <v>319</v>
      </c>
      <c r="F246" s="173" t="s">
        <v>54</v>
      </c>
      <c r="G246" s="47"/>
      <c r="H246" s="47"/>
      <c r="I246" s="42"/>
      <c r="J246" s="42"/>
      <c r="K246" s="42"/>
      <c r="L246" s="42">
        <v>1</v>
      </c>
      <c r="M246" s="42"/>
      <c r="N246" s="42"/>
      <c r="O246" s="47" t="s">
        <v>79</v>
      </c>
      <c r="P246" s="181" t="s">
        <v>120</v>
      </c>
      <c r="Q246" s="83"/>
    </row>
    <row r="247" spans="1:17" ht="31.5" customHeight="1" x14ac:dyDescent="0.25">
      <c r="A247" s="42"/>
      <c r="B247" s="182"/>
      <c r="C247" s="184"/>
      <c r="D247" s="184"/>
      <c r="E247" s="42" t="s">
        <v>314</v>
      </c>
      <c r="F247" s="174"/>
      <c r="G247" s="47"/>
      <c r="H247" s="47"/>
      <c r="I247" s="42"/>
      <c r="J247" s="42"/>
      <c r="K247" s="42"/>
      <c r="L247" s="42">
        <v>704.2</v>
      </c>
      <c r="M247" s="42"/>
      <c r="N247" s="42"/>
      <c r="O247" s="47" t="s">
        <v>228</v>
      </c>
      <c r="P247" s="182"/>
      <c r="Q247" s="83"/>
    </row>
    <row r="248" spans="1:17" ht="90" customHeight="1" x14ac:dyDescent="0.25">
      <c r="A248" s="42"/>
      <c r="B248" s="181" t="s">
        <v>308</v>
      </c>
      <c r="C248" s="183" t="s">
        <v>329</v>
      </c>
      <c r="D248" s="183" t="s">
        <v>329</v>
      </c>
      <c r="E248" s="8" t="s">
        <v>319</v>
      </c>
      <c r="F248" s="173" t="s">
        <v>299</v>
      </c>
      <c r="G248" s="47"/>
      <c r="H248" s="47"/>
      <c r="I248" s="42"/>
      <c r="J248" s="42"/>
      <c r="K248" s="42">
        <v>1</v>
      </c>
      <c r="L248" s="42"/>
      <c r="M248" s="42"/>
      <c r="N248" s="42" t="s">
        <v>18</v>
      </c>
      <c r="O248" s="47"/>
      <c r="P248" s="181" t="s">
        <v>121</v>
      </c>
      <c r="Q248" s="83"/>
    </row>
    <row r="249" spans="1:17" ht="15.75" customHeight="1" x14ac:dyDescent="0.25">
      <c r="A249" s="42"/>
      <c r="B249" s="182"/>
      <c r="C249" s="184"/>
      <c r="D249" s="184"/>
      <c r="E249" s="42" t="s">
        <v>314</v>
      </c>
      <c r="F249" s="174"/>
      <c r="G249" s="47"/>
      <c r="H249" s="47"/>
      <c r="I249" s="42"/>
      <c r="J249" s="42"/>
      <c r="K249" s="42">
        <v>7.5</v>
      </c>
      <c r="L249" s="42"/>
      <c r="M249" s="42"/>
      <c r="N249" s="42"/>
      <c r="O249" s="47" t="s">
        <v>232</v>
      </c>
      <c r="P249" s="182"/>
      <c r="Q249" s="83"/>
    </row>
    <row r="250" spans="1:17" ht="60" customHeight="1" x14ac:dyDescent="0.25">
      <c r="A250" s="42"/>
      <c r="B250" s="181" t="s">
        <v>76</v>
      </c>
      <c r="C250" s="183" t="s">
        <v>329</v>
      </c>
      <c r="D250" s="183" t="s">
        <v>329</v>
      </c>
      <c r="E250" s="8" t="s">
        <v>334</v>
      </c>
      <c r="F250" s="173" t="s">
        <v>54</v>
      </c>
      <c r="G250" s="47"/>
      <c r="H250" s="47"/>
      <c r="I250" s="42"/>
      <c r="J250" s="42"/>
      <c r="K250" s="42"/>
      <c r="L250" s="42">
        <v>4.5</v>
      </c>
      <c r="M250" s="42"/>
      <c r="N250" s="42" t="s">
        <v>17</v>
      </c>
      <c r="O250" s="47"/>
      <c r="P250" s="181" t="s">
        <v>121</v>
      </c>
      <c r="Q250" s="83"/>
    </row>
    <row r="251" spans="1:17" ht="15.75" customHeight="1" x14ac:dyDescent="0.25">
      <c r="A251" s="42"/>
      <c r="B251" s="182"/>
      <c r="C251" s="184"/>
      <c r="D251" s="184"/>
      <c r="E251" s="42">
        <v>710</v>
      </c>
      <c r="F251" s="174"/>
      <c r="G251" s="47"/>
      <c r="H251" s="47"/>
      <c r="I251" s="42"/>
      <c r="J251" s="42"/>
      <c r="K251" s="42"/>
      <c r="L251" s="42">
        <v>710</v>
      </c>
      <c r="M251" s="42"/>
      <c r="N251" s="42"/>
      <c r="O251" s="47" t="s">
        <v>230</v>
      </c>
      <c r="P251" s="182"/>
      <c r="Q251" s="83"/>
    </row>
    <row r="252" spans="1:17" ht="60" customHeight="1" x14ac:dyDescent="0.25">
      <c r="A252" s="42"/>
      <c r="B252" s="181" t="s">
        <v>90</v>
      </c>
      <c r="C252" s="177" t="s">
        <v>324</v>
      </c>
      <c r="D252" s="177" t="s">
        <v>325</v>
      </c>
      <c r="E252" s="8" t="s">
        <v>319</v>
      </c>
      <c r="F252" s="3" t="s">
        <v>54</v>
      </c>
      <c r="G252" s="47"/>
      <c r="H252" s="47"/>
      <c r="I252" s="42"/>
      <c r="J252" s="42"/>
      <c r="K252" s="42"/>
      <c r="L252" s="42">
        <v>1</v>
      </c>
      <c r="M252" s="42"/>
      <c r="N252" s="42" t="s">
        <v>79</v>
      </c>
      <c r="O252" s="47"/>
      <c r="P252" s="181" t="s">
        <v>122</v>
      </c>
      <c r="Q252" s="83"/>
    </row>
    <row r="253" spans="1:17" ht="15.75" customHeight="1" x14ac:dyDescent="0.25">
      <c r="A253" s="42"/>
      <c r="B253" s="182"/>
      <c r="C253" s="178"/>
      <c r="D253" s="178"/>
      <c r="E253" s="63" t="s">
        <v>314</v>
      </c>
      <c r="F253" s="47"/>
      <c r="G253" s="47"/>
      <c r="H253" s="47"/>
      <c r="I253" s="42"/>
      <c r="J253" s="42"/>
      <c r="K253" s="42"/>
      <c r="L253" s="63">
        <v>75</v>
      </c>
      <c r="M253" s="63">
        <v>61.8</v>
      </c>
      <c r="N253" s="42"/>
      <c r="O253" s="47" t="s">
        <v>228</v>
      </c>
      <c r="P253" s="182"/>
      <c r="Q253" s="83"/>
    </row>
    <row r="254" spans="1:17" s="92" customFormat="1" x14ac:dyDescent="0.25">
      <c r="A254" s="88"/>
      <c r="B254" s="117" t="s">
        <v>14</v>
      </c>
      <c r="C254" s="81"/>
      <c r="D254" s="81"/>
      <c r="E254" s="81"/>
      <c r="F254" s="89"/>
      <c r="G254" s="116">
        <f t="shared" ref="G254:J254" si="6">SUM(G255:G257)</f>
        <v>234.81</v>
      </c>
      <c r="H254" s="116">
        <f t="shared" si="6"/>
        <v>355.37099999999998</v>
      </c>
      <c r="I254" s="116">
        <f t="shared" si="6"/>
        <v>0</v>
      </c>
      <c r="J254" s="116">
        <f t="shared" si="6"/>
        <v>0</v>
      </c>
      <c r="K254" s="116">
        <f>SUM(K255:K257)</f>
        <v>7.5</v>
      </c>
      <c r="L254" s="116">
        <f t="shared" ref="L254:M254" si="7">SUM(L255:L257)</f>
        <v>1489.2</v>
      </c>
      <c r="M254" s="116">
        <f t="shared" si="7"/>
        <v>203.89999999999998</v>
      </c>
      <c r="N254" s="81"/>
      <c r="O254" s="89"/>
      <c r="P254" s="90"/>
      <c r="Q254" s="91"/>
    </row>
    <row r="255" spans="1:17" s="92" customFormat="1" x14ac:dyDescent="0.25">
      <c r="A255" s="88"/>
      <c r="B255" s="118" t="s">
        <v>13</v>
      </c>
      <c r="C255" s="81"/>
      <c r="D255" s="81"/>
      <c r="E255" s="81"/>
      <c r="F255" s="89"/>
      <c r="G255" s="119"/>
      <c r="H255" s="119"/>
      <c r="I255" s="119"/>
      <c r="J255" s="119"/>
      <c r="K255" s="119">
        <f>K249</f>
        <v>7.5</v>
      </c>
      <c r="L255" s="119"/>
      <c r="M255" s="119"/>
      <c r="N255" s="81"/>
      <c r="O255" s="89"/>
      <c r="P255" s="90"/>
      <c r="Q255" s="91"/>
    </row>
    <row r="256" spans="1:17" s="92" customFormat="1" x14ac:dyDescent="0.25">
      <c r="A256" s="88"/>
      <c r="B256" s="118" t="s">
        <v>92</v>
      </c>
      <c r="C256" s="81"/>
      <c r="D256" s="81"/>
      <c r="E256" s="81"/>
      <c r="F256" s="89"/>
      <c r="G256" s="115">
        <f>G245+G239</f>
        <v>234.81</v>
      </c>
      <c r="H256" s="115">
        <f>H245+H239</f>
        <v>297.40899999999999</v>
      </c>
      <c r="I256" s="81"/>
      <c r="J256" s="81"/>
      <c r="K256" s="102"/>
      <c r="L256" s="115">
        <f>L253+L247</f>
        <v>779.2</v>
      </c>
      <c r="M256" s="115">
        <f>M253+M241</f>
        <v>203.89999999999998</v>
      </c>
      <c r="N256" s="81"/>
      <c r="O256" s="89"/>
      <c r="P256" s="90"/>
      <c r="Q256" s="91"/>
    </row>
    <row r="257" spans="1:17" s="92" customFormat="1" x14ac:dyDescent="0.25">
      <c r="A257" s="88"/>
      <c r="B257" s="118" t="s">
        <v>12</v>
      </c>
      <c r="C257" s="81"/>
      <c r="D257" s="81"/>
      <c r="E257" s="81"/>
      <c r="F257" s="89"/>
      <c r="G257" s="81">
        <f>0</f>
        <v>0</v>
      </c>
      <c r="H257" s="81">
        <f>H244</f>
        <v>57.962000000000003</v>
      </c>
      <c r="I257" s="115"/>
      <c r="J257" s="81"/>
      <c r="K257" s="102"/>
      <c r="L257" s="153">
        <f>L251</f>
        <v>710</v>
      </c>
      <c r="M257" s="115"/>
      <c r="N257" s="81"/>
      <c r="O257" s="89"/>
      <c r="P257" s="89"/>
      <c r="Q257" s="91"/>
    </row>
    <row r="258" spans="1:17" customFormat="1" ht="75" x14ac:dyDescent="0.25">
      <c r="A258" s="42"/>
      <c r="B258" s="17" t="s">
        <v>288</v>
      </c>
      <c r="C258" s="31" t="s">
        <v>298</v>
      </c>
      <c r="D258" s="31" t="s">
        <v>21</v>
      </c>
      <c r="E258" s="42" t="s">
        <v>41</v>
      </c>
      <c r="F258" s="36"/>
      <c r="G258" s="3">
        <v>38</v>
      </c>
      <c r="H258" s="3">
        <v>33</v>
      </c>
      <c r="I258" s="3">
        <v>31</v>
      </c>
      <c r="J258" s="3">
        <v>30</v>
      </c>
      <c r="K258" s="3">
        <v>29</v>
      </c>
      <c r="L258" s="3">
        <v>27</v>
      </c>
      <c r="M258" s="3">
        <v>27</v>
      </c>
      <c r="N258" s="3"/>
      <c r="O258" s="61"/>
      <c r="P258" s="78"/>
      <c r="Q258" s="85"/>
    </row>
    <row r="259" spans="1:17" ht="60" customHeight="1" x14ac:dyDescent="0.25">
      <c r="A259" s="42"/>
      <c r="B259" s="181" t="s">
        <v>242</v>
      </c>
      <c r="C259" s="177" t="s">
        <v>324</v>
      </c>
      <c r="D259" s="177" t="s">
        <v>324</v>
      </c>
      <c r="E259" s="8" t="s">
        <v>334</v>
      </c>
      <c r="F259" s="173" t="s">
        <v>54</v>
      </c>
      <c r="G259" s="47"/>
      <c r="H259" s="47"/>
      <c r="I259" s="42"/>
      <c r="J259" s="42"/>
      <c r="K259" s="42">
        <v>19</v>
      </c>
      <c r="L259" s="42"/>
      <c r="M259" s="42"/>
      <c r="N259" s="42" t="s">
        <v>79</v>
      </c>
      <c r="P259" s="181" t="s">
        <v>125</v>
      </c>
      <c r="Q259" s="83"/>
    </row>
    <row r="260" spans="1:17" ht="35.25" customHeight="1" x14ac:dyDescent="0.25">
      <c r="A260" s="42"/>
      <c r="B260" s="182"/>
      <c r="C260" s="178"/>
      <c r="D260" s="178"/>
      <c r="E260" s="42">
        <v>373.53500000000003</v>
      </c>
      <c r="F260" s="174"/>
      <c r="G260" s="47"/>
      <c r="H260" s="47"/>
      <c r="I260" s="42"/>
      <c r="J260" s="42"/>
      <c r="K260" s="42">
        <v>373.53500000000003</v>
      </c>
      <c r="L260" s="42"/>
      <c r="M260" s="42"/>
      <c r="N260" s="42"/>
      <c r="O260" s="47" t="s">
        <v>291</v>
      </c>
      <c r="P260" s="182"/>
      <c r="Q260" s="83"/>
    </row>
    <row r="261" spans="1:17" s="92" customFormat="1" x14ac:dyDescent="0.25">
      <c r="A261" s="88"/>
      <c r="B261" s="117" t="s">
        <v>14</v>
      </c>
      <c r="C261" s="81"/>
      <c r="D261" s="81"/>
      <c r="E261" s="81"/>
      <c r="F261" s="89"/>
      <c r="G261" s="116">
        <f t="shared" ref="G261:M261" si="8">SUM(G262:G262)</f>
        <v>0</v>
      </c>
      <c r="H261" s="116">
        <f t="shared" si="8"/>
        <v>0</v>
      </c>
      <c r="I261" s="116">
        <f t="shared" si="8"/>
        <v>0</v>
      </c>
      <c r="J261" s="116">
        <f t="shared" si="8"/>
        <v>0</v>
      </c>
      <c r="K261" s="116">
        <f t="shared" si="8"/>
        <v>373.53500000000003</v>
      </c>
      <c r="L261" s="116">
        <f t="shared" si="8"/>
        <v>0</v>
      </c>
      <c r="M261" s="116">
        <f t="shared" si="8"/>
        <v>0</v>
      </c>
      <c r="N261" s="81"/>
      <c r="O261" s="89"/>
      <c r="P261" s="90"/>
      <c r="Q261" s="91"/>
    </row>
    <row r="262" spans="1:17" s="92" customFormat="1" x14ac:dyDescent="0.25">
      <c r="A262" s="88"/>
      <c r="B262" s="118" t="s">
        <v>92</v>
      </c>
      <c r="C262" s="81"/>
      <c r="D262" s="81"/>
      <c r="E262" s="81"/>
      <c r="F262" s="89"/>
      <c r="G262" s="115"/>
      <c r="H262" s="115"/>
      <c r="I262" s="81"/>
      <c r="J262" s="81"/>
      <c r="K262" s="102">
        <f>K260</f>
        <v>373.53500000000003</v>
      </c>
      <c r="L262" s="115"/>
      <c r="M262" s="115"/>
      <c r="N262" s="81"/>
      <c r="O262" s="89"/>
      <c r="P262" s="90"/>
      <c r="Q262" s="91"/>
    </row>
    <row r="263" spans="1:17" customFormat="1" ht="75" x14ac:dyDescent="0.25">
      <c r="A263" s="42"/>
      <c r="B263" s="17" t="s">
        <v>152</v>
      </c>
      <c r="C263" s="31" t="s">
        <v>298</v>
      </c>
      <c r="D263" s="31" t="s">
        <v>21</v>
      </c>
      <c r="E263" s="42" t="s">
        <v>41</v>
      </c>
      <c r="F263" s="36"/>
      <c r="G263" s="3">
        <v>9.1999999999999993</v>
      </c>
      <c r="H263" s="3">
        <v>6.2</v>
      </c>
      <c r="I263" s="3">
        <v>10.8</v>
      </c>
      <c r="J263" s="3">
        <v>11</v>
      </c>
      <c r="K263" s="3">
        <v>11.2</v>
      </c>
      <c r="L263" s="3">
        <v>11.5</v>
      </c>
      <c r="M263" s="3">
        <v>11.8</v>
      </c>
      <c r="N263" s="3"/>
      <c r="O263" s="61"/>
      <c r="P263" s="78"/>
      <c r="Q263" s="85"/>
    </row>
    <row r="264" spans="1:17" customFormat="1" ht="75" x14ac:dyDescent="0.25">
      <c r="A264" s="42"/>
      <c r="B264" s="17" t="s">
        <v>153</v>
      </c>
      <c r="C264" s="31" t="s">
        <v>298</v>
      </c>
      <c r="D264" s="31" t="s">
        <v>325</v>
      </c>
      <c r="E264" s="42" t="s">
        <v>22</v>
      </c>
      <c r="F264" s="36"/>
      <c r="G264" s="3">
        <v>35</v>
      </c>
      <c r="H264" s="19"/>
      <c r="I264" s="3">
        <v>39</v>
      </c>
      <c r="J264" s="3">
        <v>46.4</v>
      </c>
      <c r="K264" s="3">
        <v>44.1</v>
      </c>
      <c r="L264" s="3">
        <v>44.1</v>
      </c>
      <c r="M264" s="11">
        <v>42.2</v>
      </c>
      <c r="N264" s="11"/>
      <c r="O264" s="61"/>
      <c r="P264" s="78"/>
      <c r="Q264" s="85"/>
    </row>
    <row r="265" spans="1:17" ht="40.5" customHeight="1" x14ac:dyDescent="0.25">
      <c r="A265" s="42"/>
      <c r="B265" s="181" t="s">
        <v>309</v>
      </c>
      <c r="C265" s="183" t="s">
        <v>324</v>
      </c>
      <c r="D265" s="183" t="s">
        <v>324</v>
      </c>
      <c r="E265" s="8" t="s">
        <v>319</v>
      </c>
      <c r="F265" s="173" t="s">
        <v>54</v>
      </c>
      <c r="G265" s="47"/>
      <c r="H265" s="47"/>
      <c r="I265" s="42"/>
      <c r="J265" s="42"/>
      <c r="K265" s="42" t="s">
        <v>336</v>
      </c>
      <c r="L265" s="42"/>
      <c r="M265" s="42"/>
      <c r="N265" s="42" t="s">
        <v>18</v>
      </c>
      <c r="P265" s="181" t="s">
        <v>114</v>
      </c>
      <c r="Q265" s="83"/>
    </row>
    <row r="266" spans="1:17" ht="15.75" customHeight="1" x14ac:dyDescent="0.25">
      <c r="A266" s="42"/>
      <c r="B266" s="182"/>
      <c r="C266" s="184"/>
      <c r="D266" s="184"/>
      <c r="E266" s="42" t="s">
        <v>314</v>
      </c>
      <c r="F266" s="174"/>
      <c r="G266" s="47"/>
      <c r="H266" s="47"/>
      <c r="I266" s="42"/>
      <c r="J266" s="42"/>
      <c r="K266" s="42">
        <v>30.3</v>
      </c>
      <c r="L266" s="42"/>
      <c r="M266" s="42"/>
      <c r="N266" s="42"/>
      <c r="O266" s="47" t="s">
        <v>233</v>
      </c>
      <c r="P266" s="182"/>
      <c r="Q266" s="83"/>
    </row>
    <row r="267" spans="1:17" ht="30" customHeight="1" x14ac:dyDescent="0.25">
      <c r="A267" s="42"/>
      <c r="B267" s="181" t="s">
        <v>80</v>
      </c>
      <c r="C267" s="183" t="s">
        <v>324</v>
      </c>
      <c r="D267" s="183" t="s">
        <v>324</v>
      </c>
      <c r="E267" s="8" t="s">
        <v>319</v>
      </c>
      <c r="F267" s="173" t="s">
        <v>54</v>
      </c>
      <c r="G267" s="47"/>
      <c r="H267" s="47"/>
      <c r="I267" s="42"/>
      <c r="J267" s="42"/>
      <c r="K267" s="42"/>
      <c r="L267" s="42" t="s">
        <v>315</v>
      </c>
      <c r="M267" s="42"/>
      <c r="N267" s="42" t="s">
        <v>79</v>
      </c>
      <c r="P267" s="181" t="s">
        <v>337</v>
      </c>
      <c r="Q267" s="83"/>
    </row>
    <row r="268" spans="1:17" ht="15.75" customHeight="1" x14ac:dyDescent="0.25">
      <c r="A268" s="42"/>
      <c r="B268" s="182"/>
      <c r="C268" s="184"/>
      <c r="D268" s="184"/>
      <c r="E268" s="42" t="s">
        <v>314</v>
      </c>
      <c r="F268" s="174"/>
      <c r="G268" s="47"/>
      <c r="H268" s="47"/>
      <c r="I268" s="42"/>
      <c r="J268" s="42"/>
      <c r="K268" s="42"/>
      <c r="L268" s="42">
        <v>381.2</v>
      </c>
      <c r="M268" s="42"/>
      <c r="N268" s="42"/>
      <c r="O268" s="47" t="s">
        <v>234</v>
      </c>
      <c r="P268" s="182"/>
      <c r="Q268" s="83"/>
    </row>
    <row r="269" spans="1:17" ht="30" customHeight="1" x14ac:dyDescent="0.25">
      <c r="A269" s="42"/>
      <c r="B269" s="181" t="s">
        <v>81</v>
      </c>
      <c r="C269" s="183" t="s">
        <v>324</v>
      </c>
      <c r="D269" s="183" t="s">
        <v>324</v>
      </c>
      <c r="E269" s="8" t="s">
        <v>334</v>
      </c>
      <c r="F269" s="173" t="s">
        <v>54</v>
      </c>
      <c r="G269" s="47"/>
      <c r="H269" s="47"/>
      <c r="I269" s="62"/>
      <c r="J269" s="42"/>
      <c r="K269" s="42"/>
      <c r="L269" s="146">
        <v>6.5</v>
      </c>
      <c r="M269" s="42"/>
      <c r="N269" s="42" t="s">
        <v>79</v>
      </c>
      <c r="P269" s="181" t="s">
        <v>82</v>
      </c>
      <c r="Q269" s="83"/>
    </row>
    <row r="270" spans="1:17" ht="25.5" customHeight="1" x14ac:dyDescent="0.25">
      <c r="A270" s="42"/>
      <c r="B270" s="182"/>
      <c r="C270" s="184"/>
      <c r="D270" s="184"/>
      <c r="E270" s="42" t="s">
        <v>314</v>
      </c>
      <c r="F270" s="174"/>
      <c r="G270" s="47"/>
      <c r="H270" s="47"/>
      <c r="I270" s="62"/>
      <c r="J270" s="42"/>
      <c r="K270" s="42"/>
      <c r="L270" s="42">
        <v>297.00099999999998</v>
      </c>
      <c r="M270" s="42"/>
      <c r="N270" s="42"/>
      <c r="O270" s="47" t="s">
        <v>235</v>
      </c>
      <c r="P270" s="182"/>
      <c r="Q270" s="83"/>
    </row>
    <row r="271" spans="1:17" ht="30.75" customHeight="1" x14ac:dyDescent="0.25">
      <c r="A271" s="42"/>
      <c r="B271" s="181" t="s">
        <v>88</v>
      </c>
      <c r="C271" s="183" t="s">
        <v>324</v>
      </c>
      <c r="D271" s="183" t="s">
        <v>324</v>
      </c>
      <c r="E271" s="8" t="s">
        <v>319</v>
      </c>
      <c r="F271" s="173" t="s">
        <v>54</v>
      </c>
      <c r="G271" s="47"/>
      <c r="H271" s="47"/>
      <c r="I271" s="62"/>
      <c r="J271" s="42"/>
      <c r="K271" s="42"/>
      <c r="L271" s="42" t="s">
        <v>338</v>
      </c>
      <c r="M271" s="42"/>
      <c r="N271" s="42" t="s">
        <v>79</v>
      </c>
      <c r="P271" s="181" t="s">
        <v>124</v>
      </c>
      <c r="Q271" s="83"/>
    </row>
    <row r="272" spans="1:17" ht="26.25" customHeight="1" x14ac:dyDescent="0.25">
      <c r="A272" s="42"/>
      <c r="B272" s="182"/>
      <c r="C272" s="184"/>
      <c r="D272" s="184"/>
      <c r="E272" s="42" t="s">
        <v>314</v>
      </c>
      <c r="F272" s="174"/>
      <c r="G272" s="47"/>
      <c r="H272" s="47"/>
      <c r="I272" s="62"/>
      <c r="J272" s="42"/>
      <c r="K272" s="42"/>
      <c r="L272" s="42">
        <v>305.2</v>
      </c>
      <c r="M272" s="42"/>
      <c r="N272" s="42"/>
      <c r="O272" s="47" t="s">
        <v>234</v>
      </c>
      <c r="P272" s="182"/>
      <c r="Q272" s="83"/>
    </row>
    <row r="273" spans="1:17" s="92" customFormat="1" x14ac:dyDescent="0.25">
      <c r="A273" s="88"/>
      <c r="B273" s="117" t="s">
        <v>14</v>
      </c>
      <c r="C273" s="81"/>
      <c r="D273" s="81"/>
      <c r="E273" s="81"/>
      <c r="F273" s="89"/>
      <c r="G273" s="116">
        <f t="shared" ref="G273" si="9">SUM(G274:G276)</f>
        <v>0</v>
      </c>
      <c r="H273" s="116">
        <f t="shared" ref="H273" si="10">SUM(H274:H276)</f>
        <v>0</v>
      </c>
      <c r="I273" s="116">
        <f t="shared" ref="I273" si="11">SUM(I274:I276)</f>
        <v>0</v>
      </c>
      <c r="J273" s="116">
        <f t="shared" ref="J273" si="12">SUM(J274:J276)</f>
        <v>0</v>
      </c>
      <c r="K273" s="116">
        <f>SUM(K274:K276)</f>
        <v>30.3</v>
      </c>
      <c r="L273" s="116">
        <f t="shared" ref="L273" si="13">SUM(L274:L276)</f>
        <v>983.40100000000007</v>
      </c>
      <c r="M273" s="116">
        <f t="shared" ref="M273" si="14">SUM(M274:M276)</f>
        <v>0</v>
      </c>
      <c r="N273" s="81"/>
      <c r="O273" s="89"/>
      <c r="P273" s="90"/>
      <c r="Q273" s="91"/>
    </row>
    <row r="274" spans="1:17" s="92" customFormat="1" x14ac:dyDescent="0.25">
      <c r="A274" s="88"/>
      <c r="B274" s="118" t="s">
        <v>13</v>
      </c>
      <c r="C274" s="81"/>
      <c r="D274" s="81"/>
      <c r="E274" s="81"/>
      <c r="F274" s="89"/>
      <c r="G274" s="119"/>
      <c r="H274" s="119"/>
      <c r="I274" s="119"/>
      <c r="J274" s="119"/>
      <c r="K274" s="119">
        <f>K266</f>
        <v>30.3</v>
      </c>
      <c r="L274" s="119"/>
      <c r="M274" s="119"/>
      <c r="N274" s="81"/>
      <c r="O274" s="89"/>
      <c r="P274" s="90"/>
      <c r="Q274" s="91"/>
    </row>
    <row r="275" spans="1:17" s="92" customFormat="1" x14ac:dyDescent="0.25">
      <c r="A275" s="88"/>
      <c r="B275" s="118" t="s">
        <v>92</v>
      </c>
      <c r="C275" s="81"/>
      <c r="D275" s="81"/>
      <c r="E275" s="81"/>
      <c r="F275" s="89"/>
      <c r="G275" s="115"/>
      <c r="H275" s="115"/>
      <c r="I275" s="81"/>
      <c r="J275" s="81"/>
      <c r="K275" s="102"/>
      <c r="L275" s="115">
        <f>L268+L270+L272</f>
        <v>983.40100000000007</v>
      </c>
      <c r="M275" s="115"/>
      <c r="N275" s="81"/>
      <c r="O275" s="89"/>
      <c r="P275" s="90"/>
      <c r="Q275" s="91"/>
    </row>
    <row r="276" spans="1:17" ht="28.5" x14ac:dyDescent="0.25">
      <c r="A276" s="43"/>
      <c r="B276" s="56" t="s">
        <v>154</v>
      </c>
      <c r="C276" s="42"/>
      <c r="D276" s="42"/>
      <c r="E276" s="42"/>
      <c r="F276" s="47"/>
      <c r="G276" s="47"/>
      <c r="H276" s="47"/>
      <c r="I276" s="62"/>
      <c r="J276" s="42"/>
      <c r="K276" s="42"/>
      <c r="L276" s="42"/>
      <c r="M276" s="42"/>
      <c r="N276" s="42"/>
      <c r="O276" s="47"/>
      <c r="P276" s="79"/>
      <c r="Q276" s="83"/>
    </row>
    <row r="277" spans="1:17" ht="75" x14ac:dyDescent="0.25">
      <c r="A277" s="43">
        <v>77</v>
      </c>
      <c r="B277" s="17" t="s">
        <v>155</v>
      </c>
      <c r="C277" s="31" t="s">
        <v>298</v>
      </c>
      <c r="D277" s="31" t="s">
        <v>325</v>
      </c>
      <c r="E277" s="42" t="s">
        <v>22</v>
      </c>
      <c r="F277" s="47"/>
      <c r="G277" s="47"/>
      <c r="H277" s="47"/>
      <c r="I277" s="28">
        <v>22.7</v>
      </c>
      <c r="J277" s="42">
        <v>23.1</v>
      </c>
      <c r="K277" s="42">
        <v>23.2</v>
      </c>
      <c r="L277" s="42">
        <v>23.3</v>
      </c>
      <c r="M277" s="42">
        <v>23.3</v>
      </c>
      <c r="N277" s="42"/>
      <c r="O277" s="47"/>
      <c r="P277" s="79"/>
      <c r="Q277" s="83"/>
    </row>
    <row r="278" spans="1:17" x14ac:dyDescent="0.25">
      <c r="A278" s="46"/>
      <c r="B278" s="13" t="s">
        <v>156</v>
      </c>
      <c r="C278" s="42"/>
      <c r="D278" s="31"/>
      <c r="E278" s="42"/>
      <c r="F278" s="47"/>
      <c r="G278" s="47"/>
      <c r="H278" s="47"/>
      <c r="I278" s="28"/>
      <c r="J278" s="42"/>
      <c r="K278" s="42"/>
      <c r="L278" s="42"/>
      <c r="M278" s="42"/>
      <c r="N278" s="42"/>
      <c r="O278" s="47"/>
      <c r="P278" s="79"/>
      <c r="Q278" s="83"/>
    </row>
    <row r="279" spans="1:17" ht="71.25" x14ac:dyDescent="0.25">
      <c r="A279" s="46"/>
      <c r="B279" s="7" t="s">
        <v>157</v>
      </c>
      <c r="C279" s="42"/>
      <c r="D279" s="31"/>
      <c r="E279" s="42"/>
      <c r="F279" s="47"/>
      <c r="G279" s="47"/>
      <c r="H279" s="47"/>
      <c r="I279" s="28"/>
      <c r="J279" s="42"/>
      <c r="K279" s="42"/>
      <c r="L279" s="42"/>
      <c r="M279" s="42"/>
      <c r="N279" s="42"/>
      <c r="O279" s="47"/>
      <c r="P279" s="79"/>
      <c r="Q279" s="83"/>
    </row>
    <row r="280" spans="1:17" ht="75" x14ac:dyDescent="0.25">
      <c r="A280" s="46">
        <v>80</v>
      </c>
      <c r="B280" s="7" t="s">
        <v>42</v>
      </c>
      <c r="C280" s="31" t="s">
        <v>298</v>
      </c>
      <c r="D280" s="31" t="s">
        <v>325</v>
      </c>
      <c r="E280" s="31" t="s">
        <v>22</v>
      </c>
      <c r="F280" s="47"/>
      <c r="G280" s="47">
        <v>0</v>
      </c>
      <c r="H280" s="47">
        <v>0</v>
      </c>
      <c r="I280" s="28">
        <v>0</v>
      </c>
      <c r="J280" s="42">
        <v>2</v>
      </c>
      <c r="K280" s="42">
        <v>8</v>
      </c>
      <c r="L280" s="42">
        <v>8</v>
      </c>
      <c r="M280" s="42">
        <v>8</v>
      </c>
      <c r="N280" s="42"/>
      <c r="O280" s="47"/>
      <c r="P280" s="79"/>
      <c r="Q280" s="83"/>
    </row>
    <row r="281" spans="1:17" customFormat="1" ht="15" customHeight="1" x14ac:dyDescent="0.25">
      <c r="A281" s="44"/>
      <c r="B281" s="203" t="s">
        <v>48</v>
      </c>
      <c r="C281" s="204"/>
      <c r="D281" s="204"/>
      <c r="E281" s="204"/>
      <c r="F281" s="204"/>
      <c r="G281" s="204"/>
      <c r="H281" s="204"/>
      <c r="I281" s="204"/>
      <c r="J281" s="204"/>
      <c r="K281" s="204"/>
      <c r="L281" s="204"/>
      <c r="M281" s="204"/>
      <c r="N281" s="204"/>
      <c r="O281" s="204"/>
      <c r="P281" s="204"/>
      <c r="Q281" s="85"/>
    </row>
    <row r="282" spans="1:17" customFormat="1" x14ac:dyDescent="0.25">
      <c r="A282" s="42"/>
      <c r="B282" s="13" t="s">
        <v>43</v>
      </c>
      <c r="C282" s="42"/>
      <c r="D282" s="31"/>
      <c r="E282" s="42"/>
      <c r="F282" s="3"/>
      <c r="G282" s="3"/>
      <c r="H282" s="3"/>
      <c r="I282" s="3"/>
      <c r="J282" s="3"/>
      <c r="K282" s="3"/>
      <c r="L282" s="3"/>
      <c r="M282" s="69"/>
      <c r="N282" s="87"/>
      <c r="O282" s="61"/>
      <c r="P282" s="78"/>
      <c r="Q282" s="85"/>
    </row>
    <row r="283" spans="1:17" customFormat="1" ht="75" x14ac:dyDescent="0.25">
      <c r="A283" s="42">
        <v>81</v>
      </c>
      <c r="B283" s="12" t="s">
        <v>44</v>
      </c>
      <c r="C283" s="31" t="s">
        <v>297</v>
      </c>
      <c r="D283" s="31" t="s">
        <v>21</v>
      </c>
      <c r="E283" s="4" t="s">
        <v>47</v>
      </c>
      <c r="F283" s="36"/>
      <c r="G283" s="11">
        <v>57.3</v>
      </c>
      <c r="H283" s="28">
        <v>8.6999999999999993</v>
      </c>
      <c r="I283" s="4">
        <v>46.1</v>
      </c>
      <c r="J283" s="4">
        <v>53.3</v>
      </c>
      <c r="K283" s="4">
        <v>61.5</v>
      </c>
      <c r="L283" s="4">
        <v>70.400000000000006</v>
      </c>
      <c r="M283" s="4">
        <v>80.099999999999994</v>
      </c>
      <c r="N283" s="4"/>
      <c r="O283" s="61"/>
      <c r="P283" s="78"/>
      <c r="Q283" s="85"/>
    </row>
    <row r="284" spans="1:17" customFormat="1" x14ac:dyDescent="0.25">
      <c r="A284" s="42"/>
      <c r="B284" s="13" t="s">
        <v>275</v>
      </c>
      <c r="C284" s="42"/>
      <c r="D284" s="31"/>
      <c r="E284" s="42"/>
      <c r="F284" s="36"/>
      <c r="G284" s="11"/>
      <c r="H284" s="28"/>
      <c r="I284" s="4"/>
      <c r="J284" s="4"/>
      <c r="K284" s="4"/>
      <c r="L284" s="4"/>
      <c r="M284" s="4"/>
      <c r="N284" s="4"/>
      <c r="O284" s="61"/>
      <c r="P284" s="78"/>
      <c r="Q284" s="85"/>
    </row>
    <row r="285" spans="1:17" customFormat="1" ht="75" x14ac:dyDescent="0.25">
      <c r="A285" s="42">
        <v>82</v>
      </c>
      <c r="B285" s="12" t="s">
        <v>158</v>
      </c>
      <c r="C285" s="31" t="s">
        <v>297</v>
      </c>
      <c r="D285" s="31" t="s">
        <v>21</v>
      </c>
      <c r="E285" s="4" t="s">
        <v>47</v>
      </c>
      <c r="F285" s="36"/>
      <c r="G285" s="11">
        <v>1.2</v>
      </c>
      <c r="H285" s="28">
        <v>0.8</v>
      </c>
      <c r="I285" s="4">
        <v>2.4</v>
      </c>
      <c r="J285" s="4">
        <v>3.2</v>
      </c>
      <c r="K285" s="4">
        <v>3.8</v>
      </c>
      <c r="L285" s="4">
        <v>4.5</v>
      </c>
      <c r="M285" s="4">
        <v>5.0999999999999996</v>
      </c>
      <c r="N285" s="4"/>
      <c r="O285" s="61"/>
      <c r="P285" s="78"/>
      <c r="Q285" s="85"/>
    </row>
    <row r="286" spans="1:17" customFormat="1" x14ac:dyDescent="0.25">
      <c r="A286" s="42"/>
      <c r="B286" s="13" t="s">
        <v>45</v>
      </c>
      <c r="C286" s="31"/>
      <c r="D286" s="31"/>
      <c r="E286" s="31"/>
      <c r="F286" s="36"/>
      <c r="G286" s="3"/>
      <c r="H286" s="61"/>
      <c r="I286" s="31"/>
      <c r="J286" s="31"/>
      <c r="K286" s="31"/>
      <c r="L286" s="31"/>
      <c r="M286" s="4"/>
      <c r="N286" s="4"/>
      <c r="O286" s="61"/>
      <c r="P286" s="78"/>
      <c r="Q286" s="85"/>
    </row>
    <row r="287" spans="1:17" customFormat="1" ht="30" x14ac:dyDescent="0.25">
      <c r="A287" s="42"/>
      <c r="B287" s="71" t="s">
        <v>160</v>
      </c>
      <c r="C287" s="31"/>
      <c r="D287" s="31"/>
      <c r="E287" s="31"/>
      <c r="F287" s="36"/>
      <c r="G287" s="3"/>
      <c r="H287" s="61"/>
      <c r="I287" s="31"/>
      <c r="J287" s="31"/>
      <c r="K287" s="31"/>
      <c r="L287" s="31"/>
      <c r="M287" s="4"/>
      <c r="N287" s="4"/>
      <c r="O287" s="61"/>
      <c r="P287" s="78"/>
      <c r="Q287" s="85"/>
    </row>
    <row r="288" spans="1:17" customFormat="1" ht="75" x14ac:dyDescent="0.25">
      <c r="A288" s="42">
        <v>83</v>
      </c>
      <c r="B288" s="10" t="s">
        <v>46</v>
      </c>
      <c r="C288" s="31" t="s">
        <v>297</v>
      </c>
      <c r="D288" s="31" t="s">
        <v>21</v>
      </c>
      <c r="E288" s="31" t="s">
        <v>47</v>
      </c>
      <c r="F288" s="36"/>
      <c r="G288" s="11">
        <v>13</v>
      </c>
      <c r="H288" s="11">
        <v>15.5</v>
      </c>
      <c r="I288" s="11">
        <v>42.5</v>
      </c>
      <c r="J288" s="11">
        <v>50</v>
      </c>
      <c r="K288" s="11">
        <v>65</v>
      </c>
      <c r="L288" s="11">
        <v>82.5</v>
      </c>
      <c r="M288" s="4">
        <v>92.5</v>
      </c>
      <c r="N288" s="4"/>
      <c r="O288" s="61"/>
      <c r="P288" s="78"/>
      <c r="Q288" s="85"/>
    </row>
    <row r="289" spans="1:17" customFormat="1" x14ac:dyDescent="0.25">
      <c r="A289" s="42"/>
      <c r="B289" s="13" t="s">
        <v>159</v>
      </c>
      <c r="C289" s="31"/>
      <c r="D289" s="31"/>
      <c r="E289" s="31"/>
      <c r="F289" s="36"/>
      <c r="G289" s="11"/>
      <c r="H289" s="11"/>
      <c r="I289" s="11"/>
      <c r="J289" s="11"/>
      <c r="K289" s="11"/>
      <c r="L289" s="11"/>
      <c r="M289" s="4"/>
      <c r="N289" s="4"/>
      <c r="O289" s="61"/>
      <c r="P289" s="78"/>
      <c r="Q289" s="85"/>
    </row>
    <row r="290" spans="1:17" customFormat="1" ht="30" x14ac:dyDescent="0.25">
      <c r="A290" s="42"/>
      <c r="B290" s="71" t="s">
        <v>160</v>
      </c>
      <c r="C290" s="31"/>
      <c r="D290" s="31"/>
      <c r="E290" s="31"/>
      <c r="F290" s="36"/>
      <c r="G290" s="11"/>
      <c r="H290" s="11"/>
      <c r="I290" s="11"/>
      <c r="J290" s="11"/>
      <c r="K290" s="11"/>
      <c r="L290" s="11"/>
      <c r="M290" s="4"/>
      <c r="N290" s="4"/>
      <c r="O290" s="61"/>
      <c r="P290" s="78"/>
      <c r="Q290" s="85"/>
    </row>
    <row r="291" spans="1:17" customFormat="1" ht="75" x14ac:dyDescent="0.25">
      <c r="A291" s="42">
        <v>84</v>
      </c>
      <c r="B291" s="10" t="s">
        <v>161</v>
      </c>
      <c r="C291" s="31" t="s">
        <v>297</v>
      </c>
      <c r="D291" s="31" t="s">
        <v>21</v>
      </c>
      <c r="E291" s="31" t="s">
        <v>47</v>
      </c>
      <c r="F291" s="36"/>
      <c r="G291" s="11">
        <v>1.1000000000000001</v>
      </c>
      <c r="H291" s="11">
        <v>0.5</v>
      </c>
      <c r="I291" s="11">
        <v>9.8000000000000007</v>
      </c>
      <c r="J291" s="11">
        <v>12.5</v>
      </c>
      <c r="K291" s="11">
        <v>17.600000000000001</v>
      </c>
      <c r="L291" s="11">
        <v>24.8</v>
      </c>
      <c r="M291" s="4">
        <v>29.6</v>
      </c>
      <c r="N291" s="4"/>
      <c r="O291" s="61"/>
      <c r="P291" s="78"/>
      <c r="Q291" s="85"/>
    </row>
    <row r="292" spans="1:17" customFormat="1" x14ac:dyDescent="0.25">
      <c r="A292" s="42"/>
      <c r="B292" s="13" t="s">
        <v>162</v>
      </c>
      <c r="C292" s="31"/>
      <c r="D292" s="31"/>
      <c r="E292" s="31"/>
      <c r="F292" s="36"/>
      <c r="G292" s="11"/>
      <c r="H292" s="11"/>
      <c r="I292" s="11"/>
      <c r="J292" s="11"/>
      <c r="K292" s="11"/>
      <c r="L292" s="11"/>
      <c r="M292" s="4"/>
      <c r="N292" s="4"/>
      <c r="O292" s="61"/>
      <c r="P292" s="78"/>
      <c r="Q292" s="85"/>
    </row>
    <row r="293" spans="1:17" customFormat="1" ht="30" x14ac:dyDescent="0.25">
      <c r="A293" s="42"/>
      <c r="B293" s="71" t="s">
        <v>163</v>
      </c>
      <c r="C293" s="31"/>
      <c r="D293" s="31"/>
      <c r="E293" s="31"/>
      <c r="F293" s="36"/>
      <c r="G293" s="11"/>
      <c r="H293" s="11"/>
      <c r="I293" s="11"/>
      <c r="J293" s="11"/>
      <c r="K293" s="11"/>
      <c r="L293" s="11"/>
      <c r="M293" s="4"/>
      <c r="N293" s="4"/>
      <c r="O293" s="61"/>
      <c r="P293" s="78"/>
      <c r="Q293" s="85"/>
    </row>
    <row r="294" spans="1:17" customFormat="1" ht="28.5" x14ac:dyDescent="0.25">
      <c r="A294" s="42"/>
      <c r="B294" s="10" t="s">
        <v>164</v>
      </c>
      <c r="C294" s="31"/>
      <c r="D294" s="31"/>
      <c r="E294" s="31"/>
      <c r="F294" s="36"/>
      <c r="G294" s="11"/>
      <c r="H294" s="11"/>
      <c r="I294" s="11"/>
      <c r="J294" s="11"/>
      <c r="K294" s="11"/>
      <c r="L294" s="11"/>
      <c r="M294" s="4"/>
      <c r="N294" s="4"/>
      <c r="O294" s="61"/>
      <c r="P294" s="78"/>
      <c r="Q294" s="85"/>
    </row>
    <row r="295" spans="1:17" customFormat="1" ht="42.75" x14ac:dyDescent="0.25">
      <c r="A295" s="42"/>
      <c r="B295" s="7" t="s">
        <v>165</v>
      </c>
      <c r="C295" s="31"/>
      <c r="D295" s="31"/>
      <c r="E295" s="31"/>
      <c r="F295" s="36"/>
      <c r="G295" s="11"/>
      <c r="H295" s="11"/>
      <c r="I295" s="11"/>
      <c r="J295" s="11"/>
      <c r="K295" s="11"/>
      <c r="L295" s="11"/>
      <c r="M295" s="4"/>
      <c r="N295" s="4"/>
      <c r="O295" s="61"/>
      <c r="P295" s="78"/>
      <c r="Q295" s="85"/>
    </row>
    <row r="296" spans="1:17" customFormat="1" ht="75" x14ac:dyDescent="0.25">
      <c r="A296" s="42">
        <v>85</v>
      </c>
      <c r="B296" s="10" t="s">
        <v>166</v>
      </c>
      <c r="C296" s="31" t="s">
        <v>298</v>
      </c>
      <c r="D296" s="31" t="s">
        <v>21</v>
      </c>
      <c r="E296" s="31" t="s">
        <v>22</v>
      </c>
      <c r="F296" s="36"/>
      <c r="G296" s="11"/>
      <c r="H296" s="11"/>
      <c r="I296" s="11">
        <v>25</v>
      </c>
      <c r="J296" s="11">
        <v>26</v>
      </c>
      <c r="K296" s="11">
        <v>27</v>
      </c>
      <c r="L296" s="11">
        <v>28</v>
      </c>
      <c r="M296" s="4">
        <v>28</v>
      </c>
      <c r="N296" s="4"/>
      <c r="O296" s="61"/>
      <c r="P296" s="78"/>
      <c r="Q296" s="85"/>
    </row>
    <row r="297" spans="1:17" customFormat="1" ht="15" customHeight="1" x14ac:dyDescent="0.25">
      <c r="A297" s="210" t="s">
        <v>6</v>
      </c>
      <c r="B297" s="211"/>
      <c r="C297" s="211"/>
      <c r="D297" s="211"/>
      <c r="E297" s="211"/>
      <c r="F297" s="211"/>
      <c r="G297" s="211"/>
      <c r="H297" s="211"/>
      <c r="I297" s="211"/>
      <c r="J297" s="211"/>
      <c r="K297" s="211"/>
      <c r="L297" s="211"/>
      <c r="M297" s="211"/>
      <c r="N297" s="211"/>
      <c r="O297" s="211"/>
      <c r="P297" s="211"/>
      <c r="Q297" s="85"/>
    </row>
    <row r="298" spans="1:17" customFormat="1" x14ac:dyDescent="0.25">
      <c r="A298" s="203" t="s">
        <v>49</v>
      </c>
      <c r="B298" s="204"/>
      <c r="C298" s="204"/>
      <c r="D298" s="204"/>
      <c r="E298" s="204"/>
      <c r="F298" s="204"/>
      <c r="G298" s="204"/>
      <c r="H298" s="204"/>
      <c r="I298" s="204"/>
      <c r="J298" s="204"/>
      <c r="K298" s="204"/>
      <c r="L298" s="204"/>
      <c r="M298" s="204"/>
      <c r="N298" s="204"/>
      <c r="O298" s="204"/>
      <c r="P298" s="204"/>
      <c r="Q298" s="85"/>
    </row>
    <row r="299" spans="1:17" customFormat="1" ht="28.5" x14ac:dyDescent="0.25">
      <c r="A299" s="42"/>
      <c r="B299" s="7" t="s">
        <v>50</v>
      </c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69"/>
      <c r="N299" s="87"/>
      <c r="O299" s="61"/>
      <c r="P299" s="78"/>
      <c r="Q299" s="85"/>
    </row>
    <row r="300" spans="1:17" customFormat="1" ht="185.25" x14ac:dyDescent="0.25">
      <c r="A300" s="42"/>
      <c r="B300" s="7" t="s">
        <v>171</v>
      </c>
      <c r="C300" s="35"/>
      <c r="D300" s="35"/>
      <c r="E300" s="35"/>
      <c r="F300" s="36"/>
      <c r="G300" s="35"/>
      <c r="H300" s="35"/>
      <c r="I300" s="35"/>
      <c r="J300" s="35"/>
      <c r="K300" s="35"/>
      <c r="L300" s="35"/>
      <c r="M300" s="35"/>
      <c r="N300" s="35"/>
      <c r="O300" s="61"/>
      <c r="P300" s="78"/>
      <c r="Q300" s="85"/>
    </row>
    <row r="301" spans="1:17" customFormat="1" ht="75" x14ac:dyDescent="0.25">
      <c r="A301" s="42">
        <v>97</v>
      </c>
      <c r="B301" s="20" t="s">
        <v>172</v>
      </c>
      <c r="C301" s="31" t="s">
        <v>298</v>
      </c>
      <c r="D301" s="31" t="s">
        <v>21</v>
      </c>
      <c r="E301" s="31" t="s">
        <v>22</v>
      </c>
      <c r="F301" s="29"/>
      <c r="G301" s="3"/>
      <c r="H301" s="3"/>
      <c r="I301" s="3">
        <v>93.1</v>
      </c>
      <c r="J301" s="3">
        <v>93.6</v>
      </c>
      <c r="K301" s="3">
        <v>96.1</v>
      </c>
      <c r="L301" s="3">
        <v>97.5</v>
      </c>
      <c r="M301" s="3">
        <v>98</v>
      </c>
      <c r="N301" s="3"/>
      <c r="O301" s="61"/>
      <c r="P301" s="78"/>
      <c r="Q301" s="85"/>
    </row>
    <row r="302" spans="1:17" x14ac:dyDescent="0.25">
      <c r="A302" s="47"/>
      <c r="B302" s="40" t="s">
        <v>211</v>
      </c>
      <c r="C302" s="42"/>
      <c r="D302" s="42"/>
      <c r="E302" s="42"/>
      <c r="F302" s="47"/>
      <c r="G302" s="31"/>
      <c r="H302" s="31"/>
      <c r="I302" s="31"/>
      <c r="J302" s="42"/>
      <c r="K302" s="42"/>
      <c r="L302" s="42"/>
      <c r="M302" s="42"/>
      <c r="N302" s="42"/>
      <c r="O302" s="47"/>
      <c r="P302" s="79"/>
      <c r="Q302" s="83"/>
    </row>
    <row r="303" spans="1:17" ht="90" customHeight="1" x14ac:dyDescent="0.25">
      <c r="A303" s="42"/>
      <c r="B303" s="181" t="s">
        <v>279</v>
      </c>
      <c r="C303" s="177" t="s">
        <v>326</v>
      </c>
      <c r="D303" s="177" t="s">
        <v>325</v>
      </c>
      <c r="E303" s="31" t="s">
        <v>319</v>
      </c>
      <c r="F303" s="173" t="s">
        <v>299</v>
      </c>
      <c r="G303" s="36"/>
      <c r="H303" s="36"/>
      <c r="I303" s="28">
        <v>1</v>
      </c>
      <c r="J303" s="42"/>
      <c r="K303" s="42"/>
      <c r="L303" s="42"/>
      <c r="M303" s="42"/>
      <c r="N303" s="42" t="s">
        <v>18</v>
      </c>
      <c r="O303" s="47"/>
      <c r="P303" s="181" t="s">
        <v>127</v>
      </c>
      <c r="Q303" s="83"/>
    </row>
    <row r="304" spans="1:17" x14ac:dyDescent="0.25">
      <c r="A304" s="42"/>
      <c r="B304" s="182"/>
      <c r="C304" s="178"/>
      <c r="D304" s="178"/>
      <c r="E304" s="42" t="s">
        <v>314</v>
      </c>
      <c r="F304" s="174"/>
      <c r="G304" s="47"/>
      <c r="H304" s="47"/>
      <c r="I304" s="31">
        <v>4.58</v>
      </c>
      <c r="J304" s="42"/>
      <c r="K304" s="42"/>
      <c r="L304" s="42"/>
      <c r="M304" s="42"/>
      <c r="N304" s="42"/>
      <c r="O304" s="47" t="s">
        <v>212</v>
      </c>
      <c r="P304" s="182"/>
      <c r="Q304" s="83"/>
    </row>
    <row r="305" spans="1:17" ht="45" customHeight="1" x14ac:dyDescent="0.25">
      <c r="A305" s="42"/>
      <c r="B305" s="181" t="s">
        <v>213</v>
      </c>
      <c r="C305" s="177" t="s">
        <v>324</v>
      </c>
      <c r="D305" s="177" t="s">
        <v>325</v>
      </c>
      <c r="E305" s="31" t="s">
        <v>334</v>
      </c>
      <c r="F305" s="183" t="s">
        <v>78</v>
      </c>
      <c r="G305" s="36"/>
      <c r="H305" s="36"/>
      <c r="I305" s="62"/>
      <c r="J305" s="42"/>
      <c r="K305" s="42"/>
      <c r="L305" s="42">
        <v>34</v>
      </c>
      <c r="M305" s="42"/>
      <c r="N305" s="42" t="s">
        <v>79</v>
      </c>
      <c r="O305" s="47"/>
      <c r="P305" s="181" t="s">
        <v>127</v>
      </c>
      <c r="Q305" s="83"/>
    </row>
    <row r="306" spans="1:17" ht="15.75" customHeight="1" x14ac:dyDescent="0.25">
      <c r="A306" s="42"/>
      <c r="B306" s="182"/>
      <c r="C306" s="178"/>
      <c r="D306" s="178"/>
      <c r="E306" s="63" t="s">
        <v>314</v>
      </c>
      <c r="F306" s="184"/>
      <c r="G306" s="47"/>
      <c r="H306" s="47"/>
      <c r="I306" s="42"/>
      <c r="J306" s="42"/>
      <c r="K306" s="42"/>
      <c r="L306" s="63">
        <v>650</v>
      </c>
      <c r="M306" s="42"/>
      <c r="N306" s="42"/>
      <c r="O306" s="47" t="s">
        <v>214</v>
      </c>
      <c r="P306" s="182"/>
      <c r="Q306" s="83"/>
    </row>
    <row r="307" spans="1:17" ht="28.5" customHeight="1" x14ac:dyDescent="0.25">
      <c r="A307" s="42"/>
      <c r="B307" s="181" t="s">
        <v>215</v>
      </c>
      <c r="C307" s="177" t="s">
        <v>324</v>
      </c>
      <c r="D307" s="177" t="s">
        <v>325</v>
      </c>
      <c r="E307" s="31" t="s">
        <v>334</v>
      </c>
      <c r="F307" s="183" t="s">
        <v>78</v>
      </c>
      <c r="G307" s="36"/>
      <c r="H307" s="36"/>
      <c r="I307" s="62"/>
      <c r="J307" s="42"/>
      <c r="K307" s="42"/>
      <c r="L307" s="42">
        <v>0.28799999999999998</v>
      </c>
      <c r="M307" s="42"/>
      <c r="N307" s="42" t="s">
        <v>79</v>
      </c>
      <c r="O307" s="47"/>
      <c r="P307" s="181" t="s">
        <v>127</v>
      </c>
      <c r="Q307" s="83"/>
    </row>
    <row r="308" spans="1:17" ht="30" customHeight="1" x14ac:dyDescent="0.25">
      <c r="A308" s="42"/>
      <c r="B308" s="182"/>
      <c r="C308" s="178"/>
      <c r="D308" s="178"/>
      <c r="E308" s="42" t="s">
        <v>314</v>
      </c>
      <c r="F308" s="184"/>
      <c r="G308" s="47"/>
      <c r="H308" s="47"/>
      <c r="I308" s="42"/>
      <c r="J308" s="42"/>
      <c r="K308" s="42">
        <v>178.23599999999999</v>
      </c>
      <c r="L308" s="42">
        <v>178.23599999999999</v>
      </c>
      <c r="M308" s="42"/>
      <c r="N308" s="42"/>
      <c r="O308" s="47" t="s">
        <v>214</v>
      </c>
      <c r="P308" s="182"/>
      <c r="Q308" s="83"/>
    </row>
    <row r="309" spans="1:17" s="92" customFormat="1" x14ac:dyDescent="0.25">
      <c r="A309" s="88"/>
      <c r="B309" s="117" t="s">
        <v>14</v>
      </c>
      <c r="C309" s="81"/>
      <c r="D309" s="81"/>
      <c r="E309" s="81"/>
      <c r="F309" s="89"/>
      <c r="G309" s="116">
        <f t="shared" ref="G309" si="15">SUM(G310:G312)</f>
        <v>0</v>
      </c>
      <c r="H309" s="116">
        <f t="shared" ref="H309" si="16">SUM(H310:H312)</f>
        <v>0</v>
      </c>
      <c r="I309" s="116">
        <f t="shared" ref="I309" si="17">SUM(I310:I312)</f>
        <v>4.58</v>
      </c>
      <c r="J309" s="116">
        <f t="shared" ref="J309" si="18">SUM(J310:J312)</f>
        <v>0</v>
      </c>
      <c r="K309" s="116">
        <f>SUM(K310:K312)</f>
        <v>178.23599999999999</v>
      </c>
      <c r="L309" s="116">
        <f t="shared" ref="L309" si="19">SUM(L310:L312)</f>
        <v>828.23599999999999</v>
      </c>
      <c r="M309" s="116">
        <f t="shared" ref="M309" si="20">SUM(M310:M312)</f>
        <v>0</v>
      </c>
      <c r="N309" s="81"/>
      <c r="O309" s="89"/>
      <c r="P309" s="90"/>
      <c r="Q309" s="91"/>
    </row>
    <row r="310" spans="1:17" s="92" customFormat="1" x14ac:dyDescent="0.25">
      <c r="A310" s="88"/>
      <c r="B310" s="118" t="s">
        <v>13</v>
      </c>
      <c r="C310" s="81"/>
      <c r="D310" s="81"/>
      <c r="E310" s="81"/>
      <c r="F310" s="89"/>
      <c r="G310" s="119"/>
      <c r="H310" s="119"/>
      <c r="I310" s="115">
        <f>I304</f>
        <v>4.58</v>
      </c>
      <c r="J310" s="119"/>
      <c r="K310" s="119"/>
      <c r="L310" s="119"/>
      <c r="M310" s="119"/>
      <c r="N310" s="81"/>
      <c r="O310" s="89"/>
      <c r="P310" s="90"/>
      <c r="Q310" s="91"/>
    </row>
    <row r="311" spans="1:17" s="92" customFormat="1" x14ac:dyDescent="0.25">
      <c r="A311" s="88"/>
      <c r="B311" s="118" t="s">
        <v>92</v>
      </c>
      <c r="C311" s="81"/>
      <c r="D311" s="81"/>
      <c r="E311" s="81"/>
      <c r="F311" s="89"/>
      <c r="G311" s="115"/>
      <c r="H311" s="115"/>
      <c r="I311" s="115"/>
      <c r="J311" s="115"/>
      <c r="K311" s="115">
        <f t="shared" ref="K311" si="21">K304+K306+K308</f>
        <v>178.23599999999999</v>
      </c>
      <c r="L311" s="115">
        <f>L304+L306+L308</f>
        <v>828.23599999999999</v>
      </c>
      <c r="M311" s="115"/>
      <c r="N311" s="81"/>
      <c r="O311" s="89"/>
      <c r="P311" s="90"/>
      <c r="Q311" s="91"/>
    </row>
    <row r="312" spans="1:17" customFormat="1" ht="114" x14ac:dyDescent="0.25">
      <c r="A312" s="42"/>
      <c r="B312" s="21" t="s">
        <v>51</v>
      </c>
      <c r="C312" s="31"/>
      <c r="D312" s="31"/>
      <c r="E312" s="31"/>
      <c r="F312" s="29"/>
      <c r="G312" s="3"/>
      <c r="H312" s="3"/>
      <c r="I312" s="3"/>
      <c r="J312" s="3"/>
      <c r="K312" s="3"/>
      <c r="L312" s="3"/>
      <c r="M312" s="11"/>
      <c r="N312" s="11"/>
      <c r="O312" s="7"/>
      <c r="P312" s="78"/>
      <c r="Q312" s="85"/>
    </row>
    <row r="313" spans="1:17" customFormat="1" ht="75" x14ac:dyDescent="0.25">
      <c r="A313" s="42">
        <v>98</v>
      </c>
      <c r="B313" s="20" t="s">
        <v>167</v>
      </c>
      <c r="C313" s="31" t="s">
        <v>298</v>
      </c>
      <c r="D313" s="31" t="s">
        <v>21</v>
      </c>
      <c r="E313" s="31" t="s">
        <v>52</v>
      </c>
      <c r="F313" s="29"/>
      <c r="G313" s="3">
        <v>22.8</v>
      </c>
      <c r="H313" s="3"/>
      <c r="I313" s="3">
        <v>23.4</v>
      </c>
      <c r="J313" s="3">
        <v>23.6</v>
      </c>
      <c r="K313" s="3">
        <v>23.8</v>
      </c>
      <c r="L313" s="3">
        <v>24</v>
      </c>
      <c r="M313" s="3">
        <v>24.2</v>
      </c>
      <c r="N313" s="3"/>
      <c r="O313" s="7"/>
      <c r="P313" s="78"/>
      <c r="Q313" s="85"/>
    </row>
    <row r="314" spans="1:17" customFormat="1" ht="57" x14ac:dyDescent="0.25">
      <c r="A314" s="42"/>
      <c r="B314" s="7" t="s">
        <v>168</v>
      </c>
      <c r="C314" s="41"/>
      <c r="D314" s="41"/>
      <c r="E314" s="41"/>
      <c r="F314" s="29"/>
      <c r="G314" s="3"/>
      <c r="H314" s="3"/>
      <c r="I314" s="3"/>
      <c r="J314" s="3"/>
      <c r="K314" s="3"/>
      <c r="L314" s="3"/>
      <c r="M314" s="3"/>
      <c r="N314" s="3"/>
      <c r="O314" s="61"/>
      <c r="P314" s="78"/>
      <c r="Q314" s="85"/>
    </row>
    <row r="315" spans="1:17" customFormat="1" ht="75" x14ac:dyDescent="0.25">
      <c r="A315" s="42"/>
      <c r="B315" s="20" t="s">
        <v>169</v>
      </c>
      <c r="C315" s="31" t="s">
        <v>298</v>
      </c>
      <c r="D315" s="31" t="s">
        <v>21</v>
      </c>
      <c r="E315" s="31" t="s">
        <v>22</v>
      </c>
      <c r="F315" s="29"/>
      <c r="G315" s="3"/>
      <c r="H315" s="3"/>
      <c r="I315" s="3"/>
      <c r="J315" s="3"/>
      <c r="K315" s="3"/>
      <c r="L315" s="3"/>
      <c r="M315" s="3"/>
      <c r="N315" s="3"/>
      <c r="O315" s="61"/>
      <c r="P315" s="78"/>
      <c r="Q315" s="85"/>
    </row>
    <row r="316" spans="1:17" customFormat="1" x14ac:dyDescent="0.25">
      <c r="A316" s="42">
        <v>99</v>
      </c>
      <c r="B316" s="17" t="s">
        <v>39</v>
      </c>
      <c r="C316" s="31"/>
      <c r="D316" s="31"/>
      <c r="E316" s="31"/>
      <c r="F316" s="29"/>
      <c r="G316" s="3">
        <v>100</v>
      </c>
      <c r="H316" s="3"/>
      <c r="I316" s="3">
        <v>100</v>
      </c>
      <c r="J316" s="11">
        <v>100</v>
      </c>
      <c r="K316" s="11">
        <v>100</v>
      </c>
      <c r="L316" s="11">
        <v>100</v>
      </c>
      <c r="M316" s="11">
        <v>100</v>
      </c>
      <c r="N316" s="11"/>
      <c r="O316" s="61"/>
      <c r="P316" s="78"/>
      <c r="Q316" s="85"/>
    </row>
    <row r="317" spans="1:17" x14ac:dyDescent="0.25">
      <c r="A317" s="28">
        <v>100</v>
      </c>
      <c r="B317" s="17" t="s">
        <v>40</v>
      </c>
      <c r="C317" s="31"/>
      <c r="D317" s="31"/>
      <c r="E317" s="31"/>
      <c r="F317" s="29"/>
      <c r="G317" s="30">
        <v>0</v>
      </c>
      <c r="H317" s="30"/>
      <c r="I317" s="30">
        <v>0</v>
      </c>
      <c r="J317" s="30">
        <v>0</v>
      </c>
      <c r="K317" s="30">
        <v>0</v>
      </c>
      <c r="L317" s="30">
        <v>0</v>
      </c>
      <c r="M317" s="30">
        <v>0</v>
      </c>
      <c r="N317" s="30"/>
      <c r="O317" s="36"/>
      <c r="P317" s="80"/>
      <c r="Q317" s="83"/>
    </row>
    <row r="318" spans="1:17" s="159" customFormat="1" ht="31.5" outlineLevel="1" x14ac:dyDescent="0.25">
      <c r="A318" s="155"/>
      <c r="B318" s="156" t="s">
        <v>339</v>
      </c>
      <c r="C318" s="157"/>
      <c r="D318" s="157"/>
      <c r="E318" s="157"/>
      <c r="F318" s="157"/>
      <c r="G318" s="157">
        <f t="shared" ref="G318:H318" si="22">SUM(G319:G326)</f>
        <v>932.51</v>
      </c>
      <c r="H318" s="157">
        <f t="shared" si="22"/>
        <v>565.20100000000002</v>
      </c>
      <c r="I318" s="157">
        <f t="shared" ref="I318:M318" si="23">SUM(I319:I326)</f>
        <v>1504.58</v>
      </c>
      <c r="J318" s="157">
        <f t="shared" si="23"/>
        <v>1254.595</v>
      </c>
      <c r="K318" s="157">
        <f t="shared" si="23"/>
        <v>1679.229</v>
      </c>
      <c r="L318" s="157">
        <f t="shared" si="23"/>
        <v>5187.4550000000008</v>
      </c>
      <c r="M318" s="157">
        <f t="shared" si="23"/>
        <v>1565.769</v>
      </c>
      <c r="N318" s="158"/>
      <c r="O318" s="158"/>
      <c r="P318" s="156"/>
    </row>
    <row r="319" spans="1:17" s="159" customFormat="1" ht="15.75" outlineLevel="1" x14ac:dyDescent="0.25">
      <c r="A319" s="155"/>
      <c r="B319" s="156" t="s">
        <v>340</v>
      </c>
      <c r="C319" s="157"/>
      <c r="D319" s="157"/>
      <c r="E319" s="157"/>
      <c r="F319" s="157"/>
      <c r="G319" s="157">
        <f>G257+G134</f>
        <v>0</v>
      </c>
      <c r="H319" s="157">
        <f t="shared" ref="H319:M319" si="24">H257+H134</f>
        <v>57.962000000000003</v>
      </c>
      <c r="I319" s="157">
        <f t="shared" si="24"/>
        <v>0</v>
      </c>
      <c r="J319" s="157">
        <f t="shared" si="24"/>
        <v>0</v>
      </c>
      <c r="K319" s="157">
        <f t="shared" si="24"/>
        <v>0</v>
      </c>
      <c r="L319" s="157">
        <f t="shared" si="24"/>
        <v>742.5</v>
      </c>
      <c r="M319" s="157">
        <f t="shared" si="24"/>
        <v>0</v>
      </c>
      <c r="N319" s="158"/>
      <c r="O319" s="158"/>
      <c r="P319" s="156"/>
    </row>
    <row r="320" spans="1:17" s="159" customFormat="1" ht="15.75" outlineLevel="1" x14ac:dyDescent="0.25">
      <c r="A320" s="155"/>
      <c r="B320" s="156" t="s">
        <v>341</v>
      </c>
      <c r="C320" s="157"/>
      <c r="D320" s="157"/>
      <c r="E320" s="157"/>
      <c r="F320" s="157"/>
      <c r="G320" s="157">
        <f>G310+G274+G255+G204+G179+G103</f>
        <v>0</v>
      </c>
      <c r="H320" s="157">
        <f t="shared" ref="H320:M320" si="25">H310+H274+H255+H204+H179+H103</f>
        <v>0</v>
      </c>
      <c r="I320" s="157">
        <f t="shared" si="25"/>
        <v>4.58</v>
      </c>
      <c r="J320" s="157">
        <f t="shared" si="25"/>
        <v>0</v>
      </c>
      <c r="K320" s="157">
        <f t="shared" si="25"/>
        <v>118.69799999999999</v>
      </c>
      <c r="L320" s="157">
        <f t="shared" si="25"/>
        <v>121.39800000000001</v>
      </c>
      <c r="M320" s="157">
        <f t="shared" si="25"/>
        <v>29.349</v>
      </c>
      <c r="N320" s="158"/>
      <c r="O320" s="158"/>
      <c r="P320" s="156"/>
    </row>
    <row r="321" spans="1:16" s="159" customFormat="1" ht="15.75" outlineLevel="1" x14ac:dyDescent="0.25">
      <c r="A321" s="155"/>
      <c r="B321" s="156" t="s">
        <v>342</v>
      </c>
      <c r="C321" s="157"/>
      <c r="D321" s="157"/>
      <c r="E321" s="157"/>
      <c r="F321" s="157"/>
      <c r="G321" s="157">
        <f>G311+G275+G262+G256+G234+G205+G180+G152+G133+G104</f>
        <v>332.51</v>
      </c>
      <c r="H321" s="157">
        <f t="shared" ref="H321:M321" si="26">H311+H275+H262+H256+H234+H205+H180+H152+H133+H104</f>
        <v>297.40899999999999</v>
      </c>
      <c r="I321" s="157">
        <f t="shared" si="26"/>
        <v>0</v>
      </c>
      <c r="J321" s="157">
        <f t="shared" si="26"/>
        <v>654.59500000000003</v>
      </c>
      <c r="K321" s="157">
        <f t="shared" si="26"/>
        <v>1560.5309999999999</v>
      </c>
      <c r="L321" s="157">
        <f t="shared" si="26"/>
        <v>4323.5570000000007</v>
      </c>
      <c r="M321" s="157">
        <f t="shared" si="26"/>
        <v>1536.42</v>
      </c>
      <c r="N321" s="158"/>
      <c r="O321" s="158"/>
      <c r="P321" s="156"/>
    </row>
    <row r="322" spans="1:16" s="159" customFormat="1" ht="15.75" outlineLevel="1" x14ac:dyDescent="0.25">
      <c r="A322" s="155"/>
      <c r="B322" s="156" t="s">
        <v>343</v>
      </c>
      <c r="C322" s="157"/>
      <c r="D322" s="157"/>
      <c r="E322" s="157"/>
      <c r="F322" s="157"/>
      <c r="G322" s="157">
        <f t="shared" ref="G322:M322" si="27">G105+G53</f>
        <v>600</v>
      </c>
      <c r="H322" s="157">
        <f t="shared" si="27"/>
        <v>209.83</v>
      </c>
      <c r="I322" s="157">
        <f t="shared" si="27"/>
        <v>1500</v>
      </c>
      <c r="J322" s="157">
        <f t="shared" si="27"/>
        <v>600</v>
      </c>
      <c r="K322" s="157">
        <f t="shared" si="27"/>
        <v>0</v>
      </c>
      <c r="L322" s="157">
        <f t="shared" si="27"/>
        <v>0</v>
      </c>
      <c r="M322" s="157">
        <f t="shared" si="27"/>
        <v>0</v>
      </c>
      <c r="N322" s="157"/>
      <c r="O322" s="157"/>
      <c r="P322" s="160"/>
    </row>
  </sheetData>
  <mergeCells count="366">
    <mergeCell ref="A176:A177"/>
    <mergeCell ref="C176:C177"/>
    <mergeCell ref="D176:D177"/>
    <mergeCell ref="F176:F177"/>
    <mergeCell ref="A170:A171"/>
    <mergeCell ref="C170:C171"/>
    <mergeCell ref="D170:D171"/>
    <mergeCell ref="F170:F171"/>
    <mergeCell ref="B173:B174"/>
    <mergeCell ref="A173:A174"/>
    <mergeCell ref="C173:C174"/>
    <mergeCell ref="D173:D174"/>
    <mergeCell ref="F173:F174"/>
    <mergeCell ref="Q11:Q12"/>
    <mergeCell ref="B161:B162"/>
    <mergeCell ref="C161:C162"/>
    <mergeCell ref="D161:D162"/>
    <mergeCell ref="F161:F162"/>
    <mergeCell ref="B127:B128"/>
    <mergeCell ref="C22:C23"/>
    <mergeCell ref="D22:D23"/>
    <mergeCell ref="B22:B23"/>
    <mergeCell ref="N22:N23"/>
    <mergeCell ref="P22:P23"/>
    <mergeCell ref="P25:P26"/>
    <mergeCell ref="B25:B26"/>
    <mergeCell ref="C25:C26"/>
    <mergeCell ref="D25:D26"/>
    <mergeCell ref="B28:B29"/>
    <mergeCell ref="D31:D32"/>
    <mergeCell ref="C46:C47"/>
    <mergeCell ref="D46:D47"/>
    <mergeCell ref="B49:B50"/>
    <mergeCell ref="C49:C50"/>
    <mergeCell ref="D49:D50"/>
    <mergeCell ref="P46:P47"/>
    <mergeCell ref="P49:P50"/>
    <mergeCell ref="A298:P298"/>
    <mergeCell ref="A14:P14"/>
    <mergeCell ref="A15:P15"/>
    <mergeCell ref="B106:P106"/>
    <mergeCell ref="B118:P118"/>
    <mergeCell ref="B281:P281"/>
    <mergeCell ref="A297:P297"/>
    <mergeCell ref="A161:A162"/>
    <mergeCell ref="A163:A164"/>
    <mergeCell ref="B163:B164"/>
    <mergeCell ref="C163:C164"/>
    <mergeCell ref="D163:D164"/>
    <mergeCell ref="F163:F164"/>
    <mergeCell ref="P163:P164"/>
    <mergeCell ref="A165:A166"/>
    <mergeCell ref="B165:B166"/>
    <mergeCell ref="C165:C166"/>
    <mergeCell ref="D165:D166"/>
    <mergeCell ref="F165:F166"/>
    <mergeCell ref="A167:A168"/>
    <mergeCell ref="B167:B168"/>
    <mergeCell ref="C167:C168"/>
    <mergeCell ref="D167:D168"/>
    <mergeCell ref="B46:B47"/>
    <mergeCell ref="F46:F47"/>
    <mergeCell ref="F49:F50"/>
    <mergeCell ref="B51:B52"/>
    <mergeCell ref="C51:C52"/>
    <mergeCell ref="D51:D52"/>
    <mergeCell ref="P51:P52"/>
    <mergeCell ref="B57:B58"/>
    <mergeCell ref="C57:C58"/>
    <mergeCell ref="D57:D58"/>
    <mergeCell ref="P57:P58"/>
    <mergeCell ref="F51:F52"/>
    <mergeCell ref="F57:F58"/>
    <mergeCell ref="B67:B68"/>
    <mergeCell ref="C67:C68"/>
    <mergeCell ref="D67:D68"/>
    <mergeCell ref="P64:P65"/>
    <mergeCell ref="P67:P68"/>
    <mergeCell ref="B59:B60"/>
    <mergeCell ref="C59:C60"/>
    <mergeCell ref="D59:D60"/>
    <mergeCell ref="B64:B65"/>
    <mergeCell ref="C64:C65"/>
    <mergeCell ref="D64:D65"/>
    <mergeCell ref="B77:B78"/>
    <mergeCell ref="C77:C78"/>
    <mergeCell ref="D77:D78"/>
    <mergeCell ref="P77:P78"/>
    <mergeCell ref="B82:B83"/>
    <mergeCell ref="C82:C83"/>
    <mergeCell ref="D82:D83"/>
    <mergeCell ref="P82:P83"/>
    <mergeCell ref="P69:P70"/>
    <mergeCell ref="B69:B70"/>
    <mergeCell ref="C69:C70"/>
    <mergeCell ref="D69:D70"/>
    <mergeCell ref="P74:P75"/>
    <mergeCell ref="P72:P73"/>
    <mergeCell ref="D72:D73"/>
    <mergeCell ref="C72:C73"/>
    <mergeCell ref="B72:B73"/>
    <mergeCell ref="B74:B75"/>
    <mergeCell ref="C74:C75"/>
    <mergeCell ref="D74:D75"/>
    <mergeCell ref="P89:P90"/>
    <mergeCell ref="B89:B90"/>
    <mergeCell ref="C89:C90"/>
    <mergeCell ref="D89:D90"/>
    <mergeCell ref="B92:B93"/>
    <mergeCell ref="C92:C93"/>
    <mergeCell ref="D92:D93"/>
    <mergeCell ref="P92:P93"/>
    <mergeCell ref="B84:B85"/>
    <mergeCell ref="C84:C85"/>
    <mergeCell ref="D84:D85"/>
    <mergeCell ref="P84:P85"/>
    <mergeCell ref="B87:B88"/>
    <mergeCell ref="C87:C88"/>
    <mergeCell ref="D87:D88"/>
    <mergeCell ref="P87:P88"/>
    <mergeCell ref="B100:B101"/>
    <mergeCell ref="C100:C101"/>
    <mergeCell ref="D100:D101"/>
    <mergeCell ref="P100:P101"/>
    <mergeCell ref="C127:C128"/>
    <mergeCell ref="D127:D128"/>
    <mergeCell ref="P127:P128"/>
    <mergeCell ref="P94:P95"/>
    <mergeCell ref="B94:B95"/>
    <mergeCell ref="C94:C95"/>
    <mergeCell ref="D94:D95"/>
    <mergeCell ref="B97:B98"/>
    <mergeCell ref="C97:C98"/>
    <mergeCell ref="D97:D98"/>
    <mergeCell ref="P97:P98"/>
    <mergeCell ref="B143:B144"/>
    <mergeCell ref="C143:C144"/>
    <mergeCell ref="D143:D144"/>
    <mergeCell ref="P143:P144"/>
    <mergeCell ref="P141:P142"/>
    <mergeCell ref="B141:B142"/>
    <mergeCell ref="C141:C142"/>
    <mergeCell ref="D141:D142"/>
    <mergeCell ref="E130:E131"/>
    <mergeCell ref="D129:D131"/>
    <mergeCell ref="C129:C131"/>
    <mergeCell ref="B129:B131"/>
    <mergeCell ref="P129:P131"/>
    <mergeCell ref="P170:P171"/>
    <mergeCell ref="P167:P168"/>
    <mergeCell ref="P183:P184"/>
    <mergeCell ref="B149:B150"/>
    <mergeCell ref="C149:C150"/>
    <mergeCell ref="D149:D150"/>
    <mergeCell ref="P165:P166"/>
    <mergeCell ref="P161:P162"/>
    <mergeCell ref="P145:P146"/>
    <mergeCell ref="B145:B146"/>
    <mergeCell ref="C145:C146"/>
    <mergeCell ref="D145:D146"/>
    <mergeCell ref="P147:P148"/>
    <mergeCell ref="B147:B148"/>
    <mergeCell ref="C147:C148"/>
    <mergeCell ref="D147:D148"/>
    <mergeCell ref="F167:F168"/>
    <mergeCell ref="B170:B171"/>
    <mergeCell ref="B176:B177"/>
    <mergeCell ref="D183:D184"/>
    <mergeCell ref="C183:C184"/>
    <mergeCell ref="F183:F184"/>
    <mergeCell ref="B183:B184"/>
    <mergeCell ref="B185:B186"/>
    <mergeCell ref="C185:C186"/>
    <mergeCell ref="D185:D186"/>
    <mergeCell ref="F185:F186"/>
    <mergeCell ref="P173:P174"/>
    <mergeCell ref="P176:P177"/>
    <mergeCell ref="B191:B192"/>
    <mergeCell ref="C191:C192"/>
    <mergeCell ref="D191:D192"/>
    <mergeCell ref="F191:F192"/>
    <mergeCell ref="P191:P192"/>
    <mergeCell ref="P185:P186"/>
    <mergeCell ref="B189:B190"/>
    <mergeCell ref="C189:C190"/>
    <mergeCell ref="B187:B188"/>
    <mergeCell ref="C187:C188"/>
    <mergeCell ref="D187:D188"/>
    <mergeCell ref="F187:F188"/>
    <mergeCell ref="P187:P188"/>
    <mergeCell ref="D189:D190"/>
    <mergeCell ref="F189:F190"/>
    <mergeCell ref="P189:P190"/>
    <mergeCell ref="B195:B196"/>
    <mergeCell ref="C195:C196"/>
    <mergeCell ref="D195:D196"/>
    <mergeCell ref="F195:F196"/>
    <mergeCell ref="P195:P196"/>
    <mergeCell ref="B193:B194"/>
    <mergeCell ref="C193:C194"/>
    <mergeCell ref="D193:D194"/>
    <mergeCell ref="F193:F194"/>
    <mergeCell ref="P193:P194"/>
    <mergeCell ref="B199:B200"/>
    <mergeCell ref="C199:C200"/>
    <mergeCell ref="D199:D200"/>
    <mergeCell ref="F199:F200"/>
    <mergeCell ref="P199:P200"/>
    <mergeCell ref="B197:B198"/>
    <mergeCell ref="C197:C198"/>
    <mergeCell ref="D197:D198"/>
    <mergeCell ref="F197:F198"/>
    <mergeCell ref="P197:P198"/>
    <mergeCell ref="B209:B210"/>
    <mergeCell ref="C209:C210"/>
    <mergeCell ref="D209:D210"/>
    <mergeCell ref="P209:P210"/>
    <mergeCell ref="F209:F210"/>
    <mergeCell ref="B201:B202"/>
    <mergeCell ref="C201:C202"/>
    <mergeCell ref="D201:D202"/>
    <mergeCell ref="F201:F202"/>
    <mergeCell ref="P201:P202"/>
    <mergeCell ref="B215:B216"/>
    <mergeCell ref="C215:C216"/>
    <mergeCell ref="D215:D216"/>
    <mergeCell ref="F215:F216"/>
    <mergeCell ref="P215:P216"/>
    <mergeCell ref="B212:B213"/>
    <mergeCell ref="C212:C213"/>
    <mergeCell ref="D212:D213"/>
    <mergeCell ref="F212:F213"/>
    <mergeCell ref="P212:P213"/>
    <mergeCell ref="B220:B221"/>
    <mergeCell ref="C220:C221"/>
    <mergeCell ref="D220:D221"/>
    <mergeCell ref="F220:F221"/>
    <mergeCell ref="P220:P221"/>
    <mergeCell ref="B217:B218"/>
    <mergeCell ref="C217:C218"/>
    <mergeCell ref="D217:D218"/>
    <mergeCell ref="F217:F218"/>
    <mergeCell ref="P217:P218"/>
    <mergeCell ref="B225:B226"/>
    <mergeCell ref="C225:C226"/>
    <mergeCell ref="D225:D226"/>
    <mergeCell ref="F225:F226"/>
    <mergeCell ref="P225:P226"/>
    <mergeCell ref="B223:B224"/>
    <mergeCell ref="C223:C224"/>
    <mergeCell ref="D223:D224"/>
    <mergeCell ref="F223:F224"/>
    <mergeCell ref="P223:P224"/>
    <mergeCell ref="B231:B232"/>
    <mergeCell ref="C231:C232"/>
    <mergeCell ref="D231:D232"/>
    <mergeCell ref="F231:F232"/>
    <mergeCell ref="P231:P232"/>
    <mergeCell ref="B228:B229"/>
    <mergeCell ref="C228:C229"/>
    <mergeCell ref="D228:D229"/>
    <mergeCell ref="P228:P229"/>
    <mergeCell ref="F228:F229"/>
    <mergeCell ref="B240:B241"/>
    <mergeCell ref="C240:C241"/>
    <mergeCell ref="D240:D241"/>
    <mergeCell ref="F240:F241"/>
    <mergeCell ref="P240:P241"/>
    <mergeCell ref="B238:B239"/>
    <mergeCell ref="C238:C239"/>
    <mergeCell ref="D238:D239"/>
    <mergeCell ref="P238:P239"/>
    <mergeCell ref="F238:F239"/>
    <mergeCell ref="F243:F245"/>
    <mergeCell ref="E244:E245"/>
    <mergeCell ref="P243:P245"/>
    <mergeCell ref="B246:B247"/>
    <mergeCell ref="C246:C247"/>
    <mergeCell ref="D246:D247"/>
    <mergeCell ref="F246:F247"/>
    <mergeCell ref="P246:P247"/>
    <mergeCell ref="B243:B245"/>
    <mergeCell ref="C243:C245"/>
    <mergeCell ref="D243:D245"/>
    <mergeCell ref="P250:P251"/>
    <mergeCell ref="P248:P249"/>
    <mergeCell ref="B252:B253"/>
    <mergeCell ref="C252:C253"/>
    <mergeCell ref="D252:D253"/>
    <mergeCell ref="P252:P253"/>
    <mergeCell ref="B248:B249"/>
    <mergeCell ref="C248:C249"/>
    <mergeCell ref="F248:F249"/>
    <mergeCell ref="B250:B251"/>
    <mergeCell ref="C250:C251"/>
    <mergeCell ref="D248:D249"/>
    <mergeCell ref="D250:D251"/>
    <mergeCell ref="F250:F251"/>
    <mergeCell ref="B265:B266"/>
    <mergeCell ref="C265:C266"/>
    <mergeCell ref="D265:D266"/>
    <mergeCell ref="F265:F266"/>
    <mergeCell ref="P265:P266"/>
    <mergeCell ref="B259:B260"/>
    <mergeCell ref="C259:C260"/>
    <mergeCell ref="D259:D260"/>
    <mergeCell ref="F259:F260"/>
    <mergeCell ref="P259:P260"/>
    <mergeCell ref="B269:B270"/>
    <mergeCell ref="C269:C270"/>
    <mergeCell ref="D269:D270"/>
    <mergeCell ref="F269:F270"/>
    <mergeCell ref="P269:P270"/>
    <mergeCell ref="P267:P268"/>
    <mergeCell ref="B267:B268"/>
    <mergeCell ref="C267:C268"/>
    <mergeCell ref="D267:D268"/>
    <mergeCell ref="F267:F268"/>
    <mergeCell ref="C28:C29"/>
    <mergeCell ref="D28:D29"/>
    <mergeCell ref="B31:B32"/>
    <mergeCell ref="C31:C32"/>
    <mergeCell ref="P307:P308"/>
    <mergeCell ref="B307:B308"/>
    <mergeCell ref="C307:C308"/>
    <mergeCell ref="D307:D308"/>
    <mergeCell ref="F307:F308"/>
    <mergeCell ref="B305:B306"/>
    <mergeCell ref="C305:C306"/>
    <mergeCell ref="D305:D306"/>
    <mergeCell ref="F305:F306"/>
    <mergeCell ref="P305:P306"/>
    <mergeCell ref="B303:B304"/>
    <mergeCell ref="C303:C304"/>
    <mergeCell ref="D303:D304"/>
    <mergeCell ref="F303:F304"/>
    <mergeCell ref="P303:P304"/>
    <mergeCell ref="P271:P272"/>
    <mergeCell ref="B271:B272"/>
    <mergeCell ref="C271:C272"/>
    <mergeCell ref="D271:D272"/>
    <mergeCell ref="F271:F272"/>
    <mergeCell ref="B19:B20"/>
    <mergeCell ref="C19:C20"/>
    <mergeCell ref="D19:D20"/>
    <mergeCell ref="P19:P20"/>
    <mergeCell ref="F22:F23"/>
    <mergeCell ref="F25:F26"/>
    <mergeCell ref="B40:B41"/>
    <mergeCell ref="C40:C41"/>
    <mergeCell ref="D40:D41"/>
    <mergeCell ref="F34:F35"/>
    <mergeCell ref="P34:P35"/>
    <mergeCell ref="F31:F32"/>
    <mergeCell ref="F28:F29"/>
    <mergeCell ref="P28:P29"/>
    <mergeCell ref="P37:P38"/>
    <mergeCell ref="F40:F41"/>
    <mergeCell ref="F37:F38"/>
    <mergeCell ref="P40:P41"/>
    <mergeCell ref="B34:B35"/>
    <mergeCell ref="C34:C35"/>
    <mergeCell ref="D34:D35"/>
    <mergeCell ref="B37:B38"/>
    <mergeCell ref="C37:C38"/>
    <mergeCell ref="D37:D38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ИП</vt:lpstr>
      <vt:lpstr>ИП!Область_печати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Чикеева</dc:creator>
  <cp:lastModifiedBy>User</cp:lastModifiedBy>
  <cp:lastPrinted>2026-04-02T12:28:04Z</cp:lastPrinted>
  <dcterms:created xsi:type="dcterms:W3CDTF">2015-06-05T18:19:34Z</dcterms:created>
  <dcterms:modified xsi:type="dcterms:W3CDTF">2026-06-25T07:40:16Z</dcterms:modified>
</cp:coreProperties>
</file>