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bugalieva\Desktop\Папка на 2026 год\ВБК 2026г\корр-ка по ППРК\пресс служба\бюджет на стадии план-я\"/>
    </mc:Choice>
  </mc:AlternateContent>
  <xr:revisionPtr revIDLastSave="0" documentId="13_ncr:1_{76CDB064-E713-4852-B558-5518208B0BC5}" xr6:coauthVersionLast="47" xr6:coauthVersionMax="47" xr10:uidLastSave="{00000000-0000-0000-0000-000000000000}"/>
  <bookViews>
    <workbookView xWindow="14970" yWindow="165" windowWidth="13845" windowHeight="14775" tabRatio="599" firstSheet="2" activeTab="2" xr2:uid="{00000000-000D-0000-FFFF-FFFF00000000}"/>
  </bookViews>
  <sheets>
    <sheet name="Бюджет МЭГПР 19-22 для Мини (2" sheetId="2" state="hidden" r:id="rId1"/>
    <sheet name="прил 53 рус" sheetId="1" state="hidden" r:id="rId2"/>
    <sheet name="Бюджет жобасы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E" localSheetId="0">#REF!</definedName>
    <definedName name="\E" localSheetId="1">#REF!</definedName>
    <definedName name="\E">#REF!</definedName>
    <definedName name="___MS798" localSheetId="0">#REF!</definedName>
    <definedName name="___MS798" localSheetId="1">#REF!</definedName>
    <definedName name="___MS798">#REF!</definedName>
    <definedName name="___tab1" localSheetId="0">#REF!</definedName>
    <definedName name="___tab1" localSheetId="1">#REF!</definedName>
    <definedName name="___tab1">#REF!</definedName>
    <definedName name="___tab2" localSheetId="0">#REF!</definedName>
    <definedName name="___tab2" localSheetId="1">#REF!</definedName>
    <definedName name="___tab2">#REF!</definedName>
    <definedName name="___tab6798" localSheetId="0">#REF!</definedName>
    <definedName name="___tab6798" localSheetId="1">#REF!</definedName>
    <definedName name="___tab6798">#REF!</definedName>
    <definedName name="_1_2006_г___сверка_с_нулевыми_СГД" localSheetId="0">#REF!</definedName>
    <definedName name="_1_2006_г___сверка_с_нулевыми_СГД" localSheetId="1">#REF!</definedName>
    <definedName name="_1_2006_г___сверка_с_нулевыми_СГД">#REF!</definedName>
    <definedName name="_2_2006_г___сверка_с_нулевыми_СГД" localSheetId="0">#REF!</definedName>
    <definedName name="_2_2006_г___сверка_с_нулевыми_СГД" localSheetId="1">#REF!</definedName>
    <definedName name="_2_2006_г___сверка_с_нулевыми_СГД">#REF!</definedName>
    <definedName name="_MS798" localSheetId="0">#REF!</definedName>
    <definedName name="_MS798" localSheetId="1">#REF!</definedName>
    <definedName name="_MS798">#REF!</definedName>
    <definedName name="_№" localSheetId="0">#REF!</definedName>
    <definedName name="_№" localSheetId="1">#REF!</definedName>
    <definedName name="_№">#REF!</definedName>
    <definedName name="_Order1" hidden="1">255</definedName>
    <definedName name="_Order2" hidden="1">255</definedName>
    <definedName name="_tab1" localSheetId="0">#REF!</definedName>
    <definedName name="_tab1" localSheetId="1">#REF!</definedName>
    <definedName name="_tab1">#REF!</definedName>
    <definedName name="_tab2" localSheetId="0">#REF!</definedName>
    <definedName name="_tab2" localSheetId="1">#REF!</definedName>
    <definedName name="_tab2">#REF!</definedName>
    <definedName name="_tab6798" localSheetId="0">#REF!</definedName>
    <definedName name="_tab6798" localSheetId="1">#REF!</definedName>
    <definedName name="_tab6798">#REF!</definedName>
    <definedName name="_xlnm._FilterDatabase" localSheetId="0" hidden="1">'Бюджет МЭГПР 19-22 для Мини (2'!$A$12:$AL$12</definedName>
    <definedName name="_xlnm._FilterDatabase" localSheetId="1" hidden="1">'прил 53 рус'!$A$12:$AL$12</definedName>
    <definedName name="cnBegColNull" localSheetId="0">#REF!</definedName>
    <definedName name="cnBegColNull" localSheetId="1">#REF!</definedName>
    <definedName name="cnBegColNull">#REF!</definedName>
    <definedName name="cnCodeMain" localSheetId="0">[1]ANALYSIS!#REF!</definedName>
    <definedName name="cnCodeMain" localSheetId="1">[1]ANALYSIS!#REF!</definedName>
    <definedName name="cnCodeMain">[1]ANALYSIS!#REF!</definedName>
    <definedName name="cnCodePlan" localSheetId="0">[1]PLAN!#REF!</definedName>
    <definedName name="cnCodePlan" localSheetId="1">[1]PLAN!#REF!</definedName>
    <definedName name="cnCodePlan">[1]PLAN!#REF!</definedName>
    <definedName name="CPI" localSheetId="0">#REF!</definedName>
    <definedName name="CPI" localSheetId="1">#REF!</definedName>
    <definedName name="CPI">#REF!</definedName>
    <definedName name="Database_MI" localSheetId="0">#REF!</definedName>
    <definedName name="Database_MI" localSheetId="1">#REF!</definedName>
    <definedName name="Database_MI">#REF!</definedName>
    <definedName name="DATES" localSheetId="0">#REF!</definedName>
    <definedName name="DATES" localSheetId="1">#REF!</definedName>
    <definedName name="DATES">#REF!</definedName>
    <definedName name="E200E" localSheetId="0">#REF!</definedName>
    <definedName name="E200E" localSheetId="1">#REF!</definedName>
    <definedName name="E200E">#REF!</definedName>
    <definedName name="Ed." localSheetId="0">[1]ANALYSIS!#REF!</definedName>
    <definedName name="Ed." localSheetId="1">[1]ANALYSIS!#REF!</definedName>
    <definedName name="Ed.">[1]ANALYSIS!#REF!</definedName>
    <definedName name="Empl" localSheetId="0">#REF!</definedName>
    <definedName name="Empl" localSheetId="1">#REF!</definedName>
    <definedName name="Empl">#REF!</definedName>
    <definedName name="EntSec" localSheetId="0">#REF!</definedName>
    <definedName name="EntSec" localSheetId="1">#REF!</definedName>
    <definedName name="EntSec">#REF!</definedName>
    <definedName name="Excel_BuiltIn_Print_Area_11_1" localSheetId="0">#REF!</definedName>
    <definedName name="Excel_BuiltIn_Print_Area_11_1" localSheetId="1">#REF!</definedName>
    <definedName name="Excel_BuiltIn_Print_Area_11_1">#REF!</definedName>
    <definedName name="Excel_BuiltIn_Print_Area_11_1_1" localSheetId="0">#REF!</definedName>
    <definedName name="Excel_BuiltIn_Print_Area_11_1_1" localSheetId="1">#REF!</definedName>
    <definedName name="Excel_BuiltIn_Print_Area_11_1_1">#REF!</definedName>
    <definedName name="Excel_BuiltIn_Print_Area_12_1">"$#ССЫЛ!.$A$1:$N$13"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3_1">"$#ССЫЛ!.$A$1:$B$159"</definedName>
    <definedName name="Excel_BuiltIn_Print_Area_4" localSheetId="0">#REF!</definedName>
    <definedName name="Excel_BuiltIn_Print_Area_4" localSheetId="1">#REF!</definedName>
    <definedName name="Excel_BuiltIn_Print_Area_4">#REF!</definedName>
    <definedName name="Excel_BuiltIn_Print_Area_4_1">"$#ССЫЛ!.$A$1:$B$159"</definedName>
    <definedName name="Excel_BuiltIn_Print_Titles_1_1">'[2]свод _2_'!$A$13:$C$65536,'[2]свод _2_'!$21:$22</definedName>
    <definedName name="Excel_BuiltIn_Print_Titles_16_1" localSheetId="0">#REF!</definedName>
    <definedName name="Excel_BuiltIn_Print_Titles_16_1" localSheetId="1">#REF!</definedName>
    <definedName name="Excel_BuiltIn_Print_Titles_16_1">#REF!</definedName>
    <definedName name="Excel_BuiltIn_Print_Titles_2_1" localSheetId="0">#REF!,#REF!</definedName>
    <definedName name="Excel_BuiltIn_Print_Titles_2_1" localSheetId="1">#REF!,#REF!</definedName>
    <definedName name="Excel_BuiltIn_Print_Titles_2_1">#REF!,#REF!</definedName>
    <definedName name="Excel_BuiltIn_Print_Titles_23" localSheetId="0">#REF!</definedName>
    <definedName name="Excel_BuiltIn_Print_Titles_23" localSheetId="1">#REF!</definedName>
    <definedName name="Excel_BuiltIn_Print_Titles_23">#REF!</definedName>
    <definedName name="Excel_BuiltIn_Print_Titles_3_1">[2]ЦКБ!$A$13:$A$65536,[2]ЦКБ!$21:$25</definedName>
    <definedName name="Excel_BuiltIn_Print_Titles_4_1">[2]БМЦ!$A$13:$C$65536,[2]БМЦ!$16:$17</definedName>
    <definedName name="Excel_BuiltIn_Print_Titles_5" localSheetId="0">#REF!</definedName>
    <definedName name="Excel_BuiltIn_Print_Titles_5" localSheetId="1">#REF!</definedName>
    <definedName name="Excel_BuiltIn_Print_Titles_5">#REF!</definedName>
    <definedName name="Excel_BuiltIn_Print_Titles_6" localSheetId="0">#REF!</definedName>
    <definedName name="Excel_BuiltIn_Print_Titles_6" localSheetId="1">#REF!</definedName>
    <definedName name="Excel_BuiltIn_Print_Titles_6">#REF!</definedName>
    <definedName name="Excel_BuiltIn_Print_Titles_7" localSheetId="0">#REF!</definedName>
    <definedName name="Excel_BuiltIn_Print_Titles_7" localSheetId="1">#REF!</definedName>
    <definedName name="Excel_BuiltIn_Print_Titles_7">#REF!</definedName>
    <definedName name="fghjj" localSheetId="0">#REF!</definedName>
    <definedName name="fghjj" localSheetId="1">#REF!</definedName>
    <definedName name="fghjj">#REF!</definedName>
    <definedName name="Finance" localSheetId="0">#REF!</definedName>
    <definedName name="Finance" localSheetId="1">#REF!</definedName>
    <definedName name="Finance">#REF!</definedName>
    <definedName name="hhhhh" localSheetId="0">#REF!</definedName>
    <definedName name="hhhhh" localSheetId="1">#REF!</definedName>
    <definedName name="hhhhh">#REF!</definedName>
    <definedName name="HTML_CodePage" hidden="1">1251</definedName>
    <definedName name="HTML_Control" hidden="1">{"'стр.106'!$A$1:$H$27"}</definedName>
    <definedName name="HTML_Description" hidden="1">""</definedName>
    <definedName name="HTML_Email" hidden="1">""</definedName>
    <definedName name="HTML_Header" hidden="1">""</definedName>
    <definedName name="HTML_LastUpdate" hidden="1">"21.08.01"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документы\str106.htm"</definedName>
    <definedName name="HTML_Title" hidden="1">""</definedName>
    <definedName name="Indprod" localSheetId="0">#REF!</definedName>
    <definedName name="Indprod" localSheetId="1">#REF!</definedName>
    <definedName name="Indprod">#REF!</definedName>
    <definedName name="Invest" localSheetId="0">#REF!</definedName>
    <definedName name="Invest" localSheetId="1">#REF!</definedName>
    <definedName name="Invest">#REF!</definedName>
    <definedName name="Invsect" localSheetId="0">#REF!</definedName>
    <definedName name="Invsect" localSheetId="1">#REF!</definedName>
    <definedName name="Invsect">#REF!</definedName>
    <definedName name="labor" localSheetId="0">#REF!</definedName>
    <definedName name="labor" localSheetId="1">#REF!</definedName>
    <definedName name="labor">#REF!</definedName>
    <definedName name="Livestock" localSheetId="0">#REF!</definedName>
    <definedName name="Livestock" localSheetId="1">#REF!</definedName>
    <definedName name="Livestock">#REF!</definedName>
    <definedName name="MONA798" localSheetId="0">#REF!</definedName>
    <definedName name="MONA798" localSheetId="1">#REF!</definedName>
    <definedName name="MONA798">#REF!</definedName>
    <definedName name="MonthEng">[3]Utility!$B$1</definedName>
    <definedName name="NAMES" localSheetId="0">#REF!</definedName>
    <definedName name="NAMES" localSheetId="1">#REF!</definedName>
    <definedName name="NAMES">#REF!</definedName>
    <definedName name="NCol">[1]ANALYSIS!A$1055</definedName>
    <definedName name="njh" localSheetId="0">#REF!</definedName>
    <definedName name="njh" localSheetId="1">#REF!</definedName>
    <definedName name="njh">#REF!</definedName>
    <definedName name="nnn" localSheetId="0">#REF!</definedName>
    <definedName name="nnn" localSheetId="1">#REF!</definedName>
    <definedName name="nnn">#REF!</definedName>
    <definedName name="OKED" localSheetId="0">#REF!</definedName>
    <definedName name="OKED" localSheetId="1">#REF!</definedName>
    <definedName name="OKED">#REF!</definedName>
    <definedName name="out" localSheetId="0">'[1]Phrase Set'!#REF!</definedName>
    <definedName name="out" localSheetId="1">'[1]Phrase Set'!#REF!</definedName>
    <definedName name="out">'[1]Phrase Set'!#REF!</definedName>
    <definedName name="PRINT_AREA_MI" localSheetId="0">#REF!</definedName>
    <definedName name="PRINT_AREA_MI" localSheetId="1">#REF!</definedName>
    <definedName name="PRINT_AREA_MI">#REF!</definedName>
    <definedName name="Privat" localSheetId="0">#REF!</definedName>
    <definedName name="Privat" localSheetId="1">#REF!</definedName>
    <definedName name="Privat">#REF!</definedName>
    <definedName name="Privat2" localSheetId="0">#REF!</definedName>
    <definedName name="Privat2" localSheetId="1">#REF!</definedName>
    <definedName name="Privat2">#REF!</definedName>
    <definedName name="rwNullDates" localSheetId="0">#REF!</definedName>
    <definedName name="rwNullDates" localSheetId="1">#REF!</definedName>
    <definedName name="rwNullDates">#REF!</definedName>
    <definedName name="S350L" localSheetId="0">#REF!</definedName>
    <definedName name="S350L" localSheetId="1">#REF!</definedName>
    <definedName name="S350L">#REF!</definedName>
    <definedName name="SAV_INV" localSheetId="0">#REF!</definedName>
    <definedName name="SAV_INV" localSheetId="1">#REF!</definedName>
    <definedName name="SAV_INV">#REF!</definedName>
    <definedName name="scdwcfdwdw" localSheetId="0">#REF!</definedName>
    <definedName name="scdwcfdwdw" localSheetId="1">#REF!</definedName>
    <definedName name="scdwcfdwdw">#REF!</definedName>
    <definedName name="SD" localSheetId="0">#REF!</definedName>
    <definedName name="SD" localSheetId="1">#REF!</definedName>
    <definedName name="SD">#REF!</definedName>
    <definedName name="Selagr" localSheetId="0">#REF!</definedName>
    <definedName name="Selagr" localSheetId="1">#REF!</definedName>
    <definedName name="Selagr">#REF!</definedName>
    <definedName name="Selgds" localSheetId="0">#REF!</definedName>
    <definedName name="Selgds" localSheetId="1">#REF!</definedName>
    <definedName name="Selgds">#REF!</definedName>
    <definedName name="SIG" localSheetId="0">#REF!</definedName>
    <definedName name="SIG" localSheetId="1">#REF!</definedName>
    <definedName name="SIG">#REF!</definedName>
    <definedName name="Test1">NCol=1</definedName>
    <definedName name="Test2">OR(NCol=1,[1]ANALYSIS!A$274=[1]ANALYSIS!XFD$274)</definedName>
    <definedName name="Test3">OR(NCol=1,[1]ANALYSIS!A$274=[1]ANALYSIS!XFD$274,[1]ANALYSIS!XFD$501="")</definedName>
    <definedName name="Uplata_4_2_12_2010" localSheetId="0">#REF!</definedName>
    <definedName name="Uplata_4_2_12_2010" localSheetId="1">#REF!</definedName>
    <definedName name="Uplata_4_2_12_2010">#REF!</definedName>
    <definedName name="Uplata_4_2_12_2011" localSheetId="0">#REF!</definedName>
    <definedName name="Uplata_4_2_12_2011" localSheetId="1">#REF!</definedName>
    <definedName name="Uplata_4_2_12_2011">#REF!</definedName>
    <definedName name="Uplata_4_2_12_2012" localSheetId="0">#REF!</definedName>
    <definedName name="Uplata_4_2_12_2012" localSheetId="1">#REF!</definedName>
    <definedName name="Uplata_4_2_12_2012">#REF!</definedName>
    <definedName name="Valuadd" localSheetId="0">#REF!</definedName>
    <definedName name="Valuadd" localSheetId="1">#REF!</definedName>
    <definedName name="Valuadd">#REF!</definedName>
    <definedName name="wages" localSheetId="0">#REF!</definedName>
    <definedName name="wages" localSheetId="1">#REF!</definedName>
    <definedName name="wages">#REF!</definedName>
    <definedName name="WagSect" localSheetId="0">#REF!</definedName>
    <definedName name="WagSect" localSheetId="1">#REF!</definedName>
    <definedName name="WagSect">#REF!</definedName>
    <definedName name="WPI" localSheetId="0">#REF!</definedName>
    <definedName name="WPI" localSheetId="1">#REF!</definedName>
    <definedName name="WPI">#REF!</definedName>
    <definedName name="xscce" localSheetId="0">#REF!</definedName>
    <definedName name="xscce" localSheetId="1">#REF!</definedName>
    <definedName name="xscce">#REF!</definedName>
    <definedName name="ytgrr" localSheetId="0">#REF!</definedName>
    <definedName name="ytgrr" localSheetId="1">#REF!</definedName>
    <definedName name="ytgrr">#REF!</definedName>
    <definedName name="а" localSheetId="0">#REF!</definedName>
    <definedName name="а" localSheetId="1">#REF!</definedName>
    <definedName name="а">#REF!</definedName>
    <definedName name="аааааааааа" localSheetId="0">#REF!</definedName>
    <definedName name="аааааааааа" localSheetId="1">#REF!</definedName>
    <definedName name="аааааааааа">#REF!</definedName>
    <definedName name="аапр" localSheetId="0">#REF!</definedName>
    <definedName name="аапр" localSheetId="1">#REF!</definedName>
    <definedName name="аапр">#REF!</definedName>
    <definedName name="ааспр" localSheetId="0">#REF!</definedName>
    <definedName name="ааспр" localSheetId="1">#REF!</definedName>
    <definedName name="ааспр">#REF!</definedName>
    <definedName name="абз" localSheetId="0">#REF!</definedName>
    <definedName name="абз" localSheetId="1">#REF!</definedName>
    <definedName name="абз">#REF!</definedName>
    <definedName name="АБП" localSheetId="0">#REF!</definedName>
    <definedName name="АБП" localSheetId="1">#REF!</definedName>
    <definedName name="АБП">#REF!</definedName>
    <definedName name="авамв" localSheetId="0">#REF!</definedName>
    <definedName name="авамв" localSheetId="1">#REF!</definedName>
    <definedName name="авамв">#REF!</definedName>
    <definedName name="аепрае" localSheetId="0">#REF!</definedName>
    <definedName name="аепрае" localSheetId="1">#REF!</definedName>
    <definedName name="аепрае">#REF!</definedName>
    <definedName name="аке" localSheetId="0">#REF!</definedName>
    <definedName name="аке" localSheetId="1">#REF!</definedName>
    <definedName name="аке">#REF!</definedName>
    <definedName name="ами" localSheetId="0">#REF!</definedName>
    <definedName name="ами" localSheetId="1">#REF!</definedName>
    <definedName name="ами">#REF!</definedName>
    <definedName name="аммв" localSheetId="0">#REF!</definedName>
    <definedName name="аммв" localSheetId="1">#REF!</definedName>
    <definedName name="аммв">#REF!</definedName>
    <definedName name="ап" localSheetId="0">#REF!</definedName>
    <definedName name="ап" localSheetId="1">#REF!</definedName>
    <definedName name="ап">#REF!</definedName>
    <definedName name="апма" localSheetId="0">#REF!</definedName>
    <definedName name="апма" localSheetId="1">#REF!</definedName>
    <definedName name="апма">#REF!</definedName>
    <definedName name="апмвапи" localSheetId="0">#REF!</definedName>
    <definedName name="апмвапи" localSheetId="1">#REF!</definedName>
    <definedName name="апмвапи">#REF!</definedName>
    <definedName name="апраепр" localSheetId="0">#REF!</definedName>
    <definedName name="апраепр" localSheetId="1">#REF!</definedName>
    <definedName name="апраепр">#REF!</definedName>
    <definedName name="апртотот" localSheetId="0">#REF!</definedName>
    <definedName name="апртотот" localSheetId="1">#REF!</definedName>
    <definedName name="апртотот">#REF!</definedName>
    <definedName name="ареапр" localSheetId="0">#REF!</definedName>
    <definedName name="ареапр" localSheetId="1">#REF!</definedName>
    <definedName name="ареапр">#REF!</definedName>
    <definedName name="аукау" localSheetId="0">#REF!</definedName>
    <definedName name="аукау" localSheetId="1">#REF!</definedName>
    <definedName name="аукау">#REF!</definedName>
    <definedName name="ах" localSheetId="0">[4]_2!#REF!</definedName>
    <definedName name="ах" localSheetId="1">[4]_2!#REF!</definedName>
    <definedName name="ах">[4]_2!#REF!</definedName>
    <definedName name="ах_12" localSheetId="0">[5]_2!#REF!</definedName>
    <definedName name="ах_12" localSheetId="1">[5]_2!#REF!</definedName>
    <definedName name="ах_12">[5]_2!#REF!</definedName>
    <definedName name="аыа" localSheetId="0">#REF!</definedName>
    <definedName name="аыа" localSheetId="1">#REF!</definedName>
    <definedName name="аыа">#REF!</definedName>
    <definedName name="аыаыа" localSheetId="0">#REF!</definedName>
    <definedName name="аыаыа" localSheetId="1">#REF!</definedName>
    <definedName name="аыаыа">#REF!</definedName>
    <definedName name="аыввапм" localSheetId="0">#REF!</definedName>
    <definedName name="аыввапм" localSheetId="1">#REF!</definedName>
    <definedName name="аыввапм">#REF!</definedName>
    <definedName name="б" localSheetId="0">#REF!</definedName>
    <definedName name="б" localSheetId="1">#REF!</definedName>
    <definedName name="б">#REF!</definedName>
    <definedName name="_xlnm.Database" localSheetId="0">#REF!</definedName>
    <definedName name="_xlnm.Database" localSheetId="1">#REF!</definedName>
    <definedName name="_xlnm.Database">#REF!</definedName>
    <definedName name="блд" localSheetId="0">#REF!</definedName>
    <definedName name="блд" localSheetId="1">#REF!</definedName>
    <definedName name="блд">#REF!</definedName>
    <definedName name="в" localSheetId="0">#REF!</definedName>
    <definedName name="в" localSheetId="1">#REF!</definedName>
    <definedName name="в">#REF!</definedName>
    <definedName name="вав" localSheetId="0">#REF!</definedName>
    <definedName name="вав" localSheetId="1">#REF!</definedName>
    <definedName name="вав">#REF!</definedName>
    <definedName name="вава" localSheetId="0">#REF!</definedName>
    <definedName name="вава" localSheetId="1">#REF!</definedName>
    <definedName name="вава">#REF!</definedName>
    <definedName name="вавп" localSheetId="0">#REF!</definedName>
    <definedName name="вавп" localSheetId="1">#REF!</definedName>
    <definedName name="вавп">#REF!</definedName>
    <definedName name="ВАЗ" localSheetId="0">#REF!</definedName>
    <definedName name="ВАЗ" localSheetId="1">#REF!</definedName>
    <definedName name="ВАЗ">#REF!</definedName>
    <definedName name="ВАЗ99" localSheetId="0">#REF!</definedName>
    <definedName name="ВАЗ99" localSheetId="1">#REF!</definedName>
    <definedName name="ВАЗ99">#REF!</definedName>
    <definedName name="вак" localSheetId="0">#REF!</definedName>
    <definedName name="вак" localSheetId="1">#REF!</definedName>
    <definedName name="вак">#REF!</definedName>
    <definedName name="вапв" localSheetId="0">#REF!</definedName>
    <definedName name="вапв" localSheetId="1">#REF!</definedName>
    <definedName name="вапв">#REF!</definedName>
    <definedName name="ввввввввввв" localSheetId="0">#REF!</definedName>
    <definedName name="ввввввввввв" localSheetId="1">#REF!</definedName>
    <definedName name="ввввввввввв">#REF!</definedName>
    <definedName name="вкавка" localSheetId="0">#REF!</definedName>
    <definedName name="вкавка" localSheetId="1">#REF!</definedName>
    <definedName name="вкавка">#REF!</definedName>
    <definedName name="вкк" localSheetId="0">#REF!</definedName>
    <definedName name="вкк" localSheetId="1">#REF!</definedName>
    <definedName name="вкк">#REF!</definedName>
    <definedName name="Волга" localSheetId="0">#REF!</definedName>
    <definedName name="Волга" localSheetId="1">#REF!</definedName>
    <definedName name="Волга">#REF!</definedName>
    <definedName name="впе" localSheetId="0">#REF!</definedName>
    <definedName name="впе" localSheetId="1">#REF!</definedName>
    <definedName name="впе">#REF!</definedName>
    <definedName name="всего" localSheetId="0">[4]_2!#REF!</definedName>
    <definedName name="всего" localSheetId="1">[4]_2!#REF!</definedName>
    <definedName name="всего">[4]_2!#REF!</definedName>
    <definedName name="всего_12" localSheetId="0">[5]_2!#REF!</definedName>
    <definedName name="всего_12" localSheetId="1">[5]_2!#REF!</definedName>
    <definedName name="всего_12">[5]_2!#REF!</definedName>
    <definedName name="генг" localSheetId="0">#REF!</definedName>
    <definedName name="генг" localSheetId="1">#REF!</definedName>
    <definedName name="генг">#REF!</definedName>
    <definedName name="гнгн" localSheetId="0">#REF!</definedName>
    <definedName name="гнгн" localSheetId="1">#REF!</definedName>
    <definedName name="гнгн">#REF!</definedName>
    <definedName name="гне" localSheetId="0">#REF!</definedName>
    <definedName name="гне" localSheetId="1">#REF!</definedName>
    <definedName name="гне">#REF!</definedName>
    <definedName name="гнш" localSheetId="0">#REF!</definedName>
    <definedName name="гнш" localSheetId="1">#REF!</definedName>
    <definedName name="гнш">#REF!</definedName>
    <definedName name="гон" localSheetId="0">#REF!</definedName>
    <definedName name="гон" localSheetId="1">#REF!</definedName>
    <definedName name="гон">#REF!</definedName>
    <definedName name="гшгношнг" localSheetId="0">#REF!</definedName>
    <definedName name="гшгношнг" localSheetId="1">#REF!</definedName>
    <definedName name="гшгношнг">#REF!</definedName>
    <definedName name="ддгш" localSheetId="0">#REF!</definedName>
    <definedName name="ддгш" localSheetId="1">#REF!</definedName>
    <definedName name="ддгш">#REF!</definedName>
    <definedName name="ддлл" localSheetId="0">#REF!</definedName>
    <definedName name="ддлл" localSheetId="1">#REF!</definedName>
    <definedName name="ддлл">#REF!</definedName>
    <definedName name="динамика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дир" localSheetId="0">[4]_2!#REF!</definedName>
    <definedName name="дир" localSheetId="1">[4]_2!#REF!</definedName>
    <definedName name="дир">[4]_2!#REF!</definedName>
    <definedName name="дир_12" localSheetId="0">[5]_2!#REF!</definedName>
    <definedName name="дир_12" localSheetId="1">[5]_2!#REF!</definedName>
    <definedName name="дир_12">[5]_2!#REF!</definedName>
    <definedName name="длд" localSheetId="0">#REF!</definedName>
    <definedName name="длд" localSheetId="1">#REF!</definedName>
    <definedName name="длд">#REF!</definedName>
    <definedName name="дол" localSheetId="0">#REF!</definedName>
    <definedName name="дол" localSheetId="1">#REF!</definedName>
    <definedName name="дол">#REF!</definedName>
    <definedName name="дс" localSheetId="0">[4]_2!#REF!</definedName>
    <definedName name="дс" localSheetId="1">[4]_2!#REF!</definedName>
    <definedName name="дс">[4]_2!#REF!</definedName>
    <definedName name="дс_12" localSheetId="0">[5]_2!#REF!</definedName>
    <definedName name="дс_12" localSheetId="1">[5]_2!#REF!</definedName>
    <definedName name="дс_12">[5]_2!#REF!</definedName>
    <definedName name="дщ" localSheetId="0">#REF!</definedName>
    <definedName name="дщ" localSheetId="1">#REF!</definedName>
    <definedName name="дщ">#REF!</definedName>
    <definedName name="дщшш" localSheetId="0">#REF!</definedName>
    <definedName name="дщшш" localSheetId="1">#REF!</definedName>
    <definedName name="дщшш">#REF!</definedName>
    <definedName name="е" localSheetId="0">#REF!</definedName>
    <definedName name="е" localSheetId="1">#REF!</definedName>
    <definedName name="е">#REF!</definedName>
    <definedName name="Ед." localSheetId="0">[1]ANALYSIS!#REF!</definedName>
    <definedName name="Ед." localSheetId="1">[1]ANALYSIS!#REF!</definedName>
    <definedName name="Ед.">[1]ANALYSIS!#REF!</definedName>
    <definedName name="епе" localSheetId="0">#REF!</definedName>
    <definedName name="епе" localSheetId="1">#REF!</definedName>
    <definedName name="епе">#REF!</definedName>
    <definedName name="епп" localSheetId="0">#REF!</definedName>
    <definedName name="епп" localSheetId="1">#REF!</definedName>
    <definedName name="епп">#REF!</definedName>
    <definedName name="ещгрп">OR(NCol=1,[1]ANALYSIS!A$274=[1]ANALYSIS!XFD$274,[1]ANALYSIS!XFD$501="")</definedName>
    <definedName name="ж" localSheetId="0">#REF!</definedName>
    <definedName name="ж" localSheetId="1">#REF!</definedName>
    <definedName name="ж">#REF!</definedName>
    <definedName name="жзх" localSheetId="0">#REF!</definedName>
    <definedName name="жзх" localSheetId="1">#REF!</definedName>
    <definedName name="жзх">#REF!</definedName>
    <definedName name="жллл" localSheetId="0">#REF!</definedName>
    <definedName name="жллл" localSheetId="1">#REF!</definedName>
    <definedName name="жллл">#REF!</definedName>
    <definedName name="_xlnm.Print_Titles" localSheetId="0">'Бюджет МЭГПР 19-22 для Мини (2'!$6:$10</definedName>
    <definedName name="_xlnm.Print_Titles" localSheetId="1">'прил 53 рус'!$6:$10</definedName>
    <definedName name="зж" localSheetId="0">#REF!</definedName>
    <definedName name="зж" localSheetId="1">#REF!</definedName>
    <definedName name="зж">#REF!</definedName>
    <definedName name="зщ" localSheetId="0">#REF!</definedName>
    <definedName name="зщ" localSheetId="1">#REF!</definedName>
    <definedName name="зщ">#REF!</definedName>
    <definedName name="зщз" localSheetId="0">#REF!</definedName>
    <definedName name="зщз" localSheetId="1">#REF!</definedName>
    <definedName name="зщз">#REF!</definedName>
    <definedName name="индекс09" localSheetId="0">#REF!</definedName>
    <definedName name="индекс09" localSheetId="1">#REF!</definedName>
    <definedName name="индекс09">#REF!</definedName>
    <definedName name="индекс10" localSheetId="0">#REF!</definedName>
    <definedName name="индекс10" localSheetId="1">#REF!</definedName>
    <definedName name="индекс10">#REF!</definedName>
    <definedName name="индекс11" localSheetId="0">#REF!</definedName>
    <definedName name="индекс11" localSheetId="1">#REF!</definedName>
    <definedName name="индекс11">#REF!</definedName>
    <definedName name="ирап" localSheetId="0">#REF!</definedName>
    <definedName name="ирап" localSheetId="1">#REF!</definedName>
    <definedName name="ирап">#REF!</definedName>
    <definedName name="Источник">'[7]Источник финансирования'!$A$1:$A$6</definedName>
    <definedName name="ить" localSheetId="0">#REF!</definedName>
    <definedName name="ить" localSheetId="1">#REF!</definedName>
    <definedName name="ить">#REF!</definedName>
    <definedName name="й" localSheetId="0">#REF!</definedName>
    <definedName name="й" localSheetId="1">#REF!</definedName>
    <definedName name="й">#REF!</definedName>
    <definedName name="йу" localSheetId="0">#REF!</definedName>
    <definedName name="йу" localSheetId="1">#REF!</definedName>
    <definedName name="йу">#REF!</definedName>
    <definedName name="йцук" localSheetId="0">[4]_2!#REF!</definedName>
    <definedName name="йцук" localSheetId="1">[4]_2!#REF!</definedName>
    <definedName name="йцук">[4]_2!#REF!</definedName>
    <definedName name="йцуц" localSheetId="0">[5]_2!#REF!</definedName>
    <definedName name="йцуц" localSheetId="1">[5]_2!#REF!</definedName>
    <definedName name="йцуц">[5]_2!#REF!</definedName>
    <definedName name="йцый" localSheetId="0">#REF!</definedName>
    <definedName name="йцый" localSheetId="1">#REF!</definedName>
    <definedName name="йцый">#REF!</definedName>
    <definedName name="капапр" localSheetId="0">#REF!</definedName>
    <definedName name="капапр" localSheetId="1">#REF!</definedName>
    <definedName name="капапр">#REF!</definedName>
    <definedName name="кар" localSheetId="0">[4]_2!#REF!</definedName>
    <definedName name="кар" localSheetId="1">[4]_2!#REF!</definedName>
    <definedName name="кар">[4]_2!#REF!</definedName>
    <definedName name="кар_12" localSheetId="0">[5]_2!#REF!</definedName>
    <definedName name="кар_12" localSheetId="1">[5]_2!#REF!</definedName>
    <definedName name="кар_12">[5]_2!#REF!</definedName>
    <definedName name="КАТО" localSheetId="0">#REF!</definedName>
    <definedName name="КАТО" localSheetId="1">#REF!</definedName>
    <definedName name="КАТО">#REF!</definedName>
    <definedName name="кенкн" localSheetId="0">#REF!</definedName>
    <definedName name="кенкн" localSheetId="1">#REF!</definedName>
    <definedName name="кенкн">#REF!</definedName>
    <definedName name="кепкеп" localSheetId="0">#REF!</definedName>
    <definedName name="кепкеп" localSheetId="1">#REF!</definedName>
    <definedName name="кепкеп">#REF!</definedName>
    <definedName name="Код" localSheetId="0">#REF!</definedName>
    <definedName name="Код" localSheetId="1">#REF!</definedName>
    <definedName name="Код">#REF!</definedName>
    <definedName name="кт" localSheetId="0">[4]_2!#REF!</definedName>
    <definedName name="кт" localSheetId="1">[4]_2!#REF!</definedName>
    <definedName name="кт">[4]_2!#REF!</definedName>
    <definedName name="кт_12" localSheetId="0">[5]_2!#REF!</definedName>
    <definedName name="кт_12" localSheetId="1">[5]_2!#REF!</definedName>
    <definedName name="кт_12">[5]_2!#REF!</definedName>
    <definedName name="куй" localSheetId="0">[4]_2!#REF!</definedName>
    <definedName name="куй" localSheetId="1">[4]_2!#REF!</definedName>
    <definedName name="куй">[4]_2!#REF!</definedName>
    <definedName name="куй_12" localSheetId="0">[5]_2!#REF!</definedName>
    <definedName name="куй_12" localSheetId="1">[5]_2!#REF!</definedName>
    <definedName name="куй_12">[5]_2!#REF!</definedName>
    <definedName name="курс" localSheetId="0">#REF!</definedName>
    <definedName name="курс" localSheetId="1">#REF!</definedName>
    <definedName name="курс">#REF!</definedName>
    <definedName name="курс09" localSheetId="0">#REF!</definedName>
    <definedName name="курс09" localSheetId="1">#REF!</definedName>
    <definedName name="курс09">#REF!</definedName>
    <definedName name="курс10" localSheetId="0">#REF!</definedName>
    <definedName name="курс10" localSheetId="1">#REF!</definedName>
    <definedName name="курс10">#REF!</definedName>
    <definedName name="курс109" localSheetId="0">#REF!</definedName>
    <definedName name="курс109" localSheetId="1">#REF!</definedName>
    <definedName name="курс109">#REF!</definedName>
    <definedName name="курс110" localSheetId="0">#REF!</definedName>
    <definedName name="курс110" localSheetId="1">#REF!</definedName>
    <definedName name="курс110">#REF!</definedName>
    <definedName name="л" localSheetId="0">#REF!</definedName>
    <definedName name="л" localSheetId="1">#REF!</definedName>
    <definedName name="л">#REF!</definedName>
    <definedName name="лд" localSheetId="0">#REF!</definedName>
    <definedName name="лд" localSheetId="1">#REF!</definedName>
    <definedName name="лд">#REF!</definedName>
    <definedName name="ллллллллллл" localSheetId="0">#REF!</definedName>
    <definedName name="ллллллллллл" localSheetId="1">#REF!</definedName>
    <definedName name="ллллллллллл">#REF!</definedName>
    <definedName name="лог" localSheetId="0">#REF!</definedName>
    <definedName name="лог" localSheetId="1">#REF!</definedName>
    <definedName name="лог">#REF!</definedName>
    <definedName name="лш" localSheetId="0">#REF!</definedName>
    <definedName name="лш" localSheetId="1">#REF!</definedName>
    <definedName name="лш">#REF!</definedName>
    <definedName name="макро">#N/A</definedName>
    <definedName name="мас" localSheetId="0">#REF!</definedName>
    <definedName name="мас" localSheetId="1">#REF!</definedName>
    <definedName name="мас">#REF!</definedName>
    <definedName name="Месяц">[7]Месяцы!$A$1:$A$12</definedName>
    <definedName name="мс" localSheetId="0">#REF!</definedName>
    <definedName name="мс" localSheetId="1">#REF!</definedName>
    <definedName name="мс">#REF!</definedName>
    <definedName name="мтмп" localSheetId="0">#REF!</definedName>
    <definedName name="мтмп" localSheetId="1">#REF!</definedName>
    <definedName name="мтмп">#REF!</definedName>
    <definedName name="мто" localSheetId="0">[4]_2!#REF!</definedName>
    <definedName name="мто" localSheetId="1">[4]_2!#REF!</definedName>
    <definedName name="мто">[4]_2!#REF!</definedName>
    <definedName name="мто_12" localSheetId="0">[5]_2!#REF!</definedName>
    <definedName name="мто_12" localSheetId="1">[5]_2!#REF!</definedName>
    <definedName name="мто_12">[5]_2!#REF!</definedName>
    <definedName name="мчпми" localSheetId="0">#REF!</definedName>
    <definedName name="мчпми" localSheetId="1">#REF!</definedName>
    <definedName name="мчпми">#REF!</definedName>
    <definedName name="н" localSheetId="0">#REF!</definedName>
    <definedName name="н" localSheetId="1">#REF!</definedName>
    <definedName name="н">#REF!</definedName>
    <definedName name="нгопнго" localSheetId="0">#REF!</definedName>
    <definedName name="нгопнго" localSheetId="1">#REF!</definedName>
    <definedName name="нгопнго">#REF!</definedName>
    <definedName name="Нива" localSheetId="0">#REF!</definedName>
    <definedName name="Нива" localSheetId="1">#REF!</definedName>
    <definedName name="Нива">#REF!</definedName>
    <definedName name="ннннннннннн" localSheetId="0">#REF!</definedName>
    <definedName name="ннннннннннн" localSheetId="1">#REF!</definedName>
    <definedName name="ннннннннннн">#REF!</definedName>
    <definedName name="нр" localSheetId="0">#REF!</definedName>
    <definedName name="нр" localSheetId="1">#REF!</definedName>
    <definedName name="нр">#REF!</definedName>
    <definedName name="нрнот" localSheetId="0">#REF!</definedName>
    <definedName name="нрнот" localSheetId="1">#REF!</definedName>
    <definedName name="нрнот">#REF!</definedName>
    <definedName name="о" localSheetId="0">#REF!</definedName>
    <definedName name="о" localSheetId="1">#REF!</definedName>
    <definedName name="о">#REF!</definedName>
    <definedName name="_xlnm.Print_Area" localSheetId="0">'Бюджет МЭГПР 19-22 для Мини (2'!$A$1:$AO$486</definedName>
    <definedName name="_xlnm.Print_Area" localSheetId="1">'прил 53 рус'!$A$1:$AO$486</definedName>
    <definedName name="_xlnm.Print_Area">#REF!</definedName>
    <definedName name="ог" localSheetId="0">#REF!</definedName>
    <definedName name="ог" localSheetId="1">#REF!</definedName>
    <definedName name="ог">#REF!</definedName>
    <definedName name="огл" localSheetId="0">#REF!</definedName>
    <definedName name="огл" localSheetId="1">#REF!</definedName>
    <definedName name="огл">#REF!</definedName>
    <definedName name="огн" localSheetId="0">#REF!</definedName>
    <definedName name="огн" localSheetId="1">#REF!</definedName>
    <definedName name="огн">#REF!</definedName>
    <definedName name="огоьрьт" localSheetId="0">#REF!</definedName>
    <definedName name="огоьрьт" localSheetId="1">#REF!</definedName>
    <definedName name="огоьрьт">#REF!</definedName>
    <definedName name="ол" localSheetId="0">#REF!</definedName>
    <definedName name="ол" localSheetId="1">#REF!</definedName>
    <definedName name="ол">#REF!</definedName>
    <definedName name="оло" localSheetId="0">#REF!</definedName>
    <definedName name="оло" localSheetId="1">#REF!</definedName>
    <definedName name="оло">#REF!</definedName>
    <definedName name="оррл" localSheetId="0">#REF!</definedName>
    <definedName name="оррл" localSheetId="1">#REF!</definedName>
    <definedName name="оррл">#REF!</definedName>
    <definedName name="оьотроь" localSheetId="0">#REF!</definedName>
    <definedName name="оьотроь" localSheetId="1">#REF!</definedName>
    <definedName name="оьотроь">#REF!</definedName>
    <definedName name="ОЬПРОТ" localSheetId="0">#REF!</definedName>
    <definedName name="ОЬПРОТ" localSheetId="1">#REF!</definedName>
    <definedName name="ОЬПРОТ">#REF!</definedName>
    <definedName name="панф" localSheetId="0">[4]_2!#REF!</definedName>
    <definedName name="панф" localSheetId="1">[4]_2!#REF!</definedName>
    <definedName name="панф">[4]_2!#REF!</definedName>
    <definedName name="панф_12" localSheetId="0">[5]_2!#REF!</definedName>
    <definedName name="панф_12" localSheetId="1">[5]_2!#REF!</definedName>
    <definedName name="панф_12">[5]_2!#REF!</definedName>
    <definedName name="паопарапрзщлэЗлЭопавпыптавслржлЖорюламоь" localSheetId="0">#REF!</definedName>
    <definedName name="паопарапрзщлэЗлЭопавпыптавслржлЖорюламоь" localSheetId="1">#REF!</definedName>
    <definedName name="паопарапрзщлэЗлЭопавпыптавслржлЖорюламоь">#REF!</definedName>
    <definedName name="пвавка" localSheetId="0">#REF!</definedName>
    <definedName name="пвавка" localSheetId="1">#REF!</definedName>
    <definedName name="пвавка">#REF!</definedName>
    <definedName name="пвап" localSheetId="0">#REF!</definedName>
    <definedName name="пвап" localSheetId="1">#REF!</definedName>
    <definedName name="пвап">#REF!</definedName>
    <definedName name="пии" localSheetId="0">#REF!</definedName>
    <definedName name="пии" localSheetId="1">#REF!</definedName>
    <definedName name="пии">#REF!</definedName>
    <definedName name="пнн" localSheetId="0">#REF!</definedName>
    <definedName name="пнн" localSheetId="1">#REF!</definedName>
    <definedName name="пнн">#REF!</definedName>
    <definedName name="пнопор" localSheetId="0">#REF!</definedName>
    <definedName name="пнопор" localSheetId="1">#REF!</definedName>
    <definedName name="пнопор">#REF!</definedName>
    <definedName name="Подпрограмма">'[7]Служебный ФКРБ'!$C$2:$C$38</definedName>
    <definedName name="ппп" localSheetId="0">#REF!</definedName>
    <definedName name="ппп" localSheetId="1">#REF!</definedName>
    <definedName name="ппп">#REF!</definedName>
    <definedName name="пппппппппп" localSheetId="0">#REF!</definedName>
    <definedName name="пппппппппп" localSheetId="1">#REF!</definedName>
    <definedName name="пппппппппп">#REF!</definedName>
    <definedName name="пппппппппппп" localSheetId="0">#REF!</definedName>
    <definedName name="пппппппппппп" localSheetId="1">#REF!</definedName>
    <definedName name="пппппппппппп">#REF!</definedName>
    <definedName name="прапрпр" localSheetId="0">#REF!</definedName>
    <definedName name="прапрпр" localSheetId="1">#REF!</definedName>
    <definedName name="прапрпр">#REF!</definedName>
    <definedName name="прар" localSheetId="0">#REF!</definedName>
    <definedName name="прар" localSheetId="1">#REF!</definedName>
    <definedName name="прар">#REF!</definedName>
    <definedName name="прв">IF([8]ГБ!$A$43=1,"**Поступления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еапреап" localSheetId="0">#REF!</definedName>
    <definedName name="преапреап" localSheetId="1">#REF!</definedName>
    <definedName name="преапреап">#REF!</definedName>
    <definedName name="препреп" localSheetId="0">#REF!</definedName>
    <definedName name="препреп" localSheetId="1">#REF!</definedName>
    <definedName name="препреп">#REF!</definedName>
    <definedName name="прив">#N/A</definedName>
    <definedName name="приви">IF([6]ГБ!$A$43=1,"**Поступления от приватизации исключены из доходов бюджетов 1997-2001 г.г.","**Поступления от приватизации не исключены из доходов бюджетов 1997-2001 г.г.")</definedName>
    <definedName name="про" localSheetId="0">[4]_2!#REF!</definedName>
    <definedName name="про" localSheetId="1">[4]_2!#REF!</definedName>
    <definedName name="про">[4]_2!#REF!</definedName>
    <definedName name="про22" localSheetId="0">[5]_2!#REF!</definedName>
    <definedName name="про22" localSheetId="1">[5]_2!#REF!</definedName>
    <definedName name="про22">[5]_2!#REF!</definedName>
    <definedName name="Программа">'[7]Служебный ФКРБ'!$B$2:$B$123</definedName>
    <definedName name="пронро" localSheetId="0">#REF!</definedName>
    <definedName name="пронро" localSheetId="1">#REF!</definedName>
    <definedName name="пронро">#REF!</definedName>
    <definedName name="прпно" localSheetId="0">#REF!</definedName>
    <definedName name="прпно" localSheetId="1">#REF!</definedName>
    <definedName name="прпно">#REF!</definedName>
    <definedName name="прпо" localSheetId="0">#REF!</definedName>
    <definedName name="прпо" localSheetId="1">#REF!</definedName>
    <definedName name="прпо">#REF!</definedName>
    <definedName name="р" localSheetId="0">#REF!</definedName>
    <definedName name="р" localSheetId="1">#REF!</definedName>
    <definedName name="р">#REF!</definedName>
    <definedName name="Работа" localSheetId="0">#REF!</definedName>
    <definedName name="Работа" localSheetId="1">#REF!</definedName>
    <definedName name="Работа">#REF!</definedName>
    <definedName name="рар" localSheetId="0">#REF!</definedName>
    <definedName name="рар" localSheetId="1">#REF!</definedName>
    <definedName name="рар">#REF!</definedName>
    <definedName name="раррваука" localSheetId="0">#REF!</definedName>
    <definedName name="раррваука" localSheetId="1">#REF!</definedName>
    <definedName name="раррваука">#REF!</definedName>
    <definedName name="ргго" localSheetId="0">#REF!</definedName>
    <definedName name="ргго" localSheetId="1">#REF!</definedName>
    <definedName name="ргго">#REF!</definedName>
    <definedName name="репнреп" localSheetId="0">#REF!</definedName>
    <definedName name="репнреп" localSheetId="1">#REF!</definedName>
    <definedName name="репнреп">#REF!</definedName>
    <definedName name="рлрлрлрл" localSheetId="0">#REF!</definedName>
    <definedName name="рлрлрлрл" localSheetId="1">#REF!</definedName>
    <definedName name="рлрлрлрл">#REF!</definedName>
    <definedName name="ро" localSheetId="0">#REF!</definedName>
    <definedName name="ро" localSheetId="1">#REF!</definedName>
    <definedName name="ро">#REF!</definedName>
    <definedName name="рон" localSheetId="0">#REF!</definedName>
    <definedName name="рон" localSheetId="1">#REF!</definedName>
    <definedName name="рон">#REF!</definedName>
    <definedName name="рооапи" localSheetId="0">#REF!</definedName>
    <definedName name="рооапи" localSheetId="1">#REF!</definedName>
    <definedName name="рооапи">#REF!</definedName>
    <definedName name="ротп" localSheetId="0">#REF!</definedName>
    <definedName name="ротп" localSheetId="1">#REF!</definedName>
    <definedName name="ротп">#REF!</definedName>
    <definedName name="ротпр" localSheetId="0">#REF!</definedName>
    <definedName name="ротпр" localSheetId="1">#REF!</definedName>
    <definedName name="ротпр">#REF!</definedName>
    <definedName name="роьлро" localSheetId="0">#REF!</definedName>
    <definedName name="роьлро" localSheetId="1">#REF!</definedName>
    <definedName name="роьлро">#REF!</definedName>
    <definedName name="роьрол" localSheetId="0">#REF!</definedName>
    <definedName name="роьрол" localSheetId="1">#REF!</definedName>
    <definedName name="роьрол">#REF!</definedName>
    <definedName name="роьтпрт" localSheetId="0">#REF!</definedName>
    <definedName name="роьтпрт" localSheetId="1">#REF!</definedName>
    <definedName name="роьтпрт">#REF!</definedName>
    <definedName name="РПРА" localSheetId="0">#REF!</definedName>
    <definedName name="РПРА" localSheetId="1">#REF!</definedName>
    <definedName name="РПРА">#REF!</definedName>
    <definedName name="рпры" localSheetId="0">#REF!</definedName>
    <definedName name="рпры" localSheetId="1">#REF!</definedName>
    <definedName name="рпры">#REF!</definedName>
    <definedName name="рррр" localSheetId="0">#REF!</definedName>
    <definedName name="рррр" localSheetId="1">#REF!</definedName>
    <definedName name="рррр">#REF!</definedName>
    <definedName name="ррррррррррр" localSheetId="0">#REF!</definedName>
    <definedName name="ррррррррррр" localSheetId="1">#REF!</definedName>
    <definedName name="ррррррррррр">#REF!</definedName>
    <definedName name="ртпр" localSheetId="0">#REF!</definedName>
    <definedName name="ртпр" localSheetId="1">#REF!</definedName>
    <definedName name="ртпр">#REF!</definedName>
    <definedName name="Специфика" localSheetId="0">#REF!</definedName>
    <definedName name="Специфика" localSheetId="1">#REF!</definedName>
    <definedName name="Специфика">#REF!</definedName>
    <definedName name="Способ">'[7]Способ закупки'!$A$1:$A$14</definedName>
    <definedName name="стра" localSheetId="0">#REF!</definedName>
    <definedName name="стра" localSheetId="1">#REF!</definedName>
    <definedName name="стра">#REF!</definedName>
    <definedName name="табл" localSheetId="0">#REF!</definedName>
    <definedName name="табл" localSheetId="1">#REF!</definedName>
    <definedName name="табл">#REF!</definedName>
    <definedName name="Тип_пункта">'[7]Тип пункта плана'!$A$1:$A$3</definedName>
    <definedName name="Товар">[9]ОКЕИ!$A$2:$A$535</definedName>
    <definedName name="тпгеа" localSheetId="0">#REF!</definedName>
    <definedName name="тпгеа" localSheetId="1">#REF!</definedName>
    <definedName name="тпгеа">#REF!</definedName>
    <definedName name="ттоо" localSheetId="0">[4]_2!#REF!</definedName>
    <definedName name="ттоо" localSheetId="1">[4]_2!#REF!</definedName>
    <definedName name="ттоо">[4]_2!#REF!</definedName>
    <definedName name="ТХ" localSheetId="0">#REF!</definedName>
    <definedName name="ТХ" localSheetId="1">#REF!</definedName>
    <definedName name="ТХ">#REF!</definedName>
    <definedName name="у" localSheetId="0">#REF!</definedName>
    <definedName name="у" localSheetId="1">#REF!</definedName>
    <definedName name="у">#REF!</definedName>
    <definedName name="УАЗ" localSheetId="0">#REF!</definedName>
    <definedName name="УАЗ" localSheetId="1">#REF!</definedName>
    <definedName name="УАЗ">#REF!</definedName>
    <definedName name="укап" localSheetId="0">#REF!</definedName>
    <definedName name="укап" localSheetId="1">#REF!</definedName>
    <definedName name="укап">#REF!</definedName>
    <definedName name="укаук" localSheetId="0">#REF!</definedName>
    <definedName name="укаук" localSheetId="1">#REF!</definedName>
    <definedName name="укаук">#REF!</definedName>
    <definedName name="укаука" localSheetId="0">#REF!</definedName>
    <definedName name="укаука" localSheetId="1">#REF!</definedName>
    <definedName name="укаука">#REF!</definedName>
    <definedName name="укацук" localSheetId="0">#REF!</definedName>
    <definedName name="укацук" localSheetId="1">#REF!</definedName>
    <definedName name="укацук">#REF!</definedName>
    <definedName name="УМЗ" localSheetId="0">#REF!</definedName>
    <definedName name="УМЗ" localSheetId="1">#REF!</definedName>
    <definedName name="УМЗ">#REF!</definedName>
    <definedName name="Услуга" localSheetId="0">#REF!</definedName>
    <definedName name="Услуга" localSheetId="1">#REF!</definedName>
    <definedName name="Услуга">#REF!</definedName>
    <definedName name="ФВП" localSheetId="0">#REF!</definedName>
    <definedName name="ФВП" localSheetId="1">#REF!</definedName>
    <definedName name="ФВП">#REF!</definedName>
    <definedName name="фву" localSheetId="0">#REF!</definedName>
    <definedName name="фву" localSheetId="1">#REF!</definedName>
    <definedName name="фву">#REF!</definedName>
    <definedName name="Фонды">[7]Фонд!$A$1:$A$4</definedName>
    <definedName name="формаааааааааа" localSheetId="0">#REF!</definedName>
    <definedName name="формаааааааааа" localSheetId="1">#REF!</definedName>
    <definedName name="формаааааааааа">#REF!</definedName>
    <definedName name="фук" localSheetId="0">#REF!</definedName>
    <definedName name="фук" localSheetId="1">#REF!</definedName>
    <definedName name="фук">#REF!</definedName>
    <definedName name="фывфв" localSheetId="0">#REF!</definedName>
    <definedName name="фывфв" localSheetId="1">#REF!</definedName>
    <definedName name="фывфв">#REF!</definedName>
    <definedName name="фывфы" localSheetId="0">#REF!</definedName>
    <definedName name="фывфы" localSheetId="1">#REF!</definedName>
    <definedName name="фывфы">#REF!</definedName>
    <definedName name="фыЫ" localSheetId="0">#REF!</definedName>
    <definedName name="фыЫ" localSheetId="1">#REF!</definedName>
    <definedName name="фыЫ">#REF!</definedName>
    <definedName name="ХАС" localSheetId="0">#REF!</definedName>
    <definedName name="ХАС" localSheetId="1">#REF!</definedName>
    <definedName name="ХАС">#REF!</definedName>
    <definedName name="ХС" localSheetId="0">#REF!</definedName>
    <definedName name="ХС" localSheetId="1">#REF!</definedName>
    <definedName name="ХС">#REF!</definedName>
    <definedName name="ц" localSheetId="0">#REF!</definedName>
    <definedName name="ц" localSheetId="1">#REF!</definedName>
    <definedName name="ц">#REF!</definedName>
    <definedName name="цувц" localSheetId="0">#REF!</definedName>
    <definedName name="цувц" localSheetId="1">#REF!</definedName>
    <definedName name="цувц">#REF!</definedName>
    <definedName name="цук" localSheetId="0">#REF!</definedName>
    <definedName name="цук" localSheetId="1">#REF!</definedName>
    <definedName name="цук">#REF!</definedName>
    <definedName name="цуук" localSheetId="0">#REF!</definedName>
    <definedName name="цуук" localSheetId="1">#REF!</definedName>
    <definedName name="цуук">#REF!</definedName>
    <definedName name="цыфувак" localSheetId="0">#REF!</definedName>
    <definedName name="цыфувак" localSheetId="1">#REF!</definedName>
    <definedName name="цыфувак">#REF!</definedName>
    <definedName name="чваыва" localSheetId="0">#REF!</definedName>
    <definedName name="чваыва" localSheetId="1">#REF!</definedName>
    <definedName name="чваыва">#REF!</definedName>
    <definedName name="чмачвамя" localSheetId="0">#REF!</definedName>
    <definedName name="чмачвамя" localSheetId="1">#REF!</definedName>
    <definedName name="чмачвамя">#REF!</definedName>
    <definedName name="чс" localSheetId="0">#REF!</definedName>
    <definedName name="чс" localSheetId="1">#REF!</definedName>
    <definedName name="чс">#REF!</definedName>
    <definedName name="ччччччччч" localSheetId="0">#REF!</definedName>
    <definedName name="ччччччччч" localSheetId="1">#REF!</definedName>
    <definedName name="ччччччччч">#REF!</definedName>
    <definedName name="чччччччччччч" localSheetId="0">#REF!</definedName>
    <definedName name="чччччччччччч" localSheetId="1">#REF!</definedName>
    <definedName name="чччччччччччч">#REF!</definedName>
    <definedName name="шгшнгш" localSheetId="0">#REF!</definedName>
    <definedName name="шгшнгш" localSheetId="1">#REF!</definedName>
    <definedName name="шгшнгш">#REF!</definedName>
    <definedName name="Шкода" localSheetId="0">#REF!</definedName>
    <definedName name="Шкода" localSheetId="1">#REF!</definedName>
    <definedName name="Шкода">#REF!</definedName>
    <definedName name="шлгошл" localSheetId="0">#REF!</definedName>
    <definedName name="шлгошл" localSheetId="1">#REF!</definedName>
    <definedName name="шлгошл">#REF!</definedName>
    <definedName name="шлгш" localSheetId="0">#REF!</definedName>
    <definedName name="шлгш" localSheetId="1">#REF!</definedName>
    <definedName name="шлгш">#REF!</definedName>
    <definedName name="шлолорлор" localSheetId="0">#REF!</definedName>
    <definedName name="шлолорлор" localSheetId="1">#REF!</definedName>
    <definedName name="шлолорлор">#REF!</definedName>
    <definedName name="шшшшшшшшшш" localSheetId="0">#REF!</definedName>
    <definedName name="шшшшшшшшшш" localSheetId="1">#REF!</definedName>
    <definedName name="шшшшшшшшшш">#REF!</definedName>
    <definedName name="щзшщ" localSheetId="0">#REF!</definedName>
    <definedName name="щзшщ" localSheetId="1">#REF!</definedName>
    <definedName name="щзшщ">#REF!</definedName>
    <definedName name="ъ" localSheetId="0">#REF!</definedName>
    <definedName name="ъ" localSheetId="1">#REF!</definedName>
    <definedName name="ъ">#REF!</definedName>
    <definedName name="ЫАЫАЫ" localSheetId="0">#REF!</definedName>
    <definedName name="ЫАЫАЫ" localSheetId="1">#REF!</definedName>
    <definedName name="ЫАЫАЫ">#REF!</definedName>
    <definedName name="ыаыв" localSheetId="0">#REF!</definedName>
    <definedName name="ыаыв" localSheetId="1">#REF!</definedName>
    <definedName name="ыаыв">#REF!</definedName>
    <definedName name="ыва" localSheetId="0">#REF!</definedName>
    <definedName name="ыва" localSheetId="1">#REF!</definedName>
    <definedName name="ыва">#REF!</definedName>
    <definedName name="ывыв" localSheetId="0">#REF!</definedName>
    <definedName name="ывыв" localSheetId="1">#REF!</definedName>
    <definedName name="ывыв">#REF!</definedName>
    <definedName name="ыу" localSheetId="0">#REF!</definedName>
    <definedName name="ыу" localSheetId="1">#REF!</definedName>
    <definedName name="ыу">#REF!</definedName>
    <definedName name="ыы" localSheetId="0">#REF!</definedName>
    <definedName name="ыы" localSheetId="1">#REF!</definedName>
    <definedName name="ыы">#REF!</definedName>
    <definedName name="ь" localSheetId="0">#REF!</definedName>
    <definedName name="ь" localSheetId="1">#REF!</definedName>
    <definedName name="ь">#REF!</definedName>
    <definedName name="ьор" localSheetId="0">#REF!</definedName>
    <definedName name="ьор" localSheetId="1">#REF!</definedName>
    <definedName name="ьор">#REF!</definedName>
    <definedName name="ьпсав" localSheetId="0">#REF!</definedName>
    <definedName name="ьпсав" localSheetId="1">#REF!</definedName>
    <definedName name="ьпсав">#REF!</definedName>
    <definedName name="ЬРОЬ" localSheetId="0">#REF!</definedName>
    <definedName name="ЬРОЬ" localSheetId="1">#REF!</definedName>
    <definedName name="ЬРОЬ">#REF!</definedName>
    <definedName name="э" localSheetId="0">#REF!</definedName>
    <definedName name="э" localSheetId="1">#REF!</definedName>
    <definedName name="э">#REF!</definedName>
    <definedName name="юдж" localSheetId="0">#REF!</definedName>
    <definedName name="юдж" localSheetId="1">#REF!</definedName>
    <definedName name="юдж">#REF!</definedName>
    <definedName name="я" localSheetId="0">#REF!</definedName>
    <definedName name="я" localSheetId="1">#REF!</definedName>
    <definedName name="я">#REF!</definedName>
    <definedName name="яис" localSheetId="0">#REF!</definedName>
    <definedName name="яис" localSheetId="1">#REF!</definedName>
    <definedName name="яис">#REF!</definedName>
    <definedName name="ячя" localSheetId="0">#REF!</definedName>
    <definedName name="ячя" localSheetId="1">#REF!</definedName>
    <definedName name="ячя">#REF!</definedName>
    <definedName name="ячЯч" localSheetId="0">#REF!</definedName>
    <definedName name="ячЯч" localSheetId="1">#REF!</definedName>
    <definedName name="ячЯч">#REF!</definedName>
    <definedName name="яяяяяяя" localSheetId="0">#REF!</definedName>
    <definedName name="яяяяяяя" localSheetId="1">#REF!</definedName>
    <definedName name="яяяяяяя">#REF!</definedName>
    <definedName name="яяяяяяяяяяя" localSheetId="0">#REF!</definedName>
    <definedName name="яяяяяяяяяяя" localSheetId="1">#REF!</definedName>
    <definedName name="яяяяяяяяяя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B50" i="14" l="1"/>
  <c r="DB49" i="14"/>
  <c r="DB48" i="14"/>
  <c r="DB47" i="14"/>
  <c r="DB46" i="14"/>
  <c r="DB45" i="14"/>
  <c r="DB40" i="14" s="1"/>
  <c r="DB44" i="14"/>
  <c r="DB43" i="14"/>
  <c r="DB42" i="14"/>
  <c r="DB41" i="14"/>
  <c r="DA40" i="14"/>
  <c r="CZ40" i="14"/>
  <c r="DB39" i="14"/>
  <c r="DB38" i="14"/>
  <c r="DB37" i="14"/>
  <c r="DB36" i="14"/>
  <c r="DB35" i="14"/>
  <c r="DA34" i="14"/>
  <c r="DA33" i="14" s="1"/>
  <c r="CZ34" i="14"/>
  <c r="CZ33" i="14" s="1"/>
  <c r="DB32" i="14"/>
  <c r="DB31" i="14" s="1"/>
  <c r="DB30" i="14" s="1"/>
  <c r="DA31" i="14"/>
  <c r="CZ31" i="14"/>
  <c r="DA30" i="14"/>
  <c r="CZ30" i="14"/>
  <c r="DB29" i="14"/>
  <c r="DB28" i="14"/>
  <c r="DB27" i="14" s="1"/>
  <c r="DB26" i="14"/>
  <c r="DB25" i="14"/>
  <c r="DB24" i="14"/>
  <c r="DB23" i="14"/>
  <c r="DB22" i="14"/>
  <c r="DB21" i="14"/>
  <c r="DA20" i="14"/>
  <c r="DA19" i="14" s="1"/>
  <c r="CZ20" i="14"/>
  <c r="CZ19" i="14"/>
  <c r="DB18" i="14"/>
  <c r="DB17" i="14"/>
  <c r="DB16" i="14"/>
  <c r="DB15" i="14" s="1"/>
  <c r="DA15" i="14"/>
  <c r="CZ15" i="14"/>
  <c r="DB14" i="14"/>
  <c r="DB13" i="14"/>
  <c r="DA13" i="14"/>
  <c r="CZ13" i="14"/>
  <c r="DB12" i="14"/>
  <c r="DB10" i="14" s="1"/>
  <c r="DB11" i="14"/>
  <c r="DA10" i="14"/>
  <c r="CZ10" i="14"/>
  <c r="CZ9" i="14" s="1"/>
  <c r="DA9" i="14"/>
  <c r="CY50" i="14"/>
  <c r="CY49" i="14"/>
  <c r="CY48" i="14"/>
  <c r="CY47" i="14"/>
  <c r="CY46" i="14"/>
  <c r="CY45" i="14"/>
  <c r="CY40" i="14" s="1"/>
  <c r="CY44" i="14"/>
  <c r="CY43" i="14"/>
  <c r="CY42" i="14"/>
  <c r="CY41" i="14"/>
  <c r="CX40" i="14"/>
  <c r="CW40" i="14"/>
  <c r="CY39" i="14"/>
  <c r="CY38" i="14"/>
  <c r="CY37" i="14"/>
  <c r="CY36" i="14"/>
  <c r="CY35" i="14"/>
  <c r="CX34" i="14"/>
  <c r="CX33" i="14" s="1"/>
  <c r="CW34" i="14"/>
  <c r="CW33" i="14" s="1"/>
  <c r="CY32" i="14"/>
  <c r="CY31" i="14"/>
  <c r="CX31" i="14"/>
  <c r="CW31" i="14"/>
  <c r="CY30" i="14"/>
  <c r="CX30" i="14"/>
  <c r="CW30" i="14"/>
  <c r="CY29" i="14"/>
  <c r="CY27" i="14" s="1"/>
  <c r="CY28" i="14"/>
  <c r="CY26" i="14"/>
  <c r="CY25" i="14"/>
  <c r="CY24" i="14"/>
  <c r="CY23" i="14"/>
  <c r="CY22" i="14"/>
  <c r="CY21" i="14"/>
  <c r="CX20" i="14"/>
  <c r="CW20" i="14"/>
  <c r="CX19" i="14"/>
  <c r="CW19" i="14"/>
  <c r="CY18" i="14"/>
  <c r="CY17" i="14"/>
  <c r="CY15" i="14" s="1"/>
  <c r="CY16" i="14"/>
  <c r="CX15" i="14"/>
  <c r="CW15" i="14"/>
  <c r="CY14" i="14"/>
  <c r="CY13" i="14"/>
  <c r="CX13" i="14"/>
  <c r="CW13" i="14"/>
  <c r="CY12" i="14"/>
  <c r="CY11" i="14"/>
  <c r="CY10" i="14" s="1"/>
  <c r="CY9" i="14" s="1"/>
  <c r="CX10" i="14"/>
  <c r="CW10" i="14"/>
  <c r="CX9" i="14"/>
  <c r="CW9" i="14"/>
  <c r="CV50" i="14"/>
  <c r="CV49" i="14"/>
  <c r="CV48" i="14"/>
  <c r="CV47" i="14"/>
  <c r="CV46" i="14"/>
  <c r="CV45" i="14"/>
  <c r="CV40" i="14" s="1"/>
  <c r="CV44" i="14"/>
  <c r="CV43" i="14"/>
  <c r="CV42" i="14"/>
  <c r="CV41" i="14"/>
  <c r="CU40" i="14"/>
  <c r="CT40" i="14"/>
  <c r="CV39" i="14"/>
  <c r="CV38" i="14"/>
  <c r="CV37" i="14"/>
  <c r="CV36" i="14"/>
  <c r="CV35" i="14"/>
  <c r="CU34" i="14"/>
  <c r="CU33" i="14" s="1"/>
  <c r="CT34" i="14"/>
  <c r="CT33" i="14"/>
  <c r="CV32" i="14"/>
  <c r="CV31" i="14"/>
  <c r="CU31" i="14"/>
  <c r="CT31" i="14"/>
  <c r="CV30" i="14"/>
  <c r="CU30" i="14"/>
  <c r="CT30" i="14"/>
  <c r="CV29" i="14"/>
  <c r="CV27" i="14" s="1"/>
  <c r="CV28" i="14"/>
  <c r="CV26" i="14"/>
  <c r="CV25" i="14"/>
  <c r="CV24" i="14"/>
  <c r="CV23" i="14"/>
  <c r="CV22" i="14"/>
  <c r="CV21" i="14"/>
  <c r="CU20" i="14"/>
  <c r="CT20" i="14"/>
  <c r="CU19" i="14"/>
  <c r="CT19" i="14"/>
  <c r="CV18" i="14"/>
  <c r="CV17" i="14"/>
  <c r="CV15" i="14" s="1"/>
  <c r="CV9" i="14" s="1"/>
  <c r="CV16" i="14"/>
  <c r="CU15" i="14"/>
  <c r="CT15" i="14"/>
  <c r="CV14" i="14"/>
  <c r="CV13" i="14"/>
  <c r="CU13" i="14"/>
  <c r="CT13" i="14"/>
  <c r="CV12" i="14"/>
  <c r="CV11" i="14"/>
  <c r="CV10" i="14"/>
  <c r="CU10" i="14"/>
  <c r="CT10" i="14"/>
  <c r="CU9" i="14"/>
  <c r="CT9" i="14"/>
  <c r="CT7" i="14" s="1"/>
  <c r="CS50" i="14"/>
  <c r="CS49" i="14"/>
  <c r="CS48" i="14"/>
  <c r="CS47" i="14"/>
  <c r="CS46" i="14"/>
  <c r="CS45" i="14"/>
  <c r="CS40" i="14" s="1"/>
  <c r="CS44" i="14"/>
  <c r="CS43" i="14"/>
  <c r="CS42" i="14"/>
  <c r="CS41" i="14"/>
  <c r="CR40" i="14"/>
  <c r="CQ40" i="14"/>
  <c r="CS39" i="14"/>
  <c r="CS38" i="14"/>
  <c r="CS37" i="14"/>
  <c r="CS36" i="14"/>
  <c r="CS35" i="14"/>
  <c r="CR34" i="14"/>
  <c r="CR33" i="14" s="1"/>
  <c r="CQ34" i="14"/>
  <c r="CS34" i="14" s="1"/>
  <c r="CS33" i="14" s="1"/>
  <c r="CQ33" i="14"/>
  <c r="CS32" i="14"/>
  <c r="CS31" i="14"/>
  <c r="CR31" i="14"/>
  <c r="CQ31" i="14"/>
  <c r="CS30" i="14"/>
  <c r="CR30" i="14"/>
  <c r="CQ30" i="14"/>
  <c r="CS29" i="14"/>
  <c r="CS27" i="14" s="1"/>
  <c r="CS28" i="14"/>
  <c r="CS26" i="14"/>
  <c r="CS25" i="14"/>
  <c r="CS24" i="14"/>
  <c r="CS23" i="14"/>
  <c r="CS22" i="14"/>
  <c r="CS21" i="14"/>
  <c r="CR20" i="14"/>
  <c r="CQ20" i="14"/>
  <c r="CR19" i="14"/>
  <c r="CQ19" i="14"/>
  <c r="CS18" i="14"/>
  <c r="CS17" i="14"/>
  <c r="CS15" i="14" s="1"/>
  <c r="CS16" i="14"/>
  <c r="CR15" i="14"/>
  <c r="CQ15" i="14"/>
  <c r="CS14" i="14"/>
  <c r="CS13" i="14"/>
  <c r="CR13" i="14"/>
  <c r="CQ13" i="14"/>
  <c r="CS12" i="14"/>
  <c r="CS11" i="14"/>
  <c r="CS10" i="14" s="1"/>
  <c r="CS9" i="14" s="1"/>
  <c r="CR10" i="14"/>
  <c r="CQ10" i="14"/>
  <c r="CR9" i="14"/>
  <c r="CQ9" i="14"/>
  <c r="CO40" i="14"/>
  <c r="CN40" i="14"/>
  <c r="CO34" i="14"/>
  <c r="CO33" i="14" s="1"/>
  <c r="CN34" i="14"/>
  <c r="CO31" i="14"/>
  <c r="CO30" i="14" s="1"/>
  <c r="CN31" i="14"/>
  <c r="CN30" i="14" s="1"/>
  <c r="CP28" i="14"/>
  <c r="CO20" i="14"/>
  <c r="CN20" i="14"/>
  <c r="CO19" i="14"/>
  <c r="CN19" i="14"/>
  <c r="CO15" i="14"/>
  <c r="CN15" i="14"/>
  <c r="CO13" i="14"/>
  <c r="CO9" i="14" s="1"/>
  <c r="CN13" i="14"/>
  <c r="CN9" i="14" s="1"/>
  <c r="CO10" i="14"/>
  <c r="CN10" i="14"/>
  <c r="CM29" i="14"/>
  <c r="CM27" i="14" s="1"/>
  <c r="CM28" i="14"/>
  <c r="CJ34" i="14"/>
  <c r="CJ27" i="14"/>
  <c r="CJ20" i="14"/>
  <c r="CL40" i="14"/>
  <c r="CK40" i="14"/>
  <c r="CL34" i="14"/>
  <c r="CL33" i="14" s="1"/>
  <c r="CK34" i="14"/>
  <c r="CK33" i="14" s="1"/>
  <c r="CL31" i="14"/>
  <c r="CL30" i="14" s="1"/>
  <c r="CK31" i="14"/>
  <c r="CK30" i="14"/>
  <c r="CL20" i="14"/>
  <c r="CL19" i="14" s="1"/>
  <c r="CK20" i="14"/>
  <c r="CK19" i="14" s="1"/>
  <c r="CL15" i="14"/>
  <c r="CK15" i="14"/>
  <c r="CL13" i="14"/>
  <c r="CK13" i="14"/>
  <c r="CL10" i="14"/>
  <c r="CK10" i="14"/>
  <c r="CK9" i="14"/>
  <c r="DB20" i="14" l="1"/>
  <c r="DB34" i="14"/>
  <c r="DB33" i="14" s="1"/>
  <c r="CZ7" i="14"/>
  <c r="DA8" i="14"/>
  <c r="DB19" i="14"/>
  <c r="DB9" i="14"/>
  <c r="DB8" i="14" s="1"/>
  <c r="DB7" i="14" s="1"/>
  <c r="DA7" i="14"/>
  <c r="CZ8" i="14"/>
  <c r="CY20" i="14"/>
  <c r="CY19" i="14" s="1"/>
  <c r="CY34" i="14"/>
  <c r="CY33" i="14" s="1"/>
  <c r="CW7" i="14"/>
  <c r="CX7" i="14"/>
  <c r="CW8" i="14"/>
  <c r="CX8" i="14"/>
  <c r="CU8" i="14"/>
  <c r="CV34" i="14"/>
  <c r="CV33" i="14" s="1"/>
  <c r="CV20" i="14"/>
  <c r="CV19" i="14" s="1"/>
  <c r="CT8" i="14"/>
  <c r="CU7" i="14"/>
  <c r="CS20" i="14"/>
  <c r="CS19" i="14" s="1"/>
  <c r="CS8" i="14" s="1"/>
  <c r="CS7" i="14" s="1"/>
  <c r="CQ7" i="14"/>
  <c r="CR8" i="14"/>
  <c r="CQ8" i="14"/>
  <c r="CR7" i="14"/>
  <c r="CO7" i="14"/>
  <c r="CP29" i="14"/>
  <c r="CP27" i="14" s="1"/>
  <c r="CN33" i="14"/>
  <c r="CN7" i="14"/>
  <c r="CN8" i="14"/>
  <c r="CO8" i="14"/>
  <c r="CL9" i="14"/>
  <c r="CL7" i="14" s="1"/>
  <c r="CL8" i="14"/>
  <c r="CK7" i="14"/>
  <c r="CK8" i="14"/>
  <c r="CI40" i="14"/>
  <c r="CH40" i="14"/>
  <c r="CI34" i="14"/>
  <c r="CI33" i="14" s="1"/>
  <c r="CH34" i="14"/>
  <c r="CI31" i="14"/>
  <c r="CI30" i="14" s="1"/>
  <c r="CH31" i="14"/>
  <c r="CH30" i="14" s="1"/>
  <c r="CI20" i="14"/>
  <c r="CI19" i="14" s="1"/>
  <c r="CH20" i="14"/>
  <c r="CH19" i="14" s="1"/>
  <c r="CI15" i="14"/>
  <c r="CH15" i="14"/>
  <c r="CI13" i="14"/>
  <c r="CH13" i="14"/>
  <c r="CI10" i="14"/>
  <c r="CH10" i="14"/>
  <c r="CY8" i="14" l="1"/>
  <c r="CY7" i="14" s="1"/>
  <c r="CV8" i="14"/>
  <c r="CV7" i="14" s="1"/>
  <c r="CI9" i="14"/>
  <c r="CH9" i="14"/>
  <c r="CI7" i="14"/>
  <c r="CI8" i="14"/>
  <c r="CH33" i="14"/>
  <c r="CH8" i="14" s="1"/>
  <c r="CF40" i="14"/>
  <c r="CE40" i="14"/>
  <c r="CF34" i="14"/>
  <c r="CF33" i="14" s="1"/>
  <c r="CE34" i="14"/>
  <c r="CE33" i="14" s="1"/>
  <c r="CF31" i="14"/>
  <c r="CF30" i="14" s="1"/>
  <c r="CE31" i="14"/>
  <c r="CE30" i="14" s="1"/>
  <c r="CF20" i="14"/>
  <c r="CF19" i="14" s="1"/>
  <c r="CE20" i="14"/>
  <c r="CE19" i="14" s="1"/>
  <c r="CF15" i="14"/>
  <c r="CF9" i="14" s="1"/>
  <c r="CE15" i="14"/>
  <c r="CF13" i="14"/>
  <c r="CE13" i="14"/>
  <c r="CF10" i="14"/>
  <c r="CE10" i="14"/>
  <c r="CH7" i="14" l="1"/>
  <c r="CE9" i="14"/>
  <c r="CE7" i="14"/>
  <c r="CE8" i="14"/>
  <c r="CF7" i="14"/>
  <c r="CF8" i="14"/>
  <c r="CC40" i="14"/>
  <c r="CB40" i="14"/>
  <c r="CC34" i="14"/>
  <c r="CC33" i="14" s="1"/>
  <c r="CB34" i="14"/>
  <c r="CC31" i="14"/>
  <c r="CC30" i="14" s="1"/>
  <c r="CB31" i="14"/>
  <c r="CB30" i="14" s="1"/>
  <c r="CC20" i="14"/>
  <c r="CC19" i="14" s="1"/>
  <c r="CB20" i="14"/>
  <c r="CB19" i="14"/>
  <c r="CC15" i="14"/>
  <c r="CB15" i="14"/>
  <c r="CC13" i="14"/>
  <c r="CB13" i="14"/>
  <c r="CC10" i="14"/>
  <c r="CB10" i="14"/>
  <c r="CC9" i="14" l="1"/>
  <c r="CC7" i="14" s="1"/>
  <c r="CB9" i="14"/>
  <c r="CB33" i="14"/>
  <c r="BZ40" i="14"/>
  <c r="BY40" i="14"/>
  <c r="BZ34" i="14"/>
  <c r="BZ33" i="14" s="1"/>
  <c r="BY34" i="14"/>
  <c r="BY33" i="14"/>
  <c r="BZ31" i="14"/>
  <c r="BZ30" i="14" s="1"/>
  <c r="BY31" i="14"/>
  <c r="BY30" i="14" s="1"/>
  <c r="BZ20" i="14"/>
  <c r="BY20" i="14"/>
  <c r="BZ19" i="14"/>
  <c r="BY19" i="14"/>
  <c r="BZ15" i="14"/>
  <c r="BY15" i="14"/>
  <c r="BZ13" i="14"/>
  <c r="BY13" i="14"/>
  <c r="BZ10" i="14"/>
  <c r="BY10" i="14"/>
  <c r="BY9" i="14" l="1"/>
  <c r="BZ9" i="14"/>
  <c r="CB7" i="14"/>
  <c r="CC8" i="14"/>
  <c r="CB8" i="14"/>
  <c r="BY7" i="14"/>
  <c r="BZ7" i="14"/>
  <c r="BZ8" i="14"/>
  <c r="BY8" i="14"/>
  <c r="BV40" i="14"/>
  <c r="BW40" i="14"/>
  <c r="BF50" i="14"/>
  <c r="BI50" i="14" s="1"/>
  <c r="BL50" i="14" s="1"/>
  <c r="BO50" i="14" s="1"/>
  <c r="BR50" i="14" s="1"/>
  <c r="BX50" i="14" s="1"/>
  <c r="M50" i="14"/>
  <c r="P50" i="14" s="1"/>
  <c r="S50" i="14" s="1"/>
  <c r="V50" i="14" s="1"/>
  <c r="Y50" i="14" s="1"/>
  <c r="AB50" i="14" s="1"/>
  <c r="AE50" i="14" s="1"/>
  <c r="AH50" i="14" s="1"/>
  <c r="AK50" i="14" s="1"/>
  <c r="AN50" i="14" s="1"/>
  <c r="AQ50" i="14" s="1"/>
  <c r="AT50" i="14" s="1"/>
  <c r="AW50" i="14" s="1"/>
  <c r="AZ50" i="14" s="1"/>
  <c r="G50" i="14"/>
  <c r="BW34" i="14"/>
  <c r="BW33" i="14" s="1"/>
  <c r="BV34" i="14"/>
  <c r="BW31" i="14"/>
  <c r="BW30" i="14" s="1"/>
  <c r="BV31" i="14"/>
  <c r="BV30" i="14" s="1"/>
  <c r="BW20" i="14"/>
  <c r="BW19" i="14" s="1"/>
  <c r="BV20" i="14"/>
  <c r="BV19" i="14" s="1"/>
  <c r="BW15" i="14"/>
  <c r="BV15" i="14"/>
  <c r="BW13" i="14"/>
  <c r="BV13" i="14"/>
  <c r="BW10" i="14"/>
  <c r="BV10" i="14"/>
  <c r="BV9" i="14" l="1"/>
  <c r="CA50" i="14"/>
  <c r="CD50" i="14" s="1"/>
  <c r="CG50" i="14" s="1"/>
  <c r="CM50" i="14" s="1"/>
  <c r="CP50" i="14" s="1"/>
  <c r="BW9" i="14"/>
  <c r="BW8" i="14" s="1"/>
  <c r="BV33" i="14"/>
  <c r="BV8" i="14" s="1"/>
  <c r="BT40" i="14"/>
  <c r="BS40" i="14"/>
  <c r="BT34" i="14"/>
  <c r="BT33" i="14" s="1"/>
  <c r="BS34" i="14"/>
  <c r="BS33" i="14" s="1"/>
  <c r="BT31" i="14"/>
  <c r="BT30" i="14" s="1"/>
  <c r="BS31" i="14"/>
  <c r="BS30" i="14" s="1"/>
  <c r="BT20" i="14"/>
  <c r="BT19" i="14" s="1"/>
  <c r="BS20" i="14"/>
  <c r="BS19" i="14" s="1"/>
  <c r="BT15" i="14"/>
  <c r="BS15" i="14"/>
  <c r="BT13" i="14"/>
  <c r="BS13" i="14"/>
  <c r="BT10" i="14"/>
  <c r="BS10" i="14"/>
  <c r="BW7" i="14" l="1"/>
  <c r="BT9" i="14"/>
  <c r="BS9" i="14"/>
  <c r="BS7" i="14" s="1"/>
  <c r="BV7" i="14"/>
  <c r="BT8" i="14"/>
  <c r="BS8" i="14"/>
  <c r="BT7" i="14"/>
  <c r="BR37" i="14"/>
  <c r="BU37" i="14" s="1"/>
  <c r="BX37" i="14" s="1"/>
  <c r="CA37" i="14" s="1"/>
  <c r="CD37" i="14" s="1"/>
  <c r="CG37" i="14" s="1"/>
  <c r="CM37" i="14" s="1"/>
  <c r="CP37" i="14" s="1"/>
  <c r="BQ40" i="14"/>
  <c r="BP40" i="14"/>
  <c r="BQ34" i="14"/>
  <c r="BP34" i="14"/>
  <c r="BP33" i="14" s="1"/>
  <c r="BQ31" i="14"/>
  <c r="BQ30" i="14" s="1"/>
  <c r="BP31" i="14"/>
  <c r="BP30" i="14" s="1"/>
  <c r="BQ20" i="14"/>
  <c r="BQ19" i="14" s="1"/>
  <c r="BP20" i="14"/>
  <c r="BP19" i="14" s="1"/>
  <c r="BQ15" i="14"/>
  <c r="BP15" i="14"/>
  <c r="BQ13" i="14"/>
  <c r="BP13" i="14"/>
  <c r="BQ10" i="14"/>
  <c r="BP10" i="14"/>
  <c r="BP9" i="14" s="1"/>
  <c r="BP8" i="14" l="1"/>
  <c r="BQ9" i="14"/>
  <c r="BQ33" i="14"/>
  <c r="BP7" i="14"/>
  <c r="BN40" i="14"/>
  <c r="BM40" i="14"/>
  <c r="BN34" i="14"/>
  <c r="BN33" i="14" s="1"/>
  <c r="BM34" i="14"/>
  <c r="BN31" i="14"/>
  <c r="BN30" i="14" s="1"/>
  <c r="BM31" i="14"/>
  <c r="BM30" i="14" s="1"/>
  <c r="BN20" i="14"/>
  <c r="BN19" i="14" s="1"/>
  <c r="BM20" i="14"/>
  <c r="BM19" i="14" s="1"/>
  <c r="BN15" i="14"/>
  <c r="BM15" i="14"/>
  <c r="BN13" i="14"/>
  <c r="BN9" i="14" s="1"/>
  <c r="BM13" i="14"/>
  <c r="BM9" i="14" s="1"/>
  <c r="BN10" i="14"/>
  <c r="BM10" i="14"/>
  <c r="BQ7" i="14" l="1"/>
  <c r="BQ8" i="14"/>
  <c r="BN7" i="14"/>
  <c r="BM33" i="14"/>
  <c r="BM8" i="14" s="1"/>
  <c r="BM7" i="14"/>
  <c r="BN8" i="14"/>
  <c r="BK40" i="14"/>
  <c r="BJ40" i="14"/>
  <c r="BK34" i="14"/>
  <c r="BK33" i="14" s="1"/>
  <c r="BJ34" i="14"/>
  <c r="BJ33" i="14" s="1"/>
  <c r="BK31" i="14"/>
  <c r="BK30" i="14" s="1"/>
  <c r="BJ31" i="14"/>
  <c r="BJ30" i="14"/>
  <c r="BK20" i="14"/>
  <c r="BK19" i="14" s="1"/>
  <c r="BJ20" i="14"/>
  <c r="BJ19" i="14" s="1"/>
  <c r="BK15" i="14"/>
  <c r="BJ15" i="14"/>
  <c r="BK13" i="14"/>
  <c r="BJ13" i="14"/>
  <c r="BK10" i="14"/>
  <c r="BJ10" i="14"/>
  <c r="BJ9" i="14" s="1"/>
  <c r="BK9" i="14" l="1"/>
  <c r="BK7" i="14"/>
  <c r="BJ8" i="14"/>
  <c r="BJ7" i="14"/>
  <c r="BK8" i="14"/>
  <c r="BH40" i="14"/>
  <c r="BG40" i="14"/>
  <c r="BH34" i="14"/>
  <c r="BH33" i="14" s="1"/>
  <c r="BG34" i="14"/>
  <c r="BG33" i="14" s="1"/>
  <c r="BH31" i="14"/>
  <c r="BH30" i="14" s="1"/>
  <c r="BG31" i="14"/>
  <c r="BG30" i="14" s="1"/>
  <c r="BH20" i="14"/>
  <c r="BH19" i="14" s="1"/>
  <c r="BG20" i="14"/>
  <c r="BG19" i="14" s="1"/>
  <c r="BH15" i="14"/>
  <c r="BG15" i="14"/>
  <c r="BH13" i="14"/>
  <c r="BG13" i="14"/>
  <c r="BH10" i="14"/>
  <c r="BG10" i="14"/>
  <c r="BH9" i="14" l="1"/>
  <c r="BG9" i="14"/>
  <c r="BG7" i="14" s="1"/>
  <c r="BG8" i="14"/>
  <c r="BH7" i="14"/>
  <c r="BH8" i="14"/>
  <c r="BD40" i="14"/>
  <c r="BE40" i="14"/>
  <c r="BF49" i="14"/>
  <c r="BI49" i="14" s="1"/>
  <c r="BL49" i="14" s="1"/>
  <c r="BO49" i="14" s="1"/>
  <c r="BR49" i="14" s="1"/>
  <c r="BU49" i="14" s="1"/>
  <c r="BX49" i="14" s="1"/>
  <c r="CA49" i="14" s="1"/>
  <c r="CD49" i="14" s="1"/>
  <c r="CG49" i="14" s="1"/>
  <c r="CM49" i="14" s="1"/>
  <c r="CP49" i="14" s="1"/>
  <c r="M49" i="14"/>
  <c r="P49" i="14" s="1"/>
  <c r="S49" i="14" s="1"/>
  <c r="V49" i="14" s="1"/>
  <c r="Y49" i="14" s="1"/>
  <c r="AB49" i="14" s="1"/>
  <c r="AE49" i="14" s="1"/>
  <c r="AH49" i="14" s="1"/>
  <c r="AK49" i="14" s="1"/>
  <c r="AN49" i="14" s="1"/>
  <c r="AQ49" i="14" s="1"/>
  <c r="AT49" i="14" s="1"/>
  <c r="AW49" i="14" s="1"/>
  <c r="AZ49" i="14" s="1"/>
  <c r="G49" i="14"/>
  <c r="BE34" i="14" l="1"/>
  <c r="BE33" i="14" s="1"/>
  <c r="BD34" i="14"/>
  <c r="BD33" i="14" s="1"/>
  <c r="BE31" i="14"/>
  <c r="BE30" i="14" s="1"/>
  <c r="BD31" i="14"/>
  <c r="BD30" i="14"/>
  <c r="BE20" i="14"/>
  <c r="BD20" i="14"/>
  <c r="BD19" i="14" s="1"/>
  <c r="BE19" i="14"/>
  <c r="BE15" i="14"/>
  <c r="BD15" i="14"/>
  <c r="BE13" i="14"/>
  <c r="BD13" i="14"/>
  <c r="BE10" i="14"/>
  <c r="BD10" i="14"/>
  <c r="BE9" i="14" l="1"/>
  <c r="BD9" i="14"/>
  <c r="BE8" i="14"/>
  <c r="BE7" i="14"/>
  <c r="BD7" i="14"/>
  <c r="BD8" i="14"/>
  <c r="BA40" i="14"/>
  <c r="BB40" i="14"/>
  <c r="BC46" i="14"/>
  <c r="BF46" i="14" s="1"/>
  <c r="BI46" i="14" s="1"/>
  <c r="BL46" i="14" s="1"/>
  <c r="BO46" i="14" s="1"/>
  <c r="BR46" i="14" s="1"/>
  <c r="BU46" i="14" s="1"/>
  <c r="BX46" i="14" s="1"/>
  <c r="CA46" i="14" s="1"/>
  <c r="G46" i="14"/>
  <c r="J46" i="14" s="1"/>
  <c r="M46" i="14" s="1"/>
  <c r="P46" i="14" s="1"/>
  <c r="S46" i="14" s="1"/>
  <c r="V46" i="14" s="1"/>
  <c r="Y46" i="14" s="1"/>
  <c r="AB46" i="14" s="1"/>
  <c r="AE46" i="14" s="1"/>
  <c r="AH46" i="14" s="1"/>
  <c r="AK46" i="14" s="1"/>
  <c r="AN46" i="14" s="1"/>
  <c r="AQ46" i="14" s="1"/>
  <c r="AT46" i="14" s="1"/>
  <c r="AZ45" i="14"/>
  <c r="BC45" i="14" s="1"/>
  <c r="BF45" i="14" s="1"/>
  <c r="G45" i="14"/>
  <c r="J45" i="14" s="1"/>
  <c r="M45" i="14" s="1"/>
  <c r="P45" i="14" s="1"/>
  <c r="S45" i="14" s="1"/>
  <c r="V45" i="14" s="1"/>
  <c r="Y45" i="14" s="1"/>
  <c r="AB45" i="14" s="1"/>
  <c r="AE45" i="14" s="1"/>
  <c r="AH45" i="14" s="1"/>
  <c r="AK45" i="14" s="1"/>
  <c r="AN45" i="14" s="1"/>
  <c r="AQ45" i="14" s="1"/>
  <c r="AT45" i="14" s="1"/>
  <c r="BI45" i="14" l="1"/>
  <c r="CD46" i="14"/>
  <c r="CG46" i="14" s="1"/>
  <c r="BB34" i="14"/>
  <c r="BB33" i="14" s="1"/>
  <c r="BA34" i="14"/>
  <c r="BA33" i="14" s="1"/>
  <c r="BB31" i="14"/>
  <c r="BB30" i="14" s="1"/>
  <c r="BA31" i="14"/>
  <c r="BA30" i="14" s="1"/>
  <c r="BB20" i="14"/>
  <c r="BB19" i="14" s="1"/>
  <c r="BA20" i="14"/>
  <c r="BA19" i="14" s="1"/>
  <c r="BB15" i="14"/>
  <c r="BA15" i="14"/>
  <c r="BB13" i="14"/>
  <c r="BA13" i="14"/>
  <c r="BB10" i="14"/>
  <c r="BA10" i="14"/>
  <c r="BB9" i="14" l="1"/>
  <c r="CM46" i="14"/>
  <c r="CP46" i="14" s="1"/>
  <c r="BA9" i="14"/>
  <c r="BA8" i="14" s="1"/>
  <c r="BL45" i="14"/>
  <c r="BB7" i="14"/>
  <c r="BA7" i="14"/>
  <c r="BB8" i="14"/>
  <c r="AW40" i="14"/>
  <c r="AW34" i="14"/>
  <c r="AW27" i="14"/>
  <c r="BO45" i="14" l="1"/>
  <c r="AY40" i="14"/>
  <c r="AX40" i="14"/>
  <c r="AY34" i="14"/>
  <c r="AY33" i="14" s="1"/>
  <c r="AX34" i="14"/>
  <c r="AX33" i="14" s="1"/>
  <c r="AY31" i="14"/>
  <c r="AY30" i="14" s="1"/>
  <c r="AX31" i="14"/>
  <c r="AX30" i="14" s="1"/>
  <c r="AY20" i="14"/>
  <c r="AY19" i="14" s="1"/>
  <c r="AX20" i="14"/>
  <c r="AX19" i="14" s="1"/>
  <c r="AY15" i="14"/>
  <c r="AX15" i="14"/>
  <c r="AY13" i="14"/>
  <c r="AX13" i="14"/>
  <c r="AY10" i="14"/>
  <c r="AX10" i="14"/>
  <c r="AZ40" i="14" l="1"/>
  <c r="BR45" i="14"/>
  <c r="AZ34" i="14"/>
  <c r="BC34" i="14" s="1"/>
  <c r="AY9" i="14"/>
  <c r="AY7" i="14" s="1"/>
  <c r="AX9" i="14"/>
  <c r="AX7" i="14" s="1"/>
  <c r="AV40" i="14"/>
  <c r="AU40" i="14"/>
  <c r="AV34" i="14"/>
  <c r="AV33" i="14" s="1"/>
  <c r="AU34" i="14"/>
  <c r="AU33" i="14" s="1"/>
  <c r="AV31" i="14"/>
  <c r="AV30" i="14" s="1"/>
  <c r="AU31" i="14"/>
  <c r="AU30" i="14" s="1"/>
  <c r="AV20" i="14"/>
  <c r="AV19" i="14" s="1"/>
  <c r="AU20" i="14"/>
  <c r="AU19" i="14" s="1"/>
  <c r="AV15" i="14"/>
  <c r="AU15" i="14"/>
  <c r="AV13" i="14"/>
  <c r="AU13" i="14"/>
  <c r="AV10" i="14"/>
  <c r="AU10" i="14"/>
  <c r="BU45" i="14" l="1"/>
  <c r="BC33" i="14"/>
  <c r="BF34" i="14"/>
  <c r="AY8" i="14"/>
  <c r="AU9" i="14"/>
  <c r="AU8" i="14" s="1"/>
  <c r="AX8" i="14"/>
  <c r="AV9" i="14"/>
  <c r="AV7" i="14" s="1"/>
  <c r="AS40" i="14"/>
  <c r="AR40" i="14"/>
  <c r="AS34" i="14"/>
  <c r="AS33" i="14" s="1"/>
  <c r="AR34" i="14"/>
  <c r="AR33" i="14" s="1"/>
  <c r="AS31" i="14"/>
  <c r="AS30" i="14" s="1"/>
  <c r="AR31" i="14"/>
  <c r="AR30" i="14" s="1"/>
  <c r="AS20" i="14"/>
  <c r="AS19" i="14" s="1"/>
  <c r="AR20" i="14"/>
  <c r="AR19" i="14" s="1"/>
  <c r="AS15" i="14"/>
  <c r="AR15" i="14"/>
  <c r="AS13" i="14"/>
  <c r="AR13" i="14"/>
  <c r="AS10" i="14"/>
  <c r="AR10" i="14"/>
  <c r="BF33" i="14" l="1"/>
  <c r="BI34" i="14"/>
  <c r="BX45" i="14"/>
  <c r="AV8" i="14"/>
  <c r="AU7" i="14"/>
  <c r="AS9" i="14"/>
  <c r="AS7" i="14" s="1"/>
  <c r="AR9" i="14"/>
  <c r="AR7" i="14" s="1"/>
  <c r="AO15" i="14"/>
  <c r="AP40" i="14"/>
  <c r="AO40" i="14"/>
  <c r="AP34" i="14"/>
  <c r="AP33" i="14" s="1"/>
  <c r="AO34" i="14"/>
  <c r="AO33" i="14" s="1"/>
  <c r="AP31" i="14"/>
  <c r="AP30" i="14" s="1"/>
  <c r="AO31" i="14"/>
  <c r="AO30" i="14" s="1"/>
  <c r="AP20" i="14"/>
  <c r="AP19" i="14" s="1"/>
  <c r="AO20" i="14"/>
  <c r="AO19" i="14" s="1"/>
  <c r="AP15" i="14"/>
  <c r="AP13" i="14"/>
  <c r="AO13" i="14"/>
  <c r="AP10" i="14"/>
  <c r="AO10" i="14"/>
  <c r="CA45" i="14" l="1"/>
  <c r="BI33" i="14"/>
  <c r="BL34" i="14"/>
  <c r="AS8" i="14"/>
  <c r="AP9" i="14"/>
  <c r="AP8" i="14" s="1"/>
  <c r="AR8" i="14"/>
  <c r="AO9" i="14"/>
  <c r="AO7" i="14" s="1"/>
  <c r="AM40" i="14"/>
  <c r="AL40" i="14"/>
  <c r="AM34" i="14"/>
  <c r="AM33" i="14" s="1"/>
  <c r="AL34" i="14"/>
  <c r="AL33" i="14" s="1"/>
  <c r="AM31" i="14"/>
  <c r="AM30" i="14" s="1"/>
  <c r="AL31" i="14"/>
  <c r="AL30" i="14" s="1"/>
  <c r="AM20" i="14"/>
  <c r="AM19" i="14" s="1"/>
  <c r="AL20" i="14"/>
  <c r="AL19" i="14" s="1"/>
  <c r="AM15" i="14"/>
  <c r="AM13" i="14"/>
  <c r="AL13" i="14"/>
  <c r="AM10" i="14"/>
  <c r="AL10" i="14"/>
  <c r="BL33" i="14" l="1"/>
  <c r="BO34" i="14"/>
  <c r="CD45" i="14"/>
  <c r="AP7" i="14"/>
  <c r="AO8" i="14"/>
  <c r="AM9" i="14"/>
  <c r="AM8" i="14" s="1"/>
  <c r="AL9" i="14"/>
  <c r="AL7" i="14" s="1"/>
  <c r="AJ40" i="14"/>
  <c r="AI40" i="14"/>
  <c r="AJ34" i="14"/>
  <c r="AJ33" i="14" s="1"/>
  <c r="AI34" i="14"/>
  <c r="AI33" i="14" s="1"/>
  <c r="AJ31" i="14"/>
  <c r="AJ30" i="14" s="1"/>
  <c r="AI31" i="14"/>
  <c r="AI30" i="14" s="1"/>
  <c r="AJ20" i="14"/>
  <c r="AJ19" i="14" s="1"/>
  <c r="AI20" i="14"/>
  <c r="AI19" i="14" s="1"/>
  <c r="AJ15" i="14"/>
  <c r="AJ13" i="14"/>
  <c r="AI13" i="14"/>
  <c r="AJ10" i="14"/>
  <c r="AI10" i="14"/>
  <c r="CG45" i="14" l="1"/>
  <c r="BO33" i="14"/>
  <c r="BR34" i="14"/>
  <c r="AI9" i="14"/>
  <c r="AI7" i="14" s="1"/>
  <c r="AL8" i="14"/>
  <c r="AJ9" i="14"/>
  <c r="AJ8" i="14" s="1"/>
  <c r="AM7" i="14"/>
  <c r="AF40" i="14"/>
  <c r="BR33" i="14" l="1"/>
  <c r="BU34" i="14"/>
  <c r="AI8" i="14"/>
  <c r="AJ7" i="14"/>
  <c r="AG40" i="14"/>
  <c r="AG34" i="14"/>
  <c r="AG33" i="14" s="1"/>
  <c r="AF34" i="14"/>
  <c r="AF33" i="14" s="1"/>
  <c r="AG31" i="14"/>
  <c r="AG30" i="14" s="1"/>
  <c r="AF31" i="14"/>
  <c r="AF30" i="14" s="1"/>
  <c r="AG20" i="14"/>
  <c r="AG19" i="14" s="1"/>
  <c r="AF20" i="14"/>
  <c r="AF19" i="14" s="1"/>
  <c r="AG15" i="14"/>
  <c r="AG13" i="14"/>
  <c r="AF13" i="14"/>
  <c r="AG10" i="14"/>
  <c r="AF10" i="14"/>
  <c r="BU33" i="14" l="1"/>
  <c r="BX34" i="14"/>
  <c r="CM45" i="14"/>
  <c r="CP45" i="14" s="1"/>
  <c r="AF9" i="14"/>
  <c r="AF7" i="14" s="1"/>
  <c r="AG9" i="14"/>
  <c r="AG8" i="14" s="1"/>
  <c r="AD40" i="14"/>
  <c r="AC40" i="14"/>
  <c r="AD34" i="14"/>
  <c r="AD33" i="14" s="1"/>
  <c r="AC34" i="14"/>
  <c r="AC33" i="14" s="1"/>
  <c r="AD31" i="14"/>
  <c r="AD30" i="14" s="1"/>
  <c r="AC31" i="14"/>
  <c r="AC30" i="14" s="1"/>
  <c r="AD20" i="14"/>
  <c r="AD19" i="14" s="1"/>
  <c r="AC20" i="14"/>
  <c r="AC19" i="14" s="1"/>
  <c r="AD15" i="14"/>
  <c r="AD13" i="14"/>
  <c r="AC13" i="14"/>
  <c r="AD10" i="14"/>
  <c r="AC10" i="14"/>
  <c r="BX33" i="14" l="1"/>
  <c r="CA34" i="14"/>
  <c r="AF8" i="14"/>
  <c r="AG7" i="14"/>
  <c r="AC9" i="14"/>
  <c r="AC7" i="14" s="1"/>
  <c r="AD9" i="14"/>
  <c r="AD7" i="14" s="1"/>
  <c r="AC8" i="14"/>
  <c r="AA40" i="14"/>
  <c r="Z40" i="14"/>
  <c r="AA34" i="14"/>
  <c r="AA33" i="14" s="1"/>
  <c r="Z34" i="14"/>
  <c r="Z33" i="14" s="1"/>
  <c r="AA31" i="14"/>
  <c r="AA30" i="14" s="1"/>
  <c r="Z31" i="14"/>
  <c r="Z30" i="14" s="1"/>
  <c r="AA20" i="14"/>
  <c r="AA19" i="14" s="1"/>
  <c r="Z20" i="14"/>
  <c r="Z19" i="14" s="1"/>
  <c r="AA15" i="14"/>
  <c r="AA13" i="14"/>
  <c r="Z13" i="14"/>
  <c r="AA10" i="14"/>
  <c r="Z10" i="14"/>
  <c r="CA33" i="14" l="1"/>
  <c r="CD34" i="14"/>
  <c r="Z9" i="14"/>
  <c r="Z7" i="14" s="1"/>
  <c r="AD8" i="14"/>
  <c r="AA9" i="14"/>
  <c r="AA8" i="14" s="1"/>
  <c r="Z8" i="14"/>
  <c r="X40" i="14"/>
  <c r="W40" i="14"/>
  <c r="X34" i="14"/>
  <c r="X33" i="14" s="1"/>
  <c r="W34" i="14"/>
  <c r="W33" i="14" s="1"/>
  <c r="X31" i="14"/>
  <c r="X30" i="14" s="1"/>
  <c r="W31" i="14"/>
  <c r="W30" i="14" s="1"/>
  <c r="X20" i="14"/>
  <c r="X19" i="14" s="1"/>
  <c r="W20" i="14"/>
  <c r="W19" i="14" s="1"/>
  <c r="X15" i="14"/>
  <c r="X13" i="14"/>
  <c r="W13" i="14"/>
  <c r="X10" i="14"/>
  <c r="W10" i="14"/>
  <c r="CD33" i="14" l="1"/>
  <c r="CG34" i="14"/>
  <c r="AA7" i="14"/>
  <c r="X9" i="14"/>
  <c r="X7" i="14" s="1"/>
  <c r="W9" i="14"/>
  <c r="W8" i="14" s="1"/>
  <c r="U40" i="14"/>
  <c r="T40" i="14"/>
  <c r="U34" i="14"/>
  <c r="U33" i="14" s="1"/>
  <c r="T34" i="14"/>
  <c r="T33" i="14" s="1"/>
  <c r="U31" i="14"/>
  <c r="U30" i="14" s="1"/>
  <c r="T31" i="14"/>
  <c r="T30" i="14" s="1"/>
  <c r="U20" i="14"/>
  <c r="U19" i="14" s="1"/>
  <c r="T20" i="14"/>
  <c r="T19" i="14" s="1"/>
  <c r="U15" i="14"/>
  <c r="U13" i="14"/>
  <c r="T13" i="14"/>
  <c r="U10" i="14"/>
  <c r="T10" i="14"/>
  <c r="CG33" i="14" l="1"/>
  <c r="X8" i="14"/>
  <c r="T9" i="14"/>
  <c r="T7" i="14" s="1"/>
  <c r="W7" i="14"/>
  <c r="U9" i="14"/>
  <c r="U8" i="14" s="1"/>
  <c r="R40" i="14"/>
  <c r="Q40" i="14"/>
  <c r="R34" i="14"/>
  <c r="R33" i="14" s="1"/>
  <c r="Q34" i="14"/>
  <c r="Q33" i="14" s="1"/>
  <c r="R31" i="14"/>
  <c r="R30" i="14" s="1"/>
  <c r="Q31" i="14"/>
  <c r="Q30" i="14" s="1"/>
  <c r="R20" i="14"/>
  <c r="R19" i="14" s="1"/>
  <c r="Q20" i="14"/>
  <c r="Q19" i="14" s="1"/>
  <c r="R15" i="14"/>
  <c r="R13" i="14"/>
  <c r="Q13" i="14"/>
  <c r="R10" i="14"/>
  <c r="Q10" i="14"/>
  <c r="CJ33" i="14" l="1"/>
  <c r="CM34" i="14"/>
  <c r="U7" i="14"/>
  <c r="R9" i="14"/>
  <c r="R8" i="14" s="1"/>
  <c r="T8" i="14"/>
  <c r="Q9" i="14"/>
  <c r="Q8" i="14" s="1"/>
  <c r="O40" i="14"/>
  <c r="N40" i="14"/>
  <c r="O34" i="14"/>
  <c r="O33" i="14" s="1"/>
  <c r="N34" i="14"/>
  <c r="N33" i="14" s="1"/>
  <c r="O31" i="14"/>
  <c r="O30" i="14" s="1"/>
  <c r="N31" i="14"/>
  <c r="N30" i="14" s="1"/>
  <c r="O20" i="14"/>
  <c r="O19" i="14" s="1"/>
  <c r="N20" i="14"/>
  <c r="N19" i="14" s="1"/>
  <c r="O15" i="14"/>
  <c r="O13" i="14"/>
  <c r="N13" i="14"/>
  <c r="O10" i="14"/>
  <c r="N10" i="14"/>
  <c r="CM33" i="14" l="1"/>
  <c r="CP34" i="14"/>
  <c r="CP33" i="14" s="1"/>
  <c r="R7" i="14"/>
  <c r="Q7" i="14"/>
  <c r="N9" i="14"/>
  <c r="N7" i="14" s="1"/>
  <c r="O9" i="14"/>
  <c r="O7" i="14" s="1"/>
  <c r="L40" i="14"/>
  <c r="K40" i="14"/>
  <c r="L34" i="14"/>
  <c r="L33" i="14" s="1"/>
  <c r="K34" i="14"/>
  <c r="K33" i="14" s="1"/>
  <c r="L31" i="14"/>
  <c r="L30" i="14" s="1"/>
  <c r="K31" i="14"/>
  <c r="K30" i="14" s="1"/>
  <c r="L20" i="14"/>
  <c r="L19" i="14" s="1"/>
  <c r="K20" i="14"/>
  <c r="K19" i="14" s="1"/>
  <c r="L15" i="14"/>
  <c r="L13" i="14"/>
  <c r="K13" i="14"/>
  <c r="L10" i="14"/>
  <c r="K10" i="14"/>
  <c r="N8" i="14" l="1"/>
  <c r="O8" i="14"/>
  <c r="K9" i="14"/>
  <c r="K8" i="14" s="1"/>
  <c r="L9" i="14"/>
  <c r="L7" i="14" s="1"/>
  <c r="L8" i="14"/>
  <c r="I40" i="14"/>
  <c r="H40" i="14"/>
  <c r="I34" i="14"/>
  <c r="I33" i="14" s="1"/>
  <c r="H34" i="14"/>
  <c r="H33" i="14" s="1"/>
  <c r="I31" i="14"/>
  <c r="I30" i="14" s="1"/>
  <c r="H31" i="14"/>
  <c r="H30" i="14" s="1"/>
  <c r="I20" i="14"/>
  <c r="I19" i="14" s="1"/>
  <c r="H20" i="14"/>
  <c r="H19" i="14" s="1"/>
  <c r="I15" i="14"/>
  <c r="I13" i="14"/>
  <c r="H13" i="14"/>
  <c r="I10" i="14"/>
  <c r="H10" i="14"/>
  <c r="K7" i="14" l="1"/>
  <c r="H9" i="14"/>
  <c r="H7" i="14" s="1"/>
  <c r="I9" i="14"/>
  <c r="I8" i="14"/>
  <c r="I7" i="14"/>
  <c r="H8" i="14" l="1"/>
  <c r="E34" i="14"/>
  <c r="F34" i="14"/>
  <c r="G27" i="14" l="1"/>
  <c r="J27" i="14" s="1"/>
  <c r="M27" i="14" s="1"/>
  <c r="P27" i="14" s="1"/>
  <c r="S27" i="14" s="1"/>
  <c r="V27" i="14" s="1"/>
  <c r="Y27" i="14" s="1"/>
  <c r="AB27" i="14" s="1"/>
  <c r="AE27" i="14" s="1"/>
  <c r="AH27" i="14" s="1"/>
  <c r="AK27" i="14" s="1"/>
  <c r="AN27" i="14" s="1"/>
  <c r="AQ27" i="14" s="1"/>
  <c r="AT27" i="14" s="1"/>
  <c r="AZ27" i="14" s="1"/>
  <c r="BC27" i="14" s="1"/>
  <c r="BF27" i="14" s="1"/>
  <c r="BI27" i="14" s="1"/>
  <c r="BL27" i="14" s="1"/>
  <c r="BO27" i="14" s="1"/>
  <c r="BR27" i="14" s="1"/>
  <c r="BU27" i="14" s="1"/>
  <c r="BX27" i="14" s="1"/>
  <c r="CA27" i="14" s="1"/>
  <c r="CD27" i="14" s="1"/>
  <c r="CG27" i="14" s="1"/>
  <c r="D20" i="14"/>
  <c r="D19" i="14" s="1"/>
  <c r="E20" i="14" l="1"/>
  <c r="E19" i="14" s="1"/>
  <c r="F20" i="14"/>
  <c r="F19" i="14" s="1"/>
  <c r="G48" i="14"/>
  <c r="J48" i="14" s="1"/>
  <c r="M48" i="14" s="1"/>
  <c r="P48" i="14" s="1"/>
  <c r="S48" i="14" s="1"/>
  <c r="V48" i="14" s="1"/>
  <c r="Y48" i="14" s="1"/>
  <c r="AB48" i="14" s="1"/>
  <c r="AE48" i="14" s="1"/>
  <c r="AH48" i="14" s="1"/>
  <c r="AK48" i="14" s="1"/>
  <c r="AN48" i="14" s="1"/>
  <c r="AQ48" i="14" s="1"/>
  <c r="AT48" i="14" s="1"/>
  <c r="AW48" i="14" s="1"/>
  <c r="AZ48" i="14" s="1"/>
  <c r="BC48" i="14" s="1"/>
  <c r="BF48" i="14" s="1"/>
  <c r="BI48" i="14" s="1"/>
  <c r="BL48" i="14" s="1"/>
  <c r="BO48" i="14" s="1"/>
  <c r="BR48" i="14" s="1"/>
  <c r="BU48" i="14" s="1"/>
  <c r="BX48" i="14" s="1"/>
  <c r="CA48" i="14" s="1"/>
  <c r="CD48" i="14" s="1"/>
  <c r="CG48" i="14" s="1"/>
  <c r="G47" i="14"/>
  <c r="J47" i="14" s="1"/>
  <c r="G44" i="14"/>
  <c r="J44" i="14" s="1"/>
  <c r="M44" i="14" s="1"/>
  <c r="P44" i="14" s="1"/>
  <c r="S44" i="14" s="1"/>
  <c r="V44" i="14" s="1"/>
  <c r="Y44" i="14" s="1"/>
  <c r="AB44" i="14" s="1"/>
  <c r="AE44" i="14" s="1"/>
  <c r="AH44" i="14" s="1"/>
  <c r="AK44" i="14" s="1"/>
  <c r="AN44" i="14" s="1"/>
  <c r="AQ44" i="14" s="1"/>
  <c r="AT44" i="14" s="1"/>
  <c r="AW44" i="14" s="1"/>
  <c r="AZ44" i="14" s="1"/>
  <c r="BC44" i="14" s="1"/>
  <c r="BF44" i="14" s="1"/>
  <c r="BI44" i="14" s="1"/>
  <c r="BL44" i="14" s="1"/>
  <c r="BO44" i="14" s="1"/>
  <c r="BR44" i="14" s="1"/>
  <c r="BU44" i="14" s="1"/>
  <c r="BX44" i="14" s="1"/>
  <c r="CA44" i="14" s="1"/>
  <c r="CD44" i="14" s="1"/>
  <c r="CG44" i="14" s="1"/>
  <c r="CJ44" i="14" s="1"/>
  <c r="CM44" i="14" s="1"/>
  <c r="CP44" i="14" s="1"/>
  <c r="G43" i="14"/>
  <c r="J43" i="14" s="1"/>
  <c r="M43" i="14" s="1"/>
  <c r="P43" i="14" s="1"/>
  <c r="S43" i="14" s="1"/>
  <c r="V43" i="14" s="1"/>
  <c r="Y43" i="14" s="1"/>
  <c r="AB43" i="14" s="1"/>
  <c r="AE43" i="14" s="1"/>
  <c r="AH43" i="14" s="1"/>
  <c r="AK43" i="14" s="1"/>
  <c r="AN43" i="14" s="1"/>
  <c r="AQ43" i="14" s="1"/>
  <c r="AT43" i="14" s="1"/>
  <c r="AW43" i="14" s="1"/>
  <c r="AZ43" i="14" s="1"/>
  <c r="BC43" i="14" s="1"/>
  <c r="BF43" i="14" s="1"/>
  <c r="BI43" i="14" s="1"/>
  <c r="BL43" i="14" s="1"/>
  <c r="BO43" i="14" s="1"/>
  <c r="BR43" i="14" s="1"/>
  <c r="BU43" i="14" s="1"/>
  <c r="BX43" i="14" s="1"/>
  <c r="CA43" i="14" s="1"/>
  <c r="CD43" i="14" s="1"/>
  <c r="CG43" i="14" s="1"/>
  <c r="CJ43" i="14" s="1"/>
  <c r="CM43" i="14" s="1"/>
  <c r="CP43" i="14" s="1"/>
  <c r="G42" i="14"/>
  <c r="J42" i="14" s="1"/>
  <c r="M42" i="14" s="1"/>
  <c r="P42" i="14" s="1"/>
  <c r="S42" i="14" s="1"/>
  <c r="V42" i="14" s="1"/>
  <c r="Y42" i="14" s="1"/>
  <c r="AB42" i="14" s="1"/>
  <c r="AE42" i="14" s="1"/>
  <c r="AH42" i="14" s="1"/>
  <c r="AK42" i="14" s="1"/>
  <c r="AN42" i="14" s="1"/>
  <c r="AQ42" i="14" s="1"/>
  <c r="AT42" i="14" s="1"/>
  <c r="AW42" i="14" s="1"/>
  <c r="AZ42" i="14" s="1"/>
  <c r="BC42" i="14" s="1"/>
  <c r="BF42" i="14" s="1"/>
  <c r="BI42" i="14" s="1"/>
  <c r="BL42" i="14" s="1"/>
  <c r="BO42" i="14" s="1"/>
  <c r="BR42" i="14" s="1"/>
  <c r="BU42" i="14" s="1"/>
  <c r="BX42" i="14" s="1"/>
  <c r="CA42" i="14" s="1"/>
  <c r="CD42" i="14" s="1"/>
  <c r="CG42" i="14" s="1"/>
  <c r="CJ42" i="14" s="1"/>
  <c r="CM42" i="14" s="1"/>
  <c r="CP42" i="14" s="1"/>
  <c r="G41" i="14"/>
  <c r="J41" i="14" s="1"/>
  <c r="M41" i="14" s="1"/>
  <c r="P41" i="14" s="1"/>
  <c r="S41" i="14" s="1"/>
  <c r="V41" i="14" s="1"/>
  <c r="Y41" i="14" s="1"/>
  <c r="AB41" i="14" s="1"/>
  <c r="AE41" i="14" s="1"/>
  <c r="AH41" i="14" s="1"/>
  <c r="AK41" i="14" s="1"/>
  <c r="AN41" i="14" s="1"/>
  <c r="AQ41" i="14" s="1"/>
  <c r="AT41" i="14" s="1"/>
  <c r="AW41" i="14" s="1"/>
  <c r="AZ41" i="14" s="1"/>
  <c r="BC41" i="14" s="1"/>
  <c r="BF41" i="14" s="1"/>
  <c r="BI41" i="14" s="1"/>
  <c r="BL41" i="14" s="1"/>
  <c r="BO41" i="14" s="1"/>
  <c r="BR41" i="14" s="1"/>
  <c r="BU41" i="14" s="1"/>
  <c r="BX41" i="14" s="1"/>
  <c r="CA41" i="14" s="1"/>
  <c r="CD41" i="14" s="1"/>
  <c r="CG41" i="14" s="1"/>
  <c r="CJ41" i="14" s="1"/>
  <c r="CM41" i="14" s="1"/>
  <c r="CP41" i="14" s="1"/>
  <c r="G39" i="14"/>
  <c r="J39" i="14" s="1"/>
  <c r="M39" i="14" s="1"/>
  <c r="P39" i="14" s="1"/>
  <c r="S39" i="14" s="1"/>
  <c r="V39" i="14" s="1"/>
  <c r="Y39" i="14" s="1"/>
  <c r="AB39" i="14" s="1"/>
  <c r="AE39" i="14" s="1"/>
  <c r="AH39" i="14" s="1"/>
  <c r="AK39" i="14" s="1"/>
  <c r="AN39" i="14" s="1"/>
  <c r="AQ39" i="14" s="1"/>
  <c r="AT39" i="14" s="1"/>
  <c r="AZ39" i="14" s="1"/>
  <c r="BC39" i="14" s="1"/>
  <c r="BF39" i="14" s="1"/>
  <c r="BI39" i="14" s="1"/>
  <c r="BL39" i="14" s="1"/>
  <c r="BO39" i="14" s="1"/>
  <c r="BR39" i="14" s="1"/>
  <c r="BU39" i="14" s="1"/>
  <c r="BX39" i="14" s="1"/>
  <c r="CA39" i="14" s="1"/>
  <c r="CD39" i="14" s="1"/>
  <c r="CG39" i="14" s="1"/>
  <c r="CM39" i="14" s="1"/>
  <c r="CP39" i="14" s="1"/>
  <c r="G38" i="14"/>
  <c r="J38" i="14" s="1"/>
  <c r="M38" i="14" s="1"/>
  <c r="P38" i="14" s="1"/>
  <c r="S38" i="14" s="1"/>
  <c r="V38" i="14" s="1"/>
  <c r="Y38" i="14" s="1"/>
  <c r="AB38" i="14" s="1"/>
  <c r="AE38" i="14" s="1"/>
  <c r="AH38" i="14" s="1"/>
  <c r="AK38" i="14" s="1"/>
  <c r="AN38" i="14" s="1"/>
  <c r="AQ38" i="14" s="1"/>
  <c r="AT38" i="14" s="1"/>
  <c r="AZ38" i="14" s="1"/>
  <c r="BC38" i="14" s="1"/>
  <c r="BF38" i="14" s="1"/>
  <c r="BI38" i="14" s="1"/>
  <c r="BL38" i="14" s="1"/>
  <c r="BO38" i="14" s="1"/>
  <c r="BR38" i="14" s="1"/>
  <c r="BU38" i="14" s="1"/>
  <c r="BX38" i="14" s="1"/>
  <c r="CA38" i="14" s="1"/>
  <c r="CD38" i="14" s="1"/>
  <c r="CG38" i="14" s="1"/>
  <c r="CM38" i="14" s="1"/>
  <c r="CP38" i="14" s="1"/>
  <c r="G36" i="14"/>
  <c r="J36" i="14" s="1"/>
  <c r="M36" i="14" s="1"/>
  <c r="P36" i="14" s="1"/>
  <c r="S36" i="14" s="1"/>
  <c r="V36" i="14" s="1"/>
  <c r="Y36" i="14" s="1"/>
  <c r="AB36" i="14" s="1"/>
  <c r="AE36" i="14" s="1"/>
  <c r="AH36" i="14" s="1"/>
  <c r="G35" i="14"/>
  <c r="J35" i="14" s="1"/>
  <c r="M35" i="14" s="1"/>
  <c r="G32" i="14"/>
  <c r="J32" i="14" s="1"/>
  <c r="G26" i="14"/>
  <c r="J26" i="14" s="1"/>
  <c r="M26" i="14" s="1"/>
  <c r="P26" i="14" s="1"/>
  <c r="S26" i="14" s="1"/>
  <c r="V26" i="14" s="1"/>
  <c r="Y26" i="14" s="1"/>
  <c r="AB26" i="14" s="1"/>
  <c r="AE26" i="14" s="1"/>
  <c r="AH26" i="14" s="1"/>
  <c r="AK26" i="14" s="1"/>
  <c r="AN26" i="14" s="1"/>
  <c r="AQ26" i="14" s="1"/>
  <c r="AT26" i="14" s="1"/>
  <c r="AW26" i="14" s="1"/>
  <c r="AZ26" i="14" s="1"/>
  <c r="BC26" i="14" s="1"/>
  <c r="BF26" i="14" s="1"/>
  <c r="BI26" i="14" s="1"/>
  <c r="BL26" i="14" s="1"/>
  <c r="BO26" i="14" s="1"/>
  <c r="BR26" i="14" s="1"/>
  <c r="BU26" i="14" s="1"/>
  <c r="BX26" i="14" s="1"/>
  <c r="CA26" i="14" s="1"/>
  <c r="CD26" i="14" s="1"/>
  <c r="CG26" i="14" s="1"/>
  <c r="CJ26" i="14" s="1"/>
  <c r="CM26" i="14" s="1"/>
  <c r="CP26" i="14" s="1"/>
  <c r="G25" i="14"/>
  <c r="J25" i="14" s="1"/>
  <c r="M25" i="14" s="1"/>
  <c r="P25" i="14" s="1"/>
  <c r="S25" i="14" s="1"/>
  <c r="V25" i="14" s="1"/>
  <c r="Y25" i="14" s="1"/>
  <c r="AB25" i="14" s="1"/>
  <c r="AE25" i="14" s="1"/>
  <c r="AH25" i="14" s="1"/>
  <c r="AK25" i="14" s="1"/>
  <c r="AN25" i="14" s="1"/>
  <c r="AQ25" i="14" s="1"/>
  <c r="AT25" i="14" s="1"/>
  <c r="AW25" i="14" s="1"/>
  <c r="AZ25" i="14" s="1"/>
  <c r="BC25" i="14" s="1"/>
  <c r="BF25" i="14" s="1"/>
  <c r="BI25" i="14" s="1"/>
  <c r="BL25" i="14" s="1"/>
  <c r="BO25" i="14" s="1"/>
  <c r="BR25" i="14" s="1"/>
  <c r="BU25" i="14" s="1"/>
  <c r="BX25" i="14" s="1"/>
  <c r="CA25" i="14" s="1"/>
  <c r="CD25" i="14" s="1"/>
  <c r="CG25" i="14" s="1"/>
  <c r="CJ25" i="14" s="1"/>
  <c r="CM25" i="14" s="1"/>
  <c r="CP25" i="14" s="1"/>
  <c r="G24" i="14"/>
  <c r="J24" i="14" s="1"/>
  <c r="M24" i="14" s="1"/>
  <c r="P24" i="14" s="1"/>
  <c r="S24" i="14" s="1"/>
  <c r="V24" i="14" s="1"/>
  <c r="Y24" i="14" s="1"/>
  <c r="AB24" i="14" s="1"/>
  <c r="AE24" i="14" s="1"/>
  <c r="AH24" i="14" s="1"/>
  <c r="AK24" i="14" s="1"/>
  <c r="AN24" i="14" s="1"/>
  <c r="AQ24" i="14" s="1"/>
  <c r="AT24" i="14" s="1"/>
  <c r="AZ24" i="14" s="1"/>
  <c r="BC24" i="14" s="1"/>
  <c r="BF24" i="14" s="1"/>
  <c r="BI24" i="14" s="1"/>
  <c r="G23" i="14"/>
  <c r="J23" i="14" s="1"/>
  <c r="M23" i="14" s="1"/>
  <c r="P23" i="14" s="1"/>
  <c r="G22" i="14"/>
  <c r="J22" i="14" s="1"/>
  <c r="G21" i="14"/>
  <c r="J21" i="14" s="1"/>
  <c r="M21" i="14" s="1"/>
  <c r="G17" i="14"/>
  <c r="J17" i="14" s="1"/>
  <c r="M17" i="14" s="1"/>
  <c r="G16" i="14"/>
  <c r="J16" i="14" s="1"/>
  <c r="G12" i="14"/>
  <c r="J12" i="14" s="1"/>
  <c r="M12" i="14" s="1"/>
  <c r="P12" i="14" s="1"/>
  <c r="S12" i="14" s="1"/>
  <c r="V12" i="14" s="1"/>
  <c r="Y12" i="14" s="1"/>
  <c r="AB12" i="14" s="1"/>
  <c r="AE12" i="14" s="1"/>
  <c r="AH12" i="14" s="1"/>
  <c r="AK12" i="14" s="1"/>
  <c r="AN12" i="14" s="1"/>
  <c r="AQ12" i="14" s="1"/>
  <c r="AT12" i="14" s="1"/>
  <c r="AZ12" i="14" s="1"/>
  <c r="BC12" i="14" s="1"/>
  <c r="BF12" i="14" s="1"/>
  <c r="G11" i="14"/>
  <c r="J11" i="14" s="1"/>
  <c r="M11" i="14" s="1"/>
  <c r="P11" i="14" s="1"/>
  <c r="S11" i="14" s="1"/>
  <c r="V11" i="14" s="1"/>
  <c r="Y11" i="14" s="1"/>
  <c r="AB11" i="14" s="1"/>
  <c r="AE11" i="14" s="1"/>
  <c r="AH11" i="14" s="1"/>
  <c r="AK11" i="14" s="1"/>
  <c r="AN11" i="14" s="1"/>
  <c r="AQ11" i="14" s="1"/>
  <c r="AT11" i="14" s="1"/>
  <c r="AW11" i="14" s="1"/>
  <c r="AZ11" i="14" s="1"/>
  <c r="BC11" i="14" s="1"/>
  <c r="CJ48" i="14" l="1"/>
  <c r="CM48" i="14" s="1"/>
  <c r="CP48" i="14" s="1"/>
  <c r="BF11" i="14"/>
  <c r="BI11" i="14" s="1"/>
  <c r="BL11" i="14" s="1"/>
  <c r="BC10" i="14"/>
  <c r="BF10" i="14"/>
  <c r="BI12" i="14"/>
  <c r="BL24" i="14"/>
  <c r="BO24" i="14" s="1"/>
  <c r="BR24" i="14" s="1"/>
  <c r="BU24" i="14" s="1"/>
  <c r="BX24" i="14" s="1"/>
  <c r="CA24" i="14" s="1"/>
  <c r="CD24" i="14" s="1"/>
  <c r="CG24" i="14" s="1"/>
  <c r="CM24" i="14" s="1"/>
  <c r="CP24" i="14" s="1"/>
  <c r="P21" i="14"/>
  <c r="S21" i="14" s="1"/>
  <c r="J20" i="14"/>
  <c r="J19" i="14" s="1"/>
  <c r="M22" i="14"/>
  <c r="P22" i="14" s="1"/>
  <c r="S22" i="14" s="1"/>
  <c r="V22" i="14" s="1"/>
  <c r="Y22" i="14" s="1"/>
  <c r="AB22" i="14" s="1"/>
  <c r="AE22" i="14" s="1"/>
  <c r="AH22" i="14" s="1"/>
  <c r="AK22" i="14" s="1"/>
  <c r="AN22" i="14" s="1"/>
  <c r="AQ22" i="14" s="1"/>
  <c r="AT22" i="14" s="1"/>
  <c r="AZ22" i="14" s="1"/>
  <c r="BC22" i="14" s="1"/>
  <c r="BF22" i="14" s="1"/>
  <c r="BI22" i="14" s="1"/>
  <c r="BL22" i="14" s="1"/>
  <c r="AK36" i="14"/>
  <c r="AN36" i="14" s="1"/>
  <c r="AQ36" i="14" s="1"/>
  <c r="AT36" i="14" s="1"/>
  <c r="M47" i="14"/>
  <c r="J40" i="14"/>
  <c r="P35" i="14"/>
  <c r="M16" i="14"/>
  <c r="P16" i="14" s="1"/>
  <c r="J15" i="14"/>
  <c r="S23" i="14"/>
  <c r="V23" i="14" s="1"/>
  <c r="Y23" i="14" s="1"/>
  <c r="AB23" i="14" s="1"/>
  <c r="AE23" i="14" s="1"/>
  <c r="AH23" i="14" s="1"/>
  <c r="AK23" i="14" s="1"/>
  <c r="AN23" i="14" s="1"/>
  <c r="AQ23" i="14" s="1"/>
  <c r="AT23" i="14" s="1"/>
  <c r="AZ23" i="14" s="1"/>
  <c r="BC23" i="14" s="1"/>
  <c r="BF23" i="14" s="1"/>
  <c r="BI23" i="14" s="1"/>
  <c r="BL23" i="14" s="1"/>
  <c r="BO23" i="14" s="1"/>
  <c r="BR23" i="14" s="1"/>
  <c r="BU23" i="14" s="1"/>
  <c r="BX23" i="14" s="1"/>
  <c r="CA23" i="14" s="1"/>
  <c r="CD23" i="14" s="1"/>
  <c r="CG23" i="14" s="1"/>
  <c r="CM23" i="14" s="1"/>
  <c r="CP23" i="14" s="1"/>
  <c r="J34" i="14"/>
  <c r="J33" i="14" s="1"/>
  <c r="P17" i="14"/>
  <c r="S17" i="14" s="1"/>
  <c r="V17" i="14" s="1"/>
  <c r="Y17" i="14" s="1"/>
  <c r="M32" i="14"/>
  <c r="J31" i="14"/>
  <c r="J30" i="14" s="1"/>
  <c r="J10" i="14"/>
  <c r="G40" i="14"/>
  <c r="G34" i="14"/>
  <c r="G20" i="14"/>
  <c r="G19" i="14" s="1"/>
  <c r="BI10" i="14" l="1"/>
  <c r="BL12" i="14"/>
  <c r="BO12" i="14" s="1"/>
  <c r="BR12" i="14" s="1"/>
  <c r="BU12" i="14" s="1"/>
  <c r="BX12" i="14" s="1"/>
  <c r="CA12" i="14" s="1"/>
  <c r="CD12" i="14" s="1"/>
  <c r="CG12" i="14" s="1"/>
  <c r="CM12" i="14" s="1"/>
  <c r="CP12" i="14" s="1"/>
  <c r="BO11" i="14"/>
  <c r="BL10" i="14"/>
  <c r="BO22" i="14"/>
  <c r="BR22" i="14" s="1"/>
  <c r="BU22" i="14" s="1"/>
  <c r="M15" i="14"/>
  <c r="M34" i="14"/>
  <c r="M33" i="14" s="1"/>
  <c r="M20" i="14"/>
  <c r="M19" i="14" s="1"/>
  <c r="AZ36" i="14"/>
  <c r="BC36" i="14" s="1"/>
  <c r="BF36" i="14" s="1"/>
  <c r="BI36" i="14" s="1"/>
  <c r="BL36" i="14" s="1"/>
  <c r="BO36" i="14" s="1"/>
  <c r="BR36" i="14" s="1"/>
  <c r="BU36" i="14" s="1"/>
  <c r="BX36" i="14" s="1"/>
  <c r="CA36" i="14" s="1"/>
  <c r="CD36" i="14" s="1"/>
  <c r="CG36" i="14" s="1"/>
  <c r="CM36" i="14" s="1"/>
  <c r="CP36" i="14" s="1"/>
  <c r="V21" i="14"/>
  <c r="S20" i="14"/>
  <c r="S19" i="14" s="1"/>
  <c r="P20" i="14"/>
  <c r="P19" i="14" s="1"/>
  <c r="P34" i="14"/>
  <c r="P33" i="14" s="1"/>
  <c r="S35" i="14"/>
  <c r="P32" i="14"/>
  <c r="M31" i="14"/>
  <c r="M30" i="14" s="1"/>
  <c r="P15" i="14"/>
  <c r="S16" i="14"/>
  <c r="P47" i="14"/>
  <c r="M40" i="14"/>
  <c r="AB17" i="14"/>
  <c r="AE17" i="14" s="1"/>
  <c r="AH17" i="14" s="1"/>
  <c r="AK17" i="14" s="1"/>
  <c r="AN17" i="14" s="1"/>
  <c r="M10" i="14"/>
  <c r="G18" i="14"/>
  <c r="J18" i="14" s="1"/>
  <c r="M18" i="14" s="1"/>
  <c r="P18" i="14" s="1"/>
  <c r="S18" i="14" s="1"/>
  <c r="V18" i="14" s="1"/>
  <c r="Y18" i="14" s="1"/>
  <c r="AB18" i="14" s="1"/>
  <c r="AE18" i="14" s="1"/>
  <c r="AH18" i="14" s="1"/>
  <c r="AK18" i="14" s="1"/>
  <c r="AN18" i="14" s="1"/>
  <c r="AQ18" i="14" s="1"/>
  <c r="AT18" i="14" s="1"/>
  <c r="AZ18" i="14" s="1"/>
  <c r="BC18" i="14" s="1"/>
  <c r="BF18" i="14" s="1"/>
  <c r="BI18" i="14" s="1"/>
  <c r="BL18" i="14" s="1"/>
  <c r="BO18" i="14" s="1"/>
  <c r="BR18" i="14" s="1"/>
  <c r="BU18" i="14" s="1"/>
  <c r="BX18" i="14" s="1"/>
  <c r="CA18" i="14" s="1"/>
  <c r="CD18" i="14" s="1"/>
  <c r="CG18" i="14" s="1"/>
  <c r="CM18" i="14" s="1"/>
  <c r="CP18" i="14" s="1"/>
  <c r="G14" i="14"/>
  <c r="D10" i="14"/>
  <c r="E10" i="14"/>
  <c r="F10" i="14"/>
  <c r="D13" i="14"/>
  <c r="E13" i="14"/>
  <c r="F13" i="14"/>
  <c r="D15" i="14"/>
  <c r="F15" i="14"/>
  <c r="D31" i="14"/>
  <c r="D30" i="14" s="1"/>
  <c r="E31" i="14"/>
  <c r="E30" i="14" s="1"/>
  <c r="F31" i="14"/>
  <c r="F30" i="14" s="1"/>
  <c r="G31" i="14"/>
  <c r="G30" i="14" s="1"/>
  <c r="D34" i="14"/>
  <c r="D33" i="14" s="1"/>
  <c r="E33" i="14"/>
  <c r="F33" i="14"/>
  <c r="E40" i="14"/>
  <c r="F40" i="14"/>
  <c r="BX22" i="14" l="1"/>
  <c r="BO10" i="14"/>
  <c r="BR11" i="14"/>
  <c r="G13" i="14"/>
  <c r="J14" i="14"/>
  <c r="S47" i="14"/>
  <c r="P40" i="14"/>
  <c r="P31" i="14"/>
  <c r="P30" i="14" s="1"/>
  <c r="S32" i="14"/>
  <c r="AQ17" i="14"/>
  <c r="AT17" i="14" s="1"/>
  <c r="AZ17" i="14" s="1"/>
  <c r="BC17" i="14" s="1"/>
  <c r="BF17" i="14" s="1"/>
  <c r="BI17" i="14" s="1"/>
  <c r="BL17" i="14" s="1"/>
  <c r="BO17" i="14" s="1"/>
  <c r="S15" i="14"/>
  <c r="V16" i="14"/>
  <c r="V35" i="14"/>
  <c r="S34" i="14"/>
  <c r="S33" i="14" s="1"/>
  <c r="V20" i="14"/>
  <c r="V19" i="14" s="1"/>
  <c r="Y21" i="14"/>
  <c r="P10" i="14"/>
  <c r="D9" i="14"/>
  <c r="G10" i="14"/>
  <c r="G15" i="14"/>
  <c r="G33" i="14"/>
  <c r="F9" i="14"/>
  <c r="E9" i="14"/>
  <c r="E8" i="14" s="1"/>
  <c r="AL486" i="2"/>
  <c r="AH486" i="2"/>
  <c r="AD486" i="2"/>
  <c r="Z486" i="2"/>
  <c r="V486" i="2"/>
  <c r="R486" i="2"/>
  <c r="N486" i="2"/>
  <c r="J486" i="2"/>
  <c r="F486" i="2"/>
  <c r="AL485" i="2"/>
  <c r="AH485" i="2"/>
  <c r="AD485" i="2"/>
  <c r="Z485" i="2"/>
  <c r="V485" i="2"/>
  <c r="R485" i="2"/>
  <c r="N485" i="2"/>
  <c r="J485" i="2"/>
  <c r="F485" i="2"/>
  <c r="AL484" i="2"/>
  <c r="AH484" i="2"/>
  <c r="AD484" i="2"/>
  <c r="Z484" i="2"/>
  <c r="V484" i="2"/>
  <c r="R484" i="2"/>
  <c r="N484" i="2"/>
  <c r="J484" i="2"/>
  <c r="F484" i="2"/>
  <c r="AL483" i="2"/>
  <c r="AH483" i="2"/>
  <c r="AD483" i="2"/>
  <c r="Z483" i="2"/>
  <c r="V483" i="2"/>
  <c r="R483" i="2"/>
  <c r="N483" i="2"/>
  <c r="J483" i="2"/>
  <c r="F483" i="2"/>
  <c r="AL482" i="2"/>
  <c r="AH482" i="2"/>
  <c r="AD482" i="2"/>
  <c r="Z482" i="2"/>
  <c r="V482" i="2"/>
  <c r="R482" i="2"/>
  <c r="N482" i="2"/>
  <c r="J482" i="2"/>
  <c r="F482" i="2"/>
  <c r="AL481" i="2"/>
  <c r="AH481" i="2"/>
  <c r="AD481" i="2"/>
  <c r="Z481" i="2"/>
  <c r="V481" i="2"/>
  <c r="R481" i="2"/>
  <c r="N481" i="2"/>
  <c r="J481" i="2"/>
  <c r="F481" i="2"/>
  <c r="AL480" i="2"/>
  <c r="AH480" i="2"/>
  <c r="AD480" i="2"/>
  <c r="Z480" i="2"/>
  <c r="V480" i="2"/>
  <c r="R480" i="2"/>
  <c r="N480" i="2"/>
  <c r="J480" i="2"/>
  <c r="F480" i="2"/>
  <c r="AL479" i="2"/>
  <c r="AH479" i="2"/>
  <c r="AD479" i="2"/>
  <c r="Z479" i="2"/>
  <c r="V479" i="2"/>
  <c r="R479" i="2"/>
  <c r="N479" i="2"/>
  <c r="J479" i="2"/>
  <c r="F479" i="2"/>
  <c r="AL478" i="2"/>
  <c r="AH478" i="2"/>
  <c r="AD478" i="2"/>
  <c r="Z478" i="2"/>
  <c r="V478" i="2"/>
  <c r="R478" i="2"/>
  <c r="N478" i="2"/>
  <c r="J478" i="2"/>
  <c r="F478" i="2"/>
  <c r="AL477" i="2"/>
  <c r="AH477" i="2"/>
  <c r="AD477" i="2"/>
  <c r="Z477" i="2"/>
  <c r="V477" i="2"/>
  <c r="R477" i="2"/>
  <c r="N477" i="2"/>
  <c r="J477" i="2"/>
  <c r="F477" i="2"/>
  <c r="AL476" i="2"/>
  <c r="AH476" i="2"/>
  <c r="AD476" i="2"/>
  <c r="Z476" i="2"/>
  <c r="V476" i="2"/>
  <c r="R476" i="2"/>
  <c r="N476" i="2"/>
  <c r="J476" i="2"/>
  <c r="F476" i="2"/>
  <c r="AO475" i="2"/>
  <c r="AL475" i="2" s="1"/>
  <c r="AH475" i="2"/>
  <c r="AD475" i="2"/>
  <c r="AC475" i="2"/>
  <c r="Z475" i="2" s="1"/>
  <c r="Y475" i="2"/>
  <c r="V475" i="2" s="1"/>
  <c r="U475" i="2"/>
  <c r="R475" i="2" s="1"/>
  <c r="Q475" i="2"/>
  <c r="N475" i="2" s="1"/>
  <c r="M475" i="2"/>
  <c r="J475" i="2" s="1"/>
  <c r="I475" i="2"/>
  <c r="F475" i="2" s="1"/>
  <c r="AL474" i="2"/>
  <c r="AH474" i="2"/>
  <c r="AD474" i="2"/>
  <c r="Z474" i="2"/>
  <c r="V474" i="2"/>
  <c r="R474" i="2"/>
  <c r="N474" i="2"/>
  <c r="J474" i="2"/>
  <c r="F474" i="2"/>
  <c r="AL473" i="2"/>
  <c r="AH473" i="2"/>
  <c r="AD473" i="2"/>
  <c r="Z473" i="2"/>
  <c r="V473" i="2"/>
  <c r="R473" i="2"/>
  <c r="N473" i="2"/>
  <c r="J473" i="2"/>
  <c r="F473" i="2"/>
  <c r="AL472" i="2"/>
  <c r="AH472" i="2"/>
  <c r="AD472" i="2"/>
  <c r="Z472" i="2"/>
  <c r="V472" i="2"/>
  <c r="R472" i="2"/>
  <c r="N472" i="2"/>
  <c r="J472" i="2"/>
  <c r="F472" i="2"/>
  <c r="AL471" i="2"/>
  <c r="AH471" i="2"/>
  <c r="AD471" i="2"/>
  <c r="Z471" i="2"/>
  <c r="V471" i="2"/>
  <c r="R471" i="2"/>
  <c r="N471" i="2"/>
  <c r="J471" i="2"/>
  <c r="F471" i="2"/>
  <c r="AL470" i="2"/>
  <c r="AH470" i="2"/>
  <c r="AD470" i="2"/>
  <c r="Z470" i="2"/>
  <c r="V470" i="2"/>
  <c r="R470" i="2"/>
  <c r="N470" i="2"/>
  <c r="J470" i="2"/>
  <c r="F470" i="2"/>
  <c r="AL469" i="2"/>
  <c r="AH469" i="2"/>
  <c r="AD469" i="2"/>
  <c r="Z469" i="2"/>
  <c r="V469" i="2"/>
  <c r="R469" i="2"/>
  <c r="N469" i="2"/>
  <c r="J469" i="2"/>
  <c r="F469" i="2"/>
  <c r="AL468" i="2"/>
  <c r="AH468" i="2"/>
  <c r="AD468" i="2"/>
  <c r="Z468" i="2"/>
  <c r="V468" i="2"/>
  <c r="R468" i="2"/>
  <c r="N468" i="2"/>
  <c r="J468" i="2"/>
  <c r="F468" i="2"/>
  <c r="AL467" i="2"/>
  <c r="AH467" i="2"/>
  <c r="AD467" i="2"/>
  <c r="Z467" i="2"/>
  <c r="V467" i="2"/>
  <c r="R467" i="2"/>
  <c r="N467" i="2"/>
  <c r="J467" i="2"/>
  <c r="F467" i="2"/>
  <c r="AL466" i="2"/>
  <c r="AH466" i="2"/>
  <c r="AD466" i="2"/>
  <c r="Z466" i="2"/>
  <c r="V466" i="2"/>
  <c r="R466" i="2"/>
  <c r="N466" i="2"/>
  <c r="J466" i="2"/>
  <c r="F466" i="2"/>
  <c r="AL465" i="2"/>
  <c r="AH465" i="2"/>
  <c r="AD465" i="2"/>
  <c r="Z465" i="2"/>
  <c r="V465" i="2"/>
  <c r="R465" i="2"/>
  <c r="N465" i="2"/>
  <c r="J465" i="2"/>
  <c r="F465" i="2"/>
  <c r="AL464" i="2"/>
  <c r="AH464" i="2"/>
  <c r="AD464" i="2"/>
  <c r="Z464" i="2"/>
  <c r="V464" i="2"/>
  <c r="R464" i="2"/>
  <c r="N464" i="2"/>
  <c r="J464" i="2"/>
  <c r="F464" i="2"/>
  <c r="AO463" i="2"/>
  <c r="AL463" i="2" s="1"/>
  <c r="AH463" i="2"/>
  <c r="AD463" i="2"/>
  <c r="AC463" i="2"/>
  <c r="Y463" i="2"/>
  <c r="U463" i="2"/>
  <c r="Q463" i="2"/>
  <c r="N463" i="2" s="1"/>
  <c r="M463" i="2"/>
  <c r="J463" i="2" s="1"/>
  <c r="I463" i="2"/>
  <c r="F463" i="2" s="1"/>
  <c r="AK462" i="2"/>
  <c r="AH462" i="2" s="1"/>
  <c r="AG462" i="2"/>
  <c r="AD462" i="2" s="1"/>
  <c r="AL461" i="2"/>
  <c r="AH461" i="2"/>
  <c r="AD461" i="2"/>
  <c r="Z461" i="2"/>
  <c r="V461" i="2"/>
  <c r="R461" i="2"/>
  <c r="N461" i="2"/>
  <c r="J461" i="2"/>
  <c r="F461" i="2"/>
  <c r="AL460" i="2"/>
  <c r="AH460" i="2"/>
  <c r="AD460" i="2"/>
  <c r="Z460" i="2"/>
  <c r="V460" i="2"/>
  <c r="R460" i="2"/>
  <c r="N460" i="2"/>
  <c r="J460" i="2"/>
  <c r="F460" i="2"/>
  <c r="AH459" i="2"/>
  <c r="AD459" i="2"/>
  <c r="Z459" i="2"/>
  <c r="V459" i="2"/>
  <c r="R459" i="2"/>
  <c r="N459" i="2"/>
  <c r="J459" i="2"/>
  <c r="F459" i="2"/>
  <c r="AH458" i="2"/>
  <c r="AD458" i="2"/>
  <c r="Z458" i="2"/>
  <c r="V458" i="2"/>
  <c r="R458" i="2"/>
  <c r="N458" i="2"/>
  <c r="J458" i="2"/>
  <c r="F458" i="2"/>
  <c r="AH457" i="2"/>
  <c r="AD457" i="2"/>
  <c r="Z457" i="2"/>
  <c r="V457" i="2"/>
  <c r="R457" i="2"/>
  <c r="N457" i="2"/>
  <c r="J457" i="2"/>
  <c r="F457" i="2"/>
  <c r="AO456" i="2"/>
  <c r="AL456" i="2" s="1"/>
  <c r="AK456" i="2"/>
  <c r="AH456" i="2" s="1"/>
  <c r="AG456" i="2"/>
  <c r="AD456" i="2" s="1"/>
  <c r="AC456" i="2"/>
  <c r="Z456" i="2" s="1"/>
  <c r="Y456" i="2"/>
  <c r="V456" i="2" s="1"/>
  <c r="U456" i="2"/>
  <c r="R456" i="2" s="1"/>
  <c r="Q456" i="2"/>
  <c r="N456" i="2" s="1"/>
  <c r="M456" i="2"/>
  <c r="J456" i="2" s="1"/>
  <c r="I456" i="2"/>
  <c r="F456" i="2" s="1"/>
  <c r="AL455" i="2"/>
  <c r="AH455" i="2"/>
  <c r="AD455" i="2"/>
  <c r="Z455" i="2"/>
  <c r="V455" i="2"/>
  <c r="R455" i="2"/>
  <c r="N455" i="2"/>
  <c r="J455" i="2"/>
  <c r="F455" i="2"/>
  <c r="AO454" i="2"/>
  <c r="AL454" i="2" s="1"/>
  <c r="AK454" i="2"/>
  <c r="AH454" i="2" s="1"/>
  <c r="AG454" i="2"/>
  <c r="AD454" i="2" s="1"/>
  <c r="AC454" i="2"/>
  <c r="Z454" i="2" s="1"/>
  <c r="Y454" i="2"/>
  <c r="V454" i="2" s="1"/>
  <c r="U454" i="2"/>
  <c r="R454" i="2" s="1"/>
  <c r="Q454" i="2"/>
  <c r="N454" i="2" s="1"/>
  <c r="M454" i="2"/>
  <c r="J454" i="2" s="1"/>
  <c r="I454" i="2"/>
  <c r="F454" i="2" s="1"/>
  <c r="AL453" i="2"/>
  <c r="AH453" i="2"/>
  <c r="AD453" i="2"/>
  <c r="Z453" i="2"/>
  <c r="V453" i="2"/>
  <c r="R453" i="2"/>
  <c r="N453" i="2"/>
  <c r="J453" i="2"/>
  <c r="F453" i="2"/>
  <c r="AO452" i="2"/>
  <c r="AL452" i="2" s="1"/>
  <c r="AK452" i="2"/>
  <c r="AH452" i="2" s="1"/>
  <c r="AG452" i="2"/>
  <c r="AD452" i="2" s="1"/>
  <c r="AC452" i="2"/>
  <c r="Z452" i="2" s="1"/>
  <c r="Y452" i="2"/>
  <c r="V452" i="2" s="1"/>
  <c r="U452" i="2"/>
  <c r="R452" i="2" s="1"/>
  <c r="Q452" i="2"/>
  <c r="N452" i="2" s="1"/>
  <c r="M452" i="2"/>
  <c r="J452" i="2" s="1"/>
  <c r="I452" i="2"/>
  <c r="F452" i="2" s="1"/>
  <c r="AL451" i="2"/>
  <c r="AH451" i="2"/>
  <c r="AD451" i="2"/>
  <c r="Z451" i="2"/>
  <c r="V451" i="2"/>
  <c r="R451" i="2"/>
  <c r="N451" i="2"/>
  <c r="J451" i="2"/>
  <c r="F451" i="2"/>
  <c r="AL450" i="2"/>
  <c r="AH450" i="2"/>
  <c r="AD450" i="2"/>
  <c r="Z450" i="2"/>
  <c r="V450" i="2"/>
  <c r="R450" i="2"/>
  <c r="N450" i="2"/>
  <c r="J450" i="2"/>
  <c r="F450" i="2"/>
  <c r="AL449" i="2"/>
  <c r="AH449" i="2"/>
  <c r="AD449" i="2"/>
  <c r="AC449" i="2"/>
  <c r="Z449" i="2" s="1"/>
  <c r="Y449" i="2"/>
  <c r="V449" i="2" s="1"/>
  <c r="U449" i="2"/>
  <c r="R449" i="2" s="1"/>
  <c r="Q449" i="2"/>
  <c r="N449" i="2" s="1"/>
  <c r="M449" i="2"/>
  <c r="J449" i="2" s="1"/>
  <c r="I449" i="2"/>
  <c r="F449" i="2" s="1"/>
  <c r="AL448" i="2"/>
  <c r="AH448" i="2"/>
  <c r="AD448" i="2"/>
  <c r="Z448" i="2"/>
  <c r="V448" i="2"/>
  <c r="R448" i="2"/>
  <c r="N448" i="2"/>
  <c r="J448" i="2"/>
  <c r="F448" i="2"/>
  <c r="AL447" i="2"/>
  <c r="AH447" i="2"/>
  <c r="AD447" i="2"/>
  <c r="Z447" i="2"/>
  <c r="V447" i="2"/>
  <c r="R447" i="2"/>
  <c r="N447" i="2"/>
  <c r="J447" i="2"/>
  <c r="F447" i="2"/>
  <c r="AL446" i="2"/>
  <c r="AH446" i="2"/>
  <c r="AD446" i="2"/>
  <c r="Z446" i="2"/>
  <c r="V446" i="2"/>
  <c r="R446" i="2"/>
  <c r="N446" i="2"/>
  <c r="J446" i="2"/>
  <c r="F446" i="2"/>
  <c r="AL445" i="2"/>
  <c r="AH445" i="2"/>
  <c r="AD445" i="2"/>
  <c r="Z445" i="2"/>
  <c r="V445" i="2"/>
  <c r="R445" i="2"/>
  <c r="N445" i="2"/>
  <c r="J445" i="2"/>
  <c r="F445" i="2"/>
  <c r="AL444" i="2"/>
  <c r="AH444" i="2"/>
  <c r="AD444" i="2"/>
  <c r="Z444" i="2"/>
  <c r="V444" i="2"/>
  <c r="R444" i="2"/>
  <c r="N444" i="2"/>
  <c r="J444" i="2"/>
  <c r="F444" i="2"/>
  <c r="AL443" i="2"/>
  <c r="AH443" i="2"/>
  <c r="AD443" i="2"/>
  <c r="Z443" i="2"/>
  <c r="V443" i="2"/>
  <c r="R443" i="2"/>
  <c r="N443" i="2"/>
  <c r="J443" i="2"/>
  <c r="F443" i="2"/>
  <c r="AL442" i="2"/>
  <c r="AH442" i="2"/>
  <c r="AD442" i="2"/>
  <c r="Z442" i="2"/>
  <c r="V442" i="2"/>
  <c r="R442" i="2"/>
  <c r="N442" i="2"/>
  <c r="J442" i="2"/>
  <c r="F442" i="2"/>
  <c r="AL441" i="2"/>
  <c r="AH441" i="2"/>
  <c r="AD441" i="2"/>
  <c r="Z441" i="2"/>
  <c r="V441" i="2"/>
  <c r="R441" i="2"/>
  <c r="N441" i="2"/>
  <c r="J441" i="2"/>
  <c r="F441" i="2"/>
  <c r="AL440" i="2"/>
  <c r="AH440" i="2"/>
  <c r="AD440" i="2"/>
  <c r="Z440" i="2"/>
  <c r="V440" i="2"/>
  <c r="R440" i="2"/>
  <c r="N440" i="2"/>
  <c r="J440" i="2"/>
  <c r="F440" i="2"/>
  <c r="AL439" i="2"/>
  <c r="AH439" i="2"/>
  <c r="AD439" i="2"/>
  <c r="Z439" i="2"/>
  <c r="V439" i="2"/>
  <c r="R439" i="2"/>
  <c r="N439" i="2"/>
  <c r="J439" i="2"/>
  <c r="F439" i="2"/>
  <c r="AL438" i="2"/>
  <c r="AH438" i="2"/>
  <c r="AD438" i="2"/>
  <c r="Z438" i="2"/>
  <c r="V438" i="2"/>
  <c r="R438" i="2"/>
  <c r="N438" i="2"/>
  <c r="J438" i="2"/>
  <c r="F438" i="2"/>
  <c r="AL437" i="2"/>
  <c r="AH437" i="2"/>
  <c r="AD437" i="2"/>
  <c r="Z437" i="2"/>
  <c r="V437" i="2"/>
  <c r="R437" i="2"/>
  <c r="N437" i="2"/>
  <c r="J437" i="2"/>
  <c r="F437" i="2"/>
  <c r="AL436" i="2"/>
  <c r="AH436" i="2"/>
  <c r="AD436" i="2"/>
  <c r="Z436" i="2"/>
  <c r="V436" i="2"/>
  <c r="R436" i="2"/>
  <c r="N436" i="2"/>
  <c r="J436" i="2"/>
  <c r="F436" i="2"/>
  <c r="AL435" i="2"/>
  <c r="AH435" i="2"/>
  <c r="AD435" i="2"/>
  <c r="Z435" i="2"/>
  <c r="V435" i="2"/>
  <c r="R435" i="2"/>
  <c r="N435" i="2"/>
  <c r="J435" i="2"/>
  <c r="F435" i="2"/>
  <c r="AL434" i="2"/>
  <c r="AH434" i="2"/>
  <c r="AD434" i="2"/>
  <c r="Z434" i="2"/>
  <c r="V434" i="2"/>
  <c r="R434" i="2"/>
  <c r="N434" i="2"/>
  <c r="J434" i="2"/>
  <c r="F434" i="2"/>
  <c r="AL433" i="2"/>
  <c r="AH433" i="2"/>
  <c r="AD433" i="2"/>
  <c r="Z433" i="2"/>
  <c r="V433" i="2"/>
  <c r="R433" i="2"/>
  <c r="N433" i="2"/>
  <c r="J433" i="2"/>
  <c r="F433" i="2"/>
  <c r="AL432" i="2"/>
  <c r="AH432" i="2"/>
  <c r="AD432" i="2"/>
  <c r="Z432" i="2"/>
  <c r="V432" i="2"/>
  <c r="R432" i="2"/>
  <c r="N432" i="2"/>
  <c r="J432" i="2"/>
  <c r="F432" i="2"/>
  <c r="AL431" i="2"/>
  <c r="AH431" i="2"/>
  <c r="AD431" i="2"/>
  <c r="Z431" i="2"/>
  <c r="V431" i="2"/>
  <c r="R431" i="2"/>
  <c r="N431" i="2"/>
  <c r="J431" i="2"/>
  <c r="F431" i="2"/>
  <c r="AL430" i="2"/>
  <c r="AH430" i="2"/>
  <c r="AD430" i="2"/>
  <c r="Z430" i="2"/>
  <c r="V430" i="2"/>
  <c r="R430" i="2"/>
  <c r="N430" i="2"/>
  <c r="J430" i="2"/>
  <c r="F430" i="2"/>
  <c r="AL429" i="2"/>
  <c r="AH429" i="2"/>
  <c r="AD429" i="2"/>
  <c r="Z429" i="2"/>
  <c r="V429" i="2"/>
  <c r="R429" i="2"/>
  <c r="N429" i="2"/>
  <c r="J429" i="2"/>
  <c r="F429" i="2"/>
  <c r="AL428" i="2"/>
  <c r="AH428" i="2"/>
  <c r="AD428" i="2"/>
  <c r="Z428" i="2"/>
  <c r="V428" i="2"/>
  <c r="R428" i="2"/>
  <c r="N428" i="2"/>
  <c r="J428" i="2"/>
  <c r="F428" i="2"/>
  <c r="AL427" i="2"/>
  <c r="AH427" i="2"/>
  <c r="AD427" i="2"/>
  <c r="Z427" i="2"/>
  <c r="V427" i="2"/>
  <c r="R427" i="2"/>
  <c r="N427" i="2"/>
  <c r="J427" i="2"/>
  <c r="F427" i="2"/>
  <c r="AL426" i="2"/>
  <c r="AH426" i="2"/>
  <c r="AD426" i="2"/>
  <c r="AC426" i="2"/>
  <c r="Z426" i="2" s="1"/>
  <c r="Y426" i="2"/>
  <c r="V426" i="2" s="1"/>
  <c r="U426" i="2"/>
  <c r="R426" i="2" s="1"/>
  <c r="Q426" i="2"/>
  <c r="N426" i="2" s="1"/>
  <c r="M426" i="2"/>
  <c r="J426" i="2" s="1"/>
  <c r="I426" i="2"/>
  <c r="F426" i="2" s="1"/>
  <c r="AL425" i="2"/>
  <c r="AH425" i="2"/>
  <c r="AD425" i="2"/>
  <c r="Z425" i="2"/>
  <c r="V425" i="2"/>
  <c r="R425" i="2"/>
  <c r="N425" i="2"/>
  <c r="J425" i="2"/>
  <c r="F425" i="2"/>
  <c r="AL424" i="2"/>
  <c r="AH424" i="2"/>
  <c r="AD424" i="2"/>
  <c r="Z424" i="2"/>
  <c r="V424" i="2"/>
  <c r="R424" i="2"/>
  <c r="N424" i="2"/>
  <c r="J424" i="2"/>
  <c r="F424" i="2"/>
  <c r="AL423" i="2"/>
  <c r="AH423" i="2"/>
  <c r="AD423" i="2"/>
  <c r="Z423" i="2"/>
  <c r="V423" i="2"/>
  <c r="R423" i="2"/>
  <c r="N423" i="2"/>
  <c r="J423" i="2"/>
  <c r="F423" i="2"/>
  <c r="AL422" i="2"/>
  <c r="AH422" i="2"/>
  <c r="AD422" i="2"/>
  <c r="Z422" i="2"/>
  <c r="V422" i="2"/>
  <c r="R422" i="2"/>
  <c r="N422" i="2"/>
  <c r="J422" i="2"/>
  <c r="F422" i="2"/>
  <c r="AL421" i="2"/>
  <c r="AH421" i="2"/>
  <c r="AD421" i="2"/>
  <c r="Z421" i="2"/>
  <c r="V421" i="2"/>
  <c r="R421" i="2"/>
  <c r="N421" i="2"/>
  <c r="J421" i="2"/>
  <c r="F421" i="2"/>
  <c r="AL420" i="2"/>
  <c r="AH420" i="2"/>
  <c r="AD420" i="2"/>
  <c r="Z420" i="2"/>
  <c r="V420" i="2"/>
  <c r="R420" i="2"/>
  <c r="N420" i="2"/>
  <c r="J420" i="2"/>
  <c r="F420" i="2"/>
  <c r="AL419" i="2"/>
  <c r="AH419" i="2"/>
  <c r="AD419" i="2"/>
  <c r="Z419" i="2"/>
  <c r="V419" i="2"/>
  <c r="R419" i="2"/>
  <c r="N419" i="2"/>
  <c r="J419" i="2"/>
  <c r="F419" i="2"/>
  <c r="AL418" i="2"/>
  <c r="AH418" i="2"/>
  <c r="AD418" i="2"/>
  <c r="Z418" i="2"/>
  <c r="V418" i="2"/>
  <c r="R418" i="2"/>
  <c r="N418" i="2"/>
  <c r="J418" i="2"/>
  <c r="F418" i="2"/>
  <c r="AL417" i="2"/>
  <c r="AH417" i="2"/>
  <c r="AD417" i="2"/>
  <c r="Z417" i="2"/>
  <c r="V417" i="2"/>
  <c r="R417" i="2"/>
  <c r="N417" i="2"/>
  <c r="J417" i="2"/>
  <c r="F417" i="2"/>
  <c r="AL416" i="2"/>
  <c r="AH416" i="2"/>
  <c r="AD416" i="2"/>
  <c r="Z416" i="2"/>
  <c r="V416" i="2"/>
  <c r="R416" i="2"/>
  <c r="N416" i="2"/>
  <c r="J416" i="2"/>
  <c r="F416" i="2"/>
  <c r="AL415" i="2"/>
  <c r="AH415" i="2"/>
  <c r="AD415" i="2"/>
  <c r="Z415" i="2"/>
  <c r="V415" i="2"/>
  <c r="R415" i="2"/>
  <c r="N415" i="2"/>
  <c r="J415" i="2"/>
  <c r="F415" i="2"/>
  <c r="AL414" i="2"/>
  <c r="AH414" i="2"/>
  <c r="AD414" i="2"/>
  <c r="Z414" i="2"/>
  <c r="V414" i="2"/>
  <c r="R414" i="2"/>
  <c r="N414" i="2"/>
  <c r="J414" i="2"/>
  <c r="F414" i="2"/>
  <c r="AL413" i="2"/>
  <c r="AH413" i="2"/>
  <c r="AD413" i="2"/>
  <c r="Z413" i="2"/>
  <c r="V413" i="2"/>
  <c r="R413" i="2"/>
  <c r="N413" i="2"/>
  <c r="J413" i="2"/>
  <c r="F413" i="2"/>
  <c r="AL412" i="2"/>
  <c r="AH412" i="2"/>
  <c r="AD412" i="2"/>
  <c r="Z412" i="2"/>
  <c r="V412" i="2"/>
  <c r="R412" i="2"/>
  <c r="N412" i="2"/>
  <c r="J412" i="2"/>
  <c r="F412" i="2"/>
  <c r="AL411" i="2"/>
  <c r="AH411" i="2"/>
  <c r="AD411" i="2"/>
  <c r="Z411" i="2"/>
  <c r="V411" i="2"/>
  <c r="R411" i="2"/>
  <c r="N411" i="2"/>
  <c r="J411" i="2"/>
  <c r="F411" i="2"/>
  <c r="AL410" i="2"/>
  <c r="AH410" i="2"/>
  <c r="AD410" i="2"/>
  <c r="Z410" i="2"/>
  <c r="V410" i="2"/>
  <c r="R410" i="2"/>
  <c r="N410" i="2"/>
  <c r="J410" i="2"/>
  <c r="F410" i="2"/>
  <c r="AL409" i="2"/>
  <c r="AH409" i="2"/>
  <c r="AD409" i="2"/>
  <c r="Z409" i="2"/>
  <c r="V409" i="2"/>
  <c r="R409" i="2"/>
  <c r="N409" i="2"/>
  <c r="J409" i="2"/>
  <c r="F409" i="2"/>
  <c r="AL408" i="2"/>
  <c r="AH408" i="2"/>
  <c r="AD408" i="2"/>
  <c r="Z408" i="2"/>
  <c r="V408" i="2"/>
  <c r="R408" i="2"/>
  <c r="N408" i="2"/>
  <c r="J408" i="2"/>
  <c r="F408" i="2"/>
  <c r="AL407" i="2"/>
  <c r="AH407" i="2"/>
  <c r="AD407" i="2"/>
  <c r="Z407" i="2"/>
  <c r="V407" i="2"/>
  <c r="R407" i="2"/>
  <c r="N407" i="2"/>
  <c r="J407" i="2"/>
  <c r="F407" i="2"/>
  <c r="AL406" i="2"/>
  <c r="AH406" i="2"/>
  <c r="AD406" i="2"/>
  <c r="Z406" i="2"/>
  <c r="V406" i="2"/>
  <c r="R406" i="2"/>
  <c r="N406" i="2"/>
  <c r="J406" i="2"/>
  <c r="F406" i="2"/>
  <c r="AL405" i="2"/>
  <c r="AH405" i="2"/>
  <c r="AD405" i="2"/>
  <c r="Z405" i="2"/>
  <c r="V405" i="2"/>
  <c r="R405" i="2"/>
  <c r="N405" i="2"/>
  <c r="J405" i="2"/>
  <c r="F405" i="2"/>
  <c r="AL404" i="2"/>
  <c r="AH404" i="2"/>
  <c r="AD404" i="2"/>
  <c r="Z404" i="2"/>
  <c r="V404" i="2"/>
  <c r="R404" i="2"/>
  <c r="N404" i="2"/>
  <c r="J404" i="2"/>
  <c r="F404" i="2"/>
  <c r="AL403" i="2"/>
  <c r="AH403" i="2"/>
  <c r="AD403" i="2"/>
  <c r="Z403" i="2"/>
  <c r="V403" i="2"/>
  <c r="R403" i="2"/>
  <c r="N403" i="2"/>
  <c r="J403" i="2"/>
  <c r="F403" i="2"/>
  <c r="AL402" i="2"/>
  <c r="AH402" i="2"/>
  <c r="AD402" i="2"/>
  <c r="Z402" i="2"/>
  <c r="V402" i="2"/>
  <c r="R402" i="2"/>
  <c r="N402" i="2"/>
  <c r="J402" i="2"/>
  <c r="F402" i="2"/>
  <c r="AL401" i="2"/>
  <c r="AH401" i="2"/>
  <c r="AD401" i="2"/>
  <c r="Z401" i="2"/>
  <c r="V401" i="2"/>
  <c r="R401" i="2"/>
  <c r="N401" i="2"/>
  <c r="J401" i="2"/>
  <c r="F401" i="2"/>
  <c r="AL400" i="2"/>
  <c r="AH400" i="2"/>
  <c r="AD400" i="2"/>
  <c r="Z400" i="2"/>
  <c r="V400" i="2"/>
  <c r="R400" i="2"/>
  <c r="N400" i="2"/>
  <c r="J400" i="2"/>
  <c r="F400" i="2"/>
  <c r="AO399" i="2"/>
  <c r="AK399" i="2"/>
  <c r="AG399" i="2"/>
  <c r="AD399" i="2" s="1"/>
  <c r="AC399" i="2"/>
  <c r="Z399" i="2" s="1"/>
  <c r="Y399" i="2"/>
  <c r="V399" i="2" s="1"/>
  <c r="U399" i="2"/>
  <c r="Q399" i="2"/>
  <c r="M399" i="2"/>
  <c r="I399" i="2"/>
  <c r="F399" i="2" s="1"/>
  <c r="AL397" i="2"/>
  <c r="AH397" i="2"/>
  <c r="AD397" i="2"/>
  <c r="Z397" i="2"/>
  <c r="V397" i="2"/>
  <c r="R397" i="2"/>
  <c r="N397" i="2"/>
  <c r="J397" i="2"/>
  <c r="F397" i="2"/>
  <c r="AO396" i="2"/>
  <c r="AL396" i="2" s="1"/>
  <c r="AK396" i="2"/>
  <c r="AH396" i="2" s="1"/>
  <c r="AG396" i="2"/>
  <c r="AD396" i="2" s="1"/>
  <c r="AC396" i="2"/>
  <c r="Z396" i="2" s="1"/>
  <c r="Y396" i="2"/>
  <c r="V396" i="2" s="1"/>
  <c r="U396" i="2"/>
  <c r="R396" i="2" s="1"/>
  <c r="Q396" i="2"/>
  <c r="N396" i="2" s="1"/>
  <c r="M396" i="2"/>
  <c r="J396" i="2" s="1"/>
  <c r="I396" i="2"/>
  <c r="F396" i="2" s="1"/>
  <c r="AD395" i="2"/>
  <c r="Z395" i="2"/>
  <c r="V395" i="2"/>
  <c r="R395" i="2"/>
  <c r="N395" i="2"/>
  <c r="J395" i="2"/>
  <c r="F395" i="2"/>
  <c r="AO394" i="2"/>
  <c r="AL394" i="2" s="1"/>
  <c r="AK394" i="2"/>
  <c r="AH394" i="2" s="1"/>
  <c r="AG394" i="2"/>
  <c r="AD394" i="2" s="1"/>
  <c r="AC394" i="2"/>
  <c r="Z394" i="2" s="1"/>
  <c r="Y394" i="2"/>
  <c r="V394" i="2" s="1"/>
  <c r="U394" i="2"/>
  <c r="R394" i="2" s="1"/>
  <c r="Q394" i="2"/>
  <c r="N394" i="2" s="1"/>
  <c r="M394" i="2"/>
  <c r="J394" i="2" s="1"/>
  <c r="I394" i="2"/>
  <c r="F394" i="2" s="1"/>
  <c r="AL393" i="2"/>
  <c r="AH393" i="2"/>
  <c r="AD393" i="2"/>
  <c r="Z393" i="2"/>
  <c r="V393" i="2"/>
  <c r="R393" i="2"/>
  <c r="Q393" i="2"/>
  <c r="M393" i="2"/>
  <c r="J393" i="2" s="1"/>
  <c r="I393" i="2"/>
  <c r="F393" i="2" s="1"/>
  <c r="AO392" i="2"/>
  <c r="AL392" i="2" s="1"/>
  <c r="AK392" i="2"/>
  <c r="AH392" i="2" s="1"/>
  <c r="AG392" i="2"/>
  <c r="AC392" i="2"/>
  <c r="Z392" i="2" s="1"/>
  <c r="Y392" i="2"/>
  <c r="V392" i="2" s="1"/>
  <c r="U392" i="2"/>
  <c r="R392" i="2" s="1"/>
  <c r="AL391" i="2"/>
  <c r="AH391" i="2"/>
  <c r="AD391" i="2"/>
  <c r="Z391" i="2"/>
  <c r="V391" i="2"/>
  <c r="R391" i="2"/>
  <c r="N391" i="2"/>
  <c r="J391" i="2"/>
  <c r="F391" i="2"/>
  <c r="AL390" i="2"/>
  <c r="AH390" i="2"/>
  <c r="AD390" i="2"/>
  <c r="Z390" i="2"/>
  <c r="V390" i="2"/>
  <c r="R390" i="2"/>
  <c r="Q390" i="2"/>
  <c r="N390" i="2" s="1"/>
  <c r="M390" i="2"/>
  <c r="J390" i="2" s="1"/>
  <c r="I390" i="2"/>
  <c r="AO389" i="2"/>
  <c r="AL389" i="2" s="1"/>
  <c r="AK389" i="2"/>
  <c r="AH389" i="2" s="1"/>
  <c r="AG389" i="2"/>
  <c r="AD389" i="2" s="1"/>
  <c r="AC389" i="2"/>
  <c r="Z389" i="2" s="1"/>
  <c r="Y389" i="2"/>
  <c r="V389" i="2" s="1"/>
  <c r="U389" i="2"/>
  <c r="R389" i="2" s="1"/>
  <c r="AL388" i="2"/>
  <c r="AH388" i="2"/>
  <c r="AD388" i="2"/>
  <c r="Z388" i="2"/>
  <c r="V388" i="2"/>
  <c r="R388" i="2"/>
  <c r="N388" i="2"/>
  <c r="J388" i="2"/>
  <c r="F388" i="2"/>
  <c r="AO387" i="2"/>
  <c r="AL387" i="2" s="1"/>
  <c r="AK387" i="2"/>
  <c r="AH387" i="2" s="1"/>
  <c r="AG387" i="2"/>
  <c r="AD387" i="2" s="1"/>
  <c r="AC387" i="2"/>
  <c r="Z387" i="2" s="1"/>
  <c r="Y387" i="2"/>
  <c r="V387" i="2" s="1"/>
  <c r="U387" i="2"/>
  <c r="R387" i="2" s="1"/>
  <c r="Q387" i="2"/>
  <c r="N387" i="2" s="1"/>
  <c r="M387" i="2"/>
  <c r="J387" i="2" s="1"/>
  <c r="I387" i="2"/>
  <c r="F387" i="2" s="1"/>
  <c r="AL386" i="2"/>
  <c r="AH386" i="2"/>
  <c r="AD386" i="2"/>
  <c r="Z386" i="2"/>
  <c r="V386" i="2"/>
  <c r="R386" i="2"/>
  <c r="N386" i="2"/>
  <c r="J386" i="2"/>
  <c r="F386" i="2"/>
  <c r="AO385" i="2"/>
  <c r="AL385" i="2" s="1"/>
  <c r="AK385" i="2"/>
  <c r="AH385" i="2" s="1"/>
  <c r="AG385" i="2"/>
  <c r="AD385" i="2" s="1"/>
  <c r="AC385" i="2"/>
  <c r="Z385" i="2" s="1"/>
  <c r="Y385" i="2"/>
  <c r="V385" i="2" s="1"/>
  <c r="U385" i="2"/>
  <c r="R385" i="2" s="1"/>
  <c r="Q385" i="2"/>
  <c r="N385" i="2" s="1"/>
  <c r="M385" i="2"/>
  <c r="J385" i="2" s="1"/>
  <c r="I385" i="2"/>
  <c r="F385" i="2" s="1"/>
  <c r="AL384" i="2"/>
  <c r="AH384" i="2"/>
  <c r="AD384" i="2"/>
  <c r="Z384" i="2"/>
  <c r="V384" i="2"/>
  <c r="R384" i="2"/>
  <c r="N384" i="2"/>
  <c r="J384" i="2"/>
  <c r="F384" i="2"/>
  <c r="AL383" i="2"/>
  <c r="AH383" i="2"/>
  <c r="AD383" i="2"/>
  <c r="Z383" i="2"/>
  <c r="V383" i="2"/>
  <c r="R383" i="2"/>
  <c r="N383" i="2"/>
  <c r="J383" i="2"/>
  <c r="F383" i="2"/>
  <c r="AL382" i="2"/>
  <c r="AH382" i="2"/>
  <c r="AD382" i="2"/>
  <c r="Z382" i="2"/>
  <c r="V382" i="2"/>
  <c r="R382" i="2"/>
  <c r="N382" i="2"/>
  <c r="J382" i="2"/>
  <c r="F382" i="2"/>
  <c r="AL381" i="2"/>
  <c r="AH381" i="2"/>
  <c r="AD381" i="2"/>
  <c r="Z381" i="2"/>
  <c r="V381" i="2"/>
  <c r="R381" i="2"/>
  <c r="N381" i="2"/>
  <c r="J381" i="2"/>
  <c r="F381" i="2"/>
  <c r="AL380" i="2"/>
  <c r="AH380" i="2"/>
  <c r="AD380" i="2"/>
  <c r="Z380" i="2"/>
  <c r="V380" i="2"/>
  <c r="R380" i="2"/>
  <c r="N380" i="2"/>
  <c r="J380" i="2"/>
  <c r="F380" i="2"/>
  <c r="AL379" i="2"/>
  <c r="AH379" i="2"/>
  <c r="AD379" i="2"/>
  <c r="Z379" i="2"/>
  <c r="V379" i="2"/>
  <c r="R379" i="2"/>
  <c r="N379" i="2"/>
  <c r="J379" i="2"/>
  <c r="F379" i="2"/>
  <c r="AL378" i="2"/>
  <c r="AH378" i="2"/>
  <c r="AD378" i="2"/>
  <c r="Z378" i="2"/>
  <c r="V378" i="2"/>
  <c r="R378" i="2"/>
  <c r="N378" i="2"/>
  <c r="J378" i="2"/>
  <c r="F378" i="2"/>
  <c r="AL377" i="2"/>
  <c r="AH377" i="2"/>
  <c r="AD377" i="2"/>
  <c r="Z377" i="2"/>
  <c r="V377" i="2"/>
  <c r="R377" i="2"/>
  <c r="N377" i="2"/>
  <c r="J377" i="2"/>
  <c r="F377" i="2"/>
  <c r="AL376" i="2"/>
  <c r="AH376" i="2"/>
  <c r="AD376" i="2"/>
  <c r="Z376" i="2"/>
  <c r="V376" i="2"/>
  <c r="R376" i="2"/>
  <c r="N376" i="2"/>
  <c r="J376" i="2"/>
  <c r="F376" i="2"/>
  <c r="AL375" i="2"/>
  <c r="AH375" i="2"/>
  <c r="AD375" i="2"/>
  <c r="Z375" i="2"/>
  <c r="V375" i="2"/>
  <c r="R375" i="2"/>
  <c r="N375" i="2"/>
  <c r="J375" i="2"/>
  <c r="F375" i="2"/>
  <c r="AL374" i="2"/>
  <c r="AH374" i="2"/>
  <c r="AD374" i="2"/>
  <c r="Z374" i="2"/>
  <c r="V374" i="2"/>
  <c r="R374" i="2"/>
  <c r="N374" i="2"/>
  <c r="J374" i="2"/>
  <c r="F374" i="2"/>
  <c r="AL373" i="2"/>
  <c r="AH373" i="2"/>
  <c r="AD373" i="2"/>
  <c r="Z373" i="2"/>
  <c r="V373" i="2"/>
  <c r="R373" i="2"/>
  <c r="N373" i="2"/>
  <c r="J373" i="2"/>
  <c r="F373" i="2"/>
  <c r="AL372" i="2"/>
  <c r="AH372" i="2"/>
  <c r="AD372" i="2"/>
  <c r="Z372" i="2"/>
  <c r="V372" i="2"/>
  <c r="R372" i="2"/>
  <c r="N372" i="2"/>
  <c r="J372" i="2"/>
  <c r="F372" i="2"/>
  <c r="AL371" i="2"/>
  <c r="AH371" i="2"/>
  <c r="AD371" i="2"/>
  <c r="Z371" i="2"/>
  <c r="V371" i="2"/>
  <c r="R371" i="2"/>
  <c r="N371" i="2"/>
  <c r="J371" i="2"/>
  <c r="F371" i="2"/>
  <c r="AL370" i="2"/>
  <c r="AH370" i="2"/>
  <c r="AD370" i="2"/>
  <c r="Z370" i="2"/>
  <c r="V370" i="2"/>
  <c r="R370" i="2"/>
  <c r="N370" i="2"/>
  <c r="J370" i="2"/>
  <c r="F370" i="2"/>
  <c r="AL369" i="2"/>
  <c r="AH369" i="2"/>
  <c r="AD369" i="2"/>
  <c r="Z369" i="2"/>
  <c r="V369" i="2"/>
  <c r="R369" i="2"/>
  <c r="N369" i="2"/>
  <c r="J369" i="2"/>
  <c r="F369" i="2"/>
  <c r="AL368" i="2"/>
  <c r="AH368" i="2"/>
  <c r="AD368" i="2"/>
  <c r="Z368" i="2"/>
  <c r="V368" i="2"/>
  <c r="R368" i="2"/>
  <c r="N368" i="2"/>
  <c r="J368" i="2"/>
  <c r="F368" i="2"/>
  <c r="AL367" i="2"/>
  <c r="AH367" i="2"/>
  <c r="AD367" i="2"/>
  <c r="Z367" i="2"/>
  <c r="V367" i="2"/>
  <c r="R367" i="2"/>
  <c r="N367" i="2"/>
  <c r="J367" i="2"/>
  <c r="F367" i="2"/>
  <c r="AL366" i="2"/>
  <c r="AH366" i="2"/>
  <c r="AD366" i="2"/>
  <c r="Z366" i="2"/>
  <c r="V366" i="2"/>
  <c r="R366" i="2"/>
  <c r="N366" i="2"/>
  <c r="J366" i="2"/>
  <c r="F366" i="2"/>
  <c r="AL365" i="2"/>
  <c r="AH365" i="2"/>
  <c r="AD365" i="2"/>
  <c r="Z365" i="2"/>
  <c r="V365" i="2"/>
  <c r="R365" i="2"/>
  <c r="N365" i="2"/>
  <c r="J365" i="2"/>
  <c r="F365" i="2"/>
  <c r="AL364" i="2"/>
  <c r="AH364" i="2"/>
  <c r="AD364" i="2"/>
  <c r="Z364" i="2"/>
  <c r="V364" i="2"/>
  <c r="R364" i="2"/>
  <c r="N364" i="2"/>
  <c r="J364" i="2"/>
  <c r="F364" i="2"/>
  <c r="AL363" i="2"/>
  <c r="AH363" i="2"/>
  <c r="AD363" i="2"/>
  <c r="Z363" i="2"/>
  <c r="V363" i="2"/>
  <c r="R363" i="2"/>
  <c r="N363" i="2"/>
  <c r="J363" i="2"/>
  <c r="F363" i="2"/>
  <c r="AL362" i="2"/>
  <c r="AH362" i="2"/>
  <c r="AD362" i="2"/>
  <c r="Z362" i="2"/>
  <c r="V362" i="2"/>
  <c r="R362" i="2"/>
  <c r="N362" i="2"/>
  <c r="J362" i="2"/>
  <c r="F362" i="2"/>
  <c r="AO361" i="2"/>
  <c r="AL361" i="2" s="1"/>
  <c r="AK361" i="2"/>
  <c r="AH361" i="2" s="1"/>
  <c r="AG361" i="2"/>
  <c r="AD361" i="2" s="1"/>
  <c r="AC361" i="2"/>
  <c r="Y361" i="2"/>
  <c r="U361" i="2"/>
  <c r="R361" i="2" s="1"/>
  <c r="Q361" i="2"/>
  <c r="N361" i="2" s="1"/>
  <c r="M361" i="2"/>
  <c r="J361" i="2" s="1"/>
  <c r="I361" i="2"/>
  <c r="F361" i="2" s="1"/>
  <c r="AL359" i="2"/>
  <c r="AH359" i="2"/>
  <c r="AD359" i="2"/>
  <c r="Z359" i="2"/>
  <c r="V359" i="2"/>
  <c r="R359" i="2"/>
  <c r="N359" i="2"/>
  <c r="J359" i="2"/>
  <c r="F359" i="2"/>
  <c r="AO358" i="2"/>
  <c r="AL358" i="2" s="1"/>
  <c r="AK358" i="2"/>
  <c r="AH358" i="2" s="1"/>
  <c r="AG358" i="2"/>
  <c r="AD358" i="2" s="1"/>
  <c r="AC358" i="2"/>
  <c r="Z358" i="2" s="1"/>
  <c r="Y358" i="2"/>
  <c r="V358" i="2" s="1"/>
  <c r="U358" i="2"/>
  <c r="R358" i="2" s="1"/>
  <c r="Q358" i="2"/>
  <c r="N358" i="2" s="1"/>
  <c r="M358" i="2"/>
  <c r="J358" i="2" s="1"/>
  <c r="I358" i="2"/>
  <c r="F358" i="2" s="1"/>
  <c r="AL357" i="2"/>
  <c r="AH357" i="2"/>
  <c r="AD357" i="2"/>
  <c r="Z357" i="2"/>
  <c r="V357" i="2"/>
  <c r="R357" i="2"/>
  <c r="N357" i="2"/>
  <c r="J357" i="2"/>
  <c r="F357" i="2"/>
  <c r="AL356" i="2"/>
  <c r="AH356" i="2"/>
  <c r="AF356" i="2"/>
  <c r="AD356" i="2" s="1"/>
  <c r="Z356" i="2"/>
  <c r="V356" i="2"/>
  <c r="T356" i="2"/>
  <c r="R356" i="2" s="1"/>
  <c r="N356" i="2"/>
  <c r="J356" i="2"/>
  <c r="F356" i="2"/>
  <c r="AL355" i="2"/>
  <c r="AD355" i="2"/>
  <c r="Z355" i="2"/>
  <c r="V355" i="2"/>
  <c r="R355" i="2"/>
  <c r="N355" i="2"/>
  <c r="J355" i="2"/>
  <c r="F355" i="2"/>
  <c r="AO354" i="2"/>
  <c r="AN354" i="2"/>
  <c r="AM354" i="2"/>
  <c r="AJ354" i="2"/>
  <c r="AI354" i="2"/>
  <c r="AG354" i="2"/>
  <c r="AF354" i="2"/>
  <c r="AE354" i="2"/>
  <c r="AC354" i="2"/>
  <c r="AB354" i="2"/>
  <c r="AA354" i="2"/>
  <c r="X354" i="2"/>
  <c r="W354" i="2"/>
  <c r="U354" i="2"/>
  <c r="T354" i="2"/>
  <c r="S354" i="2"/>
  <c r="Q354" i="2"/>
  <c r="P354" i="2"/>
  <c r="O354" i="2"/>
  <c r="M354" i="2"/>
  <c r="L354" i="2"/>
  <c r="K354" i="2"/>
  <c r="I354" i="2"/>
  <c r="H354" i="2"/>
  <c r="G354" i="2"/>
  <c r="AL353" i="2"/>
  <c r="AH353" i="2"/>
  <c r="AD353" i="2"/>
  <c r="Z353" i="2"/>
  <c r="V353" i="2"/>
  <c r="R353" i="2"/>
  <c r="N353" i="2"/>
  <c r="J353" i="2"/>
  <c r="F353" i="2"/>
  <c r="AO352" i="2"/>
  <c r="AN352" i="2"/>
  <c r="AM352" i="2"/>
  <c r="AJ352" i="2"/>
  <c r="AI352" i="2"/>
  <c r="AG352" i="2"/>
  <c r="AF352" i="2"/>
  <c r="AE352" i="2"/>
  <c r="AC352" i="2"/>
  <c r="AB352" i="2"/>
  <c r="AA352" i="2"/>
  <c r="X352" i="2"/>
  <c r="W352" i="2"/>
  <c r="U352" i="2"/>
  <c r="T352" i="2"/>
  <c r="S352" i="2"/>
  <c r="Q352" i="2"/>
  <c r="P352" i="2"/>
  <c r="O352" i="2"/>
  <c r="M352" i="2"/>
  <c r="L352" i="2"/>
  <c r="K352" i="2"/>
  <c r="I352" i="2"/>
  <c r="H352" i="2"/>
  <c r="G352" i="2"/>
  <c r="AL351" i="2"/>
  <c r="AH351" i="2"/>
  <c r="AD351" i="2"/>
  <c r="Z351" i="2"/>
  <c r="V351" i="2"/>
  <c r="R351" i="2"/>
  <c r="N351" i="2"/>
  <c r="J351" i="2"/>
  <c r="F351" i="2"/>
  <c r="AO350" i="2"/>
  <c r="AN350" i="2"/>
  <c r="AM350" i="2"/>
  <c r="AJ350" i="2"/>
  <c r="AI350" i="2"/>
  <c r="AG350" i="2"/>
  <c r="AF350" i="2"/>
  <c r="AE350" i="2"/>
  <c r="AC350" i="2"/>
  <c r="AB350" i="2"/>
  <c r="AA350" i="2"/>
  <c r="X350" i="2"/>
  <c r="W350" i="2"/>
  <c r="U350" i="2"/>
  <c r="T350" i="2"/>
  <c r="S350" i="2"/>
  <c r="Q350" i="2"/>
  <c r="P350" i="2"/>
  <c r="O350" i="2"/>
  <c r="M350" i="2"/>
  <c r="L350" i="2"/>
  <c r="K350" i="2"/>
  <c r="I350" i="2"/>
  <c r="H350" i="2"/>
  <c r="G350" i="2"/>
  <c r="AL349" i="2"/>
  <c r="AH349" i="2"/>
  <c r="AD349" i="2"/>
  <c r="Z349" i="2"/>
  <c r="V349" i="2"/>
  <c r="R349" i="2"/>
  <c r="N349" i="2"/>
  <c r="J349" i="2"/>
  <c r="F349" i="2"/>
  <c r="AM348" i="2"/>
  <c r="AL348" i="2" s="1"/>
  <c r="AI348" i="2"/>
  <c r="AH348" i="2" s="1"/>
  <c r="AE348" i="2"/>
  <c r="AA348" i="2"/>
  <c r="Z348" i="2" s="1"/>
  <c r="W348" i="2"/>
  <c r="V348" i="2" s="1"/>
  <c r="S348" i="2"/>
  <c r="R348" i="2" s="1"/>
  <c r="Q348" i="2"/>
  <c r="P348" i="2"/>
  <c r="O348" i="2"/>
  <c r="M348" i="2"/>
  <c r="L348" i="2"/>
  <c r="K348" i="2"/>
  <c r="I348" i="2"/>
  <c r="H348" i="2"/>
  <c r="G348" i="2"/>
  <c r="AL346" i="2"/>
  <c r="AD346" i="2"/>
  <c r="Z346" i="2"/>
  <c r="V346" i="2"/>
  <c r="R346" i="2"/>
  <c r="N346" i="2"/>
  <c r="J346" i="2"/>
  <c r="F346" i="2"/>
  <c r="AM345" i="2"/>
  <c r="AL345" i="2" s="1"/>
  <c r="AI345" i="2"/>
  <c r="AH345" i="2" s="1"/>
  <c r="AE345" i="2"/>
  <c r="AD345" i="2" s="1"/>
  <c r="AA345" i="2"/>
  <c r="Z345" i="2" s="1"/>
  <c r="W345" i="2"/>
  <c r="V345" i="2" s="1"/>
  <c r="S345" i="2"/>
  <c r="R345" i="2" s="1"/>
  <c r="O345" i="2"/>
  <c r="N345" i="2" s="1"/>
  <c r="K345" i="2"/>
  <c r="J345" i="2" s="1"/>
  <c r="G345" i="2"/>
  <c r="F345" i="2" s="1"/>
  <c r="AL344" i="2"/>
  <c r="AH344" i="2"/>
  <c r="AD344" i="2"/>
  <c r="Z344" i="2"/>
  <c r="V344" i="2"/>
  <c r="R344" i="2"/>
  <c r="N344" i="2"/>
  <c r="J344" i="2"/>
  <c r="F344" i="2"/>
  <c r="AL343" i="2"/>
  <c r="AH343" i="2"/>
  <c r="AD343" i="2"/>
  <c r="AA343" i="2"/>
  <c r="Z343" i="2" s="1"/>
  <c r="W343" i="2"/>
  <c r="V343" i="2" s="1"/>
  <c r="S343" i="2"/>
  <c r="R343" i="2" s="1"/>
  <c r="O343" i="2"/>
  <c r="N343" i="2" s="1"/>
  <c r="K343" i="2"/>
  <c r="G343" i="2"/>
  <c r="F343" i="2" s="1"/>
  <c r="AL342" i="2"/>
  <c r="AH342" i="2"/>
  <c r="AD342" i="2"/>
  <c r="Z342" i="2"/>
  <c r="V342" i="2"/>
  <c r="R342" i="2"/>
  <c r="N342" i="2"/>
  <c r="J342" i="2"/>
  <c r="F342" i="2"/>
  <c r="AL341" i="2"/>
  <c r="AH341" i="2"/>
  <c r="AE341" i="2"/>
  <c r="AD341" i="2" s="1"/>
  <c r="AA341" i="2"/>
  <c r="Z341" i="2" s="1"/>
  <c r="W341" i="2"/>
  <c r="V341" i="2" s="1"/>
  <c r="S341" i="2"/>
  <c r="R341" i="2" s="1"/>
  <c r="O341" i="2"/>
  <c r="N341" i="2" s="1"/>
  <c r="K341" i="2"/>
  <c r="J341" i="2" s="1"/>
  <c r="G341" i="2"/>
  <c r="F341" i="2" s="1"/>
  <c r="AM340" i="2"/>
  <c r="AL340" i="2" s="1"/>
  <c r="AI340" i="2"/>
  <c r="AH340" i="2" s="1"/>
  <c r="AL339" i="2"/>
  <c r="AH339" i="2"/>
  <c r="AD339" i="2"/>
  <c r="Z339" i="2"/>
  <c r="V339" i="2"/>
  <c r="R339" i="2"/>
  <c r="N339" i="2"/>
  <c r="J339" i="2"/>
  <c r="F339" i="2"/>
  <c r="AM338" i="2"/>
  <c r="AL338" i="2" s="1"/>
  <c r="AI338" i="2"/>
  <c r="AH338" i="2" s="1"/>
  <c r="AE338" i="2"/>
  <c r="AD338" i="2" s="1"/>
  <c r="AA338" i="2"/>
  <c r="Z338" i="2" s="1"/>
  <c r="W338" i="2"/>
  <c r="V338" i="2" s="1"/>
  <c r="S338" i="2"/>
  <c r="R338" i="2" s="1"/>
  <c r="O338" i="2"/>
  <c r="N338" i="2" s="1"/>
  <c r="K338" i="2"/>
  <c r="J338" i="2" s="1"/>
  <c r="G338" i="2"/>
  <c r="F338" i="2" s="1"/>
  <c r="AL337" i="2"/>
  <c r="AH337" i="2"/>
  <c r="Z337" i="2"/>
  <c r="V337" i="2"/>
  <c r="R337" i="2"/>
  <c r="N337" i="2"/>
  <c r="J337" i="2"/>
  <c r="F337" i="2"/>
  <c r="AM336" i="2"/>
  <c r="AL336" i="2" s="1"/>
  <c r="AH336" i="2"/>
  <c r="AD336" i="2"/>
  <c r="AA336" i="2"/>
  <c r="Z336" i="2" s="1"/>
  <c r="W336" i="2"/>
  <c r="V336" i="2" s="1"/>
  <c r="S336" i="2"/>
  <c r="R336" i="2" s="1"/>
  <c r="O336" i="2"/>
  <c r="N336" i="2" s="1"/>
  <c r="K336" i="2"/>
  <c r="J336" i="2" s="1"/>
  <c r="G336" i="2"/>
  <c r="AL335" i="2"/>
  <c r="AH335" i="2"/>
  <c r="AD335" i="2"/>
  <c r="AL334" i="2"/>
  <c r="AH334" i="2"/>
  <c r="AD334" i="2"/>
  <c r="Z334" i="2"/>
  <c r="V334" i="2"/>
  <c r="R334" i="2"/>
  <c r="N334" i="2"/>
  <c r="J334" i="2"/>
  <c r="F334" i="2"/>
  <c r="AL333" i="2"/>
  <c r="AH333" i="2"/>
  <c r="AD333" i="2"/>
  <c r="AA333" i="2"/>
  <c r="Z333" i="2" s="1"/>
  <c r="W333" i="2"/>
  <c r="V333" i="2" s="1"/>
  <c r="S333" i="2"/>
  <c r="R333" i="2" s="1"/>
  <c r="N333" i="2"/>
  <c r="J333" i="2"/>
  <c r="G333" i="2"/>
  <c r="F333" i="2" s="1"/>
  <c r="AL332" i="2"/>
  <c r="AH332" i="2"/>
  <c r="AD332" i="2"/>
  <c r="Z332" i="2"/>
  <c r="V332" i="2"/>
  <c r="R332" i="2"/>
  <c r="N332" i="2"/>
  <c r="J332" i="2"/>
  <c r="F332" i="2"/>
  <c r="AL331" i="2"/>
  <c r="AH331" i="2"/>
  <c r="AD331" i="2"/>
  <c r="AA331" i="2"/>
  <c r="Z331" i="2" s="1"/>
  <c r="W331" i="2"/>
  <c r="V331" i="2" s="1"/>
  <c r="S331" i="2"/>
  <c r="R331" i="2" s="1"/>
  <c r="O331" i="2"/>
  <c r="N331" i="2" s="1"/>
  <c r="K331" i="2"/>
  <c r="J331" i="2" s="1"/>
  <c r="G331" i="2"/>
  <c r="F331" i="2" s="1"/>
  <c r="AL330" i="2"/>
  <c r="AH330" i="2"/>
  <c r="AD330" i="2"/>
  <c r="Z330" i="2"/>
  <c r="V330" i="2"/>
  <c r="R330" i="2"/>
  <c r="N330" i="2"/>
  <c r="J330" i="2"/>
  <c r="F330" i="2"/>
  <c r="AL329" i="2"/>
  <c r="AH329" i="2"/>
  <c r="AD329" i="2"/>
  <c r="AA329" i="2"/>
  <c r="Z329" i="2" s="1"/>
  <c r="W329" i="2"/>
  <c r="V329" i="2" s="1"/>
  <c r="S329" i="2"/>
  <c r="R329" i="2" s="1"/>
  <c r="O329" i="2"/>
  <c r="K329" i="2"/>
  <c r="J329" i="2" s="1"/>
  <c r="G329" i="2"/>
  <c r="F329" i="2" s="1"/>
  <c r="AO328" i="2"/>
  <c r="AN328" i="2"/>
  <c r="AK328" i="2"/>
  <c r="AJ328" i="2"/>
  <c r="AI328" i="2"/>
  <c r="AG328" i="2"/>
  <c r="AF328" i="2"/>
  <c r="AE328" i="2"/>
  <c r="AL327" i="2"/>
  <c r="AH327" i="2"/>
  <c r="AD327" i="2"/>
  <c r="Z327" i="2"/>
  <c r="V327" i="2"/>
  <c r="R327" i="2"/>
  <c r="N327" i="2"/>
  <c r="J327" i="2"/>
  <c r="F327" i="2"/>
  <c r="AL326" i="2"/>
  <c r="AH326" i="2"/>
  <c r="AD326" i="2"/>
  <c r="Z326" i="2"/>
  <c r="V326" i="2"/>
  <c r="R326" i="2"/>
  <c r="N326" i="2"/>
  <c r="J326" i="2"/>
  <c r="F326" i="2"/>
  <c r="AL325" i="2"/>
  <c r="AH325" i="2"/>
  <c r="AD325" i="2"/>
  <c r="Z325" i="2"/>
  <c r="V325" i="2"/>
  <c r="R325" i="2"/>
  <c r="N325" i="2"/>
  <c r="J325" i="2"/>
  <c r="F325" i="2"/>
  <c r="AL324" i="2"/>
  <c r="AH324" i="2"/>
  <c r="AD324" i="2"/>
  <c r="Z324" i="2"/>
  <c r="V324" i="2"/>
  <c r="R324" i="2"/>
  <c r="N324" i="2"/>
  <c r="J324" i="2"/>
  <c r="F324" i="2"/>
  <c r="AL323" i="2"/>
  <c r="AH323" i="2"/>
  <c r="AD323" i="2"/>
  <c r="Z323" i="2"/>
  <c r="V323" i="2"/>
  <c r="R323" i="2"/>
  <c r="N323" i="2"/>
  <c r="J323" i="2"/>
  <c r="F323" i="2"/>
  <c r="AL322" i="2"/>
  <c r="AH322" i="2"/>
  <c r="AD322" i="2"/>
  <c r="Z322" i="2"/>
  <c r="V322" i="2"/>
  <c r="R322" i="2"/>
  <c r="N322" i="2"/>
  <c r="J322" i="2"/>
  <c r="F322" i="2"/>
  <c r="AL321" i="2"/>
  <c r="AH321" i="2"/>
  <c r="AD321" i="2"/>
  <c r="Z321" i="2"/>
  <c r="V321" i="2"/>
  <c r="R321" i="2"/>
  <c r="N321" i="2"/>
  <c r="J321" i="2"/>
  <c r="F321" i="2"/>
  <c r="AL320" i="2"/>
  <c r="AH320" i="2"/>
  <c r="AD320" i="2"/>
  <c r="Z320" i="2"/>
  <c r="V320" i="2"/>
  <c r="R320" i="2"/>
  <c r="N320" i="2"/>
  <c r="J320" i="2"/>
  <c r="F320" i="2"/>
  <c r="AL319" i="2"/>
  <c r="AH319" i="2"/>
  <c r="AD319" i="2"/>
  <c r="Z319" i="2"/>
  <c r="V319" i="2"/>
  <c r="R319" i="2"/>
  <c r="N319" i="2"/>
  <c r="J319" i="2"/>
  <c r="F319" i="2"/>
  <c r="AL318" i="2"/>
  <c r="AH318" i="2"/>
  <c r="AD318" i="2"/>
  <c r="Z318" i="2"/>
  <c r="V318" i="2"/>
  <c r="R318" i="2"/>
  <c r="N318" i="2"/>
  <c r="J318" i="2"/>
  <c r="F318" i="2"/>
  <c r="AL317" i="2"/>
  <c r="AH317" i="2"/>
  <c r="AD317" i="2"/>
  <c r="Z317" i="2"/>
  <c r="V317" i="2"/>
  <c r="R317" i="2"/>
  <c r="N317" i="2"/>
  <c r="J317" i="2"/>
  <c r="F317" i="2"/>
  <c r="AL316" i="2"/>
  <c r="AH316" i="2"/>
  <c r="AD316" i="2"/>
  <c r="Z316" i="2"/>
  <c r="V316" i="2"/>
  <c r="R316" i="2"/>
  <c r="N316" i="2"/>
  <c r="J316" i="2"/>
  <c r="F316" i="2"/>
  <c r="AL315" i="2"/>
  <c r="AH315" i="2"/>
  <c r="AD315" i="2"/>
  <c r="Z315" i="2"/>
  <c r="V315" i="2"/>
  <c r="R315" i="2"/>
  <c r="N315" i="2"/>
  <c r="J315" i="2"/>
  <c r="F315" i="2"/>
  <c r="AL314" i="2"/>
  <c r="AH314" i="2"/>
  <c r="AD314" i="2"/>
  <c r="Z314" i="2"/>
  <c r="V314" i="2"/>
  <c r="R314" i="2"/>
  <c r="N314" i="2"/>
  <c r="J314" i="2"/>
  <c r="F314" i="2"/>
  <c r="AL313" i="2"/>
  <c r="AH313" i="2"/>
  <c r="AD313" i="2"/>
  <c r="Z313" i="2"/>
  <c r="V313" i="2"/>
  <c r="R313" i="2"/>
  <c r="N313" i="2"/>
  <c r="J313" i="2"/>
  <c r="F313" i="2"/>
  <c r="AL312" i="2"/>
  <c r="AH312" i="2"/>
  <c r="AD312" i="2"/>
  <c r="Z312" i="2"/>
  <c r="V312" i="2"/>
  <c r="R312" i="2"/>
  <c r="N312" i="2"/>
  <c r="J312" i="2"/>
  <c r="F312" i="2"/>
  <c r="AL311" i="2"/>
  <c r="AH311" i="2"/>
  <c r="AD311" i="2"/>
  <c r="Z311" i="2"/>
  <c r="V311" i="2"/>
  <c r="R311" i="2"/>
  <c r="N311" i="2"/>
  <c r="J311" i="2"/>
  <c r="F311" i="2"/>
  <c r="AL310" i="2"/>
  <c r="AH310" i="2"/>
  <c r="AD310" i="2"/>
  <c r="Z310" i="2"/>
  <c r="V310" i="2"/>
  <c r="R310" i="2"/>
  <c r="N310" i="2"/>
  <c r="J310" i="2"/>
  <c r="F310" i="2"/>
  <c r="AL309" i="2"/>
  <c r="AH309" i="2"/>
  <c r="AD309" i="2"/>
  <c r="Z309" i="2"/>
  <c r="V309" i="2"/>
  <c r="R309" i="2"/>
  <c r="N309" i="2"/>
  <c r="J309" i="2"/>
  <c r="F309" i="2"/>
  <c r="AL308" i="2"/>
  <c r="AH308" i="2"/>
  <c r="AD308" i="2"/>
  <c r="Z308" i="2"/>
  <c r="V308" i="2"/>
  <c r="R308" i="2"/>
  <c r="N308" i="2"/>
  <c r="J308" i="2"/>
  <c r="F308" i="2"/>
  <c r="AL307" i="2"/>
  <c r="AH307" i="2"/>
  <c r="AD307" i="2"/>
  <c r="Z307" i="2"/>
  <c r="V307" i="2"/>
  <c r="R307" i="2"/>
  <c r="N307" i="2"/>
  <c r="J307" i="2"/>
  <c r="F307" i="2"/>
  <c r="AL306" i="2"/>
  <c r="AH306" i="2"/>
  <c r="AD306" i="2"/>
  <c r="Z306" i="2"/>
  <c r="V306" i="2"/>
  <c r="R306" i="2"/>
  <c r="N306" i="2"/>
  <c r="J306" i="2"/>
  <c r="F306" i="2"/>
  <c r="AO305" i="2"/>
  <c r="AN305" i="2"/>
  <c r="AM305" i="2"/>
  <c r="AK305" i="2"/>
  <c r="AJ305" i="2"/>
  <c r="AI305" i="2"/>
  <c r="AG305" i="2"/>
  <c r="AF305" i="2"/>
  <c r="AE305" i="2"/>
  <c r="AC305" i="2"/>
  <c r="AB305" i="2"/>
  <c r="AA305" i="2"/>
  <c r="Y305" i="2"/>
  <c r="X305" i="2"/>
  <c r="W305" i="2"/>
  <c r="U305" i="2"/>
  <c r="T305" i="2"/>
  <c r="S305" i="2"/>
  <c r="Q305" i="2"/>
  <c r="P305" i="2"/>
  <c r="O305" i="2"/>
  <c r="M305" i="2"/>
  <c r="L305" i="2"/>
  <c r="K305" i="2"/>
  <c r="I305" i="2"/>
  <c r="H305" i="2"/>
  <c r="G305" i="2"/>
  <c r="AL304" i="2"/>
  <c r="AH304" i="2"/>
  <c r="AD304" i="2"/>
  <c r="Z304" i="2"/>
  <c r="V304" i="2"/>
  <c r="R304" i="2"/>
  <c r="N304" i="2"/>
  <c r="J304" i="2"/>
  <c r="F304" i="2"/>
  <c r="AL303" i="2"/>
  <c r="AH303" i="2"/>
  <c r="AD303" i="2"/>
  <c r="Z303" i="2"/>
  <c r="V303" i="2"/>
  <c r="R303" i="2"/>
  <c r="N303" i="2"/>
  <c r="J303" i="2"/>
  <c r="F303" i="2"/>
  <c r="AL302" i="2"/>
  <c r="AH302" i="2"/>
  <c r="AD302" i="2"/>
  <c r="Z302" i="2"/>
  <c r="V302" i="2"/>
  <c r="R302" i="2"/>
  <c r="N302" i="2"/>
  <c r="J302" i="2"/>
  <c r="F302" i="2"/>
  <c r="AL301" i="2"/>
  <c r="AH301" i="2"/>
  <c r="AD301" i="2"/>
  <c r="Z301" i="2"/>
  <c r="V301" i="2"/>
  <c r="R301" i="2"/>
  <c r="N301" i="2"/>
  <c r="J301" i="2"/>
  <c r="F301" i="2"/>
  <c r="AL300" i="2"/>
  <c r="AH300" i="2"/>
  <c r="AD300" i="2"/>
  <c r="Z300" i="2"/>
  <c r="V300" i="2"/>
  <c r="R300" i="2"/>
  <c r="N300" i="2"/>
  <c r="J300" i="2"/>
  <c r="F300" i="2"/>
  <c r="AL299" i="2"/>
  <c r="AH299" i="2"/>
  <c r="AD299" i="2"/>
  <c r="Z299" i="2"/>
  <c r="V299" i="2"/>
  <c r="R299" i="2"/>
  <c r="N299" i="2"/>
  <c r="J299" i="2"/>
  <c r="F299" i="2"/>
  <c r="AL298" i="2"/>
  <c r="AH298" i="2"/>
  <c r="AD298" i="2"/>
  <c r="Z298" i="2"/>
  <c r="V298" i="2"/>
  <c r="R298" i="2"/>
  <c r="N298" i="2"/>
  <c r="J298" i="2"/>
  <c r="F298" i="2"/>
  <c r="AL297" i="2"/>
  <c r="AH297" i="2"/>
  <c r="AD297" i="2"/>
  <c r="Z297" i="2"/>
  <c r="V297" i="2"/>
  <c r="R297" i="2"/>
  <c r="N297" i="2"/>
  <c r="J297" i="2"/>
  <c r="F297" i="2"/>
  <c r="AL296" i="2"/>
  <c r="AH296" i="2"/>
  <c r="AD296" i="2"/>
  <c r="Z296" i="2"/>
  <c r="V296" i="2"/>
  <c r="R296" i="2"/>
  <c r="N296" i="2"/>
  <c r="J296" i="2"/>
  <c r="F296" i="2"/>
  <c r="AL295" i="2"/>
  <c r="AH295" i="2"/>
  <c r="AD295" i="2"/>
  <c r="Z295" i="2"/>
  <c r="V295" i="2"/>
  <c r="R295" i="2"/>
  <c r="N295" i="2"/>
  <c r="J295" i="2"/>
  <c r="F295" i="2"/>
  <c r="AL294" i="2"/>
  <c r="AH294" i="2"/>
  <c r="AD294" i="2"/>
  <c r="Z294" i="2"/>
  <c r="V294" i="2"/>
  <c r="R294" i="2"/>
  <c r="N294" i="2"/>
  <c r="J294" i="2"/>
  <c r="F294" i="2"/>
  <c r="AL293" i="2"/>
  <c r="AH293" i="2"/>
  <c r="AD293" i="2"/>
  <c r="Z293" i="2"/>
  <c r="V293" i="2"/>
  <c r="R293" i="2"/>
  <c r="N293" i="2"/>
  <c r="J293" i="2"/>
  <c r="F293" i="2"/>
  <c r="AL292" i="2"/>
  <c r="AH292" i="2"/>
  <c r="AD292" i="2"/>
  <c r="Z292" i="2"/>
  <c r="V292" i="2"/>
  <c r="R292" i="2"/>
  <c r="N292" i="2"/>
  <c r="J292" i="2"/>
  <c r="F292" i="2"/>
  <c r="AL291" i="2"/>
  <c r="AH291" i="2"/>
  <c r="AD291" i="2"/>
  <c r="Z291" i="2"/>
  <c r="V291" i="2"/>
  <c r="R291" i="2"/>
  <c r="N291" i="2"/>
  <c r="J291" i="2"/>
  <c r="F291" i="2"/>
  <c r="AL290" i="2"/>
  <c r="AH290" i="2"/>
  <c r="AD290" i="2"/>
  <c r="Z290" i="2"/>
  <c r="V290" i="2"/>
  <c r="R290" i="2"/>
  <c r="N290" i="2"/>
  <c r="J290" i="2"/>
  <c r="F290" i="2"/>
  <c r="AL289" i="2"/>
  <c r="AH289" i="2"/>
  <c r="AD289" i="2"/>
  <c r="Z289" i="2"/>
  <c r="V289" i="2"/>
  <c r="R289" i="2"/>
  <c r="N289" i="2"/>
  <c r="J289" i="2"/>
  <c r="F289" i="2"/>
  <c r="AL288" i="2"/>
  <c r="AH288" i="2"/>
  <c r="AD288" i="2"/>
  <c r="Z288" i="2"/>
  <c r="V288" i="2"/>
  <c r="R288" i="2"/>
  <c r="N288" i="2"/>
  <c r="J288" i="2"/>
  <c r="F288" i="2"/>
  <c r="AL287" i="2"/>
  <c r="AH287" i="2"/>
  <c r="AD287" i="2"/>
  <c r="Z287" i="2"/>
  <c r="V287" i="2"/>
  <c r="R287" i="2"/>
  <c r="N287" i="2"/>
  <c r="J287" i="2"/>
  <c r="F287" i="2"/>
  <c r="AL286" i="2"/>
  <c r="AH286" i="2"/>
  <c r="AD286" i="2"/>
  <c r="Z286" i="2"/>
  <c r="V286" i="2"/>
  <c r="R286" i="2"/>
  <c r="N286" i="2"/>
  <c r="J286" i="2"/>
  <c r="F286" i="2"/>
  <c r="AL285" i="2"/>
  <c r="AH285" i="2"/>
  <c r="AD285" i="2"/>
  <c r="Z285" i="2"/>
  <c r="V285" i="2"/>
  <c r="R285" i="2"/>
  <c r="N285" i="2"/>
  <c r="J285" i="2"/>
  <c r="F285" i="2"/>
  <c r="AL284" i="2"/>
  <c r="AH284" i="2"/>
  <c r="AD284" i="2"/>
  <c r="Z284" i="2"/>
  <c r="V284" i="2"/>
  <c r="R284" i="2"/>
  <c r="N284" i="2"/>
  <c r="J284" i="2"/>
  <c r="F284" i="2"/>
  <c r="AL283" i="2"/>
  <c r="AH283" i="2"/>
  <c r="AD283" i="2"/>
  <c r="Z283" i="2"/>
  <c r="V283" i="2"/>
  <c r="R283" i="2"/>
  <c r="N283" i="2"/>
  <c r="J283" i="2"/>
  <c r="F283" i="2"/>
  <c r="AO282" i="2"/>
  <c r="AN282" i="2"/>
  <c r="AM282" i="2"/>
  <c r="AK282" i="2"/>
  <c r="AJ282" i="2"/>
  <c r="AI282" i="2"/>
  <c r="AG282" i="2"/>
  <c r="AF282" i="2"/>
  <c r="AE282" i="2"/>
  <c r="AC282" i="2"/>
  <c r="AB282" i="2"/>
  <c r="AA282" i="2"/>
  <c r="Y282" i="2"/>
  <c r="X282" i="2"/>
  <c r="W282" i="2"/>
  <c r="U282" i="2"/>
  <c r="T282" i="2"/>
  <c r="S282" i="2"/>
  <c r="Q282" i="2"/>
  <c r="P282" i="2"/>
  <c r="O282" i="2"/>
  <c r="M282" i="2"/>
  <c r="L282" i="2"/>
  <c r="K282" i="2"/>
  <c r="I282" i="2"/>
  <c r="H282" i="2"/>
  <c r="G282" i="2"/>
  <c r="AL281" i="2"/>
  <c r="AH281" i="2"/>
  <c r="AD281" i="2"/>
  <c r="Z281" i="2"/>
  <c r="V281" i="2"/>
  <c r="R281" i="2"/>
  <c r="N281" i="2"/>
  <c r="J281" i="2"/>
  <c r="F281" i="2"/>
  <c r="AL280" i="2"/>
  <c r="AH280" i="2"/>
  <c r="AD280" i="2"/>
  <c r="Z280" i="2"/>
  <c r="V280" i="2"/>
  <c r="R280" i="2"/>
  <c r="N280" i="2"/>
  <c r="J280" i="2"/>
  <c r="F280" i="2"/>
  <c r="AL279" i="2"/>
  <c r="AH279" i="2"/>
  <c r="AD279" i="2"/>
  <c r="Z279" i="2"/>
  <c r="V279" i="2"/>
  <c r="R279" i="2"/>
  <c r="N279" i="2"/>
  <c r="J279" i="2"/>
  <c r="F279" i="2"/>
  <c r="AL278" i="2"/>
  <c r="AH278" i="2"/>
  <c r="AD278" i="2"/>
  <c r="Z278" i="2"/>
  <c r="V278" i="2"/>
  <c r="R278" i="2"/>
  <c r="N278" i="2"/>
  <c r="J278" i="2"/>
  <c r="F278" i="2"/>
  <c r="AL277" i="2"/>
  <c r="AH277" i="2"/>
  <c r="AD277" i="2"/>
  <c r="Z277" i="2"/>
  <c r="V277" i="2"/>
  <c r="R277" i="2"/>
  <c r="N277" i="2"/>
  <c r="J277" i="2"/>
  <c r="F277" i="2"/>
  <c r="AL276" i="2"/>
  <c r="AH276" i="2"/>
  <c r="AD276" i="2"/>
  <c r="Z276" i="2"/>
  <c r="V276" i="2"/>
  <c r="R276" i="2"/>
  <c r="N276" i="2"/>
  <c r="J276" i="2"/>
  <c r="F276" i="2"/>
  <c r="AL275" i="2"/>
  <c r="AH275" i="2"/>
  <c r="AD275" i="2"/>
  <c r="Z275" i="2"/>
  <c r="V275" i="2"/>
  <c r="R275" i="2"/>
  <c r="N275" i="2"/>
  <c r="J275" i="2"/>
  <c r="F275" i="2"/>
  <c r="AL274" i="2"/>
  <c r="AH274" i="2"/>
  <c r="AD274" i="2"/>
  <c r="Z274" i="2"/>
  <c r="V274" i="2"/>
  <c r="R274" i="2"/>
  <c r="N274" i="2"/>
  <c r="J274" i="2"/>
  <c r="F274" i="2"/>
  <c r="AL273" i="2"/>
  <c r="AH273" i="2"/>
  <c r="AD273" i="2"/>
  <c r="Z273" i="2"/>
  <c r="V273" i="2"/>
  <c r="R273" i="2"/>
  <c r="N273" i="2"/>
  <c r="J273" i="2"/>
  <c r="F273" i="2"/>
  <c r="AL272" i="2"/>
  <c r="AH272" i="2"/>
  <c r="AD272" i="2"/>
  <c r="Z272" i="2"/>
  <c r="V272" i="2"/>
  <c r="R272" i="2"/>
  <c r="N272" i="2"/>
  <c r="J272" i="2"/>
  <c r="F272" i="2"/>
  <c r="AL271" i="2"/>
  <c r="AH271" i="2"/>
  <c r="AD271" i="2"/>
  <c r="Z271" i="2"/>
  <c r="V271" i="2"/>
  <c r="R271" i="2"/>
  <c r="N271" i="2"/>
  <c r="J271" i="2"/>
  <c r="F271" i="2"/>
  <c r="AL270" i="2"/>
  <c r="AH270" i="2"/>
  <c r="AD270" i="2"/>
  <c r="Z270" i="2"/>
  <c r="V270" i="2"/>
  <c r="R270" i="2"/>
  <c r="N270" i="2"/>
  <c r="J270" i="2"/>
  <c r="F270" i="2"/>
  <c r="AL269" i="2"/>
  <c r="AH269" i="2"/>
  <c r="AD269" i="2"/>
  <c r="Z269" i="2"/>
  <c r="V269" i="2"/>
  <c r="R269" i="2"/>
  <c r="N269" i="2"/>
  <c r="J269" i="2"/>
  <c r="F269" i="2"/>
  <c r="AL268" i="2"/>
  <c r="AH268" i="2"/>
  <c r="AD268" i="2"/>
  <c r="Z268" i="2"/>
  <c r="V268" i="2"/>
  <c r="R268" i="2"/>
  <c r="N268" i="2"/>
  <c r="J268" i="2"/>
  <c r="F268" i="2"/>
  <c r="AL267" i="2"/>
  <c r="AH267" i="2"/>
  <c r="AD267" i="2"/>
  <c r="Z267" i="2"/>
  <c r="V267" i="2"/>
  <c r="R267" i="2"/>
  <c r="N267" i="2"/>
  <c r="J267" i="2"/>
  <c r="F267" i="2"/>
  <c r="AL266" i="2"/>
  <c r="AH266" i="2"/>
  <c r="AD266" i="2"/>
  <c r="Z266" i="2"/>
  <c r="V266" i="2"/>
  <c r="R266" i="2"/>
  <c r="N266" i="2"/>
  <c r="J266" i="2"/>
  <c r="F266" i="2"/>
  <c r="AL265" i="2"/>
  <c r="AH265" i="2"/>
  <c r="AD265" i="2"/>
  <c r="Z265" i="2"/>
  <c r="V265" i="2"/>
  <c r="R265" i="2"/>
  <c r="N265" i="2"/>
  <c r="J265" i="2"/>
  <c r="F265" i="2"/>
  <c r="AL264" i="2"/>
  <c r="AH264" i="2"/>
  <c r="AD264" i="2"/>
  <c r="Z264" i="2"/>
  <c r="V264" i="2"/>
  <c r="R264" i="2"/>
  <c r="N264" i="2"/>
  <c r="J264" i="2"/>
  <c r="F264" i="2"/>
  <c r="AL263" i="2"/>
  <c r="AH263" i="2"/>
  <c r="AD263" i="2"/>
  <c r="Z263" i="2"/>
  <c r="V263" i="2"/>
  <c r="R263" i="2"/>
  <c r="N263" i="2"/>
  <c r="J263" i="2"/>
  <c r="F263" i="2"/>
  <c r="AL262" i="2"/>
  <c r="AH262" i="2"/>
  <c r="AD262" i="2"/>
  <c r="Z262" i="2"/>
  <c r="V262" i="2"/>
  <c r="R262" i="2"/>
  <c r="N262" i="2"/>
  <c r="J262" i="2"/>
  <c r="F262" i="2"/>
  <c r="AL261" i="2"/>
  <c r="AH261" i="2"/>
  <c r="AD261" i="2"/>
  <c r="Z261" i="2"/>
  <c r="V261" i="2"/>
  <c r="R261" i="2"/>
  <c r="N261" i="2"/>
  <c r="J261" i="2"/>
  <c r="F261" i="2"/>
  <c r="AL260" i="2"/>
  <c r="AH260" i="2"/>
  <c r="AD260" i="2"/>
  <c r="Z260" i="2"/>
  <c r="V260" i="2"/>
  <c r="R260" i="2"/>
  <c r="N260" i="2"/>
  <c r="J260" i="2"/>
  <c r="F260" i="2"/>
  <c r="AO259" i="2"/>
  <c r="AN259" i="2"/>
  <c r="AM259" i="2"/>
  <c r="AK259" i="2"/>
  <c r="AJ259" i="2"/>
  <c r="AI259" i="2"/>
  <c r="AG259" i="2"/>
  <c r="AF259" i="2"/>
  <c r="AE259" i="2"/>
  <c r="AC259" i="2"/>
  <c r="AB259" i="2"/>
  <c r="AA259" i="2"/>
  <c r="Y259" i="2"/>
  <c r="X259" i="2"/>
  <c r="W259" i="2"/>
  <c r="U259" i="2"/>
  <c r="T259" i="2"/>
  <c r="S259" i="2"/>
  <c r="Q259" i="2"/>
  <c r="P259" i="2"/>
  <c r="O259" i="2"/>
  <c r="M259" i="2"/>
  <c r="L259" i="2"/>
  <c r="K259" i="2"/>
  <c r="I259" i="2"/>
  <c r="H259" i="2"/>
  <c r="G259" i="2"/>
  <c r="AL258" i="2"/>
  <c r="AH258" i="2"/>
  <c r="AD258" i="2"/>
  <c r="Z258" i="2"/>
  <c r="V258" i="2"/>
  <c r="R258" i="2"/>
  <c r="N258" i="2"/>
  <c r="J258" i="2"/>
  <c r="F258" i="2"/>
  <c r="AL257" i="2"/>
  <c r="AH257" i="2"/>
  <c r="AD257" i="2"/>
  <c r="Z257" i="2"/>
  <c r="V257" i="2"/>
  <c r="R257" i="2"/>
  <c r="N257" i="2"/>
  <c r="J257" i="2"/>
  <c r="F257" i="2"/>
  <c r="AL256" i="2"/>
  <c r="AH256" i="2"/>
  <c r="AD256" i="2"/>
  <c r="Z256" i="2"/>
  <c r="V256" i="2"/>
  <c r="R256" i="2"/>
  <c r="N256" i="2"/>
  <c r="J256" i="2"/>
  <c r="F256" i="2"/>
  <c r="AL255" i="2"/>
  <c r="AH255" i="2"/>
  <c r="AD255" i="2"/>
  <c r="Z255" i="2"/>
  <c r="V255" i="2"/>
  <c r="R255" i="2"/>
  <c r="N255" i="2"/>
  <c r="J255" i="2"/>
  <c r="F255" i="2"/>
  <c r="AL254" i="2"/>
  <c r="AH254" i="2"/>
  <c r="AD254" i="2"/>
  <c r="Z254" i="2"/>
  <c r="V254" i="2"/>
  <c r="R254" i="2"/>
  <c r="N254" i="2"/>
  <c r="J254" i="2"/>
  <c r="F254" i="2"/>
  <c r="AL253" i="2"/>
  <c r="AH253" i="2"/>
  <c r="AD253" i="2"/>
  <c r="Z253" i="2"/>
  <c r="V253" i="2"/>
  <c r="R253" i="2"/>
  <c r="N253" i="2"/>
  <c r="J253" i="2"/>
  <c r="F253" i="2"/>
  <c r="AL252" i="2"/>
  <c r="AH252" i="2"/>
  <c r="AD252" i="2"/>
  <c r="Z252" i="2"/>
  <c r="V252" i="2"/>
  <c r="R252" i="2"/>
  <c r="N252" i="2"/>
  <c r="J252" i="2"/>
  <c r="F252" i="2"/>
  <c r="AL251" i="2"/>
  <c r="AH251" i="2"/>
  <c r="AD251" i="2"/>
  <c r="Z251" i="2"/>
  <c r="V251" i="2"/>
  <c r="R251" i="2"/>
  <c r="N251" i="2"/>
  <c r="J251" i="2"/>
  <c r="F251" i="2"/>
  <c r="AL250" i="2"/>
  <c r="AH250" i="2"/>
  <c r="AD250" i="2"/>
  <c r="Z250" i="2"/>
  <c r="V250" i="2"/>
  <c r="R250" i="2"/>
  <c r="N250" i="2"/>
  <c r="J250" i="2"/>
  <c r="F250" i="2"/>
  <c r="AL249" i="2"/>
  <c r="AH249" i="2"/>
  <c r="AD249" i="2"/>
  <c r="Z249" i="2"/>
  <c r="V249" i="2"/>
  <c r="R249" i="2"/>
  <c r="N249" i="2"/>
  <c r="J249" i="2"/>
  <c r="F249" i="2"/>
  <c r="AL248" i="2"/>
  <c r="AH248" i="2"/>
  <c r="AD248" i="2"/>
  <c r="Z248" i="2"/>
  <c r="V248" i="2"/>
  <c r="R248" i="2"/>
  <c r="N248" i="2"/>
  <c r="J248" i="2"/>
  <c r="F248" i="2"/>
  <c r="AL247" i="2"/>
  <c r="AH247" i="2"/>
  <c r="AD247" i="2"/>
  <c r="Z247" i="2"/>
  <c r="V247" i="2"/>
  <c r="R247" i="2"/>
  <c r="N247" i="2"/>
  <c r="J247" i="2"/>
  <c r="F247" i="2"/>
  <c r="AL246" i="2"/>
  <c r="AH246" i="2"/>
  <c r="AD246" i="2"/>
  <c r="Z246" i="2"/>
  <c r="V246" i="2"/>
  <c r="R246" i="2"/>
  <c r="N246" i="2"/>
  <c r="J246" i="2"/>
  <c r="F246" i="2"/>
  <c r="AL245" i="2"/>
  <c r="AH245" i="2"/>
  <c r="AD245" i="2"/>
  <c r="Z245" i="2"/>
  <c r="V245" i="2"/>
  <c r="R245" i="2"/>
  <c r="N245" i="2"/>
  <c r="J245" i="2"/>
  <c r="F245" i="2"/>
  <c r="AL244" i="2"/>
  <c r="AH244" i="2"/>
  <c r="AD244" i="2"/>
  <c r="Z244" i="2"/>
  <c r="V244" i="2"/>
  <c r="R244" i="2"/>
  <c r="N244" i="2"/>
  <c r="J244" i="2"/>
  <c r="F244" i="2"/>
  <c r="AL243" i="2"/>
  <c r="AH243" i="2"/>
  <c r="AD243" i="2"/>
  <c r="Z243" i="2"/>
  <c r="V243" i="2"/>
  <c r="R243" i="2"/>
  <c r="N243" i="2"/>
  <c r="J243" i="2"/>
  <c r="F243" i="2"/>
  <c r="AL242" i="2"/>
  <c r="AH242" i="2"/>
  <c r="AD242" i="2"/>
  <c r="Z242" i="2"/>
  <c r="V242" i="2"/>
  <c r="R242" i="2"/>
  <c r="N242" i="2"/>
  <c r="J242" i="2"/>
  <c r="F242" i="2"/>
  <c r="AL241" i="2"/>
  <c r="AH241" i="2"/>
  <c r="AD241" i="2"/>
  <c r="Z241" i="2"/>
  <c r="V241" i="2"/>
  <c r="R241" i="2"/>
  <c r="N241" i="2"/>
  <c r="J241" i="2"/>
  <c r="F241" i="2"/>
  <c r="AL240" i="2"/>
  <c r="AH240" i="2"/>
  <c r="AD240" i="2"/>
  <c r="Z240" i="2"/>
  <c r="V240" i="2"/>
  <c r="R240" i="2"/>
  <c r="N240" i="2"/>
  <c r="J240" i="2"/>
  <c r="F240" i="2"/>
  <c r="AL239" i="2"/>
  <c r="AH239" i="2"/>
  <c r="AD239" i="2"/>
  <c r="Z239" i="2"/>
  <c r="V239" i="2"/>
  <c r="R239" i="2"/>
  <c r="N239" i="2"/>
  <c r="J239" i="2"/>
  <c r="F239" i="2"/>
  <c r="AL238" i="2"/>
  <c r="AH238" i="2"/>
  <c r="AD238" i="2"/>
  <c r="Z238" i="2"/>
  <c r="V238" i="2"/>
  <c r="R238" i="2"/>
  <c r="N238" i="2"/>
  <c r="J238" i="2"/>
  <c r="F238" i="2"/>
  <c r="AL237" i="2"/>
  <c r="AH237" i="2"/>
  <c r="AD237" i="2"/>
  <c r="Z237" i="2"/>
  <c r="V237" i="2"/>
  <c r="R237" i="2"/>
  <c r="N237" i="2"/>
  <c r="J237" i="2"/>
  <c r="F237" i="2"/>
  <c r="AN236" i="2"/>
  <c r="AL236" i="2" s="1"/>
  <c r="AJ236" i="2"/>
  <c r="AH236" i="2" s="1"/>
  <c r="AF236" i="2"/>
  <c r="AD236" i="2" s="1"/>
  <c r="AB236" i="2"/>
  <c r="Z236" i="2" s="1"/>
  <c r="X236" i="2"/>
  <c r="V236" i="2" s="1"/>
  <c r="T236" i="2"/>
  <c r="R236" i="2" s="1"/>
  <c r="P236" i="2"/>
  <c r="N236" i="2" s="1"/>
  <c r="L236" i="2"/>
  <c r="J236" i="2" s="1"/>
  <c r="H236" i="2"/>
  <c r="F236" i="2" s="1"/>
  <c r="AL235" i="2"/>
  <c r="AH235" i="2"/>
  <c r="AD235" i="2"/>
  <c r="Z235" i="2"/>
  <c r="V235" i="2"/>
  <c r="R235" i="2"/>
  <c r="N235" i="2"/>
  <c r="J235" i="2"/>
  <c r="F235" i="2"/>
  <c r="AL234" i="2"/>
  <c r="AH234" i="2"/>
  <c r="AD234" i="2"/>
  <c r="Z234" i="2"/>
  <c r="V234" i="2"/>
  <c r="R234" i="2"/>
  <c r="N234" i="2"/>
  <c r="J234" i="2"/>
  <c r="F234" i="2"/>
  <c r="AL233" i="2"/>
  <c r="AH233" i="2"/>
  <c r="AD233" i="2"/>
  <c r="Z233" i="2"/>
  <c r="V233" i="2"/>
  <c r="R233" i="2"/>
  <c r="N233" i="2"/>
  <c r="J233" i="2"/>
  <c r="F233" i="2"/>
  <c r="AL232" i="2"/>
  <c r="AH232" i="2"/>
  <c r="AD232" i="2"/>
  <c r="Z232" i="2"/>
  <c r="V232" i="2"/>
  <c r="R232" i="2"/>
  <c r="N232" i="2"/>
  <c r="J232" i="2"/>
  <c r="F232" i="2"/>
  <c r="AL231" i="2"/>
  <c r="AH231" i="2"/>
  <c r="AD231" i="2"/>
  <c r="Z231" i="2"/>
  <c r="V231" i="2"/>
  <c r="R231" i="2"/>
  <c r="N231" i="2"/>
  <c r="J231" i="2"/>
  <c r="F231" i="2"/>
  <c r="AL230" i="2"/>
  <c r="AH230" i="2"/>
  <c r="AD230" i="2"/>
  <c r="Z230" i="2"/>
  <c r="V230" i="2"/>
  <c r="R230" i="2"/>
  <c r="N230" i="2"/>
  <c r="J230" i="2"/>
  <c r="F230" i="2"/>
  <c r="AL229" i="2"/>
  <c r="AH229" i="2"/>
  <c r="AD229" i="2"/>
  <c r="Z229" i="2"/>
  <c r="V229" i="2"/>
  <c r="R229" i="2"/>
  <c r="N229" i="2"/>
  <c r="J229" i="2"/>
  <c r="F229" i="2"/>
  <c r="AL228" i="2"/>
  <c r="AH228" i="2"/>
  <c r="AD228" i="2"/>
  <c r="Z228" i="2"/>
  <c r="V228" i="2"/>
  <c r="R228" i="2"/>
  <c r="N228" i="2"/>
  <c r="J228" i="2"/>
  <c r="F228" i="2"/>
  <c r="AL227" i="2"/>
  <c r="AH227" i="2"/>
  <c r="AD227" i="2"/>
  <c r="Z227" i="2"/>
  <c r="V227" i="2"/>
  <c r="R227" i="2"/>
  <c r="N227" i="2"/>
  <c r="J227" i="2"/>
  <c r="F227" i="2"/>
  <c r="AL226" i="2"/>
  <c r="AH226" i="2"/>
  <c r="AD226" i="2"/>
  <c r="Z226" i="2"/>
  <c r="V226" i="2"/>
  <c r="R226" i="2"/>
  <c r="N226" i="2"/>
  <c r="J226" i="2"/>
  <c r="F226" i="2"/>
  <c r="AL225" i="2"/>
  <c r="AH225" i="2"/>
  <c r="AD225" i="2"/>
  <c r="Z225" i="2"/>
  <c r="V225" i="2"/>
  <c r="R225" i="2"/>
  <c r="N225" i="2"/>
  <c r="J225" i="2"/>
  <c r="F225" i="2"/>
  <c r="AL224" i="2"/>
  <c r="AH224" i="2"/>
  <c r="AD224" i="2"/>
  <c r="Z224" i="2"/>
  <c r="V224" i="2"/>
  <c r="R224" i="2"/>
  <c r="N224" i="2"/>
  <c r="J224" i="2"/>
  <c r="F224" i="2"/>
  <c r="AL223" i="2"/>
  <c r="AH223" i="2"/>
  <c r="AD223" i="2"/>
  <c r="Z223" i="2"/>
  <c r="V223" i="2"/>
  <c r="R223" i="2"/>
  <c r="N223" i="2"/>
  <c r="J223" i="2"/>
  <c r="F223" i="2"/>
  <c r="AL222" i="2"/>
  <c r="AH222" i="2"/>
  <c r="AD222" i="2"/>
  <c r="Z222" i="2"/>
  <c r="V222" i="2"/>
  <c r="R222" i="2"/>
  <c r="N222" i="2"/>
  <c r="J222" i="2"/>
  <c r="F222" i="2"/>
  <c r="AL221" i="2"/>
  <c r="AH221" i="2"/>
  <c r="AD221" i="2"/>
  <c r="Z221" i="2"/>
  <c r="V221" i="2"/>
  <c r="R221" i="2"/>
  <c r="N221" i="2"/>
  <c r="J221" i="2"/>
  <c r="F221" i="2"/>
  <c r="AL220" i="2"/>
  <c r="AH220" i="2"/>
  <c r="AD220" i="2"/>
  <c r="Z220" i="2"/>
  <c r="V220" i="2"/>
  <c r="R220" i="2"/>
  <c r="N220" i="2"/>
  <c r="J220" i="2"/>
  <c r="F220" i="2"/>
  <c r="AL219" i="2"/>
  <c r="AH219" i="2"/>
  <c r="AD219" i="2"/>
  <c r="Z219" i="2"/>
  <c r="V219" i="2"/>
  <c r="R219" i="2"/>
  <c r="N219" i="2"/>
  <c r="J219" i="2"/>
  <c r="F219" i="2"/>
  <c r="AL218" i="2"/>
  <c r="AH218" i="2"/>
  <c r="AD218" i="2"/>
  <c r="Z218" i="2"/>
  <c r="V218" i="2"/>
  <c r="R218" i="2"/>
  <c r="N218" i="2"/>
  <c r="J218" i="2"/>
  <c r="F218" i="2"/>
  <c r="AL217" i="2"/>
  <c r="AH217" i="2"/>
  <c r="AD217" i="2"/>
  <c r="Z217" i="2"/>
  <c r="V217" i="2"/>
  <c r="R217" i="2"/>
  <c r="N217" i="2"/>
  <c r="J217" i="2"/>
  <c r="F217" i="2"/>
  <c r="AL216" i="2"/>
  <c r="AH216" i="2"/>
  <c r="AD216" i="2"/>
  <c r="Z216" i="2"/>
  <c r="V216" i="2"/>
  <c r="R216" i="2"/>
  <c r="N216" i="2"/>
  <c r="J216" i="2"/>
  <c r="F216" i="2"/>
  <c r="AL215" i="2"/>
  <c r="AH215" i="2"/>
  <c r="AD215" i="2"/>
  <c r="Z215" i="2"/>
  <c r="V215" i="2"/>
  <c r="R215" i="2"/>
  <c r="N215" i="2"/>
  <c r="J215" i="2"/>
  <c r="F215" i="2"/>
  <c r="AL214" i="2"/>
  <c r="AH214" i="2"/>
  <c r="AD214" i="2"/>
  <c r="Z214" i="2"/>
  <c r="V214" i="2"/>
  <c r="R214" i="2"/>
  <c r="N214" i="2"/>
  <c r="J214" i="2"/>
  <c r="F214" i="2"/>
  <c r="AM213" i="2"/>
  <c r="AL213" i="2" s="1"/>
  <c r="AI213" i="2"/>
  <c r="AH213" i="2" s="1"/>
  <c r="AE213" i="2"/>
  <c r="AD213" i="2" s="1"/>
  <c r="AA213" i="2"/>
  <c r="Z213" i="2" s="1"/>
  <c r="W213" i="2"/>
  <c r="V213" i="2" s="1"/>
  <c r="S213" i="2"/>
  <c r="R213" i="2" s="1"/>
  <c r="O213" i="2"/>
  <c r="N213" i="2" s="1"/>
  <c r="K213" i="2"/>
  <c r="J213" i="2" s="1"/>
  <c r="G213" i="2"/>
  <c r="F213" i="2" s="1"/>
  <c r="AL212" i="2"/>
  <c r="AH212" i="2"/>
  <c r="AD212" i="2"/>
  <c r="Z212" i="2"/>
  <c r="V212" i="2"/>
  <c r="R212" i="2"/>
  <c r="N212" i="2"/>
  <c r="J212" i="2"/>
  <c r="F212" i="2"/>
  <c r="AL211" i="2"/>
  <c r="AH211" i="2"/>
  <c r="AD211" i="2"/>
  <c r="Z211" i="2"/>
  <c r="V211" i="2"/>
  <c r="R211" i="2"/>
  <c r="N211" i="2"/>
  <c r="J211" i="2"/>
  <c r="F211" i="2"/>
  <c r="AL210" i="2"/>
  <c r="AH210" i="2"/>
  <c r="AD210" i="2"/>
  <c r="Z210" i="2"/>
  <c r="V210" i="2"/>
  <c r="R210" i="2"/>
  <c r="N210" i="2"/>
  <c r="J210" i="2"/>
  <c r="F210" i="2"/>
  <c r="AL209" i="2"/>
  <c r="AH209" i="2"/>
  <c r="AD209" i="2"/>
  <c r="Z209" i="2"/>
  <c r="V209" i="2"/>
  <c r="R209" i="2"/>
  <c r="N209" i="2"/>
  <c r="J209" i="2"/>
  <c r="F209" i="2"/>
  <c r="AL208" i="2"/>
  <c r="AH208" i="2"/>
  <c r="AD208" i="2"/>
  <c r="Z208" i="2"/>
  <c r="V208" i="2"/>
  <c r="R208" i="2"/>
  <c r="N208" i="2"/>
  <c r="J208" i="2"/>
  <c r="F208" i="2"/>
  <c r="AL207" i="2"/>
  <c r="AH207" i="2"/>
  <c r="AD207" i="2"/>
  <c r="Z207" i="2"/>
  <c r="V207" i="2"/>
  <c r="R207" i="2"/>
  <c r="N207" i="2"/>
  <c r="J207" i="2"/>
  <c r="F207" i="2"/>
  <c r="AL206" i="2"/>
  <c r="AH206" i="2"/>
  <c r="AD206" i="2"/>
  <c r="Z206" i="2"/>
  <c r="V206" i="2"/>
  <c r="R206" i="2"/>
  <c r="N206" i="2"/>
  <c r="J206" i="2"/>
  <c r="F206" i="2"/>
  <c r="AL205" i="2"/>
  <c r="AH205" i="2"/>
  <c r="AD205" i="2"/>
  <c r="Z205" i="2"/>
  <c r="V205" i="2"/>
  <c r="R205" i="2"/>
  <c r="N205" i="2"/>
  <c r="J205" i="2"/>
  <c r="F205" i="2"/>
  <c r="AL204" i="2"/>
  <c r="AH204" i="2"/>
  <c r="AD204" i="2"/>
  <c r="Z204" i="2"/>
  <c r="V204" i="2"/>
  <c r="R204" i="2"/>
  <c r="N204" i="2"/>
  <c r="J204" i="2"/>
  <c r="F204" i="2"/>
  <c r="AL203" i="2"/>
  <c r="AH203" i="2"/>
  <c r="AD203" i="2"/>
  <c r="Z203" i="2"/>
  <c r="V203" i="2"/>
  <c r="R203" i="2"/>
  <c r="N203" i="2"/>
  <c r="J203" i="2"/>
  <c r="F203" i="2"/>
  <c r="AL202" i="2"/>
  <c r="AH202" i="2"/>
  <c r="AD202" i="2"/>
  <c r="Z202" i="2"/>
  <c r="V202" i="2"/>
  <c r="R202" i="2"/>
  <c r="N202" i="2"/>
  <c r="J202" i="2"/>
  <c r="F202" i="2"/>
  <c r="AL201" i="2"/>
  <c r="AH201" i="2"/>
  <c r="AD201" i="2"/>
  <c r="Z201" i="2"/>
  <c r="V201" i="2"/>
  <c r="R201" i="2"/>
  <c r="N201" i="2"/>
  <c r="J201" i="2"/>
  <c r="F201" i="2"/>
  <c r="AL200" i="2"/>
  <c r="AH200" i="2"/>
  <c r="AD200" i="2"/>
  <c r="Z200" i="2"/>
  <c r="V200" i="2"/>
  <c r="R200" i="2"/>
  <c r="N200" i="2"/>
  <c r="J200" i="2"/>
  <c r="F200" i="2"/>
  <c r="AL199" i="2"/>
  <c r="AH199" i="2"/>
  <c r="AD199" i="2"/>
  <c r="Z199" i="2"/>
  <c r="V199" i="2"/>
  <c r="R199" i="2"/>
  <c r="N199" i="2"/>
  <c r="J199" i="2"/>
  <c r="F199" i="2"/>
  <c r="AL198" i="2"/>
  <c r="AH198" i="2"/>
  <c r="AD198" i="2"/>
  <c r="Z198" i="2"/>
  <c r="V198" i="2"/>
  <c r="R198" i="2"/>
  <c r="N198" i="2"/>
  <c r="J198" i="2"/>
  <c r="F198" i="2"/>
  <c r="AL197" i="2"/>
  <c r="AH197" i="2"/>
  <c r="AD197" i="2"/>
  <c r="Z197" i="2"/>
  <c r="V197" i="2"/>
  <c r="R197" i="2"/>
  <c r="N197" i="2"/>
  <c r="J197" i="2"/>
  <c r="F197" i="2"/>
  <c r="AL196" i="2"/>
  <c r="AH196" i="2"/>
  <c r="AD196" i="2"/>
  <c r="Z196" i="2"/>
  <c r="V196" i="2"/>
  <c r="R196" i="2"/>
  <c r="N196" i="2"/>
  <c r="J196" i="2"/>
  <c r="F196" i="2"/>
  <c r="AL195" i="2"/>
  <c r="AH195" i="2"/>
  <c r="AD195" i="2"/>
  <c r="Z195" i="2"/>
  <c r="V195" i="2"/>
  <c r="R195" i="2"/>
  <c r="N195" i="2"/>
  <c r="J195" i="2"/>
  <c r="F195" i="2"/>
  <c r="AL194" i="2"/>
  <c r="AH194" i="2"/>
  <c r="AD194" i="2"/>
  <c r="Z194" i="2"/>
  <c r="V194" i="2"/>
  <c r="R194" i="2"/>
  <c r="N194" i="2"/>
  <c r="J194" i="2"/>
  <c r="F194" i="2"/>
  <c r="AL193" i="2"/>
  <c r="AH193" i="2"/>
  <c r="AD193" i="2"/>
  <c r="Z193" i="2"/>
  <c r="V193" i="2"/>
  <c r="R193" i="2"/>
  <c r="N193" i="2"/>
  <c r="J193" i="2"/>
  <c r="F193" i="2"/>
  <c r="AL192" i="2"/>
  <c r="AH192" i="2"/>
  <c r="AD192" i="2"/>
  <c r="Z192" i="2"/>
  <c r="V192" i="2"/>
  <c r="R192" i="2"/>
  <c r="N192" i="2"/>
  <c r="J192" i="2"/>
  <c r="F192" i="2"/>
  <c r="AL191" i="2"/>
  <c r="AH191" i="2"/>
  <c r="AD191" i="2"/>
  <c r="Z191" i="2"/>
  <c r="V191" i="2"/>
  <c r="R191" i="2"/>
  <c r="N191" i="2"/>
  <c r="J191" i="2"/>
  <c r="F191" i="2"/>
  <c r="AM190" i="2"/>
  <c r="AL190" i="2" s="1"/>
  <c r="AI190" i="2"/>
  <c r="AH190" i="2" s="1"/>
  <c r="AE190" i="2"/>
  <c r="AD190" i="2" s="1"/>
  <c r="AA190" i="2"/>
  <c r="Z190" i="2" s="1"/>
  <c r="W190" i="2"/>
  <c r="V190" i="2" s="1"/>
  <c r="S190" i="2"/>
  <c r="R190" i="2" s="1"/>
  <c r="O190" i="2"/>
  <c r="N190" i="2" s="1"/>
  <c r="K190" i="2"/>
  <c r="J190" i="2" s="1"/>
  <c r="G190" i="2"/>
  <c r="F190" i="2" s="1"/>
  <c r="AL189" i="2"/>
  <c r="AH189" i="2"/>
  <c r="AD189" i="2"/>
  <c r="Z189" i="2"/>
  <c r="V189" i="2"/>
  <c r="R189" i="2"/>
  <c r="N189" i="2"/>
  <c r="J189" i="2"/>
  <c r="F189" i="2"/>
  <c r="AL188" i="2"/>
  <c r="AH188" i="2"/>
  <c r="AD188" i="2"/>
  <c r="Z188" i="2"/>
  <c r="V188" i="2"/>
  <c r="R188" i="2"/>
  <c r="N188" i="2"/>
  <c r="J188" i="2"/>
  <c r="F188" i="2"/>
  <c r="AL187" i="2"/>
  <c r="AH187" i="2"/>
  <c r="AD187" i="2"/>
  <c r="Z187" i="2"/>
  <c r="V187" i="2"/>
  <c r="R187" i="2"/>
  <c r="N187" i="2"/>
  <c r="J187" i="2"/>
  <c r="F187" i="2"/>
  <c r="AL186" i="2"/>
  <c r="AH186" i="2"/>
  <c r="AD186" i="2"/>
  <c r="Z186" i="2"/>
  <c r="V186" i="2"/>
  <c r="R186" i="2"/>
  <c r="N186" i="2"/>
  <c r="J186" i="2"/>
  <c r="F186" i="2"/>
  <c r="AL185" i="2"/>
  <c r="AH185" i="2"/>
  <c r="AD185" i="2"/>
  <c r="Z185" i="2"/>
  <c r="V185" i="2"/>
  <c r="R185" i="2"/>
  <c r="N185" i="2"/>
  <c r="J185" i="2"/>
  <c r="F185" i="2"/>
  <c r="AL184" i="2"/>
  <c r="AH184" i="2"/>
  <c r="AD184" i="2"/>
  <c r="Z184" i="2"/>
  <c r="V184" i="2"/>
  <c r="R184" i="2"/>
  <c r="N184" i="2"/>
  <c r="J184" i="2"/>
  <c r="F184" i="2"/>
  <c r="AL183" i="2"/>
  <c r="AH183" i="2"/>
  <c r="AD183" i="2"/>
  <c r="Z183" i="2"/>
  <c r="V183" i="2"/>
  <c r="R183" i="2"/>
  <c r="N183" i="2"/>
  <c r="J183" i="2"/>
  <c r="F183" i="2"/>
  <c r="AL182" i="2"/>
  <c r="AH182" i="2"/>
  <c r="AD182" i="2"/>
  <c r="Z182" i="2"/>
  <c r="V182" i="2"/>
  <c r="R182" i="2"/>
  <c r="N182" i="2"/>
  <c r="J182" i="2"/>
  <c r="F182" i="2"/>
  <c r="AL181" i="2"/>
  <c r="AH181" i="2"/>
  <c r="AD181" i="2"/>
  <c r="Z181" i="2"/>
  <c r="V181" i="2"/>
  <c r="R181" i="2"/>
  <c r="N181" i="2"/>
  <c r="J181" i="2"/>
  <c r="F181" i="2"/>
  <c r="AL180" i="2"/>
  <c r="AH180" i="2"/>
  <c r="AD180" i="2"/>
  <c r="Z180" i="2"/>
  <c r="V180" i="2"/>
  <c r="R180" i="2"/>
  <c r="N180" i="2"/>
  <c r="J180" i="2"/>
  <c r="F180" i="2"/>
  <c r="AL179" i="2"/>
  <c r="AH179" i="2"/>
  <c r="AD179" i="2"/>
  <c r="Z179" i="2"/>
  <c r="V179" i="2"/>
  <c r="R179" i="2"/>
  <c r="N179" i="2"/>
  <c r="J179" i="2"/>
  <c r="F179" i="2"/>
  <c r="AL178" i="2"/>
  <c r="AH178" i="2"/>
  <c r="AD178" i="2"/>
  <c r="Z178" i="2"/>
  <c r="V178" i="2"/>
  <c r="R178" i="2"/>
  <c r="N178" i="2"/>
  <c r="J178" i="2"/>
  <c r="F178" i="2"/>
  <c r="AL177" i="2"/>
  <c r="AH177" i="2"/>
  <c r="AD177" i="2"/>
  <c r="Z177" i="2"/>
  <c r="V177" i="2"/>
  <c r="R177" i="2"/>
  <c r="N177" i="2"/>
  <c r="J177" i="2"/>
  <c r="F177" i="2"/>
  <c r="AL176" i="2"/>
  <c r="AH176" i="2"/>
  <c r="AD176" i="2"/>
  <c r="Z176" i="2"/>
  <c r="V176" i="2"/>
  <c r="R176" i="2"/>
  <c r="N176" i="2"/>
  <c r="J176" i="2"/>
  <c r="F176" i="2"/>
  <c r="AL175" i="2"/>
  <c r="AH175" i="2"/>
  <c r="AD175" i="2"/>
  <c r="Z175" i="2"/>
  <c r="V175" i="2"/>
  <c r="R175" i="2"/>
  <c r="N175" i="2"/>
  <c r="J175" i="2"/>
  <c r="F175" i="2"/>
  <c r="AL174" i="2"/>
  <c r="AH174" i="2"/>
  <c r="AD174" i="2"/>
  <c r="Z174" i="2"/>
  <c r="V174" i="2"/>
  <c r="R174" i="2"/>
  <c r="N174" i="2"/>
  <c r="J174" i="2"/>
  <c r="F174" i="2"/>
  <c r="AL173" i="2"/>
  <c r="AH173" i="2"/>
  <c r="AD173" i="2"/>
  <c r="Z173" i="2"/>
  <c r="V173" i="2"/>
  <c r="R173" i="2"/>
  <c r="N173" i="2"/>
  <c r="J173" i="2"/>
  <c r="F173" i="2"/>
  <c r="AL172" i="2"/>
  <c r="AH172" i="2"/>
  <c r="AD172" i="2"/>
  <c r="Z172" i="2"/>
  <c r="V172" i="2"/>
  <c r="R172" i="2"/>
  <c r="N172" i="2"/>
  <c r="J172" i="2"/>
  <c r="F172" i="2"/>
  <c r="AL171" i="2"/>
  <c r="AH171" i="2"/>
  <c r="AD171" i="2"/>
  <c r="Z171" i="2"/>
  <c r="V171" i="2"/>
  <c r="R171" i="2"/>
  <c r="O171" i="2"/>
  <c r="N171" i="2" s="1"/>
  <c r="K171" i="2"/>
  <c r="F171" i="2"/>
  <c r="AL170" i="2"/>
  <c r="AH170" i="2"/>
  <c r="AD170" i="2"/>
  <c r="Z170" i="2"/>
  <c r="V170" i="2"/>
  <c r="R170" i="2"/>
  <c r="N170" i="2"/>
  <c r="J170" i="2"/>
  <c r="F170" i="2"/>
  <c r="AL169" i="2"/>
  <c r="AH169" i="2"/>
  <c r="AD169" i="2"/>
  <c r="Z169" i="2"/>
  <c r="V169" i="2"/>
  <c r="R169" i="2"/>
  <c r="N169" i="2"/>
  <c r="J169" i="2"/>
  <c r="F169" i="2"/>
  <c r="AL168" i="2"/>
  <c r="AH168" i="2"/>
  <c r="AD168" i="2"/>
  <c r="Z168" i="2"/>
  <c r="V168" i="2"/>
  <c r="R168" i="2"/>
  <c r="N168" i="2"/>
  <c r="J168" i="2"/>
  <c r="F168" i="2"/>
  <c r="AM167" i="2"/>
  <c r="AL167" i="2" s="1"/>
  <c r="AI167" i="2"/>
  <c r="AH167" i="2" s="1"/>
  <c r="AE167" i="2"/>
  <c r="AD167" i="2" s="1"/>
  <c r="AA167" i="2"/>
  <c r="Z167" i="2" s="1"/>
  <c r="W167" i="2"/>
  <c r="V167" i="2" s="1"/>
  <c r="S167" i="2"/>
  <c r="R167" i="2" s="1"/>
  <c r="O167" i="2"/>
  <c r="N167" i="2" s="1"/>
  <c r="K167" i="2"/>
  <c r="J167" i="2" s="1"/>
  <c r="G167" i="2"/>
  <c r="F167" i="2" s="1"/>
  <c r="AL166" i="2"/>
  <c r="AH166" i="2"/>
  <c r="AD166" i="2"/>
  <c r="Z166" i="2"/>
  <c r="V166" i="2"/>
  <c r="R166" i="2"/>
  <c r="N166" i="2"/>
  <c r="J166" i="2"/>
  <c r="F166" i="2"/>
  <c r="AO165" i="2"/>
  <c r="AN165" i="2"/>
  <c r="AM165" i="2"/>
  <c r="AK165" i="2"/>
  <c r="AJ165" i="2"/>
  <c r="AG165" i="2"/>
  <c r="AF165" i="2"/>
  <c r="AC165" i="2"/>
  <c r="AB165" i="2"/>
  <c r="AA165" i="2"/>
  <c r="Y165" i="2"/>
  <c r="X165" i="2"/>
  <c r="W165" i="2"/>
  <c r="U165" i="2"/>
  <c r="T165" i="2"/>
  <c r="S165" i="2"/>
  <c r="Q165" i="2"/>
  <c r="P165" i="2"/>
  <c r="O165" i="2"/>
  <c r="M165" i="2"/>
  <c r="L165" i="2"/>
  <c r="K165" i="2"/>
  <c r="I165" i="2"/>
  <c r="H165" i="2"/>
  <c r="G165" i="2"/>
  <c r="AO164" i="2"/>
  <c r="AN164" i="2"/>
  <c r="AM164" i="2"/>
  <c r="AK164" i="2"/>
  <c r="AJ164" i="2"/>
  <c r="AG164" i="2"/>
  <c r="AF164" i="2"/>
  <c r="AC164" i="2"/>
  <c r="AB164" i="2"/>
  <c r="AA164" i="2"/>
  <c r="Y164" i="2"/>
  <c r="X164" i="2"/>
  <c r="W164" i="2"/>
  <c r="U164" i="2"/>
  <c r="T164" i="2"/>
  <c r="S164" i="2"/>
  <c r="Q164" i="2"/>
  <c r="P164" i="2"/>
  <c r="O164" i="2"/>
  <c r="M164" i="2"/>
  <c r="L164" i="2"/>
  <c r="K164" i="2"/>
  <c r="I164" i="2"/>
  <c r="H164" i="2"/>
  <c r="G164" i="2"/>
  <c r="AO163" i="2"/>
  <c r="AN163" i="2"/>
  <c r="AM163" i="2"/>
  <c r="AK163" i="2"/>
  <c r="AJ163" i="2"/>
  <c r="AG163" i="2"/>
  <c r="AF163" i="2"/>
  <c r="AC163" i="2"/>
  <c r="AB163" i="2"/>
  <c r="AA163" i="2"/>
  <c r="Y163" i="2"/>
  <c r="X163" i="2"/>
  <c r="W163" i="2"/>
  <c r="U163" i="2"/>
  <c r="T163" i="2"/>
  <c r="S163" i="2"/>
  <c r="Q163" i="2"/>
  <c r="P163" i="2"/>
  <c r="O163" i="2"/>
  <c r="M163" i="2"/>
  <c r="L163" i="2"/>
  <c r="K163" i="2"/>
  <c r="I163" i="2"/>
  <c r="H163" i="2"/>
  <c r="G163" i="2"/>
  <c r="AO162" i="2"/>
  <c r="AN162" i="2"/>
  <c r="AM162" i="2"/>
  <c r="AK162" i="2"/>
  <c r="AJ162" i="2"/>
  <c r="AG162" i="2"/>
  <c r="AF162" i="2"/>
  <c r="AC162" i="2"/>
  <c r="AB162" i="2"/>
  <c r="AA162" i="2"/>
  <c r="Y162" i="2"/>
  <c r="X162" i="2"/>
  <c r="W162" i="2"/>
  <c r="U162" i="2"/>
  <c r="T162" i="2"/>
  <c r="S162" i="2"/>
  <c r="Q162" i="2"/>
  <c r="P162" i="2"/>
  <c r="O162" i="2"/>
  <c r="M162" i="2"/>
  <c r="L162" i="2"/>
  <c r="K162" i="2"/>
  <c r="I162" i="2"/>
  <c r="H162" i="2"/>
  <c r="G162" i="2"/>
  <c r="AO161" i="2"/>
  <c r="AN161" i="2"/>
  <c r="AM161" i="2"/>
  <c r="AK161" i="2"/>
  <c r="AJ161" i="2"/>
  <c r="AG161" i="2"/>
  <c r="AF161" i="2"/>
  <c r="AC161" i="2"/>
  <c r="AB161" i="2"/>
  <c r="AA161" i="2"/>
  <c r="Y161" i="2"/>
  <c r="X161" i="2"/>
  <c r="W161" i="2"/>
  <c r="U161" i="2"/>
  <c r="T161" i="2"/>
  <c r="S161" i="2"/>
  <c r="Q161" i="2"/>
  <c r="P161" i="2"/>
  <c r="O161" i="2"/>
  <c r="M161" i="2"/>
  <c r="L161" i="2"/>
  <c r="K161" i="2"/>
  <c r="I161" i="2"/>
  <c r="H161" i="2"/>
  <c r="G161" i="2"/>
  <c r="AO160" i="2"/>
  <c r="AN160" i="2"/>
  <c r="AM160" i="2"/>
  <c r="AK160" i="2"/>
  <c r="AJ160" i="2"/>
  <c r="AG160" i="2"/>
  <c r="AF160" i="2"/>
  <c r="AC160" i="2"/>
  <c r="AB160" i="2"/>
  <c r="AA160" i="2"/>
  <c r="Y160" i="2"/>
  <c r="X160" i="2"/>
  <c r="W160" i="2"/>
  <c r="U160" i="2"/>
  <c r="T160" i="2"/>
  <c r="S160" i="2"/>
  <c r="Q160" i="2"/>
  <c r="P160" i="2"/>
  <c r="O160" i="2"/>
  <c r="M160" i="2"/>
  <c r="L160" i="2"/>
  <c r="K160" i="2"/>
  <c r="I160" i="2"/>
  <c r="H160" i="2"/>
  <c r="G160" i="2"/>
  <c r="AO159" i="2"/>
  <c r="AN159" i="2"/>
  <c r="AM159" i="2"/>
  <c r="AK159" i="2"/>
  <c r="AJ159" i="2"/>
  <c r="AG159" i="2"/>
  <c r="AF159" i="2"/>
  <c r="AC159" i="2"/>
  <c r="AB159" i="2"/>
  <c r="AA159" i="2"/>
  <c r="Y159" i="2"/>
  <c r="X159" i="2"/>
  <c r="W159" i="2"/>
  <c r="U159" i="2"/>
  <c r="T159" i="2"/>
  <c r="S159" i="2"/>
  <c r="Q159" i="2"/>
  <c r="P159" i="2"/>
  <c r="O159" i="2"/>
  <c r="M159" i="2"/>
  <c r="L159" i="2"/>
  <c r="K159" i="2"/>
  <c r="I159" i="2"/>
  <c r="H159" i="2"/>
  <c r="G159" i="2"/>
  <c r="AO158" i="2"/>
  <c r="AN158" i="2"/>
  <c r="AM158" i="2"/>
  <c r="AK158" i="2"/>
  <c r="AJ158" i="2"/>
  <c r="AG158" i="2"/>
  <c r="AF158" i="2"/>
  <c r="AC158" i="2"/>
  <c r="AB158" i="2"/>
  <c r="AA158" i="2"/>
  <c r="Y158" i="2"/>
  <c r="X158" i="2"/>
  <c r="W158" i="2"/>
  <c r="U158" i="2"/>
  <c r="T158" i="2"/>
  <c r="S158" i="2"/>
  <c r="Q158" i="2"/>
  <c r="P158" i="2"/>
  <c r="O158" i="2"/>
  <c r="M158" i="2"/>
  <c r="L158" i="2"/>
  <c r="K158" i="2"/>
  <c r="I158" i="2"/>
  <c r="H158" i="2"/>
  <c r="G158" i="2"/>
  <c r="AO157" i="2"/>
  <c r="AN157" i="2"/>
  <c r="AM157" i="2"/>
  <c r="AK157" i="2"/>
  <c r="AJ157" i="2"/>
  <c r="AG157" i="2"/>
  <c r="AF157" i="2"/>
  <c r="AC157" i="2"/>
  <c r="AB157" i="2"/>
  <c r="AA157" i="2"/>
  <c r="Y157" i="2"/>
  <c r="X157" i="2"/>
  <c r="W157" i="2"/>
  <c r="U157" i="2"/>
  <c r="T157" i="2"/>
  <c r="S157" i="2"/>
  <c r="Q157" i="2"/>
  <c r="P157" i="2"/>
  <c r="O157" i="2"/>
  <c r="M157" i="2"/>
  <c r="L157" i="2"/>
  <c r="K157" i="2"/>
  <c r="I157" i="2"/>
  <c r="H157" i="2"/>
  <c r="G157" i="2"/>
  <c r="AO156" i="2"/>
  <c r="AN156" i="2"/>
  <c r="AM156" i="2"/>
  <c r="AK156" i="2"/>
  <c r="AJ156" i="2"/>
  <c r="AG156" i="2"/>
  <c r="AF156" i="2"/>
  <c r="AC156" i="2"/>
  <c r="AB156" i="2"/>
  <c r="AA156" i="2"/>
  <c r="Y156" i="2"/>
  <c r="X156" i="2"/>
  <c r="W156" i="2"/>
  <c r="U156" i="2"/>
  <c r="T156" i="2"/>
  <c r="S156" i="2"/>
  <c r="Q156" i="2"/>
  <c r="P156" i="2"/>
  <c r="O156" i="2"/>
  <c r="M156" i="2"/>
  <c r="L156" i="2"/>
  <c r="K156" i="2"/>
  <c r="I156" i="2"/>
  <c r="H156" i="2"/>
  <c r="G156" i="2"/>
  <c r="AO155" i="2"/>
  <c r="AN155" i="2"/>
  <c r="AM155" i="2"/>
  <c r="AK155" i="2"/>
  <c r="AJ155" i="2"/>
  <c r="AG155" i="2"/>
  <c r="AF155" i="2"/>
  <c r="AC155" i="2"/>
  <c r="AB155" i="2"/>
  <c r="AA155" i="2"/>
  <c r="Y155" i="2"/>
  <c r="X155" i="2"/>
  <c r="W155" i="2"/>
  <c r="U155" i="2"/>
  <c r="T155" i="2"/>
  <c r="S155" i="2"/>
  <c r="Q155" i="2"/>
  <c r="P155" i="2"/>
  <c r="O155" i="2"/>
  <c r="M155" i="2"/>
  <c r="L155" i="2"/>
  <c r="K155" i="2"/>
  <c r="I155" i="2"/>
  <c r="H155" i="2"/>
  <c r="G155" i="2"/>
  <c r="AO154" i="2"/>
  <c r="AN154" i="2"/>
  <c r="AM154" i="2"/>
  <c r="AK154" i="2"/>
  <c r="AJ154" i="2"/>
  <c r="AG154" i="2"/>
  <c r="AF154" i="2"/>
  <c r="AC154" i="2"/>
  <c r="AB154" i="2"/>
  <c r="AA154" i="2"/>
  <c r="Y154" i="2"/>
  <c r="X154" i="2"/>
  <c r="W154" i="2"/>
  <c r="U154" i="2"/>
  <c r="T154" i="2"/>
  <c r="S154" i="2"/>
  <c r="Q154" i="2"/>
  <c r="P154" i="2"/>
  <c r="O154" i="2"/>
  <c r="M154" i="2"/>
  <c r="L154" i="2"/>
  <c r="K154" i="2"/>
  <c r="I154" i="2"/>
  <c r="H154" i="2"/>
  <c r="G154" i="2"/>
  <c r="AO153" i="2"/>
  <c r="AN153" i="2"/>
  <c r="AM153" i="2"/>
  <c r="AK153" i="2"/>
  <c r="AJ153" i="2"/>
  <c r="AG153" i="2"/>
  <c r="AF153" i="2"/>
  <c r="AC153" i="2"/>
  <c r="AB153" i="2"/>
  <c r="AA153" i="2"/>
  <c r="Y153" i="2"/>
  <c r="X153" i="2"/>
  <c r="W153" i="2"/>
  <c r="U153" i="2"/>
  <c r="T153" i="2"/>
  <c r="S153" i="2"/>
  <c r="Q153" i="2"/>
  <c r="P153" i="2"/>
  <c r="O153" i="2"/>
  <c r="M153" i="2"/>
  <c r="L153" i="2"/>
  <c r="K153" i="2"/>
  <c r="I153" i="2"/>
  <c r="H153" i="2"/>
  <c r="G153" i="2"/>
  <c r="AO152" i="2"/>
  <c r="AN152" i="2"/>
  <c r="AM152" i="2"/>
  <c r="AK152" i="2"/>
  <c r="AJ152" i="2"/>
  <c r="AG152" i="2"/>
  <c r="AF152" i="2"/>
  <c r="AC152" i="2"/>
  <c r="AB152" i="2"/>
  <c r="AA152" i="2"/>
  <c r="Y152" i="2"/>
  <c r="X152" i="2"/>
  <c r="W152" i="2"/>
  <c r="U152" i="2"/>
  <c r="T152" i="2"/>
  <c r="S152" i="2"/>
  <c r="Q152" i="2"/>
  <c r="P152" i="2"/>
  <c r="O152" i="2"/>
  <c r="M152" i="2"/>
  <c r="L152" i="2"/>
  <c r="K152" i="2"/>
  <c r="I152" i="2"/>
  <c r="H152" i="2"/>
  <c r="G152" i="2"/>
  <c r="AO151" i="2"/>
  <c r="AN151" i="2"/>
  <c r="AM151" i="2"/>
  <c r="AK151" i="2"/>
  <c r="AJ151" i="2"/>
  <c r="AG151" i="2"/>
  <c r="AF151" i="2"/>
  <c r="AC151" i="2"/>
  <c r="AB151" i="2"/>
  <c r="AA151" i="2"/>
  <c r="Y151" i="2"/>
  <c r="X151" i="2"/>
  <c r="W151" i="2"/>
  <c r="U151" i="2"/>
  <c r="T151" i="2"/>
  <c r="S151" i="2"/>
  <c r="Q151" i="2"/>
  <c r="P151" i="2"/>
  <c r="O151" i="2"/>
  <c r="M151" i="2"/>
  <c r="L151" i="2"/>
  <c r="K151" i="2"/>
  <c r="I151" i="2"/>
  <c r="H151" i="2"/>
  <c r="G151" i="2"/>
  <c r="AO150" i="2"/>
  <c r="AN150" i="2"/>
  <c r="AM150" i="2"/>
  <c r="AK150" i="2"/>
  <c r="AJ150" i="2"/>
  <c r="AG150" i="2"/>
  <c r="AF150" i="2"/>
  <c r="AC150" i="2"/>
  <c r="AB150" i="2"/>
  <c r="AA150" i="2"/>
  <c r="Y150" i="2"/>
  <c r="X150" i="2"/>
  <c r="W150" i="2"/>
  <c r="U150" i="2"/>
  <c r="T150" i="2"/>
  <c r="S150" i="2"/>
  <c r="Q150" i="2"/>
  <c r="P150" i="2"/>
  <c r="O150" i="2"/>
  <c r="M150" i="2"/>
  <c r="L150" i="2"/>
  <c r="K150" i="2"/>
  <c r="I150" i="2"/>
  <c r="H150" i="2"/>
  <c r="G150" i="2"/>
  <c r="AO149" i="2"/>
  <c r="AN149" i="2"/>
  <c r="AM149" i="2"/>
  <c r="AK149" i="2"/>
  <c r="AJ149" i="2"/>
  <c r="AG149" i="2"/>
  <c r="AF149" i="2"/>
  <c r="AC149" i="2"/>
  <c r="AB149" i="2"/>
  <c r="AA149" i="2"/>
  <c r="Y149" i="2"/>
  <c r="X149" i="2"/>
  <c r="W149" i="2"/>
  <c r="U149" i="2"/>
  <c r="T149" i="2"/>
  <c r="S149" i="2"/>
  <c r="Q149" i="2"/>
  <c r="P149" i="2"/>
  <c r="O149" i="2"/>
  <c r="M149" i="2"/>
  <c r="L149" i="2"/>
  <c r="K149" i="2"/>
  <c r="I149" i="2"/>
  <c r="H149" i="2"/>
  <c r="G149" i="2"/>
  <c r="AO148" i="2"/>
  <c r="AN148" i="2"/>
  <c r="AM148" i="2"/>
  <c r="AK148" i="2"/>
  <c r="AJ148" i="2"/>
  <c r="AG148" i="2"/>
  <c r="AF148" i="2"/>
  <c r="AC148" i="2"/>
  <c r="AB148" i="2"/>
  <c r="AA148" i="2"/>
  <c r="Y148" i="2"/>
  <c r="X148" i="2"/>
  <c r="W148" i="2"/>
  <c r="U148" i="2"/>
  <c r="T148" i="2"/>
  <c r="S148" i="2"/>
  <c r="Q148" i="2"/>
  <c r="P148" i="2"/>
  <c r="O148" i="2"/>
  <c r="M148" i="2"/>
  <c r="L148" i="2"/>
  <c r="K148" i="2"/>
  <c r="I148" i="2"/>
  <c r="H148" i="2"/>
  <c r="G148" i="2"/>
  <c r="AO147" i="2"/>
  <c r="AN147" i="2"/>
  <c r="AK147" i="2"/>
  <c r="AJ147" i="2"/>
  <c r="AG147" i="2"/>
  <c r="AF147" i="2"/>
  <c r="AC147" i="2"/>
  <c r="AB147" i="2"/>
  <c r="Y147" i="2"/>
  <c r="X147" i="2"/>
  <c r="U147" i="2"/>
  <c r="T147" i="2"/>
  <c r="Q147" i="2"/>
  <c r="P147" i="2"/>
  <c r="M147" i="2"/>
  <c r="L147" i="2"/>
  <c r="I147" i="2"/>
  <c r="H147" i="2"/>
  <c r="G147" i="2"/>
  <c r="AO146" i="2"/>
  <c r="AN146" i="2"/>
  <c r="AM146" i="2"/>
  <c r="AK146" i="2"/>
  <c r="AJ146" i="2"/>
  <c r="AG146" i="2"/>
  <c r="AF146" i="2"/>
  <c r="AC146" i="2"/>
  <c r="AB146" i="2"/>
  <c r="AA146" i="2"/>
  <c r="Y146" i="2"/>
  <c r="X146" i="2"/>
  <c r="W146" i="2"/>
  <c r="U146" i="2"/>
  <c r="T146" i="2"/>
  <c r="S146" i="2"/>
  <c r="Q146" i="2"/>
  <c r="P146" i="2"/>
  <c r="O146" i="2"/>
  <c r="M146" i="2"/>
  <c r="L146" i="2"/>
  <c r="K146" i="2"/>
  <c r="I146" i="2"/>
  <c r="H146" i="2"/>
  <c r="G146" i="2"/>
  <c r="AO145" i="2"/>
  <c r="AN145" i="2"/>
  <c r="AM145" i="2"/>
  <c r="AK145" i="2"/>
  <c r="AJ145" i="2"/>
  <c r="AG145" i="2"/>
  <c r="AF145" i="2"/>
  <c r="AC145" i="2"/>
  <c r="AB145" i="2"/>
  <c r="AA145" i="2"/>
  <c r="Y145" i="2"/>
  <c r="X145" i="2"/>
  <c r="W145" i="2"/>
  <c r="U145" i="2"/>
  <c r="T145" i="2"/>
  <c r="S145" i="2"/>
  <c r="Q145" i="2"/>
  <c r="P145" i="2"/>
  <c r="O145" i="2"/>
  <c r="M145" i="2"/>
  <c r="L145" i="2"/>
  <c r="K145" i="2"/>
  <c r="I145" i="2"/>
  <c r="H145" i="2"/>
  <c r="G145" i="2"/>
  <c r="AO144" i="2"/>
  <c r="AN144" i="2"/>
  <c r="AM144" i="2"/>
  <c r="AK144" i="2"/>
  <c r="AJ144" i="2"/>
  <c r="AG144" i="2"/>
  <c r="AF144" i="2"/>
  <c r="AC144" i="2"/>
  <c r="AB144" i="2"/>
  <c r="AA144" i="2"/>
  <c r="Y144" i="2"/>
  <c r="X144" i="2"/>
  <c r="W144" i="2"/>
  <c r="U144" i="2"/>
  <c r="T144" i="2"/>
  <c r="S144" i="2"/>
  <c r="Q144" i="2"/>
  <c r="P144" i="2"/>
  <c r="O144" i="2"/>
  <c r="M144" i="2"/>
  <c r="L144" i="2"/>
  <c r="K144" i="2"/>
  <c r="I144" i="2"/>
  <c r="H144" i="2"/>
  <c r="G144" i="2"/>
  <c r="AI143" i="2"/>
  <c r="AL142" i="2"/>
  <c r="AH142" i="2"/>
  <c r="AD142" i="2"/>
  <c r="Z142" i="2"/>
  <c r="V142" i="2"/>
  <c r="R142" i="2"/>
  <c r="N142" i="2"/>
  <c r="J142" i="2"/>
  <c r="F142" i="2"/>
  <c r="AL141" i="2"/>
  <c r="AH141" i="2"/>
  <c r="AD141" i="2"/>
  <c r="Z141" i="2"/>
  <c r="V141" i="2"/>
  <c r="R141" i="2"/>
  <c r="N141" i="2"/>
  <c r="J141" i="2"/>
  <c r="F141" i="2"/>
  <c r="AL140" i="2"/>
  <c r="AH140" i="2"/>
  <c r="AD140" i="2"/>
  <c r="Z140" i="2"/>
  <c r="V140" i="2"/>
  <c r="R140" i="2"/>
  <c r="N140" i="2"/>
  <c r="J140" i="2"/>
  <c r="F140" i="2"/>
  <c r="AL139" i="2"/>
  <c r="AH139" i="2"/>
  <c r="AD139" i="2"/>
  <c r="Z139" i="2"/>
  <c r="V139" i="2"/>
  <c r="R139" i="2"/>
  <c r="N139" i="2"/>
  <c r="J139" i="2"/>
  <c r="F139" i="2"/>
  <c r="AL138" i="2"/>
  <c r="AH138" i="2"/>
  <c r="AD138" i="2"/>
  <c r="Z138" i="2"/>
  <c r="V138" i="2"/>
  <c r="R138" i="2"/>
  <c r="N138" i="2"/>
  <c r="J138" i="2"/>
  <c r="I138" i="2"/>
  <c r="F138" i="2" s="1"/>
  <c r="AL137" i="2"/>
  <c r="AH137" i="2"/>
  <c r="AD137" i="2"/>
  <c r="Z137" i="2"/>
  <c r="V137" i="2"/>
  <c r="R137" i="2"/>
  <c r="N137" i="2"/>
  <c r="J137" i="2"/>
  <c r="F137" i="2"/>
  <c r="AL136" i="2"/>
  <c r="AH136" i="2"/>
  <c r="AD136" i="2"/>
  <c r="Z136" i="2"/>
  <c r="V136" i="2"/>
  <c r="R136" i="2"/>
  <c r="N136" i="2"/>
  <c r="J136" i="2"/>
  <c r="F136" i="2"/>
  <c r="AL135" i="2"/>
  <c r="AH135" i="2"/>
  <c r="AD135" i="2"/>
  <c r="Z135" i="2"/>
  <c r="V135" i="2"/>
  <c r="R135" i="2"/>
  <c r="N135" i="2"/>
  <c r="J135" i="2"/>
  <c r="F135" i="2"/>
  <c r="AL134" i="2"/>
  <c r="AH134" i="2"/>
  <c r="AD134" i="2"/>
  <c r="Z134" i="2"/>
  <c r="V134" i="2"/>
  <c r="R134" i="2"/>
  <c r="N134" i="2"/>
  <c r="J134" i="2"/>
  <c r="F134" i="2"/>
  <c r="AL133" i="2"/>
  <c r="AH133" i="2"/>
  <c r="AD133" i="2"/>
  <c r="Z133" i="2"/>
  <c r="V133" i="2"/>
  <c r="R133" i="2"/>
  <c r="N133" i="2"/>
  <c r="J133" i="2"/>
  <c r="I133" i="2"/>
  <c r="F133" i="2" s="1"/>
  <c r="AL132" i="2"/>
  <c r="AH132" i="2"/>
  <c r="AD132" i="2"/>
  <c r="Z132" i="2"/>
  <c r="V132" i="2"/>
  <c r="R132" i="2"/>
  <c r="N132" i="2"/>
  <c r="J132" i="2"/>
  <c r="F132" i="2"/>
  <c r="AL131" i="2"/>
  <c r="AH131" i="2"/>
  <c r="AD131" i="2"/>
  <c r="Z131" i="2"/>
  <c r="V131" i="2"/>
  <c r="R131" i="2"/>
  <c r="N131" i="2"/>
  <c r="J131" i="2"/>
  <c r="F131" i="2"/>
  <c r="AL130" i="2"/>
  <c r="AH130" i="2"/>
  <c r="AD130" i="2"/>
  <c r="Z130" i="2"/>
  <c r="V130" i="2"/>
  <c r="R130" i="2"/>
  <c r="N130" i="2"/>
  <c r="J130" i="2"/>
  <c r="F130" i="2"/>
  <c r="AL129" i="2"/>
  <c r="AH129" i="2"/>
  <c r="AD129" i="2"/>
  <c r="Z129" i="2"/>
  <c r="V129" i="2"/>
  <c r="R129" i="2"/>
  <c r="N129" i="2"/>
  <c r="J129" i="2"/>
  <c r="F129" i="2"/>
  <c r="AL128" i="2"/>
  <c r="AH128" i="2"/>
  <c r="AD128" i="2"/>
  <c r="Z128" i="2"/>
  <c r="V128" i="2"/>
  <c r="R128" i="2"/>
  <c r="N128" i="2"/>
  <c r="J128" i="2"/>
  <c r="F128" i="2"/>
  <c r="AL127" i="2"/>
  <c r="AH127" i="2"/>
  <c r="AD127" i="2"/>
  <c r="Z127" i="2"/>
  <c r="V127" i="2"/>
  <c r="R127" i="2"/>
  <c r="N127" i="2"/>
  <c r="J127" i="2"/>
  <c r="F127" i="2"/>
  <c r="AL126" i="2"/>
  <c r="AH126" i="2"/>
  <c r="AD126" i="2"/>
  <c r="Z126" i="2"/>
  <c r="V126" i="2"/>
  <c r="R126" i="2"/>
  <c r="N126" i="2"/>
  <c r="J126" i="2"/>
  <c r="F126" i="2"/>
  <c r="AL125" i="2"/>
  <c r="AH125" i="2"/>
  <c r="AD125" i="2"/>
  <c r="Z125" i="2"/>
  <c r="V125" i="2"/>
  <c r="R125" i="2"/>
  <c r="N125" i="2"/>
  <c r="J125" i="2"/>
  <c r="F125" i="2"/>
  <c r="AL124" i="2"/>
  <c r="AH124" i="2"/>
  <c r="AD124" i="2"/>
  <c r="Z124" i="2"/>
  <c r="V124" i="2"/>
  <c r="R124" i="2"/>
  <c r="N124" i="2"/>
  <c r="J124" i="2"/>
  <c r="F124" i="2"/>
  <c r="AL123" i="2"/>
  <c r="AJ123" i="2"/>
  <c r="AH123" i="2" s="1"/>
  <c r="AF123" i="2"/>
  <c r="AD123" i="2" s="1"/>
  <c r="Z123" i="2"/>
  <c r="X123" i="2"/>
  <c r="V123" i="2" s="1"/>
  <c r="T123" i="2"/>
  <c r="R123" i="2" s="1"/>
  <c r="P123" i="2"/>
  <c r="N123" i="2" s="1"/>
  <c r="L123" i="2"/>
  <c r="J123" i="2" s="1"/>
  <c r="H123" i="2"/>
  <c r="G123" i="2"/>
  <c r="AL122" i="2"/>
  <c r="AH122" i="2"/>
  <c r="AD122" i="2"/>
  <c r="Z122" i="2"/>
  <c r="V122" i="2"/>
  <c r="R122" i="2"/>
  <c r="N122" i="2"/>
  <c r="J122" i="2"/>
  <c r="F122" i="2"/>
  <c r="AL121" i="2"/>
  <c r="AH121" i="2"/>
  <c r="AD121" i="2"/>
  <c r="Z121" i="2"/>
  <c r="V121" i="2"/>
  <c r="R121" i="2"/>
  <c r="N121" i="2"/>
  <c r="J121" i="2"/>
  <c r="F121" i="2"/>
  <c r="AL120" i="2"/>
  <c r="AH120" i="2"/>
  <c r="AD120" i="2"/>
  <c r="Z120" i="2"/>
  <c r="V120" i="2"/>
  <c r="R120" i="2"/>
  <c r="N120" i="2"/>
  <c r="J120" i="2"/>
  <c r="F120" i="2"/>
  <c r="AL119" i="2"/>
  <c r="AH119" i="2"/>
  <c r="AD119" i="2"/>
  <c r="Z119" i="2"/>
  <c r="V119" i="2"/>
  <c r="R119" i="2"/>
  <c r="N119" i="2"/>
  <c r="J119" i="2"/>
  <c r="F119" i="2"/>
  <c r="AM118" i="2"/>
  <c r="AL118" i="2" s="1"/>
  <c r="AI118" i="2"/>
  <c r="AH118" i="2" s="1"/>
  <c r="AD118" i="2"/>
  <c r="AA118" i="2"/>
  <c r="Z118" i="2" s="1"/>
  <c r="W118" i="2"/>
  <c r="V118" i="2" s="1"/>
  <c r="S118" i="2"/>
  <c r="R118" i="2" s="1"/>
  <c r="O118" i="2"/>
  <c r="N118" i="2" s="1"/>
  <c r="K118" i="2"/>
  <c r="J118" i="2" s="1"/>
  <c r="G118" i="2"/>
  <c r="F118" i="2" s="1"/>
  <c r="AL117" i="2"/>
  <c r="AH117" i="2"/>
  <c r="AD117" i="2"/>
  <c r="Z117" i="2"/>
  <c r="V117" i="2"/>
  <c r="R117" i="2"/>
  <c r="N117" i="2"/>
  <c r="J117" i="2"/>
  <c r="F117" i="2"/>
  <c r="AL116" i="2"/>
  <c r="AH116" i="2"/>
  <c r="AD116" i="2"/>
  <c r="Z116" i="2"/>
  <c r="V116" i="2"/>
  <c r="R116" i="2"/>
  <c r="N116" i="2"/>
  <c r="J116" i="2"/>
  <c r="F116" i="2"/>
  <c r="AL115" i="2"/>
  <c r="AH115" i="2"/>
  <c r="AD115" i="2"/>
  <c r="Z115" i="2"/>
  <c r="V115" i="2"/>
  <c r="R115" i="2"/>
  <c r="N115" i="2"/>
  <c r="J115" i="2"/>
  <c r="F115" i="2"/>
  <c r="AL114" i="2"/>
  <c r="AH114" i="2"/>
  <c r="AD114" i="2"/>
  <c r="Z114" i="2"/>
  <c r="V114" i="2"/>
  <c r="R114" i="2"/>
  <c r="N114" i="2"/>
  <c r="J114" i="2"/>
  <c r="F114" i="2"/>
  <c r="AM113" i="2"/>
  <c r="AL113" i="2" s="1"/>
  <c r="AI113" i="2"/>
  <c r="AH113" i="2" s="1"/>
  <c r="AD113" i="2"/>
  <c r="AA113" i="2"/>
  <c r="Z113" i="2" s="1"/>
  <c r="W113" i="2"/>
  <c r="V113" i="2" s="1"/>
  <c r="S113" i="2"/>
  <c r="R113" i="2" s="1"/>
  <c r="O113" i="2"/>
  <c r="K113" i="2"/>
  <c r="J113" i="2" s="1"/>
  <c r="G113" i="2"/>
  <c r="F113" i="2" s="1"/>
  <c r="AL112" i="2"/>
  <c r="AH112" i="2"/>
  <c r="AD112" i="2"/>
  <c r="Z112" i="2"/>
  <c r="V112" i="2"/>
  <c r="R112" i="2"/>
  <c r="N112" i="2"/>
  <c r="J112" i="2"/>
  <c r="F112" i="2"/>
  <c r="AL111" i="2"/>
  <c r="AH111" i="2"/>
  <c r="AD111" i="2"/>
  <c r="Z111" i="2"/>
  <c r="V111" i="2"/>
  <c r="R111" i="2"/>
  <c r="N111" i="2"/>
  <c r="J111" i="2"/>
  <c r="F111" i="2"/>
  <c r="AL110" i="2"/>
  <c r="AH110" i="2"/>
  <c r="AD110" i="2"/>
  <c r="Z110" i="2"/>
  <c r="V110" i="2"/>
  <c r="R110" i="2"/>
  <c r="N110" i="2"/>
  <c r="J110" i="2"/>
  <c r="F110" i="2"/>
  <c r="AL109" i="2"/>
  <c r="AH109" i="2"/>
  <c r="AD109" i="2"/>
  <c r="Z109" i="2"/>
  <c r="V109" i="2"/>
  <c r="R109" i="2"/>
  <c r="N109" i="2"/>
  <c r="J109" i="2"/>
  <c r="F109" i="2"/>
  <c r="AM108" i="2"/>
  <c r="AL108" i="2" s="1"/>
  <c r="AI108" i="2"/>
  <c r="AH108" i="2" s="1"/>
  <c r="AD108" i="2"/>
  <c r="AA108" i="2"/>
  <c r="Z108" i="2" s="1"/>
  <c r="W108" i="2"/>
  <c r="V108" i="2" s="1"/>
  <c r="R108" i="2"/>
  <c r="O108" i="2"/>
  <c r="N108" i="2" s="1"/>
  <c r="K108" i="2"/>
  <c r="J108" i="2" s="1"/>
  <c r="G108" i="2"/>
  <c r="F108" i="2" s="1"/>
  <c r="AL107" i="2"/>
  <c r="AH107" i="2"/>
  <c r="AD107" i="2"/>
  <c r="Z107" i="2"/>
  <c r="V107" i="2"/>
  <c r="R107" i="2"/>
  <c r="N107" i="2"/>
  <c r="J107" i="2"/>
  <c r="F107" i="2"/>
  <c r="AO106" i="2"/>
  <c r="AM106" i="2"/>
  <c r="AK106" i="2"/>
  <c r="AJ106" i="2"/>
  <c r="AI106" i="2"/>
  <c r="AI102" i="2" s="1"/>
  <c r="AG106" i="2"/>
  <c r="AF106" i="2"/>
  <c r="AC106" i="2"/>
  <c r="AA106" i="2"/>
  <c r="Y106" i="2"/>
  <c r="X106" i="2"/>
  <c r="W106" i="2"/>
  <c r="U106" i="2"/>
  <c r="T106" i="2"/>
  <c r="Q106" i="2"/>
  <c r="O106" i="2"/>
  <c r="M106" i="2"/>
  <c r="L106" i="2"/>
  <c r="K106" i="2"/>
  <c r="I106" i="2"/>
  <c r="H106" i="2"/>
  <c r="G106" i="2"/>
  <c r="AO105" i="2"/>
  <c r="AN105" i="2"/>
  <c r="AK105" i="2"/>
  <c r="AJ105" i="2"/>
  <c r="AG105" i="2"/>
  <c r="AF105" i="2"/>
  <c r="AC105" i="2"/>
  <c r="AB105" i="2"/>
  <c r="Y105" i="2"/>
  <c r="X105" i="2"/>
  <c r="U105" i="2"/>
  <c r="T105" i="2"/>
  <c r="Q105" i="2"/>
  <c r="P105" i="2"/>
  <c r="M105" i="2"/>
  <c r="L105" i="2"/>
  <c r="K105" i="2"/>
  <c r="I105" i="2"/>
  <c r="H105" i="2"/>
  <c r="AO104" i="2"/>
  <c r="AN104" i="2"/>
  <c r="AM104" i="2"/>
  <c r="AK104" i="2"/>
  <c r="AJ104" i="2"/>
  <c r="AG104" i="2"/>
  <c r="AD104" i="2" s="1"/>
  <c r="AC104" i="2"/>
  <c r="AB104" i="2"/>
  <c r="AA104" i="2"/>
  <c r="Y104" i="2"/>
  <c r="X104" i="2"/>
  <c r="W104" i="2"/>
  <c r="U104" i="2"/>
  <c r="T104" i="2"/>
  <c r="S104" i="2"/>
  <c r="Q104" i="2"/>
  <c r="P104" i="2"/>
  <c r="O104" i="2"/>
  <c r="M104" i="2"/>
  <c r="L104" i="2"/>
  <c r="K104" i="2"/>
  <c r="I104" i="2"/>
  <c r="H104" i="2"/>
  <c r="G104" i="2"/>
  <c r="AO103" i="2"/>
  <c r="AN103" i="2"/>
  <c r="AM103" i="2"/>
  <c r="AK103" i="2"/>
  <c r="AJ103" i="2"/>
  <c r="AG103" i="2"/>
  <c r="AF103" i="2"/>
  <c r="AC103" i="2"/>
  <c r="AB103" i="2"/>
  <c r="AA103" i="2"/>
  <c r="Y103" i="2"/>
  <c r="X103" i="2"/>
  <c r="U103" i="2"/>
  <c r="T103" i="2"/>
  <c r="S103" i="2"/>
  <c r="S102" i="2" s="1"/>
  <c r="Q103" i="2"/>
  <c r="P103" i="2"/>
  <c r="M103" i="2"/>
  <c r="J103" i="2" s="1"/>
  <c r="I103" i="2"/>
  <c r="H103" i="2"/>
  <c r="AL101" i="2"/>
  <c r="AH101" i="2"/>
  <c r="AD101" i="2"/>
  <c r="Z101" i="2"/>
  <c r="V101" i="2"/>
  <c r="R101" i="2"/>
  <c r="N101" i="2"/>
  <c r="J101" i="2"/>
  <c r="F101" i="2"/>
  <c r="AM100" i="2"/>
  <c r="AL100" i="2" s="1"/>
  <c r="AI100" i="2"/>
  <c r="AH100" i="2" s="1"/>
  <c r="AD100" i="2"/>
  <c r="AA100" i="2"/>
  <c r="Z100" i="2" s="1"/>
  <c r="W100" i="2"/>
  <c r="V100" i="2" s="1"/>
  <c r="R100" i="2"/>
  <c r="O100" i="2"/>
  <c r="N100" i="2" s="1"/>
  <c r="K100" i="2"/>
  <c r="J100" i="2" s="1"/>
  <c r="G100" i="2"/>
  <c r="AL99" i="2"/>
  <c r="AH99" i="2"/>
  <c r="AD99" i="2"/>
  <c r="Z99" i="2"/>
  <c r="V99" i="2"/>
  <c r="R99" i="2"/>
  <c r="N99" i="2"/>
  <c r="J99" i="2"/>
  <c r="F99" i="2"/>
  <c r="AL98" i="2"/>
  <c r="AH98" i="2"/>
  <c r="AD98" i="2"/>
  <c r="Z98" i="2"/>
  <c r="V98" i="2"/>
  <c r="R98" i="2"/>
  <c r="N98" i="2"/>
  <c r="J98" i="2"/>
  <c r="F98" i="2"/>
  <c r="AL97" i="2"/>
  <c r="AH97" i="2"/>
  <c r="AD97" i="2"/>
  <c r="Z97" i="2"/>
  <c r="V97" i="2"/>
  <c r="R97" i="2"/>
  <c r="N97" i="2"/>
  <c r="J97" i="2"/>
  <c r="F97" i="2"/>
  <c r="AL96" i="2"/>
  <c r="AH96" i="2"/>
  <c r="AD96" i="2"/>
  <c r="Z96" i="2"/>
  <c r="V96" i="2"/>
  <c r="R96" i="2"/>
  <c r="N96" i="2"/>
  <c r="J96" i="2"/>
  <c r="F96" i="2"/>
  <c r="AL95" i="2"/>
  <c r="AH95" i="2"/>
  <c r="AD95" i="2"/>
  <c r="Z95" i="2"/>
  <c r="V95" i="2"/>
  <c r="R95" i="2"/>
  <c r="N95" i="2"/>
  <c r="J95" i="2"/>
  <c r="F95" i="2"/>
  <c r="AO94" i="2"/>
  <c r="AL94" i="2" s="1"/>
  <c r="AK94" i="2"/>
  <c r="AH94" i="2" s="1"/>
  <c r="AG94" i="2"/>
  <c r="AD94" i="2" s="1"/>
  <c r="AC94" i="2"/>
  <c r="Z94" i="2" s="1"/>
  <c r="Y94" i="2"/>
  <c r="V94" i="2" s="1"/>
  <c r="U94" i="2"/>
  <c r="R94" i="2" s="1"/>
  <c r="Q94" i="2"/>
  <c r="N94" i="2" s="1"/>
  <c r="M94" i="2"/>
  <c r="J94" i="2" s="1"/>
  <c r="I94" i="2"/>
  <c r="F94" i="2" s="1"/>
  <c r="AL93" i="2"/>
  <c r="AH93" i="2"/>
  <c r="AD93" i="2"/>
  <c r="Z93" i="2"/>
  <c r="V93" i="2"/>
  <c r="R93" i="2"/>
  <c r="N93" i="2"/>
  <c r="J93" i="2"/>
  <c r="F93" i="2"/>
  <c r="AL92" i="2"/>
  <c r="AH92" i="2"/>
  <c r="AD92" i="2"/>
  <c r="Z92" i="2"/>
  <c r="V92" i="2"/>
  <c r="R92" i="2"/>
  <c r="N92" i="2"/>
  <c r="J92" i="2"/>
  <c r="F92" i="2"/>
  <c r="AL91" i="2"/>
  <c r="AH91" i="2"/>
  <c r="AD91" i="2"/>
  <c r="Z91" i="2"/>
  <c r="V91" i="2"/>
  <c r="R91" i="2"/>
  <c r="N91" i="2"/>
  <c r="J91" i="2"/>
  <c r="F91" i="2"/>
  <c r="AL90" i="2"/>
  <c r="AH90" i="2"/>
  <c r="AD90" i="2"/>
  <c r="Z90" i="2"/>
  <c r="V90" i="2"/>
  <c r="R90" i="2"/>
  <c r="N90" i="2"/>
  <c r="J90" i="2"/>
  <c r="F90" i="2"/>
  <c r="AL89" i="2"/>
  <c r="AH89" i="2"/>
  <c r="AD89" i="2"/>
  <c r="Z89" i="2"/>
  <c r="V89" i="2"/>
  <c r="R89" i="2"/>
  <c r="N89" i="2"/>
  <c r="J89" i="2"/>
  <c r="F89" i="2"/>
  <c r="AO88" i="2"/>
  <c r="AL88" i="2" s="1"/>
  <c r="AK88" i="2"/>
  <c r="AH88" i="2" s="1"/>
  <c r="AG88" i="2"/>
  <c r="AD88" i="2" s="1"/>
  <c r="AC88" i="2"/>
  <c r="Z88" i="2" s="1"/>
  <c r="Y88" i="2"/>
  <c r="V88" i="2" s="1"/>
  <c r="U88" i="2"/>
  <c r="R88" i="2" s="1"/>
  <c r="Q88" i="2"/>
  <c r="N88" i="2" s="1"/>
  <c r="M88" i="2"/>
  <c r="J88" i="2" s="1"/>
  <c r="I88" i="2"/>
  <c r="F88" i="2" s="1"/>
  <c r="AL87" i="2"/>
  <c r="AH87" i="2"/>
  <c r="AD87" i="2"/>
  <c r="Z87" i="2"/>
  <c r="V87" i="2"/>
  <c r="R87" i="2"/>
  <c r="N87" i="2"/>
  <c r="J87" i="2"/>
  <c r="F87" i="2"/>
  <c r="AL86" i="2"/>
  <c r="AH86" i="2"/>
  <c r="AD86" i="2"/>
  <c r="Z86" i="2"/>
  <c r="V86" i="2"/>
  <c r="R86" i="2"/>
  <c r="N86" i="2"/>
  <c r="J86" i="2"/>
  <c r="F86" i="2"/>
  <c r="AL85" i="2"/>
  <c r="AH85" i="2"/>
  <c r="AD85" i="2"/>
  <c r="Z85" i="2"/>
  <c r="V85" i="2"/>
  <c r="R85" i="2"/>
  <c r="N85" i="2"/>
  <c r="J85" i="2"/>
  <c r="F85" i="2"/>
  <c r="AL84" i="2"/>
  <c r="AH84" i="2"/>
  <c r="AD84" i="2"/>
  <c r="Z84" i="2"/>
  <c r="V84" i="2"/>
  <c r="R84" i="2"/>
  <c r="N84" i="2"/>
  <c r="J84" i="2"/>
  <c r="F84" i="2"/>
  <c r="AL83" i="2"/>
  <c r="AH83" i="2"/>
  <c r="AD83" i="2"/>
  <c r="Z83" i="2"/>
  <c r="V83" i="2"/>
  <c r="R83" i="2"/>
  <c r="N83" i="2"/>
  <c r="J83" i="2"/>
  <c r="F83" i="2"/>
  <c r="AL82" i="2"/>
  <c r="AH82" i="2"/>
  <c r="AD82" i="2"/>
  <c r="Z82" i="2"/>
  <c r="V82" i="2"/>
  <c r="R82" i="2"/>
  <c r="N82" i="2"/>
  <c r="J82" i="2"/>
  <c r="F82" i="2"/>
  <c r="AL81" i="2"/>
  <c r="AH81" i="2"/>
  <c r="AD81" i="2"/>
  <c r="Z81" i="2"/>
  <c r="V81" i="2"/>
  <c r="R81" i="2"/>
  <c r="N81" i="2"/>
  <c r="J81" i="2"/>
  <c r="F81" i="2"/>
  <c r="AL80" i="2"/>
  <c r="AH80" i="2"/>
  <c r="AD80" i="2"/>
  <c r="Z80" i="2"/>
  <c r="V80" i="2"/>
  <c r="R80" i="2"/>
  <c r="N80" i="2"/>
  <c r="J80" i="2"/>
  <c r="F80" i="2"/>
  <c r="AL79" i="2"/>
  <c r="AH79" i="2"/>
  <c r="AD79" i="2"/>
  <c r="Z79" i="2"/>
  <c r="V79" i="2"/>
  <c r="R79" i="2"/>
  <c r="N79" i="2"/>
  <c r="J79" i="2"/>
  <c r="F79" i="2"/>
  <c r="AL78" i="2"/>
  <c r="AH78" i="2"/>
  <c r="AD78" i="2"/>
  <c r="Z78" i="2"/>
  <c r="V78" i="2"/>
  <c r="R78" i="2"/>
  <c r="N78" i="2"/>
  <c r="J78" i="2"/>
  <c r="F78" i="2"/>
  <c r="AL77" i="2"/>
  <c r="AH77" i="2"/>
  <c r="AD77" i="2"/>
  <c r="Z77" i="2"/>
  <c r="V77" i="2"/>
  <c r="R77" i="2"/>
  <c r="N77" i="2"/>
  <c r="J77" i="2"/>
  <c r="F77" i="2"/>
  <c r="AN76" i="2"/>
  <c r="AL76" i="2" s="1"/>
  <c r="AJ76" i="2"/>
  <c r="AH76" i="2" s="1"/>
  <c r="AF76" i="2"/>
  <c r="AD76" i="2" s="1"/>
  <c r="AB76" i="2"/>
  <c r="Z76" i="2" s="1"/>
  <c r="X76" i="2"/>
  <c r="V76" i="2" s="1"/>
  <c r="T76" i="2"/>
  <c r="R76" i="2" s="1"/>
  <c r="P76" i="2"/>
  <c r="N76" i="2" s="1"/>
  <c r="L76" i="2"/>
  <c r="J76" i="2" s="1"/>
  <c r="H76" i="2"/>
  <c r="F76" i="2" s="1"/>
  <c r="AL75" i="2"/>
  <c r="AH75" i="2"/>
  <c r="AD75" i="2"/>
  <c r="Z75" i="2"/>
  <c r="V75" i="2"/>
  <c r="R75" i="2"/>
  <c r="N75" i="2"/>
  <c r="J75" i="2"/>
  <c r="F75" i="2"/>
  <c r="AL74" i="2"/>
  <c r="AH74" i="2"/>
  <c r="AD74" i="2"/>
  <c r="Z74" i="2"/>
  <c r="V74" i="2"/>
  <c r="R74" i="2"/>
  <c r="N74" i="2"/>
  <c r="J74" i="2"/>
  <c r="F74" i="2"/>
  <c r="AL73" i="2"/>
  <c r="AI73" i="2"/>
  <c r="AH73" i="2" s="1"/>
  <c r="AD73" i="2"/>
  <c r="AA73" i="2"/>
  <c r="W73" i="2"/>
  <c r="V73" i="2" s="1"/>
  <c r="S73" i="2"/>
  <c r="R73" i="2" s="1"/>
  <c r="N73" i="2"/>
  <c r="J73" i="2"/>
  <c r="F73" i="2"/>
  <c r="AL72" i="2"/>
  <c r="AH72" i="2"/>
  <c r="AD72" i="2"/>
  <c r="Z72" i="2"/>
  <c r="V72" i="2"/>
  <c r="R72" i="2"/>
  <c r="N72" i="2"/>
  <c r="J72" i="2"/>
  <c r="F72" i="2"/>
  <c r="AL71" i="2"/>
  <c r="AI71" i="2"/>
  <c r="AH71" i="2" s="1"/>
  <c r="AD71" i="2"/>
  <c r="AA71" i="2"/>
  <c r="W71" i="2"/>
  <c r="V71" i="2" s="1"/>
  <c r="S71" i="2"/>
  <c r="N71" i="2"/>
  <c r="J71" i="2"/>
  <c r="F71" i="2"/>
  <c r="AM70" i="2"/>
  <c r="AL70" i="2" s="1"/>
  <c r="AD70" i="2"/>
  <c r="O70" i="2"/>
  <c r="N70" i="2" s="1"/>
  <c r="K70" i="2"/>
  <c r="J70" i="2" s="1"/>
  <c r="G70" i="2"/>
  <c r="F70" i="2" s="1"/>
  <c r="AL69" i="2"/>
  <c r="AH69" i="2"/>
  <c r="AD69" i="2"/>
  <c r="Z69" i="2"/>
  <c r="V69" i="2"/>
  <c r="R69" i="2"/>
  <c r="N69" i="2"/>
  <c r="J69" i="2"/>
  <c r="F69" i="2"/>
  <c r="AL68" i="2"/>
  <c r="AH68" i="2"/>
  <c r="AD68" i="2"/>
  <c r="Z68" i="2"/>
  <c r="V68" i="2"/>
  <c r="R68" i="2"/>
  <c r="N68" i="2"/>
  <c r="J68" i="2"/>
  <c r="F68" i="2"/>
  <c r="AL67" i="2"/>
  <c r="AH67" i="2"/>
  <c r="AD67" i="2"/>
  <c r="Z67" i="2"/>
  <c r="V67" i="2"/>
  <c r="R67" i="2"/>
  <c r="N67" i="2"/>
  <c r="J67" i="2"/>
  <c r="F67" i="2"/>
  <c r="AL66" i="2"/>
  <c r="AH66" i="2"/>
  <c r="AD66" i="2"/>
  <c r="Z66" i="2"/>
  <c r="V66" i="2"/>
  <c r="R66" i="2"/>
  <c r="N66" i="2"/>
  <c r="J66" i="2"/>
  <c r="F66" i="2"/>
  <c r="AL65" i="2"/>
  <c r="AH65" i="2"/>
  <c r="AD65" i="2"/>
  <c r="Z65" i="2"/>
  <c r="V65" i="2"/>
  <c r="R65" i="2"/>
  <c r="N65" i="2"/>
  <c r="J65" i="2"/>
  <c r="F65" i="2"/>
  <c r="AM64" i="2"/>
  <c r="AL64" i="2" s="1"/>
  <c r="AI64" i="2"/>
  <c r="AH64" i="2" s="1"/>
  <c r="AD64" i="2"/>
  <c r="AA64" i="2"/>
  <c r="Z64" i="2" s="1"/>
  <c r="W64" i="2"/>
  <c r="V64" i="2" s="1"/>
  <c r="S64" i="2"/>
  <c r="O64" i="2"/>
  <c r="N64" i="2" s="1"/>
  <c r="K64" i="2"/>
  <c r="J64" i="2" s="1"/>
  <c r="G64" i="2"/>
  <c r="F64" i="2" s="1"/>
  <c r="AL63" i="2"/>
  <c r="AH63" i="2"/>
  <c r="AD63" i="2"/>
  <c r="Z63" i="2"/>
  <c r="V63" i="2"/>
  <c r="R63" i="2"/>
  <c r="N63" i="2"/>
  <c r="J63" i="2"/>
  <c r="F63" i="2"/>
  <c r="AL62" i="2"/>
  <c r="AH62" i="2"/>
  <c r="AD62" i="2"/>
  <c r="Z62" i="2"/>
  <c r="V62" i="2"/>
  <c r="R62" i="2"/>
  <c r="N62" i="2"/>
  <c r="J62" i="2"/>
  <c r="F62" i="2"/>
  <c r="AL61" i="2"/>
  <c r="AH61" i="2"/>
  <c r="AD61" i="2"/>
  <c r="Z61" i="2"/>
  <c r="V61" i="2"/>
  <c r="R61" i="2"/>
  <c r="N61" i="2"/>
  <c r="J61" i="2"/>
  <c r="F61" i="2"/>
  <c r="AL60" i="2"/>
  <c r="AH60" i="2"/>
  <c r="AD60" i="2"/>
  <c r="Z60" i="2"/>
  <c r="V60" i="2"/>
  <c r="R60" i="2"/>
  <c r="N60" i="2"/>
  <c r="J60" i="2"/>
  <c r="F60" i="2"/>
  <c r="AL59" i="2"/>
  <c r="AH59" i="2"/>
  <c r="AD59" i="2"/>
  <c r="Z59" i="2"/>
  <c r="V59" i="2"/>
  <c r="R59" i="2"/>
  <c r="N59" i="2"/>
  <c r="J59" i="2"/>
  <c r="F59" i="2"/>
  <c r="AM58" i="2"/>
  <c r="AL58" i="2" s="1"/>
  <c r="AI58" i="2"/>
  <c r="AH58" i="2" s="1"/>
  <c r="AD58" i="2"/>
  <c r="AA58" i="2"/>
  <c r="Z58" i="2" s="1"/>
  <c r="W58" i="2"/>
  <c r="V58" i="2" s="1"/>
  <c r="S58" i="2"/>
  <c r="R58" i="2" s="1"/>
  <c r="O58" i="2"/>
  <c r="N58" i="2" s="1"/>
  <c r="K58" i="2"/>
  <c r="J58" i="2" s="1"/>
  <c r="G58" i="2"/>
  <c r="F58" i="2" s="1"/>
  <c r="AO57" i="2"/>
  <c r="AN57" i="2"/>
  <c r="AM57" i="2"/>
  <c r="AK57" i="2"/>
  <c r="AJ57" i="2"/>
  <c r="AI57" i="2"/>
  <c r="AD57" i="2"/>
  <c r="AC57" i="2"/>
  <c r="AB57" i="2"/>
  <c r="AA57" i="2"/>
  <c r="Y57" i="2"/>
  <c r="X57" i="2"/>
  <c r="W57" i="2"/>
  <c r="U57" i="2"/>
  <c r="T57" i="2"/>
  <c r="S57" i="2"/>
  <c r="Q57" i="2"/>
  <c r="P57" i="2"/>
  <c r="O57" i="2"/>
  <c r="M57" i="2"/>
  <c r="L57" i="2"/>
  <c r="K57" i="2"/>
  <c r="I57" i="2"/>
  <c r="H57" i="2"/>
  <c r="G57" i="2"/>
  <c r="AO56" i="2"/>
  <c r="AN56" i="2"/>
  <c r="AM56" i="2"/>
  <c r="AK56" i="2"/>
  <c r="AJ56" i="2"/>
  <c r="AD56" i="2"/>
  <c r="AC56" i="2"/>
  <c r="AB56" i="2"/>
  <c r="AA56" i="2"/>
  <c r="Y56" i="2"/>
  <c r="X56" i="2"/>
  <c r="W56" i="2"/>
  <c r="U56" i="2"/>
  <c r="T56" i="2"/>
  <c r="S56" i="2"/>
  <c r="Q56" i="2"/>
  <c r="P56" i="2"/>
  <c r="O56" i="2"/>
  <c r="M56" i="2"/>
  <c r="L56" i="2"/>
  <c r="K56" i="2"/>
  <c r="I56" i="2"/>
  <c r="H56" i="2"/>
  <c r="G56" i="2"/>
  <c r="AO55" i="2"/>
  <c r="AN55" i="2"/>
  <c r="AM55" i="2"/>
  <c r="AK55" i="2"/>
  <c r="AJ55" i="2"/>
  <c r="AD55" i="2"/>
  <c r="AC55" i="2"/>
  <c r="AB55" i="2"/>
  <c r="Y55" i="2"/>
  <c r="X55" i="2"/>
  <c r="U55" i="2"/>
  <c r="T55" i="2"/>
  <c r="Q55" i="2"/>
  <c r="P55" i="2"/>
  <c r="O55" i="2"/>
  <c r="M55" i="2"/>
  <c r="L55" i="2"/>
  <c r="K55" i="2"/>
  <c r="I55" i="2"/>
  <c r="H55" i="2"/>
  <c r="G55" i="2"/>
  <c r="AO54" i="2"/>
  <c r="AN54" i="2"/>
  <c r="AK54" i="2"/>
  <c r="AJ54" i="2"/>
  <c r="AD54" i="2"/>
  <c r="AC54" i="2"/>
  <c r="AB54" i="2"/>
  <c r="Y54" i="2"/>
  <c r="X54" i="2"/>
  <c r="U54" i="2"/>
  <c r="T54" i="2"/>
  <c r="Q54" i="2"/>
  <c r="P54" i="2"/>
  <c r="M54" i="2"/>
  <c r="L54" i="2"/>
  <c r="I54" i="2"/>
  <c r="H54" i="2"/>
  <c r="G54" i="2"/>
  <c r="AO53" i="2"/>
  <c r="AN53" i="2"/>
  <c r="AM53" i="2"/>
  <c r="AK53" i="2"/>
  <c r="AJ53" i="2"/>
  <c r="AD53" i="2"/>
  <c r="AC53" i="2"/>
  <c r="AB53" i="2"/>
  <c r="Y53" i="2"/>
  <c r="X53" i="2"/>
  <c r="U53" i="2"/>
  <c r="T53" i="2"/>
  <c r="Q53" i="2"/>
  <c r="P53" i="2"/>
  <c r="O53" i="2"/>
  <c r="M53" i="2"/>
  <c r="L53" i="2"/>
  <c r="K53" i="2"/>
  <c r="I53" i="2"/>
  <c r="H53" i="2"/>
  <c r="G53" i="2"/>
  <c r="AG52" i="2"/>
  <c r="AF52" i="2"/>
  <c r="AL51" i="2"/>
  <c r="AH51" i="2"/>
  <c r="AD51" i="2"/>
  <c r="Z51" i="2"/>
  <c r="V51" i="2"/>
  <c r="R51" i="2"/>
  <c r="N51" i="2"/>
  <c r="J51" i="2"/>
  <c r="F51" i="2"/>
  <c r="AM50" i="2"/>
  <c r="AL50" i="2" s="1"/>
  <c r="AH50" i="2"/>
  <c r="AD50" i="2"/>
  <c r="AA50" i="2"/>
  <c r="Z50" i="2" s="1"/>
  <c r="V50" i="2"/>
  <c r="R50" i="2"/>
  <c r="N50" i="2"/>
  <c r="J50" i="2"/>
  <c r="G50" i="2"/>
  <c r="F50" i="2" s="1"/>
  <c r="AL49" i="2"/>
  <c r="AH49" i="2"/>
  <c r="AD49" i="2"/>
  <c r="Z49" i="2"/>
  <c r="V49" i="2"/>
  <c r="R49" i="2"/>
  <c r="N49" i="2"/>
  <c r="J49" i="2"/>
  <c r="F49" i="2"/>
  <c r="AL48" i="2"/>
  <c r="AH48" i="2"/>
  <c r="AD48" i="2"/>
  <c r="Z48" i="2"/>
  <c r="V48" i="2"/>
  <c r="R48" i="2"/>
  <c r="N48" i="2"/>
  <c r="J48" i="2"/>
  <c r="F48" i="2"/>
  <c r="AL47" i="2"/>
  <c r="AH47" i="2"/>
  <c r="AD47" i="2"/>
  <c r="Z47" i="2"/>
  <c r="V47" i="2"/>
  <c r="R47" i="2"/>
  <c r="N47" i="2"/>
  <c r="J47" i="2"/>
  <c r="F47" i="2"/>
  <c r="AL46" i="2"/>
  <c r="AH46" i="2"/>
  <c r="AD46" i="2"/>
  <c r="Z46" i="2"/>
  <c r="V46" i="2"/>
  <c r="R46" i="2"/>
  <c r="N46" i="2"/>
  <c r="J46" i="2"/>
  <c r="F46" i="2"/>
  <c r="AL45" i="2"/>
  <c r="AH45" i="2"/>
  <c r="AD45" i="2"/>
  <c r="Z45" i="2"/>
  <c r="V45" i="2"/>
  <c r="R45" i="2"/>
  <c r="N45" i="2"/>
  <c r="J45" i="2"/>
  <c r="F45" i="2"/>
  <c r="AL44" i="2"/>
  <c r="AH44" i="2"/>
  <c r="AD44" i="2"/>
  <c r="Z44" i="2"/>
  <c r="V44" i="2"/>
  <c r="R44" i="2"/>
  <c r="N44" i="2"/>
  <c r="J44" i="2"/>
  <c r="F44" i="2"/>
  <c r="AL43" i="2"/>
  <c r="AH43" i="2"/>
  <c r="AD43" i="2"/>
  <c r="Z43" i="2"/>
  <c r="V43" i="2"/>
  <c r="R43" i="2"/>
  <c r="N43" i="2"/>
  <c r="J43" i="2"/>
  <c r="F43" i="2"/>
  <c r="AL42" i="2"/>
  <c r="AH42" i="2"/>
  <c r="AD42" i="2"/>
  <c r="Z42" i="2"/>
  <c r="V42" i="2"/>
  <c r="R42" i="2"/>
  <c r="N42" i="2"/>
  <c r="J42" i="2"/>
  <c r="F42" i="2"/>
  <c r="AL41" i="2"/>
  <c r="AH41" i="2"/>
  <c r="AD41" i="2"/>
  <c r="Z41" i="2"/>
  <c r="V41" i="2"/>
  <c r="R41" i="2"/>
  <c r="N41" i="2"/>
  <c r="J41" i="2"/>
  <c r="F41" i="2"/>
  <c r="AL40" i="2"/>
  <c r="AH40" i="2"/>
  <c r="AD40" i="2"/>
  <c r="Z40" i="2"/>
  <c r="V40" i="2"/>
  <c r="R40" i="2"/>
  <c r="N40" i="2"/>
  <c r="J40" i="2"/>
  <c r="F40" i="2"/>
  <c r="AL39" i="2"/>
  <c r="AH39" i="2"/>
  <c r="AD39" i="2"/>
  <c r="Z39" i="2"/>
  <c r="V39" i="2"/>
  <c r="R39" i="2"/>
  <c r="N39" i="2"/>
  <c r="J39" i="2"/>
  <c r="F39" i="2"/>
  <c r="AL38" i="2"/>
  <c r="AH38" i="2"/>
  <c r="AD38" i="2"/>
  <c r="Z38" i="2"/>
  <c r="V38" i="2"/>
  <c r="R38" i="2"/>
  <c r="N38" i="2"/>
  <c r="J38" i="2"/>
  <c r="F38" i="2"/>
  <c r="AL37" i="2"/>
  <c r="AH37" i="2"/>
  <c r="AD37" i="2"/>
  <c r="Z37" i="2"/>
  <c r="V37" i="2"/>
  <c r="R37" i="2"/>
  <c r="N37" i="2"/>
  <c r="J37" i="2"/>
  <c r="F37" i="2"/>
  <c r="AL36" i="2"/>
  <c r="AH36" i="2"/>
  <c r="AD36" i="2"/>
  <c r="Z36" i="2"/>
  <c r="V36" i="2"/>
  <c r="R36" i="2"/>
  <c r="N36" i="2"/>
  <c r="J36" i="2"/>
  <c r="F36" i="2"/>
  <c r="AL35" i="2"/>
  <c r="AH35" i="2"/>
  <c r="AD35" i="2"/>
  <c r="Z35" i="2"/>
  <c r="V35" i="2"/>
  <c r="R35" i="2"/>
  <c r="N35" i="2"/>
  <c r="J35" i="2"/>
  <c r="F35" i="2"/>
  <c r="AN34" i="2"/>
  <c r="AL34" i="2" s="1"/>
  <c r="AJ34" i="2"/>
  <c r="AH34" i="2" s="1"/>
  <c r="AF34" i="2"/>
  <c r="AD34" i="2" s="1"/>
  <c r="AB34" i="2"/>
  <c r="Z34" i="2" s="1"/>
  <c r="X34" i="2"/>
  <c r="V34" i="2" s="1"/>
  <c r="T34" i="2"/>
  <c r="R34" i="2" s="1"/>
  <c r="P34" i="2"/>
  <c r="N34" i="2" s="1"/>
  <c r="L34" i="2"/>
  <c r="J34" i="2" s="1"/>
  <c r="H34" i="2"/>
  <c r="F34" i="2" s="1"/>
  <c r="AL33" i="2"/>
  <c r="AH33" i="2"/>
  <c r="AD33" i="2"/>
  <c r="Z33" i="2"/>
  <c r="V33" i="2"/>
  <c r="R33" i="2"/>
  <c r="N33" i="2"/>
  <c r="J33" i="2"/>
  <c r="F33" i="2"/>
  <c r="AL32" i="2"/>
  <c r="AH32" i="2"/>
  <c r="AD32" i="2"/>
  <c r="Z32" i="2"/>
  <c r="V32" i="2"/>
  <c r="R32" i="2"/>
  <c r="N32" i="2"/>
  <c r="J32" i="2"/>
  <c r="F32" i="2"/>
  <c r="AL31" i="2"/>
  <c r="AH31" i="2"/>
  <c r="AD31" i="2"/>
  <c r="Z31" i="2"/>
  <c r="V31" i="2"/>
  <c r="R31" i="2"/>
  <c r="N31" i="2"/>
  <c r="J31" i="2"/>
  <c r="F31" i="2"/>
  <c r="AM30" i="2"/>
  <c r="AL30" i="2" s="1"/>
  <c r="AI30" i="2"/>
  <c r="AH30" i="2" s="1"/>
  <c r="AD30" i="2"/>
  <c r="AA30" i="2"/>
  <c r="Z30" i="2" s="1"/>
  <c r="W30" i="2"/>
  <c r="V30" i="2" s="1"/>
  <c r="S30" i="2"/>
  <c r="R30" i="2" s="1"/>
  <c r="O30" i="2"/>
  <c r="N30" i="2" s="1"/>
  <c r="K30" i="2"/>
  <c r="J30" i="2" s="1"/>
  <c r="F30" i="2"/>
  <c r="AL29" i="2"/>
  <c r="AH29" i="2"/>
  <c r="AD29" i="2"/>
  <c r="Z29" i="2"/>
  <c r="V29" i="2"/>
  <c r="R29" i="2"/>
  <c r="N29" i="2"/>
  <c r="J29" i="2"/>
  <c r="F29" i="2"/>
  <c r="AL28" i="2"/>
  <c r="AH28" i="2"/>
  <c r="AD28" i="2"/>
  <c r="Z28" i="2"/>
  <c r="V28" i="2"/>
  <c r="R28" i="2"/>
  <c r="N28" i="2"/>
  <c r="J28" i="2"/>
  <c r="F28" i="2"/>
  <c r="AL27" i="2"/>
  <c r="AH27" i="2"/>
  <c r="AD27" i="2"/>
  <c r="Z27" i="2"/>
  <c r="V27" i="2"/>
  <c r="R27" i="2"/>
  <c r="N27" i="2"/>
  <c r="J27" i="2"/>
  <c r="F27" i="2"/>
  <c r="AM26" i="2"/>
  <c r="AL26" i="2" s="1"/>
  <c r="AI26" i="2"/>
  <c r="AH26" i="2" s="1"/>
  <c r="AD26" i="2"/>
  <c r="AA26" i="2"/>
  <c r="Z26" i="2" s="1"/>
  <c r="W26" i="2"/>
  <c r="V26" i="2" s="1"/>
  <c r="S26" i="2"/>
  <c r="R26" i="2" s="1"/>
  <c r="O26" i="2"/>
  <c r="N26" i="2" s="1"/>
  <c r="K26" i="2"/>
  <c r="F26" i="2"/>
  <c r="AL25" i="2"/>
  <c r="AH25" i="2"/>
  <c r="AD25" i="2"/>
  <c r="Z25" i="2"/>
  <c r="V25" i="2"/>
  <c r="R25" i="2"/>
  <c r="N25" i="2"/>
  <c r="J25" i="2"/>
  <c r="F25" i="2"/>
  <c r="AL24" i="2"/>
  <c r="AH24" i="2"/>
  <c r="AD24" i="2"/>
  <c r="Z24" i="2"/>
  <c r="V24" i="2"/>
  <c r="R24" i="2"/>
  <c r="N24" i="2"/>
  <c r="J24" i="2"/>
  <c r="F24" i="2"/>
  <c r="AL23" i="2"/>
  <c r="AH23" i="2"/>
  <c r="AD23" i="2"/>
  <c r="Z23" i="2"/>
  <c r="V23" i="2"/>
  <c r="R23" i="2"/>
  <c r="N23" i="2"/>
  <c r="J23" i="2"/>
  <c r="F23" i="2"/>
  <c r="AM22" i="2"/>
  <c r="AL22" i="2" s="1"/>
  <c r="AI22" i="2"/>
  <c r="AH22" i="2" s="1"/>
  <c r="AD22" i="2"/>
  <c r="AA22" i="2"/>
  <c r="Z22" i="2" s="1"/>
  <c r="W22" i="2"/>
  <c r="V22" i="2" s="1"/>
  <c r="S22" i="2"/>
  <c r="R22" i="2" s="1"/>
  <c r="O22" i="2"/>
  <c r="N22" i="2" s="1"/>
  <c r="K22" i="2"/>
  <c r="J22" i="2" s="1"/>
  <c r="F22" i="2"/>
  <c r="AN21" i="2"/>
  <c r="AL21" i="2" s="1"/>
  <c r="AJ21" i="2"/>
  <c r="AH21" i="2" s="1"/>
  <c r="AD21" i="2"/>
  <c r="AB21" i="2"/>
  <c r="Z21" i="2" s="1"/>
  <c r="X21" i="2"/>
  <c r="V21" i="2" s="1"/>
  <c r="T21" i="2"/>
  <c r="R21" i="2" s="1"/>
  <c r="P21" i="2"/>
  <c r="N21" i="2" s="1"/>
  <c r="L21" i="2"/>
  <c r="K21" i="2"/>
  <c r="H21" i="2"/>
  <c r="G21" i="2"/>
  <c r="AO20" i="2"/>
  <c r="AN20" i="2"/>
  <c r="AM20" i="2"/>
  <c r="AJ20" i="2"/>
  <c r="AH20" i="2" s="1"/>
  <c r="AD20" i="2"/>
  <c r="AC20" i="2"/>
  <c r="AB20" i="2"/>
  <c r="AA20" i="2"/>
  <c r="X20" i="2"/>
  <c r="W20" i="2"/>
  <c r="T20" i="2"/>
  <c r="S20" i="2"/>
  <c r="P20" i="2"/>
  <c r="O20" i="2"/>
  <c r="L20" i="2"/>
  <c r="K20" i="2"/>
  <c r="H20" i="2"/>
  <c r="G20" i="2"/>
  <c r="AO19" i="2"/>
  <c r="AN19" i="2"/>
  <c r="AM19" i="2"/>
  <c r="AJ19" i="2"/>
  <c r="AH19" i="2" s="1"/>
  <c r="AD19" i="2"/>
  <c r="AC19" i="2"/>
  <c r="AB19" i="2"/>
  <c r="AA19" i="2"/>
  <c r="X19" i="2"/>
  <c r="W19" i="2"/>
  <c r="T19" i="2"/>
  <c r="S19" i="2"/>
  <c r="P19" i="2"/>
  <c r="O19" i="2"/>
  <c r="L19" i="2"/>
  <c r="K19" i="2"/>
  <c r="H19" i="2"/>
  <c r="G19" i="2"/>
  <c r="AK18" i="2"/>
  <c r="AI18" i="2"/>
  <c r="AG18" i="2"/>
  <c r="AF18" i="2"/>
  <c r="Y18" i="2"/>
  <c r="U18" i="2"/>
  <c r="Q18" i="2"/>
  <c r="M18" i="2"/>
  <c r="AL17" i="2"/>
  <c r="AH17" i="2"/>
  <c r="AD17" i="2"/>
  <c r="AL16" i="2"/>
  <c r="AH16" i="2"/>
  <c r="AD16" i="2"/>
  <c r="AL15" i="2"/>
  <c r="AH15" i="2"/>
  <c r="AD15" i="2"/>
  <c r="AL14" i="2"/>
  <c r="AH14" i="2"/>
  <c r="AD14" i="2"/>
  <c r="Z14" i="2"/>
  <c r="V14" i="2"/>
  <c r="R14" i="2"/>
  <c r="N14" i="2"/>
  <c r="J14" i="2"/>
  <c r="F14" i="2"/>
  <c r="AM13" i="2"/>
  <c r="AI13" i="2"/>
  <c r="AE13" i="2"/>
  <c r="AL486" i="1"/>
  <c r="AH486" i="1"/>
  <c r="AD486" i="1"/>
  <c r="Z486" i="1"/>
  <c r="V486" i="1"/>
  <c r="R486" i="1"/>
  <c r="N486" i="1"/>
  <c r="J486" i="1"/>
  <c r="F486" i="1"/>
  <c r="AL485" i="1"/>
  <c r="AH485" i="1"/>
  <c r="AD485" i="1"/>
  <c r="Z485" i="1"/>
  <c r="V485" i="1"/>
  <c r="R485" i="1"/>
  <c r="N485" i="1"/>
  <c r="J485" i="1"/>
  <c r="F485" i="1"/>
  <c r="AL484" i="1"/>
  <c r="AH484" i="1"/>
  <c r="AD484" i="1"/>
  <c r="Z484" i="1"/>
  <c r="V484" i="1"/>
  <c r="R484" i="1"/>
  <c r="N484" i="1"/>
  <c r="J484" i="1"/>
  <c r="F484" i="1"/>
  <c r="AL483" i="1"/>
  <c r="AH483" i="1"/>
  <c r="AD483" i="1"/>
  <c r="Z483" i="1"/>
  <c r="V483" i="1"/>
  <c r="R483" i="1"/>
  <c r="N483" i="1"/>
  <c r="J483" i="1"/>
  <c r="F483" i="1"/>
  <c r="AL482" i="1"/>
  <c r="AH482" i="1"/>
  <c r="AD482" i="1"/>
  <c r="Z482" i="1"/>
  <c r="V482" i="1"/>
  <c r="R482" i="1"/>
  <c r="N482" i="1"/>
  <c r="J482" i="1"/>
  <c r="F482" i="1"/>
  <c r="AL481" i="1"/>
  <c r="AH481" i="1"/>
  <c r="AD481" i="1"/>
  <c r="Z481" i="1"/>
  <c r="V481" i="1"/>
  <c r="R481" i="1"/>
  <c r="N481" i="1"/>
  <c r="J481" i="1"/>
  <c r="F481" i="1"/>
  <c r="AL480" i="1"/>
  <c r="AH480" i="1"/>
  <c r="AD480" i="1"/>
  <c r="Z480" i="1"/>
  <c r="V480" i="1"/>
  <c r="R480" i="1"/>
  <c r="N480" i="1"/>
  <c r="J480" i="1"/>
  <c r="F480" i="1"/>
  <c r="AL479" i="1"/>
  <c r="AH479" i="1"/>
  <c r="AD479" i="1"/>
  <c r="Z479" i="1"/>
  <c r="V479" i="1"/>
  <c r="R479" i="1"/>
  <c r="N479" i="1"/>
  <c r="J479" i="1"/>
  <c r="F479" i="1"/>
  <c r="AL478" i="1"/>
  <c r="AH478" i="1"/>
  <c r="AD478" i="1"/>
  <c r="Z478" i="1"/>
  <c r="V478" i="1"/>
  <c r="R478" i="1"/>
  <c r="N478" i="1"/>
  <c r="J478" i="1"/>
  <c r="F478" i="1"/>
  <c r="AL477" i="1"/>
  <c r="AH477" i="1"/>
  <c r="AD477" i="1"/>
  <c r="Z477" i="1"/>
  <c r="V477" i="1"/>
  <c r="R477" i="1"/>
  <c r="N477" i="1"/>
  <c r="J477" i="1"/>
  <c r="F477" i="1"/>
  <c r="AL476" i="1"/>
  <c r="AH476" i="1"/>
  <c r="AD476" i="1"/>
  <c r="Z476" i="1"/>
  <c r="V476" i="1"/>
  <c r="R476" i="1"/>
  <c r="N476" i="1"/>
  <c r="J476" i="1"/>
  <c r="F476" i="1"/>
  <c r="AO475" i="1"/>
  <c r="AL475" i="1" s="1"/>
  <c r="AH475" i="1"/>
  <c r="AD475" i="1"/>
  <c r="AC475" i="1"/>
  <c r="Z475" i="1" s="1"/>
  <c r="Y475" i="1"/>
  <c r="V475" i="1" s="1"/>
  <c r="U475" i="1"/>
  <c r="R475" i="1" s="1"/>
  <c r="Q475" i="1"/>
  <c r="N475" i="1" s="1"/>
  <c r="M475" i="1"/>
  <c r="J475" i="1" s="1"/>
  <c r="I475" i="1"/>
  <c r="F475" i="1" s="1"/>
  <c r="AL474" i="1"/>
  <c r="AH474" i="1"/>
  <c r="AD474" i="1"/>
  <c r="Z474" i="1"/>
  <c r="V474" i="1"/>
  <c r="R474" i="1"/>
  <c r="N474" i="1"/>
  <c r="J474" i="1"/>
  <c r="F474" i="1"/>
  <c r="AL473" i="1"/>
  <c r="AH473" i="1"/>
  <c r="AD473" i="1"/>
  <c r="Z473" i="1"/>
  <c r="V473" i="1"/>
  <c r="R473" i="1"/>
  <c r="N473" i="1"/>
  <c r="J473" i="1"/>
  <c r="F473" i="1"/>
  <c r="AL472" i="1"/>
  <c r="AH472" i="1"/>
  <c r="AD472" i="1"/>
  <c r="Z472" i="1"/>
  <c r="V472" i="1"/>
  <c r="R472" i="1"/>
  <c r="N472" i="1"/>
  <c r="J472" i="1"/>
  <c r="F472" i="1"/>
  <c r="AL471" i="1"/>
  <c r="AH471" i="1"/>
  <c r="AD471" i="1"/>
  <c r="Z471" i="1"/>
  <c r="V471" i="1"/>
  <c r="R471" i="1"/>
  <c r="N471" i="1"/>
  <c r="J471" i="1"/>
  <c r="F471" i="1"/>
  <c r="AL470" i="1"/>
  <c r="AH470" i="1"/>
  <c r="AD470" i="1"/>
  <c r="Z470" i="1"/>
  <c r="V470" i="1"/>
  <c r="R470" i="1"/>
  <c r="N470" i="1"/>
  <c r="J470" i="1"/>
  <c r="F470" i="1"/>
  <c r="AL469" i="1"/>
  <c r="AH469" i="1"/>
  <c r="AD469" i="1"/>
  <c r="Z469" i="1"/>
  <c r="V469" i="1"/>
  <c r="R469" i="1"/>
  <c r="N469" i="1"/>
  <c r="J469" i="1"/>
  <c r="F469" i="1"/>
  <c r="AL468" i="1"/>
  <c r="AH468" i="1"/>
  <c r="AD468" i="1"/>
  <c r="Z468" i="1"/>
  <c r="V468" i="1"/>
  <c r="R468" i="1"/>
  <c r="N468" i="1"/>
  <c r="J468" i="1"/>
  <c r="F468" i="1"/>
  <c r="AL467" i="1"/>
  <c r="AH467" i="1"/>
  <c r="AD467" i="1"/>
  <c r="Z467" i="1"/>
  <c r="V467" i="1"/>
  <c r="R467" i="1"/>
  <c r="N467" i="1"/>
  <c r="J467" i="1"/>
  <c r="F467" i="1"/>
  <c r="AL466" i="1"/>
  <c r="AH466" i="1"/>
  <c r="AD466" i="1"/>
  <c r="Z466" i="1"/>
  <c r="V466" i="1"/>
  <c r="R466" i="1"/>
  <c r="N466" i="1"/>
  <c r="J466" i="1"/>
  <c r="F466" i="1"/>
  <c r="AL465" i="1"/>
  <c r="AH465" i="1"/>
  <c r="AD465" i="1"/>
  <c r="Z465" i="1"/>
  <c r="V465" i="1"/>
  <c r="R465" i="1"/>
  <c r="N465" i="1"/>
  <c r="J465" i="1"/>
  <c r="F465" i="1"/>
  <c r="AL464" i="1"/>
  <c r="AH464" i="1"/>
  <c r="AD464" i="1"/>
  <c r="Z464" i="1"/>
  <c r="V464" i="1"/>
  <c r="R464" i="1"/>
  <c r="N464" i="1"/>
  <c r="J464" i="1"/>
  <c r="F464" i="1"/>
  <c r="AO463" i="1"/>
  <c r="AL463" i="1" s="1"/>
  <c r="AH463" i="1"/>
  <c r="AD463" i="1"/>
  <c r="AC463" i="1"/>
  <c r="Z463" i="1" s="1"/>
  <c r="Y463" i="1"/>
  <c r="U463" i="1"/>
  <c r="Q463" i="1"/>
  <c r="N463" i="1" s="1"/>
  <c r="M463" i="1"/>
  <c r="J463" i="1" s="1"/>
  <c r="I463" i="1"/>
  <c r="F463" i="1" s="1"/>
  <c r="AK462" i="1"/>
  <c r="AH462" i="1" s="1"/>
  <c r="AG462" i="1"/>
  <c r="AD462" i="1" s="1"/>
  <c r="AL461" i="1"/>
  <c r="AH461" i="1"/>
  <c r="AD461" i="1"/>
  <c r="Z461" i="1"/>
  <c r="V461" i="1"/>
  <c r="R461" i="1"/>
  <c r="N461" i="1"/>
  <c r="J461" i="1"/>
  <c r="F461" i="1"/>
  <c r="AL460" i="1"/>
  <c r="AH460" i="1"/>
  <c r="AD460" i="1"/>
  <c r="Z460" i="1"/>
  <c r="V460" i="1"/>
  <c r="R460" i="1"/>
  <c r="N460" i="1"/>
  <c r="J460" i="1"/>
  <c r="F460" i="1"/>
  <c r="AH459" i="1"/>
  <c r="AD459" i="1"/>
  <c r="Z459" i="1"/>
  <c r="V459" i="1"/>
  <c r="R459" i="1"/>
  <c r="N459" i="1"/>
  <c r="J459" i="1"/>
  <c r="F459" i="1"/>
  <c r="AH458" i="1"/>
  <c r="AD458" i="1"/>
  <c r="Z458" i="1"/>
  <c r="V458" i="1"/>
  <c r="R458" i="1"/>
  <c r="N458" i="1"/>
  <c r="J458" i="1"/>
  <c r="F458" i="1"/>
  <c r="AH457" i="1"/>
  <c r="AD457" i="1"/>
  <c r="Z457" i="1"/>
  <c r="V457" i="1"/>
  <c r="R457" i="1"/>
  <c r="N457" i="1"/>
  <c r="J457" i="1"/>
  <c r="F457" i="1"/>
  <c r="AO456" i="1"/>
  <c r="AL456" i="1" s="1"/>
  <c r="AK456" i="1"/>
  <c r="AH456" i="1" s="1"/>
  <c r="AG456" i="1"/>
  <c r="AD456" i="1" s="1"/>
  <c r="AC456" i="1"/>
  <c r="Z456" i="1" s="1"/>
  <c r="Y456" i="1"/>
  <c r="V456" i="1" s="1"/>
  <c r="U456" i="1"/>
  <c r="R456" i="1" s="1"/>
  <c r="Q456" i="1"/>
  <c r="N456" i="1" s="1"/>
  <c r="M456" i="1"/>
  <c r="J456" i="1" s="1"/>
  <c r="I456" i="1"/>
  <c r="F456" i="1" s="1"/>
  <c r="AL455" i="1"/>
  <c r="AH455" i="1"/>
  <c r="AD455" i="1"/>
  <c r="Z455" i="1"/>
  <c r="V455" i="1"/>
  <c r="R455" i="1"/>
  <c r="N455" i="1"/>
  <c r="J455" i="1"/>
  <c r="F455" i="1"/>
  <c r="AO454" i="1"/>
  <c r="AL454" i="1" s="1"/>
  <c r="AK454" i="1"/>
  <c r="AH454" i="1" s="1"/>
  <c r="AG454" i="1"/>
  <c r="AD454" i="1" s="1"/>
  <c r="AC454" i="1"/>
  <c r="Z454" i="1" s="1"/>
  <c r="Y454" i="1"/>
  <c r="V454" i="1" s="1"/>
  <c r="U454" i="1"/>
  <c r="R454" i="1" s="1"/>
  <c r="Q454" i="1"/>
  <c r="N454" i="1" s="1"/>
  <c r="M454" i="1"/>
  <c r="J454" i="1" s="1"/>
  <c r="I454" i="1"/>
  <c r="F454" i="1" s="1"/>
  <c r="AL453" i="1"/>
  <c r="AH453" i="1"/>
  <c r="AD453" i="1"/>
  <c r="Z453" i="1"/>
  <c r="V453" i="1"/>
  <c r="R453" i="1"/>
  <c r="N453" i="1"/>
  <c r="J453" i="1"/>
  <c r="F453" i="1"/>
  <c r="AO452" i="1"/>
  <c r="AL452" i="1" s="1"/>
  <c r="AK452" i="1"/>
  <c r="AH452" i="1" s="1"/>
  <c r="AG452" i="1"/>
  <c r="AD452" i="1" s="1"/>
  <c r="AC452" i="1"/>
  <c r="Z452" i="1" s="1"/>
  <c r="Y452" i="1"/>
  <c r="V452" i="1" s="1"/>
  <c r="U452" i="1"/>
  <c r="R452" i="1" s="1"/>
  <c r="Q452" i="1"/>
  <c r="N452" i="1" s="1"/>
  <c r="M452" i="1"/>
  <c r="J452" i="1" s="1"/>
  <c r="I452" i="1"/>
  <c r="F452" i="1" s="1"/>
  <c r="AL451" i="1"/>
  <c r="AH451" i="1"/>
  <c r="AD451" i="1"/>
  <c r="Z451" i="1"/>
  <c r="V451" i="1"/>
  <c r="R451" i="1"/>
  <c r="N451" i="1"/>
  <c r="J451" i="1"/>
  <c r="F451" i="1"/>
  <c r="AL450" i="1"/>
  <c r="AH450" i="1"/>
  <c r="AD450" i="1"/>
  <c r="Z450" i="1"/>
  <c r="V450" i="1"/>
  <c r="R450" i="1"/>
  <c r="N450" i="1"/>
  <c r="J450" i="1"/>
  <c r="F450" i="1"/>
  <c r="AL449" i="1"/>
  <c r="AH449" i="1"/>
  <c r="AD449" i="1"/>
  <c r="AC449" i="1"/>
  <c r="Z449" i="1" s="1"/>
  <c r="Y449" i="1"/>
  <c r="V449" i="1" s="1"/>
  <c r="U449" i="1"/>
  <c r="R449" i="1" s="1"/>
  <c r="Q449" i="1"/>
  <c r="N449" i="1" s="1"/>
  <c r="M449" i="1"/>
  <c r="J449" i="1" s="1"/>
  <c r="I449" i="1"/>
  <c r="F449" i="1" s="1"/>
  <c r="AL448" i="1"/>
  <c r="AH448" i="1"/>
  <c r="AD448" i="1"/>
  <c r="Z448" i="1"/>
  <c r="V448" i="1"/>
  <c r="R448" i="1"/>
  <c r="N448" i="1"/>
  <c r="J448" i="1"/>
  <c r="F448" i="1"/>
  <c r="AL447" i="1"/>
  <c r="AH447" i="1"/>
  <c r="AD447" i="1"/>
  <c r="Z447" i="1"/>
  <c r="V447" i="1"/>
  <c r="R447" i="1"/>
  <c r="N447" i="1"/>
  <c r="J447" i="1"/>
  <c r="F447" i="1"/>
  <c r="AL446" i="1"/>
  <c r="AH446" i="1"/>
  <c r="AD446" i="1"/>
  <c r="Z446" i="1"/>
  <c r="V446" i="1"/>
  <c r="R446" i="1"/>
  <c r="N446" i="1"/>
  <c r="J446" i="1"/>
  <c r="F446" i="1"/>
  <c r="AL445" i="1"/>
  <c r="AH445" i="1"/>
  <c r="AD445" i="1"/>
  <c r="Z445" i="1"/>
  <c r="V445" i="1"/>
  <c r="R445" i="1"/>
  <c r="N445" i="1"/>
  <c r="J445" i="1"/>
  <c r="F445" i="1"/>
  <c r="AL444" i="1"/>
  <c r="AH444" i="1"/>
  <c r="AD444" i="1"/>
  <c r="Z444" i="1"/>
  <c r="V444" i="1"/>
  <c r="R444" i="1"/>
  <c r="N444" i="1"/>
  <c r="J444" i="1"/>
  <c r="F444" i="1"/>
  <c r="AL443" i="1"/>
  <c r="AH443" i="1"/>
  <c r="AD443" i="1"/>
  <c r="Z443" i="1"/>
  <c r="V443" i="1"/>
  <c r="R443" i="1"/>
  <c r="N443" i="1"/>
  <c r="J443" i="1"/>
  <c r="F443" i="1"/>
  <c r="AL442" i="1"/>
  <c r="AH442" i="1"/>
  <c r="AD442" i="1"/>
  <c r="Z442" i="1"/>
  <c r="V442" i="1"/>
  <c r="R442" i="1"/>
  <c r="N442" i="1"/>
  <c r="J442" i="1"/>
  <c r="F442" i="1"/>
  <c r="AL441" i="1"/>
  <c r="AH441" i="1"/>
  <c r="AD441" i="1"/>
  <c r="Z441" i="1"/>
  <c r="V441" i="1"/>
  <c r="R441" i="1"/>
  <c r="N441" i="1"/>
  <c r="J441" i="1"/>
  <c r="F441" i="1"/>
  <c r="AL440" i="1"/>
  <c r="AH440" i="1"/>
  <c r="AD440" i="1"/>
  <c r="Z440" i="1"/>
  <c r="V440" i="1"/>
  <c r="R440" i="1"/>
  <c r="N440" i="1"/>
  <c r="J440" i="1"/>
  <c r="F440" i="1"/>
  <c r="AL439" i="1"/>
  <c r="AH439" i="1"/>
  <c r="AD439" i="1"/>
  <c r="Z439" i="1"/>
  <c r="V439" i="1"/>
  <c r="R439" i="1"/>
  <c r="N439" i="1"/>
  <c r="J439" i="1"/>
  <c r="F439" i="1"/>
  <c r="AL438" i="1"/>
  <c r="AH438" i="1"/>
  <c r="AD438" i="1"/>
  <c r="Z438" i="1"/>
  <c r="V438" i="1"/>
  <c r="R438" i="1"/>
  <c r="N438" i="1"/>
  <c r="J438" i="1"/>
  <c r="F438" i="1"/>
  <c r="AL437" i="1"/>
  <c r="AH437" i="1"/>
  <c r="AD437" i="1"/>
  <c r="Z437" i="1"/>
  <c r="V437" i="1"/>
  <c r="R437" i="1"/>
  <c r="N437" i="1"/>
  <c r="J437" i="1"/>
  <c r="F437" i="1"/>
  <c r="AL436" i="1"/>
  <c r="AH436" i="1"/>
  <c r="AD436" i="1"/>
  <c r="Z436" i="1"/>
  <c r="V436" i="1"/>
  <c r="R436" i="1"/>
  <c r="N436" i="1"/>
  <c r="J436" i="1"/>
  <c r="F436" i="1"/>
  <c r="AL435" i="1"/>
  <c r="AH435" i="1"/>
  <c r="AD435" i="1"/>
  <c r="Z435" i="1"/>
  <c r="V435" i="1"/>
  <c r="R435" i="1"/>
  <c r="N435" i="1"/>
  <c r="J435" i="1"/>
  <c r="F435" i="1"/>
  <c r="AL434" i="1"/>
  <c r="AH434" i="1"/>
  <c r="AD434" i="1"/>
  <c r="Z434" i="1"/>
  <c r="V434" i="1"/>
  <c r="R434" i="1"/>
  <c r="N434" i="1"/>
  <c r="J434" i="1"/>
  <c r="F434" i="1"/>
  <c r="AL433" i="1"/>
  <c r="AH433" i="1"/>
  <c r="AD433" i="1"/>
  <c r="Z433" i="1"/>
  <c r="V433" i="1"/>
  <c r="R433" i="1"/>
  <c r="N433" i="1"/>
  <c r="J433" i="1"/>
  <c r="F433" i="1"/>
  <c r="AL432" i="1"/>
  <c r="AH432" i="1"/>
  <c r="AD432" i="1"/>
  <c r="Z432" i="1"/>
  <c r="V432" i="1"/>
  <c r="R432" i="1"/>
  <c r="N432" i="1"/>
  <c r="J432" i="1"/>
  <c r="F432" i="1"/>
  <c r="AL431" i="1"/>
  <c r="AH431" i="1"/>
  <c r="AD431" i="1"/>
  <c r="Z431" i="1"/>
  <c r="V431" i="1"/>
  <c r="R431" i="1"/>
  <c r="N431" i="1"/>
  <c r="J431" i="1"/>
  <c r="F431" i="1"/>
  <c r="AL430" i="1"/>
  <c r="AH430" i="1"/>
  <c r="AD430" i="1"/>
  <c r="Z430" i="1"/>
  <c r="V430" i="1"/>
  <c r="R430" i="1"/>
  <c r="N430" i="1"/>
  <c r="J430" i="1"/>
  <c r="F430" i="1"/>
  <c r="AL429" i="1"/>
  <c r="AH429" i="1"/>
  <c r="AD429" i="1"/>
  <c r="Z429" i="1"/>
  <c r="V429" i="1"/>
  <c r="R429" i="1"/>
  <c r="N429" i="1"/>
  <c r="J429" i="1"/>
  <c r="F429" i="1"/>
  <c r="AL428" i="1"/>
  <c r="AH428" i="1"/>
  <c r="AD428" i="1"/>
  <c r="Z428" i="1"/>
  <c r="V428" i="1"/>
  <c r="R428" i="1"/>
  <c r="N428" i="1"/>
  <c r="J428" i="1"/>
  <c r="F428" i="1"/>
  <c r="AL427" i="1"/>
  <c r="AH427" i="1"/>
  <c r="AD427" i="1"/>
  <c r="Z427" i="1"/>
  <c r="V427" i="1"/>
  <c r="R427" i="1"/>
  <c r="N427" i="1"/>
  <c r="J427" i="1"/>
  <c r="F427" i="1"/>
  <c r="AL426" i="1"/>
  <c r="AH426" i="1"/>
  <c r="AD426" i="1"/>
  <c r="AC426" i="1"/>
  <c r="Z426" i="1" s="1"/>
  <c r="Y426" i="1"/>
  <c r="V426" i="1" s="1"/>
  <c r="U426" i="1"/>
  <c r="R426" i="1" s="1"/>
  <c r="Q426" i="1"/>
  <c r="N426" i="1" s="1"/>
  <c r="M426" i="1"/>
  <c r="J426" i="1" s="1"/>
  <c r="I426" i="1"/>
  <c r="F426" i="1" s="1"/>
  <c r="AL425" i="1"/>
  <c r="AH425" i="1"/>
  <c r="AD425" i="1"/>
  <c r="Z425" i="1"/>
  <c r="V425" i="1"/>
  <c r="R425" i="1"/>
  <c r="N425" i="1"/>
  <c r="J425" i="1"/>
  <c r="F425" i="1"/>
  <c r="AL424" i="1"/>
  <c r="AH424" i="1"/>
  <c r="AD424" i="1"/>
  <c r="Z424" i="1"/>
  <c r="V424" i="1"/>
  <c r="R424" i="1"/>
  <c r="N424" i="1"/>
  <c r="J424" i="1"/>
  <c r="F424" i="1"/>
  <c r="AL423" i="1"/>
  <c r="AH423" i="1"/>
  <c r="AD423" i="1"/>
  <c r="Z423" i="1"/>
  <c r="V423" i="1"/>
  <c r="R423" i="1"/>
  <c r="N423" i="1"/>
  <c r="J423" i="1"/>
  <c r="F423" i="1"/>
  <c r="AL422" i="1"/>
  <c r="AH422" i="1"/>
  <c r="AD422" i="1"/>
  <c r="Z422" i="1"/>
  <c r="V422" i="1"/>
  <c r="R422" i="1"/>
  <c r="N422" i="1"/>
  <c r="J422" i="1"/>
  <c r="F422" i="1"/>
  <c r="AL421" i="1"/>
  <c r="AH421" i="1"/>
  <c r="AD421" i="1"/>
  <c r="Z421" i="1"/>
  <c r="V421" i="1"/>
  <c r="R421" i="1"/>
  <c r="N421" i="1"/>
  <c r="J421" i="1"/>
  <c r="F421" i="1"/>
  <c r="AL420" i="1"/>
  <c r="AH420" i="1"/>
  <c r="AD420" i="1"/>
  <c r="Z420" i="1"/>
  <c r="V420" i="1"/>
  <c r="R420" i="1"/>
  <c r="N420" i="1"/>
  <c r="J420" i="1"/>
  <c r="F420" i="1"/>
  <c r="AL419" i="1"/>
  <c r="AH419" i="1"/>
  <c r="AD419" i="1"/>
  <c r="Z419" i="1"/>
  <c r="V419" i="1"/>
  <c r="R419" i="1"/>
  <c r="N419" i="1"/>
  <c r="J419" i="1"/>
  <c r="F419" i="1"/>
  <c r="AL418" i="1"/>
  <c r="AH418" i="1"/>
  <c r="AD418" i="1"/>
  <c r="Z418" i="1"/>
  <c r="V418" i="1"/>
  <c r="R418" i="1"/>
  <c r="N418" i="1"/>
  <c r="J418" i="1"/>
  <c r="F418" i="1"/>
  <c r="AL417" i="1"/>
  <c r="AH417" i="1"/>
  <c r="AD417" i="1"/>
  <c r="Z417" i="1"/>
  <c r="V417" i="1"/>
  <c r="R417" i="1"/>
  <c r="N417" i="1"/>
  <c r="J417" i="1"/>
  <c r="F417" i="1"/>
  <c r="AL416" i="1"/>
  <c r="AH416" i="1"/>
  <c r="AD416" i="1"/>
  <c r="Z416" i="1"/>
  <c r="V416" i="1"/>
  <c r="R416" i="1"/>
  <c r="N416" i="1"/>
  <c r="J416" i="1"/>
  <c r="F416" i="1"/>
  <c r="AL415" i="1"/>
  <c r="AH415" i="1"/>
  <c r="AD415" i="1"/>
  <c r="Z415" i="1"/>
  <c r="V415" i="1"/>
  <c r="R415" i="1"/>
  <c r="N415" i="1"/>
  <c r="J415" i="1"/>
  <c r="F415" i="1"/>
  <c r="AL414" i="1"/>
  <c r="AH414" i="1"/>
  <c r="AD414" i="1"/>
  <c r="Z414" i="1"/>
  <c r="V414" i="1"/>
  <c r="R414" i="1"/>
  <c r="N414" i="1"/>
  <c r="J414" i="1"/>
  <c r="F414" i="1"/>
  <c r="AL413" i="1"/>
  <c r="AH413" i="1"/>
  <c r="AD413" i="1"/>
  <c r="Z413" i="1"/>
  <c r="V413" i="1"/>
  <c r="R413" i="1"/>
  <c r="N413" i="1"/>
  <c r="J413" i="1"/>
  <c r="F413" i="1"/>
  <c r="AL412" i="1"/>
  <c r="AH412" i="1"/>
  <c r="AD412" i="1"/>
  <c r="Z412" i="1"/>
  <c r="V412" i="1"/>
  <c r="R412" i="1"/>
  <c r="N412" i="1"/>
  <c r="J412" i="1"/>
  <c r="F412" i="1"/>
  <c r="AL411" i="1"/>
  <c r="AH411" i="1"/>
  <c r="AD411" i="1"/>
  <c r="Z411" i="1"/>
  <c r="V411" i="1"/>
  <c r="R411" i="1"/>
  <c r="N411" i="1"/>
  <c r="J411" i="1"/>
  <c r="F411" i="1"/>
  <c r="AL410" i="1"/>
  <c r="AH410" i="1"/>
  <c r="AD410" i="1"/>
  <c r="Z410" i="1"/>
  <c r="V410" i="1"/>
  <c r="R410" i="1"/>
  <c r="N410" i="1"/>
  <c r="J410" i="1"/>
  <c r="F410" i="1"/>
  <c r="AL409" i="1"/>
  <c r="AH409" i="1"/>
  <c r="AD409" i="1"/>
  <c r="Z409" i="1"/>
  <c r="V409" i="1"/>
  <c r="R409" i="1"/>
  <c r="N409" i="1"/>
  <c r="J409" i="1"/>
  <c r="F409" i="1"/>
  <c r="AL408" i="1"/>
  <c r="AH408" i="1"/>
  <c r="AD408" i="1"/>
  <c r="Z408" i="1"/>
  <c r="V408" i="1"/>
  <c r="R408" i="1"/>
  <c r="N408" i="1"/>
  <c r="J408" i="1"/>
  <c r="F408" i="1"/>
  <c r="AL407" i="1"/>
  <c r="AH407" i="1"/>
  <c r="AD407" i="1"/>
  <c r="Z407" i="1"/>
  <c r="V407" i="1"/>
  <c r="R407" i="1"/>
  <c r="N407" i="1"/>
  <c r="J407" i="1"/>
  <c r="F407" i="1"/>
  <c r="AL406" i="1"/>
  <c r="AH406" i="1"/>
  <c r="AD406" i="1"/>
  <c r="Z406" i="1"/>
  <c r="V406" i="1"/>
  <c r="R406" i="1"/>
  <c r="N406" i="1"/>
  <c r="J406" i="1"/>
  <c r="F406" i="1"/>
  <c r="AL405" i="1"/>
  <c r="AH405" i="1"/>
  <c r="AD405" i="1"/>
  <c r="Z405" i="1"/>
  <c r="V405" i="1"/>
  <c r="R405" i="1"/>
  <c r="N405" i="1"/>
  <c r="J405" i="1"/>
  <c r="F405" i="1"/>
  <c r="AL404" i="1"/>
  <c r="AH404" i="1"/>
  <c r="AD404" i="1"/>
  <c r="Z404" i="1"/>
  <c r="V404" i="1"/>
  <c r="R404" i="1"/>
  <c r="N404" i="1"/>
  <c r="J404" i="1"/>
  <c r="F404" i="1"/>
  <c r="AL403" i="1"/>
  <c r="AH403" i="1"/>
  <c r="AD403" i="1"/>
  <c r="Z403" i="1"/>
  <c r="V403" i="1"/>
  <c r="R403" i="1"/>
  <c r="N403" i="1"/>
  <c r="J403" i="1"/>
  <c r="F403" i="1"/>
  <c r="AL402" i="1"/>
  <c r="AH402" i="1"/>
  <c r="AD402" i="1"/>
  <c r="Z402" i="1"/>
  <c r="V402" i="1"/>
  <c r="R402" i="1"/>
  <c r="N402" i="1"/>
  <c r="J402" i="1"/>
  <c r="F402" i="1"/>
  <c r="AL401" i="1"/>
  <c r="AH401" i="1"/>
  <c r="AD401" i="1"/>
  <c r="Z401" i="1"/>
  <c r="V401" i="1"/>
  <c r="R401" i="1"/>
  <c r="N401" i="1"/>
  <c r="J401" i="1"/>
  <c r="F401" i="1"/>
  <c r="AL400" i="1"/>
  <c r="AH400" i="1"/>
  <c r="AD400" i="1"/>
  <c r="Z400" i="1"/>
  <c r="V400" i="1"/>
  <c r="R400" i="1"/>
  <c r="N400" i="1"/>
  <c r="J400" i="1"/>
  <c r="F400" i="1"/>
  <c r="AO399" i="1"/>
  <c r="AK399" i="1"/>
  <c r="AH399" i="1" s="1"/>
  <c r="AG399" i="1"/>
  <c r="AD399" i="1" s="1"/>
  <c r="AC399" i="1"/>
  <c r="Z399" i="1" s="1"/>
  <c r="Y399" i="1"/>
  <c r="V399" i="1" s="1"/>
  <c r="U399" i="1"/>
  <c r="R399" i="1" s="1"/>
  <c r="Q399" i="1"/>
  <c r="N399" i="1" s="1"/>
  <c r="M399" i="1"/>
  <c r="J399" i="1" s="1"/>
  <c r="I399" i="1"/>
  <c r="F399" i="1" s="1"/>
  <c r="AL397" i="1"/>
  <c r="AH397" i="1"/>
  <c r="AD397" i="1"/>
  <c r="Z397" i="1"/>
  <c r="V397" i="1"/>
  <c r="R397" i="1"/>
  <c r="N397" i="1"/>
  <c r="J397" i="1"/>
  <c r="F397" i="1"/>
  <c r="AO396" i="1"/>
  <c r="AL396" i="1" s="1"/>
  <c r="AK396" i="1"/>
  <c r="AH396" i="1" s="1"/>
  <c r="AG396" i="1"/>
  <c r="AD396" i="1" s="1"/>
  <c r="AC396" i="1"/>
  <c r="Z396" i="1" s="1"/>
  <c r="Y396" i="1"/>
  <c r="V396" i="1" s="1"/>
  <c r="U396" i="1"/>
  <c r="R396" i="1" s="1"/>
  <c r="Q396" i="1"/>
  <c r="N396" i="1" s="1"/>
  <c r="M396" i="1"/>
  <c r="J396" i="1" s="1"/>
  <c r="I396" i="1"/>
  <c r="F396" i="1" s="1"/>
  <c r="AD395" i="1"/>
  <c r="Z395" i="1"/>
  <c r="V395" i="1"/>
  <c r="R395" i="1"/>
  <c r="N395" i="1"/>
  <c r="J395" i="1"/>
  <c r="F395" i="1"/>
  <c r="AO394" i="1"/>
  <c r="AL394" i="1" s="1"/>
  <c r="AK394" i="1"/>
  <c r="AH394" i="1" s="1"/>
  <c r="AG394" i="1"/>
  <c r="AD394" i="1" s="1"/>
  <c r="AC394" i="1"/>
  <c r="Z394" i="1" s="1"/>
  <c r="Y394" i="1"/>
  <c r="V394" i="1" s="1"/>
  <c r="U394" i="1"/>
  <c r="R394" i="1" s="1"/>
  <c r="Q394" i="1"/>
  <c r="N394" i="1" s="1"/>
  <c r="M394" i="1"/>
  <c r="J394" i="1" s="1"/>
  <c r="I394" i="1"/>
  <c r="F394" i="1" s="1"/>
  <c r="AL393" i="1"/>
  <c r="AH393" i="1"/>
  <c r="AD393" i="1"/>
  <c r="Z393" i="1"/>
  <c r="V393" i="1"/>
  <c r="R393" i="1"/>
  <c r="Q393" i="1"/>
  <c r="N393" i="1" s="1"/>
  <c r="M393" i="1"/>
  <c r="J393" i="1" s="1"/>
  <c r="I393" i="1"/>
  <c r="F393" i="1" s="1"/>
  <c r="AO392" i="1"/>
  <c r="AL392" i="1" s="1"/>
  <c r="AK392" i="1"/>
  <c r="AH392" i="1" s="1"/>
  <c r="AG392" i="1"/>
  <c r="AD392" i="1" s="1"/>
  <c r="AC392" i="1"/>
  <c r="Z392" i="1" s="1"/>
  <c r="Y392" i="1"/>
  <c r="V392" i="1" s="1"/>
  <c r="U392" i="1"/>
  <c r="AL391" i="1"/>
  <c r="AH391" i="1"/>
  <c r="AD391" i="1"/>
  <c r="Z391" i="1"/>
  <c r="V391" i="1"/>
  <c r="R391" i="1"/>
  <c r="N391" i="1"/>
  <c r="J391" i="1"/>
  <c r="F391" i="1"/>
  <c r="AL390" i="1"/>
  <c r="AH390" i="1"/>
  <c r="AD390" i="1"/>
  <c r="Z390" i="1"/>
  <c r="V390" i="1"/>
  <c r="R390" i="1"/>
  <c r="Q390" i="1"/>
  <c r="Q389" i="1" s="1"/>
  <c r="N389" i="1" s="1"/>
  <c r="M390" i="1"/>
  <c r="J390" i="1" s="1"/>
  <c r="I390" i="1"/>
  <c r="F390" i="1" s="1"/>
  <c r="AO389" i="1"/>
  <c r="AL389" i="1" s="1"/>
  <c r="AK389" i="1"/>
  <c r="AH389" i="1" s="1"/>
  <c r="AG389" i="1"/>
  <c r="AD389" i="1" s="1"/>
  <c r="AC389" i="1"/>
  <c r="Z389" i="1" s="1"/>
  <c r="Y389" i="1"/>
  <c r="V389" i="1" s="1"/>
  <c r="U389" i="1"/>
  <c r="R389" i="1" s="1"/>
  <c r="AL388" i="1"/>
  <c r="AH388" i="1"/>
  <c r="AD388" i="1"/>
  <c r="Z388" i="1"/>
  <c r="V388" i="1"/>
  <c r="R388" i="1"/>
  <c r="N388" i="1"/>
  <c r="J388" i="1"/>
  <c r="F388" i="1"/>
  <c r="AO387" i="1"/>
  <c r="AL387" i="1" s="1"/>
  <c r="AK387" i="1"/>
  <c r="AH387" i="1" s="1"/>
  <c r="AG387" i="1"/>
  <c r="AD387" i="1" s="1"/>
  <c r="AC387" i="1"/>
  <c r="Z387" i="1" s="1"/>
  <c r="Y387" i="1"/>
  <c r="V387" i="1" s="1"/>
  <c r="U387" i="1"/>
  <c r="R387" i="1" s="1"/>
  <c r="Q387" i="1"/>
  <c r="N387" i="1" s="1"/>
  <c r="M387" i="1"/>
  <c r="J387" i="1" s="1"/>
  <c r="I387" i="1"/>
  <c r="F387" i="1" s="1"/>
  <c r="AL386" i="1"/>
  <c r="AH386" i="1"/>
  <c r="AD386" i="1"/>
  <c r="Z386" i="1"/>
  <c r="V386" i="1"/>
  <c r="R386" i="1"/>
  <c r="N386" i="1"/>
  <c r="J386" i="1"/>
  <c r="F386" i="1"/>
  <c r="AO385" i="1"/>
  <c r="AL385" i="1" s="1"/>
  <c r="AK385" i="1"/>
  <c r="AH385" i="1" s="1"/>
  <c r="AG385" i="1"/>
  <c r="AD385" i="1" s="1"/>
  <c r="AC385" i="1"/>
  <c r="Z385" i="1" s="1"/>
  <c r="Y385" i="1"/>
  <c r="V385" i="1" s="1"/>
  <c r="U385" i="1"/>
  <c r="R385" i="1" s="1"/>
  <c r="Q385" i="1"/>
  <c r="N385" i="1" s="1"/>
  <c r="M385" i="1"/>
  <c r="J385" i="1" s="1"/>
  <c r="I385" i="1"/>
  <c r="F385" i="1" s="1"/>
  <c r="AL384" i="1"/>
  <c r="AH384" i="1"/>
  <c r="AD384" i="1"/>
  <c r="Z384" i="1"/>
  <c r="V384" i="1"/>
  <c r="R384" i="1"/>
  <c r="N384" i="1"/>
  <c r="J384" i="1"/>
  <c r="F384" i="1"/>
  <c r="AL383" i="1"/>
  <c r="AH383" i="1"/>
  <c r="AD383" i="1"/>
  <c r="Z383" i="1"/>
  <c r="V383" i="1"/>
  <c r="R383" i="1"/>
  <c r="N383" i="1"/>
  <c r="J383" i="1"/>
  <c r="F383" i="1"/>
  <c r="AL382" i="1"/>
  <c r="AH382" i="1"/>
  <c r="AD382" i="1"/>
  <c r="Z382" i="1"/>
  <c r="V382" i="1"/>
  <c r="R382" i="1"/>
  <c r="N382" i="1"/>
  <c r="J382" i="1"/>
  <c r="F382" i="1"/>
  <c r="AL381" i="1"/>
  <c r="AH381" i="1"/>
  <c r="AD381" i="1"/>
  <c r="Z381" i="1"/>
  <c r="V381" i="1"/>
  <c r="R381" i="1"/>
  <c r="N381" i="1"/>
  <c r="J381" i="1"/>
  <c r="F381" i="1"/>
  <c r="AL380" i="1"/>
  <c r="AH380" i="1"/>
  <c r="AD380" i="1"/>
  <c r="Z380" i="1"/>
  <c r="V380" i="1"/>
  <c r="R380" i="1"/>
  <c r="N380" i="1"/>
  <c r="J380" i="1"/>
  <c r="F380" i="1"/>
  <c r="AL379" i="1"/>
  <c r="AH379" i="1"/>
  <c r="AD379" i="1"/>
  <c r="Z379" i="1"/>
  <c r="V379" i="1"/>
  <c r="R379" i="1"/>
  <c r="N379" i="1"/>
  <c r="J379" i="1"/>
  <c r="F379" i="1"/>
  <c r="AL378" i="1"/>
  <c r="AH378" i="1"/>
  <c r="AD378" i="1"/>
  <c r="Z378" i="1"/>
  <c r="V378" i="1"/>
  <c r="R378" i="1"/>
  <c r="N378" i="1"/>
  <c r="J378" i="1"/>
  <c r="F378" i="1"/>
  <c r="AL377" i="1"/>
  <c r="AH377" i="1"/>
  <c r="AD377" i="1"/>
  <c r="Z377" i="1"/>
  <c r="V377" i="1"/>
  <c r="R377" i="1"/>
  <c r="N377" i="1"/>
  <c r="J377" i="1"/>
  <c r="F377" i="1"/>
  <c r="AL376" i="1"/>
  <c r="AH376" i="1"/>
  <c r="AD376" i="1"/>
  <c r="Z376" i="1"/>
  <c r="V376" i="1"/>
  <c r="R376" i="1"/>
  <c r="N376" i="1"/>
  <c r="J376" i="1"/>
  <c r="F376" i="1"/>
  <c r="AL375" i="1"/>
  <c r="AH375" i="1"/>
  <c r="AD375" i="1"/>
  <c r="Z375" i="1"/>
  <c r="V375" i="1"/>
  <c r="R375" i="1"/>
  <c r="N375" i="1"/>
  <c r="J375" i="1"/>
  <c r="F375" i="1"/>
  <c r="AL374" i="1"/>
  <c r="AH374" i="1"/>
  <c r="AD374" i="1"/>
  <c r="Z374" i="1"/>
  <c r="V374" i="1"/>
  <c r="R374" i="1"/>
  <c r="N374" i="1"/>
  <c r="J374" i="1"/>
  <c r="F374" i="1"/>
  <c r="AL373" i="1"/>
  <c r="AH373" i="1"/>
  <c r="AD373" i="1"/>
  <c r="Z373" i="1"/>
  <c r="V373" i="1"/>
  <c r="R373" i="1"/>
  <c r="N373" i="1"/>
  <c r="J373" i="1"/>
  <c r="F373" i="1"/>
  <c r="AL372" i="1"/>
  <c r="AH372" i="1"/>
  <c r="AD372" i="1"/>
  <c r="Z372" i="1"/>
  <c r="V372" i="1"/>
  <c r="R372" i="1"/>
  <c r="N372" i="1"/>
  <c r="J372" i="1"/>
  <c r="F372" i="1"/>
  <c r="AL371" i="1"/>
  <c r="AH371" i="1"/>
  <c r="AD371" i="1"/>
  <c r="Z371" i="1"/>
  <c r="V371" i="1"/>
  <c r="R371" i="1"/>
  <c r="N371" i="1"/>
  <c r="J371" i="1"/>
  <c r="F371" i="1"/>
  <c r="AL370" i="1"/>
  <c r="AH370" i="1"/>
  <c r="AD370" i="1"/>
  <c r="Z370" i="1"/>
  <c r="V370" i="1"/>
  <c r="R370" i="1"/>
  <c r="N370" i="1"/>
  <c r="J370" i="1"/>
  <c r="F370" i="1"/>
  <c r="AL369" i="1"/>
  <c r="AH369" i="1"/>
  <c r="AD369" i="1"/>
  <c r="Z369" i="1"/>
  <c r="V369" i="1"/>
  <c r="R369" i="1"/>
  <c r="N369" i="1"/>
  <c r="J369" i="1"/>
  <c r="F369" i="1"/>
  <c r="AL368" i="1"/>
  <c r="AH368" i="1"/>
  <c r="AD368" i="1"/>
  <c r="Z368" i="1"/>
  <c r="V368" i="1"/>
  <c r="R368" i="1"/>
  <c r="N368" i="1"/>
  <c r="J368" i="1"/>
  <c r="F368" i="1"/>
  <c r="AL367" i="1"/>
  <c r="AH367" i="1"/>
  <c r="AD367" i="1"/>
  <c r="Z367" i="1"/>
  <c r="V367" i="1"/>
  <c r="R367" i="1"/>
  <c r="N367" i="1"/>
  <c r="J367" i="1"/>
  <c r="F367" i="1"/>
  <c r="AL366" i="1"/>
  <c r="AH366" i="1"/>
  <c r="AD366" i="1"/>
  <c r="Z366" i="1"/>
  <c r="V366" i="1"/>
  <c r="R366" i="1"/>
  <c r="N366" i="1"/>
  <c r="J366" i="1"/>
  <c r="F366" i="1"/>
  <c r="AL365" i="1"/>
  <c r="AH365" i="1"/>
  <c r="AD365" i="1"/>
  <c r="Z365" i="1"/>
  <c r="V365" i="1"/>
  <c r="R365" i="1"/>
  <c r="N365" i="1"/>
  <c r="J365" i="1"/>
  <c r="F365" i="1"/>
  <c r="AL364" i="1"/>
  <c r="AH364" i="1"/>
  <c r="AD364" i="1"/>
  <c r="Z364" i="1"/>
  <c r="V364" i="1"/>
  <c r="R364" i="1"/>
  <c r="N364" i="1"/>
  <c r="J364" i="1"/>
  <c r="F364" i="1"/>
  <c r="AL363" i="1"/>
  <c r="AH363" i="1"/>
  <c r="AD363" i="1"/>
  <c r="Z363" i="1"/>
  <c r="V363" i="1"/>
  <c r="R363" i="1"/>
  <c r="N363" i="1"/>
  <c r="J363" i="1"/>
  <c r="F363" i="1"/>
  <c r="AL362" i="1"/>
  <c r="AH362" i="1"/>
  <c r="AD362" i="1"/>
  <c r="Z362" i="1"/>
  <c r="V362" i="1"/>
  <c r="R362" i="1"/>
  <c r="N362" i="1"/>
  <c r="J362" i="1"/>
  <c r="F362" i="1"/>
  <c r="AO361" i="1"/>
  <c r="AL361" i="1" s="1"/>
  <c r="AK361" i="1"/>
  <c r="AH361" i="1" s="1"/>
  <c r="AG361" i="1"/>
  <c r="AD361" i="1" s="1"/>
  <c r="AC361" i="1"/>
  <c r="Y361" i="1"/>
  <c r="V361" i="1" s="1"/>
  <c r="U361" i="1"/>
  <c r="R361" i="1" s="1"/>
  <c r="Q361" i="1"/>
  <c r="N361" i="1" s="1"/>
  <c r="M361" i="1"/>
  <c r="J361" i="1" s="1"/>
  <c r="I361" i="1"/>
  <c r="F361" i="1" s="1"/>
  <c r="AL359" i="1"/>
  <c r="AH359" i="1"/>
  <c r="AD359" i="1"/>
  <c r="Z359" i="1"/>
  <c r="V359" i="1"/>
  <c r="R359" i="1"/>
  <c r="N359" i="1"/>
  <c r="J359" i="1"/>
  <c r="F359" i="1"/>
  <c r="AO358" i="1"/>
  <c r="AL358" i="1" s="1"/>
  <c r="AK358" i="1"/>
  <c r="AH358" i="1" s="1"/>
  <c r="AG358" i="1"/>
  <c r="AD358" i="1" s="1"/>
  <c r="AC358" i="1"/>
  <c r="Z358" i="1" s="1"/>
  <c r="Y358" i="1"/>
  <c r="V358" i="1" s="1"/>
  <c r="U358" i="1"/>
  <c r="R358" i="1" s="1"/>
  <c r="Q358" i="1"/>
  <c r="N358" i="1" s="1"/>
  <c r="M358" i="1"/>
  <c r="J358" i="1" s="1"/>
  <c r="I358" i="1"/>
  <c r="F358" i="1" s="1"/>
  <c r="AL357" i="1"/>
  <c r="AH357" i="1"/>
  <c r="AD357" i="1"/>
  <c r="Z357" i="1"/>
  <c r="V357" i="1"/>
  <c r="R357" i="1"/>
  <c r="N357" i="1"/>
  <c r="J357" i="1"/>
  <c r="F357" i="1"/>
  <c r="AL356" i="1"/>
  <c r="AH356" i="1"/>
  <c r="AF356" i="1"/>
  <c r="AD356" i="1" s="1"/>
  <c r="Z356" i="1"/>
  <c r="V356" i="1"/>
  <c r="T356" i="1"/>
  <c r="R356" i="1" s="1"/>
  <c r="N356" i="1"/>
  <c r="J356" i="1"/>
  <c r="F356" i="1"/>
  <c r="AL355" i="1"/>
  <c r="AD355" i="1"/>
  <c r="Z355" i="1"/>
  <c r="V355" i="1"/>
  <c r="R355" i="1"/>
  <c r="N355" i="1"/>
  <c r="J355" i="1"/>
  <c r="F355" i="1"/>
  <c r="AO354" i="1"/>
  <c r="AN354" i="1"/>
  <c r="AM354" i="1"/>
  <c r="AJ354" i="1"/>
  <c r="AI354" i="1"/>
  <c r="AG354" i="1"/>
  <c r="AF354" i="1"/>
  <c r="AE354" i="1"/>
  <c r="AC354" i="1"/>
  <c r="AB354" i="1"/>
  <c r="AA354" i="1"/>
  <c r="X354" i="1"/>
  <c r="W354" i="1"/>
  <c r="U354" i="1"/>
  <c r="T354" i="1"/>
  <c r="S354" i="1"/>
  <c r="Q354" i="1"/>
  <c r="P354" i="1"/>
  <c r="O354" i="1"/>
  <c r="M354" i="1"/>
  <c r="L354" i="1"/>
  <c r="K354" i="1"/>
  <c r="I354" i="1"/>
  <c r="H354" i="1"/>
  <c r="G354" i="1"/>
  <c r="AL353" i="1"/>
  <c r="AH353" i="1"/>
  <c r="AD353" i="1"/>
  <c r="Z353" i="1"/>
  <c r="V353" i="1"/>
  <c r="R353" i="1"/>
  <c r="N353" i="1"/>
  <c r="J353" i="1"/>
  <c r="F353" i="1"/>
  <c r="AO352" i="1"/>
  <c r="AN352" i="1"/>
  <c r="AM352" i="1"/>
  <c r="AJ352" i="1"/>
  <c r="AI352" i="1"/>
  <c r="AG352" i="1"/>
  <c r="AF352" i="1"/>
  <c r="AE352" i="1"/>
  <c r="AC352" i="1"/>
  <c r="AB352" i="1"/>
  <c r="AA352" i="1"/>
  <c r="X352" i="1"/>
  <c r="W352" i="1"/>
  <c r="U352" i="1"/>
  <c r="T352" i="1"/>
  <c r="S352" i="1"/>
  <c r="Q352" i="1"/>
  <c r="P352" i="1"/>
  <c r="O352" i="1"/>
  <c r="M352" i="1"/>
  <c r="L352" i="1"/>
  <c r="K352" i="1"/>
  <c r="I352" i="1"/>
  <c r="H352" i="1"/>
  <c r="G352" i="1"/>
  <c r="AL351" i="1"/>
  <c r="AH351" i="1"/>
  <c r="AD351" i="1"/>
  <c r="Z351" i="1"/>
  <c r="V351" i="1"/>
  <c r="R351" i="1"/>
  <c r="N351" i="1"/>
  <c r="J351" i="1"/>
  <c r="F351" i="1"/>
  <c r="AO350" i="1"/>
  <c r="AN350" i="1"/>
  <c r="AM350" i="1"/>
  <c r="AJ350" i="1"/>
  <c r="AI350" i="1"/>
  <c r="AG350" i="1"/>
  <c r="AF350" i="1"/>
  <c r="AE350" i="1"/>
  <c r="AC350" i="1"/>
  <c r="AB350" i="1"/>
  <c r="AA350" i="1"/>
  <c r="X350" i="1"/>
  <c r="W350" i="1"/>
  <c r="U350" i="1"/>
  <c r="T350" i="1"/>
  <c r="S350" i="1"/>
  <c r="Q350" i="1"/>
  <c r="P350" i="1"/>
  <c r="O350" i="1"/>
  <c r="M350" i="1"/>
  <c r="L350" i="1"/>
  <c r="K350" i="1"/>
  <c r="I350" i="1"/>
  <c r="H350" i="1"/>
  <c r="G350" i="1"/>
  <c r="AL349" i="1"/>
  <c r="AH349" i="1"/>
  <c r="AD349" i="1"/>
  <c r="Z349" i="1"/>
  <c r="V349" i="1"/>
  <c r="R349" i="1"/>
  <c r="N349" i="1"/>
  <c r="J349" i="1"/>
  <c r="F349" i="1"/>
  <c r="AM348" i="1"/>
  <c r="AL348" i="1" s="1"/>
  <c r="AI348" i="1"/>
  <c r="AE348" i="1"/>
  <c r="AD348" i="1" s="1"/>
  <c r="AA348" i="1"/>
  <c r="Z348" i="1" s="1"/>
  <c r="W348" i="1"/>
  <c r="V348" i="1" s="1"/>
  <c r="S348" i="1"/>
  <c r="R348" i="1" s="1"/>
  <c r="Q348" i="1"/>
  <c r="P348" i="1"/>
  <c r="O348" i="1"/>
  <c r="M348" i="1"/>
  <c r="L348" i="1"/>
  <c r="K348" i="1"/>
  <c r="I348" i="1"/>
  <c r="H348" i="1"/>
  <c r="G348" i="1"/>
  <c r="AL346" i="1"/>
  <c r="AD346" i="1"/>
  <c r="Z346" i="1"/>
  <c r="V346" i="1"/>
  <c r="R346" i="1"/>
  <c r="N346" i="1"/>
  <c r="J346" i="1"/>
  <c r="F346" i="1"/>
  <c r="AM345" i="1"/>
  <c r="AL345" i="1" s="1"/>
  <c r="AI345" i="1"/>
  <c r="AH345" i="1" s="1"/>
  <c r="AE345" i="1"/>
  <c r="AD345" i="1" s="1"/>
  <c r="AA345" i="1"/>
  <c r="Z345" i="1" s="1"/>
  <c r="W345" i="1"/>
  <c r="V345" i="1" s="1"/>
  <c r="S345" i="1"/>
  <c r="R345" i="1" s="1"/>
  <c r="O345" i="1"/>
  <c r="N345" i="1" s="1"/>
  <c r="K345" i="1"/>
  <c r="J345" i="1" s="1"/>
  <c r="G345" i="1"/>
  <c r="F345" i="1" s="1"/>
  <c r="AL344" i="1"/>
  <c r="AH344" i="1"/>
  <c r="AD344" i="1"/>
  <c r="Z344" i="1"/>
  <c r="V344" i="1"/>
  <c r="R344" i="1"/>
  <c r="N344" i="1"/>
  <c r="J344" i="1"/>
  <c r="F344" i="1"/>
  <c r="AL343" i="1"/>
  <c r="AH343" i="1"/>
  <c r="AD343" i="1"/>
  <c r="AA343" i="1"/>
  <c r="Z343" i="1" s="1"/>
  <c r="W343" i="1"/>
  <c r="V343" i="1" s="1"/>
  <c r="S343" i="1"/>
  <c r="R343" i="1" s="1"/>
  <c r="O343" i="1"/>
  <c r="N343" i="1" s="1"/>
  <c r="K343" i="1"/>
  <c r="J343" i="1" s="1"/>
  <c r="G343" i="1"/>
  <c r="F343" i="1" s="1"/>
  <c r="AL342" i="1"/>
  <c r="AH342" i="1"/>
  <c r="AD342" i="1"/>
  <c r="Z342" i="1"/>
  <c r="V342" i="1"/>
  <c r="R342" i="1"/>
  <c r="N342" i="1"/>
  <c r="J342" i="1"/>
  <c r="F342" i="1"/>
  <c r="AL341" i="1"/>
  <c r="AH341" i="1"/>
  <c r="AE341" i="1"/>
  <c r="AA341" i="1"/>
  <c r="Z341" i="1" s="1"/>
  <c r="W341" i="1"/>
  <c r="V341" i="1" s="1"/>
  <c r="S341" i="1"/>
  <c r="R341" i="1" s="1"/>
  <c r="O341" i="1"/>
  <c r="N341" i="1" s="1"/>
  <c r="K341" i="1"/>
  <c r="J341" i="1" s="1"/>
  <c r="G341" i="1"/>
  <c r="F341" i="1" s="1"/>
  <c r="AM340" i="1"/>
  <c r="AL340" i="1" s="1"/>
  <c r="AI340" i="1"/>
  <c r="AH340" i="1" s="1"/>
  <c r="AL339" i="1"/>
  <c r="AH339" i="1"/>
  <c r="AD339" i="1"/>
  <c r="Z339" i="1"/>
  <c r="V339" i="1"/>
  <c r="R339" i="1"/>
  <c r="N339" i="1"/>
  <c r="J339" i="1"/>
  <c r="F339" i="1"/>
  <c r="AM338" i="1"/>
  <c r="AL338" i="1" s="1"/>
  <c r="AI338" i="1"/>
  <c r="AH338" i="1" s="1"/>
  <c r="AE338" i="1"/>
  <c r="AD338" i="1" s="1"/>
  <c r="AA338" i="1"/>
  <c r="Z338" i="1" s="1"/>
  <c r="W338" i="1"/>
  <c r="V338" i="1" s="1"/>
  <c r="S338" i="1"/>
  <c r="R338" i="1" s="1"/>
  <c r="O338" i="1"/>
  <c r="N338" i="1" s="1"/>
  <c r="K338" i="1"/>
  <c r="J338" i="1" s="1"/>
  <c r="G338" i="1"/>
  <c r="F338" i="1" s="1"/>
  <c r="AL337" i="1"/>
  <c r="AH337" i="1"/>
  <c r="Z337" i="1"/>
  <c r="V337" i="1"/>
  <c r="R337" i="1"/>
  <c r="N337" i="1"/>
  <c r="J337" i="1"/>
  <c r="F337" i="1"/>
  <c r="AM336" i="1"/>
  <c r="AL336" i="1" s="1"/>
  <c r="AH336" i="1"/>
  <c r="AD336" i="1"/>
  <c r="AA336" i="1"/>
  <c r="Z336" i="1" s="1"/>
  <c r="W336" i="1"/>
  <c r="V336" i="1" s="1"/>
  <c r="S336" i="1"/>
  <c r="R336" i="1" s="1"/>
  <c r="O336" i="1"/>
  <c r="N336" i="1" s="1"/>
  <c r="K336" i="1"/>
  <c r="J336" i="1" s="1"/>
  <c r="G336" i="1"/>
  <c r="F336" i="1" s="1"/>
  <c r="AL335" i="1"/>
  <c r="AH335" i="1"/>
  <c r="AD335" i="1"/>
  <c r="AL334" i="1"/>
  <c r="AH334" i="1"/>
  <c r="AD334" i="1"/>
  <c r="Z334" i="1"/>
  <c r="V334" i="1"/>
  <c r="R334" i="1"/>
  <c r="N334" i="1"/>
  <c r="J334" i="1"/>
  <c r="F334" i="1"/>
  <c r="AL333" i="1"/>
  <c r="AH333" i="1"/>
  <c r="AD333" i="1"/>
  <c r="AA333" i="1"/>
  <c r="Z333" i="1" s="1"/>
  <c r="W333" i="1"/>
  <c r="V333" i="1" s="1"/>
  <c r="S333" i="1"/>
  <c r="R333" i="1" s="1"/>
  <c r="N333" i="1"/>
  <c r="J333" i="1"/>
  <c r="G333" i="1"/>
  <c r="F333" i="1" s="1"/>
  <c r="AL332" i="1"/>
  <c r="AH332" i="1"/>
  <c r="AD332" i="1"/>
  <c r="Z332" i="1"/>
  <c r="V332" i="1"/>
  <c r="R332" i="1"/>
  <c r="N332" i="1"/>
  <c r="J332" i="1"/>
  <c r="F332" i="1"/>
  <c r="AL331" i="1"/>
  <c r="AH331" i="1"/>
  <c r="AD331" i="1"/>
  <c r="AA331" i="1"/>
  <c r="Z331" i="1" s="1"/>
  <c r="W331" i="1"/>
  <c r="V331" i="1" s="1"/>
  <c r="S331" i="1"/>
  <c r="R331" i="1" s="1"/>
  <c r="O331" i="1"/>
  <c r="N331" i="1" s="1"/>
  <c r="K331" i="1"/>
  <c r="J331" i="1" s="1"/>
  <c r="G331" i="1"/>
  <c r="F331" i="1" s="1"/>
  <c r="AL330" i="1"/>
  <c r="AH330" i="1"/>
  <c r="AD330" i="1"/>
  <c r="Z330" i="1"/>
  <c r="V330" i="1"/>
  <c r="R330" i="1"/>
  <c r="N330" i="1"/>
  <c r="J330" i="1"/>
  <c r="F330" i="1"/>
  <c r="AL329" i="1"/>
  <c r="AH329" i="1"/>
  <c r="AD329" i="1"/>
  <c r="AA329" i="1"/>
  <c r="Z329" i="1" s="1"/>
  <c r="W329" i="1"/>
  <c r="V329" i="1" s="1"/>
  <c r="S329" i="1"/>
  <c r="R329" i="1" s="1"/>
  <c r="O329" i="1"/>
  <c r="N329" i="1" s="1"/>
  <c r="K329" i="1"/>
  <c r="J329" i="1" s="1"/>
  <c r="G329" i="1"/>
  <c r="F329" i="1" s="1"/>
  <c r="AO328" i="1"/>
  <c r="AN328" i="1"/>
  <c r="AK328" i="1"/>
  <c r="AJ328" i="1"/>
  <c r="AI328" i="1"/>
  <c r="AG328" i="1"/>
  <c r="AF328" i="1"/>
  <c r="AE328" i="1"/>
  <c r="AL327" i="1"/>
  <c r="AH327" i="1"/>
  <c r="AD327" i="1"/>
  <c r="Z327" i="1"/>
  <c r="V327" i="1"/>
  <c r="R327" i="1"/>
  <c r="N327" i="1"/>
  <c r="J327" i="1"/>
  <c r="F327" i="1"/>
  <c r="AL326" i="1"/>
  <c r="AH326" i="1"/>
  <c r="AD326" i="1"/>
  <c r="Z326" i="1"/>
  <c r="V326" i="1"/>
  <c r="R326" i="1"/>
  <c r="N326" i="1"/>
  <c r="J326" i="1"/>
  <c r="F326" i="1"/>
  <c r="AL325" i="1"/>
  <c r="AH325" i="1"/>
  <c r="AD325" i="1"/>
  <c r="Z325" i="1"/>
  <c r="V325" i="1"/>
  <c r="R325" i="1"/>
  <c r="N325" i="1"/>
  <c r="J325" i="1"/>
  <c r="F325" i="1"/>
  <c r="AL324" i="1"/>
  <c r="AH324" i="1"/>
  <c r="AD324" i="1"/>
  <c r="Z324" i="1"/>
  <c r="V324" i="1"/>
  <c r="R324" i="1"/>
  <c r="N324" i="1"/>
  <c r="J324" i="1"/>
  <c r="F324" i="1"/>
  <c r="AL323" i="1"/>
  <c r="AH323" i="1"/>
  <c r="AD323" i="1"/>
  <c r="Z323" i="1"/>
  <c r="V323" i="1"/>
  <c r="R323" i="1"/>
  <c r="N323" i="1"/>
  <c r="J323" i="1"/>
  <c r="F323" i="1"/>
  <c r="AL322" i="1"/>
  <c r="AH322" i="1"/>
  <c r="AD322" i="1"/>
  <c r="Z322" i="1"/>
  <c r="V322" i="1"/>
  <c r="R322" i="1"/>
  <c r="N322" i="1"/>
  <c r="J322" i="1"/>
  <c r="F322" i="1"/>
  <c r="AL321" i="1"/>
  <c r="AH321" i="1"/>
  <c r="AD321" i="1"/>
  <c r="Z321" i="1"/>
  <c r="V321" i="1"/>
  <c r="R321" i="1"/>
  <c r="N321" i="1"/>
  <c r="J321" i="1"/>
  <c r="F321" i="1"/>
  <c r="AL320" i="1"/>
  <c r="AH320" i="1"/>
  <c r="AD320" i="1"/>
  <c r="Z320" i="1"/>
  <c r="V320" i="1"/>
  <c r="R320" i="1"/>
  <c r="N320" i="1"/>
  <c r="J320" i="1"/>
  <c r="F320" i="1"/>
  <c r="AL319" i="1"/>
  <c r="AH319" i="1"/>
  <c r="AD319" i="1"/>
  <c r="Z319" i="1"/>
  <c r="V319" i="1"/>
  <c r="R319" i="1"/>
  <c r="N319" i="1"/>
  <c r="J319" i="1"/>
  <c r="F319" i="1"/>
  <c r="AL318" i="1"/>
  <c r="AH318" i="1"/>
  <c r="AD318" i="1"/>
  <c r="Z318" i="1"/>
  <c r="V318" i="1"/>
  <c r="R318" i="1"/>
  <c r="N318" i="1"/>
  <c r="J318" i="1"/>
  <c r="F318" i="1"/>
  <c r="AL317" i="1"/>
  <c r="AH317" i="1"/>
  <c r="AD317" i="1"/>
  <c r="Z317" i="1"/>
  <c r="V317" i="1"/>
  <c r="R317" i="1"/>
  <c r="N317" i="1"/>
  <c r="J317" i="1"/>
  <c r="F317" i="1"/>
  <c r="AL316" i="1"/>
  <c r="AH316" i="1"/>
  <c r="AD316" i="1"/>
  <c r="Z316" i="1"/>
  <c r="V316" i="1"/>
  <c r="R316" i="1"/>
  <c r="N316" i="1"/>
  <c r="J316" i="1"/>
  <c r="F316" i="1"/>
  <c r="AL315" i="1"/>
  <c r="AH315" i="1"/>
  <c r="AD315" i="1"/>
  <c r="Z315" i="1"/>
  <c r="V315" i="1"/>
  <c r="R315" i="1"/>
  <c r="N315" i="1"/>
  <c r="J315" i="1"/>
  <c r="F315" i="1"/>
  <c r="AL314" i="1"/>
  <c r="AH314" i="1"/>
  <c r="AD314" i="1"/>
  <c r="Z314" i="1"/>
  <c r="V314" i="1"/>
  <c r="R314" i="1"/>
  <c r="N314" i="1"/>
  <c r="J314" i="1"/>
  <c r="F314" i="1"/>
  <c r="AL313" i="1"/>
  <c r="AH313" i="1"/>
  <c r="AD313" i="1"/>
  <c r="Z313" i="1"/>
  <c r="V313" i="1"/>
  <c r="R313" i="1"/>
  <c r="N313" i="1"/>
  <c r="J313" i="1"/>
  <c r="F313" i="1"/>
  <c r="AL312" i="1"/>
  <c r="AH312" i="1"/>
  <c r="AD312" i="1"/>
  <c r="Z312" i="1"/>
  <c r="V312" i="1"/>
  <c r="R312" i="1"/>
  <c r="N312" i="1"/>
  <c r="J312" i="1"/>
  <c r="F312" i="1"/>
  <c r="AL311" i="1"/>
  <c r="AH311" i="1"/>
  <c r="AD311" i="1"/>
  <c r="Z311" i="1"/>
  <c r="V311" i="1"/>
  <c r="R311" i="1"/>
  <c r="N311" i="1"/>
  <c r="J311" i="1"/>
  <c r="F311" i="1"/>
  <c r="AL310" i="1"/>
  <c r="AH310" i="1"/>
  <c r="AD310" i="1"/>
  <c r="Z310" i="1"/>
  <c r="V310" i="1"/>
  <c r="R310" i="1"/>
  <c r="N310" i="1"/>
  <c r="J310" i="1"/>
  <c r="F310" i="1"/>
  <c r="AL309" i="1"/>
  <c r="AH309" i="1"/>
  <c r="AD309" i="1"/>
  <c r="Z309" i="1"/>
  <c r="V309" i="1"/>
  <c r="R309" i="1"/>
  <c r="N309" i="1"/>
  <c r="J309" i="1"/>
  <c r="F309" i="1"/>
  <c r="AL308" i="1"/>
  <c r="AH308" i="1"/>
  <c r="AD308" i="1"/>
  <c r="Z308" i="1"/>
  <c r="V308" i="1"/>
  <c r="R308" i="1"/>
  <c r="N308" i="1"/>
  <c r="J308" i="1"/>
  <c r="F308" i="1"/>
  <c r="AL307" i="1"/>
  <c r="AH307" i="1"/>
  <c r="AD307" i="1"/>
  <c r="Z307" i="1"/>
  <c r="V307" i="1"/>
  <c r="R307" i="1"/>
  <c r="N307" i="1"/>
  <c r="J307" i="1"/>
  <c r="F307" i="1"/>
  <c r="AL306" i="1"/>
  <c r="AH306" i="1"/>
  <c r="AD306" i="1"/>
  <c r="Z306" i="1"/>
  <c r="V306" i="1"/>
  <c r="R306" i="1"/>
  <c r="N306" i="1"/>
  <c r="J306" i="1"/>
  <c r="F306" i="1"/>
  <c r="AO305" i="1"/>
  <c r="AN305" i="1"/>
  <c r="AM305" i="1"/>
  <c r="AK305" i="1"/>
  <c r="AJ305" i="1"/>
  <c r="AI305" i="1"/>
  <c r="AG305" i="1"/>
  <c r="AF305" i="1"/>
  <c r="AE305" i="1"/>
  <c r="AC305" i="1"/>
  <c r="AB305" i="1"/>
  <c r="AA305" i="1"/>
  <c r="Y305" i="1"/>
  <c r="X305" i="1"/>
  <c r="W305" i="1"/>
  <c r="U305" i="1"/>
  <c r="T305" i="1"/>
  <c r="S305" i="1"/>
  <c r="Q305" i="1"/>
  <c r="P305" i="1"/>
  <c r="O305" i="1"/>
  <c r="M305" i="1"/>
  <c r="L305" i="1"/>
  <c r="K305" i="1"/>
  <c r="I305" i="1"/>
  <c r="H305" i="1"/>
  <c r="G305" i="1"/>
  <c r="AL304" i="1"/>
  <c r="AH304" i="1"/>
  <c r="AD304" i="1"/>
  <c r="Z304" i="1"/>
  <c r="V304" i="1"/>
  <c r="R304" i="1"/>
  <c r="N304" i="1"/>
  <c r="J304" i="1"/>
  <c r="F304" i="1"/>
  <c r="AL303" i="1"/>
  <c r="AH303" i="1"/>
  <c r="AD303" i="1"/>
  <c r="Z303" i="1"/>
  <c r="V303" i="1"/>
  <c r="R303" i="1"/>
  <c r="N303" i="1"/>
  <c r="J303" i="1"/>
  <c r="F303" i="1"/>
  <c r="AL302" i="1"/>
  <c r="AH302" i="1"/>
  <c r="AD302" i="1"/>
  <c r="Z302" i="1"/>
  <c r="V302" i="1"/>
  <c r="R302" i="1"/>
  <c r="N302" i="1"/>
  <c r="J302" i="1"/>
  <c r="F302" i="1"/>
  <c r="AL301" i="1"/>
  <c r="AH301" i="1"/>
  <c r="AD301" i="1"/>
  <c r="Z301" i="1"/>
  <c r="V301" i="1"/>
  <c r="R301" i="1"/>
  <c r="N301" i="1"/>
  <c r="J301" i="1"/>
  <c r="F301" i="1"/>
  <c r="AL300" i="1"/>
  <c r="AH300" i="1"/>
  <c r="AD300" i="1"/>
  <c r="Z300" i="1"/>
  <c r="V300" i="1"/>
  <c r="R300" i="1"/>
  <c r="N300" i="1"/>
  <c r="J300" i="1"/>
  <c r="F300" i="1"/>
  <c r="AL299" i="1"/>
  <c r="AH299" i="1"/>
  <c r="AD299" i="1"/>
  <c r="Z299" i="1"/>
  <c r="V299" i="1"/>
  <c r="R299" i="1"/>
  <c r="N299" i="1"/>
  <c r="J299" i="1"/>
  <c r="F299" i="1"/>
  <c r="AL298" i="1"/>
  <c r="AH298" i="1"/>
  <c r="AD298" i="1"/>
  <c r="Z298" i="1"/>
  <c r="V298" i="1"/>
  <c r="R298" i="1"/>
  <c r="N298" i="1"/>
  <c r="J298" i="1"/>
  <c r="F298" i="1"/>
  <c r="AL297" i="1"/>
  <c r="AH297" i="1"/>
  <c r="AD297" i="1"/>
  <c r="Z297" i="1"/>
  <c r="V297" i="1"/>
  <c r="R297" i="1"/>
  <c r="N297" i="1"/>
  <c r="J297" i="1"/>
  <c r="F297" i="1"/>
  <c r="AL296" i="1"/>
  <c r="AH296" i="1"/>
  <c r="AD296" i="1"/>
  <c r="Z296" i="1"/>
  <c r="V296" i="1"/>
  <c r="R296" i="1"/>
  <c r="N296" i="1"/>
  <c r="J296" i="1"/>
  <c r="F296" i="1"/>
  <c r="AL295" i="1"/>
  <c r="AH295" i="1"/>
  <c r="AD295" i="1"/>
  <c r="Z295" i="1"/>
  <c r="V295" i="1"/>
  <c r="R295" i="1"/>
  <c r="N295" i="1"/>
  <c r="J295" i="1"/>
  <c r="F295" i="1"/>
  <c r="AL294" i="1"/>
  <c r="AH294" i="1"/>
  <c r="AD294" i="1"/>
  <c r="Z294" i="1"/>
  <c r="V294" i="1"/>
  <c r="R294" i="1"/>
  <c r="N294" i="1"/>
  <c r="J294" i="1"/>
  <c r="F294" i="1"/>
  <c r="AL293" i="1"/>
  <c r="AH293" i="1"/>
  <c r="AD293" i="1"/>
  <c r="Z293" i="1"/>
  <c r="V293" i="1"/>
  <c r="R293" i="1"/>
  <c r="N293" i="1"/>
  <c r="J293" i="1"/>
  <c r="F293" i="1"/>
  <c r="AL292" i="1"/>
  <c r="AH292" i="1"/>
  <c r="AD292" i="1"/>
  <c r="Z292" i="1"/>
  <c r="V292" i="1"/>
  <c r="R292" i="1"/>
  <c r="N292" i="1"/>
  <c r="J292" i="1"/>
  <c r="F292" i="1"/>
  <c r="AL291" i="1"/>
  <c r="AH291" i="1"/>
  <c r="AD291" i="1"/>
  <c r="Z291" i="1"/>
  <c r="V291" i="1"/>
  <c r="R291" i="1"/>
  <c r="N291" i="1"/>
  <c r="J291" i="1"/>
  <c r="F291" i="1"/>
  <c r="AL290" i="1"/>
  <c r="AH290" i="1"/>
  <c r="AD290" i="1"/>
  <c r="Z290" i="1"/>
  <c r="V290" i="1"/>
  <c r="R290" i="1"/>
  <c r="N290" i="1"/>
  <c r="J290" i="1"/>
  <c r="F290" i="1"/>
  <c r="AL289" i="1"/>
  <c r="AH289" i="1"/>
  <c r="AD289" i="1"/>
  <c r="Z289" i="1"/>
  <c r="V289" i="1"/>
  <c r="R289" i="1"/>
  <c r="N289" i="1"/>
  <c r="J289" i="1"/>
  <c r="F289" i="1"/>
  <c r="AL288" i="1"/>
  <c r="AH288" i="1"/>
  <c r="AD288" i="1"/>
  <c r="Z288" i="1"/>
  <c r="V288" i="1"/>
  <c r="R288" i="1"/>
  <c r="N288" i="1"/>
  <c r="J288" i="1"/>
  <c r="F288" i="1"/>
  <c r="AL287" i="1"/>
  <c r="AH287" i="1"/>
  <c r="AD287" i="1"/>
  <c r="Z287" i="1"/>
  <c r="V287" i="1"/>
  <c r="R287" i="1"/>
  <c r="N287" i="1"/>
  <c r="J287" i="1"/>
  <c r="F287" i="1"/>
  <c r="AL286" i="1"/>
  <c r="AH286" i="1"/>
  <c r="AD286" i="1"/>
  <c r="Z286" i="1"/>
  <c r="V286" i="1"/>
  <c r="R286" i="1"/>
  <c r="N286" i="1"/>
  <c r="J286" i="1"/>
  <c r="F286" i="1"/>
  <c r="AL285" i="1"/>
  <c r="AH285" i="1"/>
  <c r="AD285" i="1"/>
  <c r="Z285" i="1"/>
  <c r="V285" i="1"/>
  <c r="R285" i="1"/>
  <c r="N285" i="1"/>
  <c r="J285" i="1"/>
  <c r="F285" i="1"/>
  <c r="AL284" i="1"/>
  <c r="AH284" i="1"/>
  <c r="AD284" i="1"/>
  <c r="Z284" i="1"/>
  <c r="V284" i="1"/>
  <c r="R284" i="1"/>
  <c r="N284" i="1"/>
  <c r="J284" i="1"/>
  <c r="F284" i="1"/>
  <c r="AL283" i="1"/>
  <c r="AH283" i="1"/>
  <c r="AD283" i="1"/>
  <c r="Z283" i="1"/>
  <c r="V283" i="1"/>
  <c r="R283" i="1"/>
  <c r="N283" i="1"/>
  <c r="J283" i="1"/>
  <c r="F283" i="1"/>
  <c r="AO282" i="1"/>
  <c r="AN282" i="1"/>
  <c r="AM282" i="1"/>
  <c r="AK282" i="1"/>
  <c r="AJ282" i="1"/>
  <c r="AI282" i="1"/>
  <c r="AG282" i="1"/>
  <c r="AF282" i="1"/>
  <c r="AE282" i="1"/>
  <c r="AC282" i="1"/>
  <c r="AB282" i="1"/>
  <c r="AA282" i="1"/>
  <c r="Y282" i="1"/>
  <c r="X282" i="1"/>
  <c r="W282" i="1"/>
  <c r="U282" i="1"/>
  <c r="T282" i="1"/>
  <c r="S282" i="1"/>
  <c r="Q282" i="1"/>
  <c r="P282" i="1"/>
  <c r="O282" i="1"/>
  <c r="M282" i="1"/>
  <c r="L282" i="1"/>
  <c r="K282" i="1"/>
  <c r="I282" i="1"/>
  <c r="H282" i="1"/>
  <c r="G282" i="1"/>
  <c r="AL281" i="1"/>
  <c r="AH281" i="1"/>
  <c r="AD281" i="1"/>
  <c r="Z281" i="1"/>
  <c r="V281" i="1"/>
  <c r="R281" i="1"/>
  <c r="N281" i="1"/>
  <c r="J281" i="1"/>
  <c r="F281" i="1"/>
  <c r="AL280" i="1"/>
  <c r="AH280" i="1"/>
  <c r="AD280" i="1"/>
  <c r="Z280" i="1"/>
  <c r="V280" i="1"/>
  <c r="R280" i="1"/>
  <c r="N280" i="1"/>
  <c r="J280" i="1"/>
  <c r="F280" i="1"/>
  <c r="AL279" i="1"/>
  <c r="AH279" i="1"/>
  <c r="AD279" i="1"/>
  <c r="Z279" i="1"/>
  <c r="V279" i="1"/>
  <c r="R279" i="1"/>
  <c r="N279" i="1"/>
  <c r="J279" i="1"/>
  <c r="F279" i="1"/>
  <c r="AL278" i="1"/>
  <c r="AH278" i="1"/>
  <c r="AD278" i="1"/>
  <c r="Z278" i="1"/>
  <c r="V278" i="1"/>
  <c r="R278" i="1"/>
  <c r="N278" i="1"/>
  <c r="J278" i="1"/>
  <c r="F278" i="1"/>
  <c r="AL277" i="1"/>
  <c r="AH277" i="1"/>
  <c r="AD277" i="1"/>
  <c r="Z277" i="1"/>
  <c r="V277" i="1"/>
  <c r="R277" i="1"/>
  <c r="N277" i="1"/>
  <c r="J277" i="1"/>
  <c r="F277" i="1"/>
  <c r="AL276" i="1"/>
  <c r="AH276" i="1"/>
  <c r="AD276" i="1"/>
  <c r="Z276" i="1"/>
  <c r="V276" i="1"/>
  <c r="R276" i="1"/>
  <c r="N276" i="1"/>
  <c r="J276" i="1"/>
  <c r="F276" i="1"/>
  <c r="AL275" i="1"/>
  <c r="AH275" i="1"/>
  <c r="AD275" i="1"/>
  <c r="Z275" i="1"/>
  <c r="V275" i="1"/>
  <c r="R275" i="1"/>
  <c r="N275" i="1"/>
  <c r="J275" i="1"/>
  <c r="F275" i="1"/>
  <c r="AL274" i="1"/>
  <c r="AH274" i="1"/>
  <c r="AD274" i="1"/>
  <c r="Z274" i="1"/>
  <c r="V274" i="1"/>
  <c r="R274" i="1"/>
  <c r="N274" i="1"/>
  <c r="J274" i="1"/>
  <c r="F274" i="1"/>
  <c r="AL273" i="1"/>
  <c r="AH273" i="1"/>
  <c r="AD273" i="1"/>
  <c r="Z273" i="1"/>
  <c r="V273" i="1"/>
  <c r="R273" i="1"/>
  <c r="N273" i="1"/>
  <c r="J273" i="1"/>
  <c r="F273" i="1"/>
  <c r="AL272" i="1"/>
  <c r="AH272" i="1"/>
  <c r="AD272" i="1"/>
  <c r="Z272" i="1"/>
  <c r="V272" i="1"/>
  <c r="R272" i="1"/>
  <c r="N272" i="1"/>
  <c r="J272" i="1"/>
  <c r="F272" i="1"/>
  <c r="AL271" i="1"/>
  <c r="AH271" i="1"/>
  <c r="AD271" i="1"/>
  <c r="Z271" i="1"/>
  <c r="V271" i="1"/>
  <c r="R271" i="1"/>
  <c r="N271" i="1"/>
  <c r="J271" i="1"/>
  <c r="F271" i="1"/>
  <c r="AL270" i="1"/>
  <c r="AH270" i="1"/>
  <c r="AD270" i="1"/>
  <c r="Z270" i="1"/>
  <c r="V270" i="1"/>
  <c r="R270" i="1"/>
  <c r="N270" i="1"/>
  <c r="J270" i="1"/>
  <c r="F270" i="1"/>
  <c r="AL269" i="1"/>
  <c r="AH269" i="1"/>
  <c r="AD269" i="1"/>
  <c r="Z269" i="1"/>
  <c r="V269" i="1"/>
  <c r="R269" i="1"/>
  <c r="N269" i="1"/>
  <c r="J269" i="1"/>
  <c r="F269" i="1"/>
  <c r="AL268" i="1"/>
  <c r="AH268" i="1"/>
  <c r="AD268" i="1"/>
  <c r="Z268" i="1"/>
  <c r="V268" i="1"/>
  <c r="R268" i="1"/>
  <c r="N268" i="1"/>
  <c r="J268" i="1"/>
  <c r="F268" i="1"/>
  <c r="AL267" i="1"/>
  <c r="AH267" i="1"/>
  <c r="AD267" i="1"/>
  <c r="Z267" i="1"/>
  <c r="V267" i="1"/>
  <c r="R267" i="1"/>
  <c r="N267" i="1"/>
  <c r="J267" i="1"/>
  <c r="F267" i="1"/>
  <c r="AL266" i="1"/>
  <c r="AH266" i="1"/>
  <c r="AD266" i="1"/>
  <c r="Z266" i="1"/>
  <c r="V266" i="1"/>
  <c r="R266" i="1"/>
  <c r="N266" i="1"/>
  <c r="J266" i="1"/>
  <c r="F266" i="1"/>
  <c r="AL265" i="1"/>
  <c r="AH265" i="1"/>
  <c r="AD265" i="1"/>
  <c r="Z265" i="1"/>
  <c r="V265" i="1"/>
  <c r="R265" i="1"/>
  <c r="N265" i="1"/>
  <c r="J265" i="1"/>
  <c r="F265" i="1"/>
  <c r="AL264" i="1"/>
  <c r="AH264" i="1"/>
  <c r="AD264" i="1"/>
  <c r="Z264" i="1"/>
  <c r="V264" i="1"/>
  <c r="R264" i="1"/>
  <c r="N264" i="1"/>
  <c r="J264" i="1"/>
  <c r="F264" i="1"/>
  <c r="AL263" i="1"/>
  <c r="AH263" i="1"/>
  <c r="AD263" i="1"/>
  <c r="Z263" i="1"/>
  <c r="V263" i="1"/>
  <c r="R263" i="1"/>
  <c r="N263" i="1"/>
  <c r="J263" i="1"/>
  <c r="F263" i="1"/>
  <c r="AL262" i="1"/>
  <c r="AH262" i="1"/>
  <c r="AD262" i="1"/>
  <c r="Z262" i="1"/>
  <c r="V262" i="1"/>
  <c r="R262" i="1"/>
  <c r="N262" i="1"/>
  <c r="J262" i="1"/>
  <c r="F262" i="1"/>
  <c r="AL261" i="1"/>
  <c r="AH261" i="1"/>
  <c r="AD261" i="1"/>
  <c r="Z261" i="1"/>
  <c r="V261" i="1"/>
  <c r="R261" i="1"/>
  <c r="N261" i="1"/>
  <c r="J261" i="1"/>
  <c r="F261" i="1"/>
  <c r="AL260" i="1"/>
  <c r="AH260" i="1"/>
  <c r="AD260" i="1"/>
  <c r="Z260" i="1"/>
  <c r="V260" i="1"/>
  <c r="R260" i="1"/>
  <c r="N260" i="1"/>
  <c r="J260" i="1"/>
  <c r="F260" i="1"/>
  <c r="AO259" i="1"/>
  <c r="AN259" i="1"/>
  <c r="AM259" i="1"/>
  <c r="AK259" i="1"/>
  <c r="AJ259" i="1"/>
  <c r="AI259" i="1"/>
  <c r="AG259" i="1"/>
  <c r="AF259" i="1"/>
  <c r="AE259" i="1"/>
  <c r="AC259" i="1"/>
  <c r="AB259" i="1"/>
  <c r="AA259" i="1"/>
  <c r="Y259" i="1"/>
  <c r="X259" i="1"/>
  <c r="W259" i="1"/>
  <c r="U259" i="1"/>
  <c r="T259" i="1"/>
  <c r="S259" i="1"/>
  <c r="Q259" i="1"/>
  <c r="P259" i="1"/>
  <c r="O259" i="1"/>
  <c r="M259" i="1"/>
  <c r="L259" i="1"/>
  <c r="K259" i="1"/>
  <c r="I259" i="1"/>
  <c r="H259" i="1"/>
  <c r="G259" i="1"/>
  <c r="AL258" i="1"/>
  <c r="AH258" i="1"/>
  <c r="AD258" i="1"/>
  <c r="Z258" i="1"/>
  <c r="V258" i="1"/>
  <c r="R258" i="1"/>
  <c r="N258" i="1"/>
  <c r="J258" i="1"/>
  <c r="F258" i="1"/>
  <c r="AL257" i="1"/>
  <c r="AH257" i="1"/>
  <c r="AD257" i="1"/>
  <c r="Z257" i="1"/>
  <c r="V257" i="1"/>
  <c r="R257" i="1"/>
  <c r="N257" i="1"/>
  <c r="J257" i="1"/>
  <c r="F257" i="1"/>
  <c r="AL256" i="1"/>
  <c r="AH256" i="1"/>
  <c r="AD256" i="1"/>
  <c r="Z256" i="1"/>
  <c r="V256" i="1"/>
  <c r="R256" i="1"/>
  <c r="N256" i="1"/>
  <c r="J256" i="1"/>
  <c r="F256" i="1"/>
  <c r="AL255" i="1"/>
  <c r="AH255" i="1"/>
  <c r="AD255" i="1"/>
  <c r="Z255" i="1"/>
  <c r="V255" i="1"/>
  <c r="R255" i="1"/>
  <c r="N255" i="1"/>
  <c r="J255" i="1"/>
  <c r="F255" i="1"/>
  <c r="AL254" i="1"/>
  <c r="AH254" i="1"/>
  <c r="AD254" i="1"/>
  <c r="Z254" i="1"/>
  <c r="V254" i="1"/>
  <c r="R254" i="1"/>
  <c r="N254" i="1"/>
  <c r="J254" i="1"/>
  <c r="F254" i="1"/>
  <c r="AL253" i="1"/>
  <c r="AH253" i="1"/>
  <c r="AD253" i="1"/>
  <c r="Z253" i="1"/>
  <c r="V253" i="1"/>
  <c r="R253" i="1"/>
  <c r="N253" i="1"/>
  <c r="J253" i="1"/>
  <c r="F253" i="1"/>
  <c r="AL252" i="1"/>
  <c r="AH252" i="1"/>
  <c r="AD252" i="1"/>
  <c r="Z252" i="1"/>
  <c r="V252" i="1"/>
  <c r="R252" i="1"/>
  <c r="N252" i="1"/>
  <c r="J252" i="1"/>
  <c r="F252" i="1"/>
  <c r="AL251" i="1"/>
  <c r="AH251" i="1"/>
  <c r="AD251" i="1"/>
  <c r="Z251" i="1"/>
  <c r="V251" i="1"/>
  <c r="R251" i="1"/>
  <c r="N251" i="1"/>
  <c r="J251" i="1"/>
  <c r="F251" i="1"/>
  <c r="AL250" i="1"/>
  <c r="AH250" i="1"/>
  <c r="AD250" i="1"/>
  <c r="Z250" i="1"/>
  <c r="V250" i="1"/>
  <c r="R250" i="1"/>
  <c r="N250" i="1"/>
  <c r="J250" i="1"/>
  <c r="F250" i="1"/>
  <c r="AL249" i="1"/>
  <c r="AH249" i="1"/>
  <c r="AD249" i="1"/>
  <c r="Z249" i="1"/>
  <c r="V249" i="1"/>
  <c r="R249" i="1"/>
  <c r="N249" i="1"/>
  <c r="J249" i="1"/>
  <c r="F249" i="1"/>
  <c r="AL248" i="1"/>
  <c r="AH248" i="1"/>
  <c r="AD248" i="1"/>
  <c r="Z248" i="1"/>
  <c r="V248" i="1"/>
  <c r="R248" i="1"/>
  <c r="N248" i="1"/>
  <c r="J248" i="1"/>
  <c r="F248" i="1"/>
  <c r="AL247" i="1"/>
  <c r="AH247" i="1"/>
  <c r="AD247" i="1"/>
  <c r="Z247" i="1"/>
  <c r="V247" i="1"/>
  <c r="R247" i="1"/>
  <c r="N247" i="1"/>
  <c r="J247" i="1"/>
  <c r="F247" i="1"/>
  <c r="AL246" i="1"/>
  <c r="AH246" i="1"/>
  <c r="AD246" i="1"/>
  <c r="Z246" i="1"/>
  <c r="V246" i="1"/>
  <c r="R246" i="1"/>
  <c r="N246" i="1"/>
  <c r="J246" i="1"/>
  <c r="F246" i="1"/>
  <c r="AL245" i="1"/>
  <c r="AH245" i="1"/>
  <c r="AD245" i="1"/>
  <c r="Z245" i="1"/>
  <c r="V245" i="1"/>
  <c r="R245" i="1"/>
  <c r="N245" i="1"/>
  <c r="J245" i="1"/>
  <c r="F245" i="1"/>
  <c r="AL244" i="1"/>
  <c r="AH244" i="1"/>
  <c r="AD244" i="1"/>
  <c r="Z244" i="1"/>
  <c r="V244" i="1"/>
  <c r="R244" i="1"/>
  <c r="N244" i="1"/>
  <c r="J244" i="1"/>
  <c r="F244" i="1"/>
  <c r="AL243" i="1"/>
  <c r="AH243" i="1"/>
  <c r="AD243" i="1"/>
  <c r="Z243" i="1"/>
  <c r="V243" i="1"/>
  <c r="R243" i="1"/>
  <c r="N243" i="1"/>
  <c r="J243" i="1"/>
  <c r="F243" i="1"/>
  <c r="AL242" i="1"/>
  <c r="AH242" i="1"/>
  <c r="AD242" i="1"/>
  <c r="Z242" i="1"/>
  <c r="V242" i="1"/>
  <c r="R242" i="1"/>
  <c r="N242" i="1"/>
  <c r="J242" i="1"/>
  <c r="F242" i="1"/>
  <c r="AL241" i="1"/>
  <c r="AH241" i="1"/>
  <c r="AD241" i="1"/>
  <c r="Z241" i="1"/>
  <c r="V241" i="1"/>
  <c r="R241" i="1"/>
  <c r="N241" i="1"/>
  <c r="J241" i="1"/>
  <c r="F241" i="1"/>
  <c r="AL240" i="1"/>
  <c r="AH240" i="1"/>
  <c r="AD240" i="1"/>
  <c r="Z240" i="1"/>
  <c r="V240" i="1"/>
  <c r="R240" i="1"/>
  <c r="N240" i="1"/>
  <c r="J240" i="1"/>
  <c r="F240" i="1"/>
  <c r="AL239" i="1"/>
  <c r="AH239" i="1"/>
  <c r="AD239" i="1"/>
  <c r="Z239" i="1"/>
  <c r="V239" i="1"/>
  <c r="R239" i="1"/>
  <c r="N239" i="1"/>
  <c r="J239" i="1"/>
  <c r="F239" i="1"/>
  <c r="AL238" i="1"/>
  <c r="AH238" i="1"/>
  <c r="AD238" i="1"/>
  <c r="Z238" i="1"/>
  <c r="V238" i="1"/>
  <c r="R238" i="1"/>
  <c r="N238" i="1"/>
  <c r="J238" i="1"/>
  <c r="F238" i="1"/>
  <c r="AL237" i="1"/>
  <c r="AH237" i="1"/>
  <c r="AD237" i="1"/>
  <c r="Z237" i="1"/>
  <c r="V237" i="1"/>
  <c r="R237" i="1"/>
  <c r="N237" i="1"/>
  <c r="J237" i="1"/>
  <c r="F237" i="1"/>
  <c r="AN236" i="1"/>
  <c r="AL236" i="1" s="1"/>
  <c r="AJ236" i="1"/>
  <c r="AH236" i="1" s="1"/>
  <c r="AF236" i="1"/>
  <c r="AD236" i="1" s="1"/>
  <c r="AB236" i="1"/>
  <c r="Z236" i="1" s="1"/>
  <c r="X236" i="1"/>
  <c r="V236" i="1" s="1"/>
  <c r="T236" i="1"/>
  <c r="R236" i="1" s="1"/>
  <c r="P236" i="1"/>
  <c r="N236" i="1" s="1"/>
  <c r="L236" i="1"/>
  <c r="J236" i="1" s="1"/>
  <c r="H236" i="1"/>
  <c r="F236" i="1" s="1"/>
  <c r="AL235" i="1"/>
  <c r="AH235" i="1"/>
  <c r="AD235" i="1"/>
  <c r="Z235" i="1"/>
  <c r="V235" i="1"/>
  <c r="R235" i="1"/>
  <c r="N235" i="1"/>
  <c r="J235" i="1"/>
  <c r="F235" i="1"/>
  <c r="AL234" i="1"/>
  <c r="AH234" i="1"/>
  <c r="AD234" i="1"/>
  <c r="Z234" i="1"/>
  <c r="V234" i="1"/>
  <c r="R234" i="1"/>
  <c r="N234" i="1"/>
  <c r="J234" i="1"/>
  <c r="F234" i="1"/>
  <c r="AL233" i="1"/>
  <c r="AH233" i="1"/>
  <c r="AD233" i="1"/>
  <c r="Z233" i="1"/>
  <c r="V233" i="1"/>
  <c r="R233" i="1"/>
  <c r="N233" i="1"/>
  <c r="J233" i="1"/>
  <c r="F233" i="1"/>
  <c r="AL232" i="1"/>
  <c r="AH232" i="1"/>
  <c r="AD232" i="1"/>
  <c r="Z232" i="1"/>
  <c r="V232" i="1"/>
  <c r="R232" i="1"/>
  <c r="N232" i="1"/>
  <c r="J232" i="1"/>
  <c r="F232" i="1"/>
  <c r="AL231" i="1"/>
  <c r="AH231" i="1"/>
  <c r="AD231" i="1"/>
  <c r="Z231" i="1"/>
  <c r="V231" i="1"/>
  <c r="R231" i="1"/>
  <c r="N231" i="1"/>
  <c r="J231" i="1"/>
  <c r="F231" i="1"/>
  <c r="AL230" i="1"/>
  <c r="AH230" i="1"/>
  <c r="AD230" i="1"/>
  <c r="Z230" i="1"/>
  <c r="V230" i="1"/>
  <c r="R230" i="1"/>
  <c r="N230" i="1"/>
  <c r="J230" i="1"/>
  <c r="F230" i="1"/>
  <c r="AL229" i="1"/>
  <c r="AH229" i="1"/>
  <c r="AD229" i="1"/>
  <c r="Z229" i="1"/>
  <c r="V229" i="1"/>
  <c r="R229" i="1"/>
  <c r="N229" i="1"/>
  <c r="J229" i="1"/>
  <c r="F229" i="1"/>
  <c r="AL228" i="1"/>
  <c r="AH228" i="1"/>
  <c r="AD228" i="1"/>
  <c r="Z228" i="1"/>
  <c r="V228" i="1"/>
  <c r="R228" i="1"/>
  <c r="N228" i="1"/>
  <c r="J228" i="1"/>
  <c r="F228" i="1"/>
  <c r="AL227" i="1"/>
  <c r="AH227" i="1"/>
  <c r="AD227" i="1"/>
  <c r="Z227" i="1"/>
  <c r="V227" i="1"/>
  <c r="R227" i="1"/>
  <c r="N227" i="1"/>
  <c r="J227" i="1"/>
  <c r="F227" i="1"/>
  <c r="AL226" i="1"/>
  <c r="AH226" i="1"/>
  <c r="AD226" i="1"/>
  <c r="Z226" i="1"/>
  <c r="V226" i="1"/>
  <c r="R226" i="1"/>
  <c r="N226" i="1"/>
  <c r="J226" i="1"/>
  <c r="F226" i="1"/>
  <c r="AL225" i="1"/>
  <c r="AH225" i="1"/>
  <c r="AD225" i="1"/>
  <c r="Z225" i="1"/>
  <c r="V225" i="1"/>
  <c r="R225" i="1"/>
  <c r="N225" i="1"/>
  <c r="J225" i="1"/>
  <c r="F225" i="1"/>
  <c r="AL224" i="1"/>
  <c r="AH224" i="1"/>
  <c r="AD224" i="1"/>
  <c r="Z224" i="1"/>
  <c r="V224" i="1"/>
  <c r="R224" i="1"/>
  <c r="N224" i="1"/>
  <c r="J224" i="1"/>
  <c r="F224" i="1"/>
  <c r="AL223" i="1"/>
  <c r="AH223" i="1"/>
  <c r="AD223" i="1"/>
  <c r="Z223" i="1"/>
  <c r="V223" i="1"/>
  <c r="R223" i="1"/>
  <c r="N223" i="1"/>
  <c r="J223" i="1"/>
  <c r="F223" i="1"/>
  <c r="AL222" i="1"/>
  <c r="AH222" i="1"/>
  <c r="AD222" i="1"/>
  <c r="Z222" i="1"/>
  <c r="V222" i="1"/>
  <c r="R222" i="1"/>
  <c r="N222" i="1"/>
  <c r="J222" i="1"/>
  <c r="F222" i="1"/>
  <c r="AL221" i="1"/>
  <c r="AH221" i="1"/>
  <c r="AD221" i="1"/>
  <c r="Z221" i="1"/>
  <c r="V221" i="1"/>
  <c r="R221" i="1"/>
  <c r="N221" i="1"/>
  <c r="J221" i="1"/>
  <c r="F221" i="1"/>
  <c r="AL220" i="1"/>
  <c r="AH220" i="1"/>
  <c r="AD220" i="1"/>
  <c r="Z220" i="1"/>
  <c r="V220" i="1"/>
  <c r="R220" i="1"/>
  <c r="N220" i="1"/>
  <c r="J220" i="1"/>
  <c r="F220" i="1"/>
  <c r="AL219" i="1"/>
  <c r="AH219" i="1"/>
  <c r="AD219" i="1"/>
  <c r="Z219" i="1"/>
  <c r="V219" i="1"/>
  <c r="R219" i="1"/>
  <c r="N219" i="1"/>
  <c r="J219" i="1"/>
  <c r="F219" i="1"/>
  <c r="AL218" i="1"/>
  <c r="AH218" i="1"/>
  <c r="AD218" i="1"/>
  <c r="Z218" i="1"/>
  <c r="V218" i="1"/>
  <c r="R218" i="1"/>
  <c r="N218" i="1"/>
  <c r="J218" i="1"/>
  <c r="F218" i="1"/>
  <c r="AL217" i="1"/>
  <c r="AH217" i="1"/>
  <c r="AD217" i="1"/>
  <c r="Z217" i="1"/>
  <c r="V217" i="1"/>
  <c r="R217" i="1"/>
  <c r="N217" i="1"/>
  <c r="J217" i="1"/>
  <c r="F217" i="1"/>
  <c r="AL216" i="1"/>
  <c r="AH216" i="1"/>
  <c r="AD216" i="1"/>
  <c r="Z216" i="1"/>
  <c r="V216" i="1"/>
  <c r="R216" i="1"/>
  <c r="N216" i="1"/>
  <c r="J216" i="1"/>
  <c r="F216" i="1"/>
  <c r="AL215" i="1"/>
  <c r="AH215" i="1"/>
  <c r="AD215" i="1"/>
  <c r="Z215" i="1"/>
  <c r="V215" i="1"/>
  <c r="R215" i="1"/>
  <c r="N215" i="1"/>
  <c r="J215" i="1"/>
  <c r="F215" i="1"/>
  <c r="AL214" i="1"/>
  <c r="AH214" i="1"/>
  <c r="AD214" i="1"/>
  <c r="Z214" i="1"/>
  <c r="V214" i="1"/>
  <c r="R214" i="1"/>
  <c r="N214" i="1"/>
  <c r="J214" i="1"/>
  <c r="F214" i="1"/>
  <c r="AM213" i="1"/>
  <c r="AL213" i="1" s="1"/>
  <c r="AI213" i="1"/>
  <c r="AH213" i="1" s="1"/>
  <c r="AE213" i="1"/>
  <c r="AD213" i="1" s="1"/>
  <c r="AA213" i="1"/>
  <c r="Z213" i="1" s="1"/>
  <c r="W213" i="1"/>
  <c r="V213" i="1" s="1"/>
  <c r="S213" i="1"/>
  <c r="R213" i="1" s="1"/>
  <c r="O213" i="1"/>
  <c r="N213" i="1" s="1"/>
  <c r="K213" i="1"/>
  <c r="J213" i="1" s="1"/>
  <c r="G213" i="1"/>
  <c r="F213" i="1" s="1"/>
  <c r="AL212" i="1"/>
  <c r="AH212" i="1"/>
  <c r="AD212" i="1"/>
  <c r="Z212" i="1"/>
  <c r="V212" i="1"/>
  <c r="R212" i="1"/>
  <c r="N212" i="1"/>
  <c r="J212" i="1"/>
  <c r="F212" i="1"/>
  <c r="AL211" i="1"/>
  <c r="AH211" i="1"/>
  <c r="AD211" i="1"/>
  <c r="Z211" i="1"/>
  <c r="V211" i="1"/>
  <c r="R211" i="1"/>
  <c r="N211" i="1"/>
  <c r="J211" i="1"/>
  <c r="F211" i="1"/>
  <c r="AL210" i="1"/>
  <c r="AH210" i="1"/>
  <c r="AD210" i="1"/>
  <c r="Z210" i="1"/>
  <c r="V210" i="1"/>
  <c r="R210" i="1"/>
  <c r="N210" i="1"/>
  <c r="J210" i="1"/>
  <c r="F210" i="1"/>
  <c r="AL209" i="1"/>
  <c r="AH209" i="1"/>
  <c r="AD209" i="1"/>
  <c r="Z209" i="1"/>
  <c r="V209" i="1"/>
  <c r="R209" i="1"/>
  <c r="N209" i="1"/>
  <c r="J209" i="1"/>
  <c r="F209" i="1"/>
  <c r="AL208" i="1"/>
  <c r="AH208" i="1"/>
  <c r="AD208" i="1"/>
  <c r="Z208" i="1"/>
  <c r="V208" i="1"/>
  <c r="R208" i="1"/>
  <c r="N208" i="1"/>
  <c r="J208" i="1"/>
  <c r="F208" i="1"/>
  <c r="AL207" i="1"/>
  <c r="AH207" i="1"/>
  <c r="AD207" i="1"/>
  <c r="Z207" i="1"/>
  <c r="V207" i="1"/>
  <c r="R207" i="1"/>
  <c r="N207" i="1"/>
  <c r="J207" i="1"/>
  <c r="F207" i="1"/>
  <c r="AL206" i="1"/>
  <c r="AH206" i="1"/>
  <c r="AD206" i="1"/>
  <c r="Z206" i="1"/>
  <c r="V206" i="1"/>
  <c r="R206" i="1"/>
  <c r="N206" i="1"/>
  <c r="J206" i="1"/>
  <c r="F206" i="1"/>
  <c r="AL205" i="1"/>
  <c r="AH205" i="1"/>
  <c r="AD205" i="1"/>
  <c r="Z205" i="1"/>
  <c r="V205" i="1"/>
  <c r="R205" i="1"/>
  <c r="N205" i="1"/>
  <c r="J205" i="1"/>
  <c r="F205" i="1"/>
  <c r="AL204" i="1"/>
  <c r="AH204" i="1"/>
  <c r="AD204" i="1"/>
  <c r="Z204" i="1"/>
  <c r="V204" i="1"/>
  <c r="R204" i="1"/>
  <c r="N204" i="1"/>
  <c r="J204" i="1"/>
  <c r="F204" i="1"/>
  <c r="AL203" i="1"/>
  <c r="AH203" i="1"/>
  <c r="AD203" i="1"/>
  <c r="Z203" i="1"/>
  <c r="V203" i="1"/>
  <c r="R203" i="1"/>
  <c r="N203" i="1"/>
  <c r="J203" i="1"/>
  <c r="F203" i="1"/>
  <c r="AL202" i="1"/>
  <c r="AH202" i="1"/>
  <c r="AD202" i="1"/>
  <c r="Z202" i="1"/>
  <c r="V202" i="1"/>
  <c r="R202" i="1"/>
  <c r="N202" i="1"/>
  <c r="J202" i="1"/>
  <c r="F202" i="1"/>
  <c r="AL201" i="1"/>
  <c r="AH201" i="1"/>
  <c r="AD201" i="1"/>
  <c r="Z201" i="1"/>
  <c r="V201" i="1"/>
  <c r="R201" i="1"/>
  <c r="N201" i="1"/>
  <c r="J201" i="1"/>
  <c r="F201" i="1"/>
  <c r="AL200" i="1"/>
  <c r="AH200" i="1"/>
  <c r="AD200" i="1"/>
  <c r="Z200" i="1"/>
  <c r="V200" i="1"/>
  <c r="R200" i="1"/>
  <c r="N200" i="1"/>
  <c r="J200" i="1"/>
  <c r="F200" i="1"/>
  <c r="AL199" i="1"/>
  <c r="AH199" i="1"/>
  <c r="AD199" i="1"/>
  <c r="Z199" i="1"/>
  <c r="V199" i="1"/>
  <c r="R199" i="1"/>
  <c r="N199" i="1"/>
  <c r="J199" i="1"/>
  <c r="F199" i="1"/>
  <c r="AL198" i="1"/>
  <c r="AH198" i="1"/>
  <c r="AD198" i="1"/>
  <c r="Z198" i="1"/>
  <c r="V198" i="1"/>
  <c r="R198" i="1"/>
  <c r="N198" i="1"/>
  <c r="J198" i="1"/>
  <c r="F198" i="1"/>
  <c r="AL197" i="1"/>
  <c r="AH197" i="1"/>
  <c r="AD197" i="1"/>
  <c r="Z197" i="1"/>
  <c r="V197" i="1"/>
  <c r="R197" i="1"/>
  <c r="N197" i="1"/>
  <c r="J197" i="1"/>
  <c r="F197" i="1"/>
  <c r="AL196" i="1"/>
  <c r="AH196" i="1"/>
  <c r="AD196" i="1"/>
  <c r="Z196" i="1"/>
  <c r="V196" i="1"/>
  <c r="R196" i="1"/>
  <c r="N196" i="1"/>
  <c r="J196" i="1"/>
  <c r="F196" i="1"/>
  <c r="AL195" i="1"/>
  <c r="AH195" i="1"/>
  <c r="AD195" i="1"/>
  <c r="Z195" i="1"/>
  <c r="V195" i="1"/>
  <c r="R195" i="1"/>
  <c r="N195" i="1"/>
  <c r="J195" i="1"/>
  <c r="F195" i="1"/>
  <c r="AL194" i="1"/>
  <c r="AH194" i="1"/>
  <c r="AD194" i="1"/>
  <c r="Z194" i="1"/>
  <c r="V194" i="1"/>
  <c r="R194" i="1"/>
  <c r="N194" i="1"/>
  <c r="J194" i="1"/>
  <c r="F194" i="1"/>
  <c r="AL193" i="1"/>
  <c r="AH193" i="1"/>
  <c r="AD193" i="1"/>
  <c r="Z193" i="1"/>
  <c r="V193" i="1"/>
  <c r="R193" i="1"/>
  <c r="N193" i="1"/>
  <c r="J193" i="1"/>
  <c r="F193" i="1"/>
  <c r="AL192" i="1"/>
  <c r="AH192" i="1"/>
  <c r="AD192" i="1"/>
  <c r="Z192" i="1"/>
  <c r="V192" i="1"/>
  <c r="R192" i="1"/>
  <c r="N192" i="1"/>
  <c r="J192" i="1"/>
  <c r="F192" i="1"/>
  <c r="AL191" i="1"/>
  <c r="AH191" i="1"/>
  <c r="AD191" i="1"/>
  <c r="Z191" i="1"/>
  <c r="V191" i="1"/>
  <c r="R191" i="1"/>
  <c r="N191" i="1"/>
  <c r="J191" i="1"/>
  <c r="F191" i="1"/>
  <c r="AM190" i="1"/>
  <c r="AL190" i="1" s="1"/>
  <c r="AI190" i="1"/>
  <c r="AH190" i="1" s="1"/>
  <c r="AE190" i="1"/>
  <c r="AD190" i="1" s="1"/>
  <c r="AA190" i="1"/>
  <c r="Z190" i="1" s="1"/>
  <c r="W190" i="1"/>
  <c r="V190" i="1" s="1"/>
  <c r="S190" i="1"/>
  <c r="R190" i="1" s="1"/>
  <c r="O190" i="1"/>
  <c r="N190" i="1" s="1"/>
  <c r="K190" i="1"/>
  <c r="J190" i="1" s="1"/>
  <c r="G190" i="1"/>
  <c r="F190" i="1" s="1"/>
  <c r="AL189" i="1"/>
  <c r="AH189" i="1"/>
  <c r="AD189" i="1"/>
  <c r="Z189" i="1"/>
  <c r="V189" i="1"/>
  <c r="R189" i="1"/>
  <c r="N189" i="1"/>
  <c r="J189" i="1"/>
  <c r="F189" i="1"/>
  <c r="AL188" i="1"/>
  <c r="AH188" i="1"/>
  <c r="AD188" i="1"/>
  <c r="Z188" i="1"/>
  <c r="V188" i="1"/>
  <c r="R188" i="1"/>
  <c r="N188" i="1"/>
  <c r="J188" i="1"/>
  <c r="F188" i="1"/>
  <c r="AL187" i="1"/>
  <c r="AH187" i="1"/>
  <c r="AD187" i="1"/>
  <c r="Z187" i="1"/>
  <c r="V187" i="1"/>
  <c r="R187" i="1"/>
  <c r="N187" i="1"/>
  <c r="J187" i="1"/>
  <c r="F187" i="1"/>
  <c r="AL186" i="1"/>
  <c r="AH186" i="1"/>
  <c r="AD186" i="1"/>
  <c r="Z186" i="1"/>
  <c r="V186" i="1"/>
  <c r="R186" i="1"/>
  <c r="N186" i="1"/>
  <c r="J186" i="1"/>
  <c r="F186" i="1"/>
  <c r="AL185" i="1"/>
  <c r="AH185" i="1"/>
  <c r="AD185" i="1"/>
  <c r="Z185" i="1"/>
  <c r="V185" i="1"/>
  <c r="R185" i="1"/>
  <c r="N185" i="1"/>
  <c r="J185" i="1"/>
  <c r="F185" i="1"/>
  <c r="AL184" i="1"/>
  <c r="AH184" i="1"/>
  <c r="AD184" i="1"/>
  <c r="Z184" i="1"/>
  <c r="V184" i="1"/>
  <c r="R184" i="1"/>
  <c r="N184" i="1"/>
  <c r="J184" i="1"/>
  <c r="F184" i="1"/>
  <c r="AL183" i="1"/>
  <c r="AH183" i="1"/>
  <c r="AD183" i="1"/>
  <c r="Z183" i="1"/>
  <c r="V183" i="1"/>
  <c r="R183" i="1"/>
  <c r="N183" i="1"/>
  <c r="J183" i="1"/>
  <c r="F183" i="1"/>
  <c r="AL182" i="1"/>
  <c r="AH182" i="1"/>
  <c r="AD182" i="1"/>
  <c r="Z182" i="1"/>
  <c r="V182" i="1"/>
  <c r="R182" i="1"/>
  <c r="N182" i="1"/>
  <c r="J182" i="1"/>
  <c r="F182" i="1"/>
  <c r="AL181" i="1"/>
  <c r="AH181" i="1"/>
  <c r="AD181" i="1"/>
  <c r="Z181" i="1"/>
  <c r="V181" i="1"/>
  <c r="R181" i="1"/>
  <c r="N181" i="1"/>
  <c r="J181" i="1"/>
  <c r="F181" i="1"/>
  <c r="AL180" i="1"/>
  <c r="AH180" i="1"/>
  <c r="AD180" i="1"/>
  <c r="Z180" i="1"/>
  <c r="V180" i="1"/>
  <c r="R180" i="1"/>
  <c r="N180" i="1"/>
  <c r="J180" i="1"/>
  <c r="F180" i="1"/>
  <c r="AL179" i="1"/>
  <c r="AH179" i="1"/>
  <c r="AD179" i="1"/>
  <c r="Z179" i="1"/>
  <c r="V179" i="1"/>
  <c r="R179" i="1"/>
  <c r="N179" i="1"/>
  <c r="J179" i="1"/>
  <c r="F179" i="1"/>
  <c r="AL178" i="1"/>
  <c r="AH178" i="1"/>
  <c r="AD178" i="1"/>
  <c r="Z178" i="1"/>
  <c r="V178" i="1"/>
  <c r="R178" i="1"/>
  <c r="N178" i="1"/>
  <c r="J178" i="1"/>
  <c r="F178" i="1"/>
  <c r="AL177" i="1"/>
  <c r="AH177" i="1"/>
  <c r="AD177" i="1"/>
  <c r="Z177" i="1"/>
  <c r="V177" i="1"/>
  <c r="R177" i="1"/>
  <c r="N177" i="1"/>
  <c r="J177" i="1"/>
  <c r="F177" i="1"/>
  <c r="AL176" i="1"/>
  <c r="AH176" i="1"/>
  <c r="AD176" i="1"/>
  <c r="Z176" i="1"/>
  <c r="V176" i="1"/>
  <c r="R176" i="1"/>
  <c r="N176" i="1"/>
  <c r="J176" i="1"/>
  <c r="F176" i="1"/>
  <c r="AL175" i="1"/>
  <c r="AH175" i="1"/>
  <c r="AD175" i="1"/>
  <c r="Z175" i="1"/>
  <c r="V175" i="1"/>
  <c r="R175" i="1"/>
  <c r="N175" i="1"/>
  <c r="J175" i="1"/>
  <c r="F175" i="1"/>
  <c r="AL174" i="1"/>
  <c r="AH174" i="1"/>
  <c r="AD174" i="1"/>
  <c r="Z174" i="1"/>
  <c r="V174" i="1"/>
  <c r="R174" i="1"/>
  <c r="N174" i="1"/>
  <c r="J174" i="1"/>
  <c r="F174" i="1"/>
  <c r="AL173" i="1"/>
  <c r="AH173" i="1"/>
  <c r="AD173" i="1"/>
  <c r="Z173" i="1"/>
  <c r="V173" i="1"/>
  <c r="R173" i="1"/>
  <c r="N173" i="1"/>
  <c r="J173" i="1"/>
  <c r="F173" i="1"/>
  <c r="AL172" i="1"/>
  <c r="AH172" i="1"/>
  <c r="AD172" i="1"/>
  <c r="Z172" i="1"/>
  <c r="V172" i="1"/>
  <c r="R172" i="1"/>
  <c r="N172" i="1"/>
  <c r="J172" i="1"/>
  <c r="F172" i="1"/>
  <c r="AL171" i="1"/>
  <c r="AH171" i="1"/>
  <c r="AD171" i="1"/>
  <c r="Z171" i="1"/>
  <c r="V171" i="1"/>
  <c r="R171" i="1"/>
  <c r="O171" i="1"/>
  <c r="N171" i="1" s="1"/>
  <c r="K171" i="1"/>
  <c r="K167" i="1" s="1"/>
  <c r="J167" i="1" s="1"/>
  <c r="F171" i="1"/>
  <c r="AL170" i="1"/>
  <c r="AH170" i="1"/>
  <c r="AD170" i="1"/>
  <c r="Z170" i="1"/>
  <c r="V170" i="1"/>
  <c r="R170" i="1"/>
  <c r="N170" i="1"/>
  <c r="J170" i="1"/>
  <c r="F170" i="1"/>
  <c r="AL169" i="1"/>
  <c r="AH169" i="1"/>
  <c r="AD169" i="1"/>
  <c r="Z169" i="1"/>
  <c r="V169" i="1"/>
  <c r="R169" i="1"/>
  <c r="N169" i="1"/>
  <c r="J169" i="1"/>
  <c r="F169" i="1"/>
  <c r="AL168" i="1"/>
  <c r="AH168" i="1"/>
  <c r="AD168" i="1"/>
  <c r="Z168" i="1"/>
  <c r="V168" i="1"/>
  <c r="R168" i="1"/>
  <c r="N168" i="1"/>
  <c r="J168" i="1"/>
  <c r="F168" i="1"/>
  <c r="AM167" i="1"/>
  <c r="AL167" i="1" s="1"/>
  <c r="AI167" i="1"/>
  <c r="AH167" i="1" s="1"/>
  <c r="AE167" i="1"/>
  <c r="AD167" i="1" s="1"/>
  <c r="AA167" i="1"/>
  <c r="Z167" i="1" s="1"/>
  <c r="W167" i="1"/>
  <c r="V167" i="1" s="1"/>
  <c r="S167" i="1"/>
  <c r="R167" i="1" s="1"/>
  <c r="O167" i="1"/>
  <c r="N167" i="1" s="1"/>
  <c r="G167" i="1"/>
  <c r="F167" i="1" s="1"/>
  <c r="AL166" i="1"/>
  <c r="AH166" i="1"/>
  <c r="AD166" i="1"/>
  <c r="Z166" i="1"/>
  <c r="V166" i="1"/>
  <c r="R166" i="1"/>
  <c r="N166" i="1"/>
  <c r="J166" i="1"/>
  <c r="F166" i="1"/>
  <c r="AO165" i="1"/>
  <c r="AN165" i="1"/>
  <c r="AM165" i="1"/>
  <c r="AK165" i="1"/>
  <c r="AJ165" i="1"/>
  <c r="AG165" i="1"/>
  <c r="AF165" i="1"/>
  <c r="AC165" i="1"/>
  <c r="AB165" i="1"/>
  <c r="AA165" i="1"/>
  <c r="Y165" i="1"/>
  <c r="X165" i="1"/>
  <c r="W165" i="1"/>
  <c r="U165" i="1"/>
  <c r="T165" i="1"/>
  <c r="S165" i="1"/>
  <c r="Q165" i="1"/>
  <c r="P165" i="1"/>
  <c r="O165" i="1"/>
  <c r="M165" i="1"/>
  <c r="L165" i="1"/>
  <c r="K165" i="1"/>
  <c r="I165" i="1"/>
  <c r="H165" i="1"/>
  <c r="G165" i="1"/>
  <c r="AO164" i="1"/>
  <c r="AN164" i="1"/>
  <c r="AM164" i="1"/>
  <c r="AK164" i="1"/>
  <c r="AJ164" i="1"/>
  <c r="AG164" i="1"/>
  <c r="AF164" i="1"/>
  <c r="AC164" i="1"/>
  <c r="AB164" i="1"/>
  <c r="AA164" i="1"/>
  <c r="Y164" i="1"/>
  <c r="X164" i="1"/>
  <c r="W164" i="1"/>
  <c r="U164" i="1"/>
  <c r="T164" i="1"/>
  <c r="S164" i="1"/>
  <c r="Q164" i="1"/>
  <c r="P164" i="1"/>
  <c r="O164" i="1"/>
  <c r="M164" i="1"/>
  <c r="L164" i="1"/>
  <c r="K164" i="1"/>
  <c r="I164" i="1"/>
  <c r="H164" i="1"/>
  <c r="G164" i="1"/>
  <c r="AO163" i="1"/>
  <c r="AN163" i="1"/>
  <c r="AM163" i="1"/>
  <c r="AK163" i="1"/>
  <c r="AJ163" i="1"/>
  <c r="AG163" i="1"/>
  <c r="AF163" i="1"/>
  <c r="AC163" i="1"/>
  <c r="AB163" i="1"/>
  <c r="AA163" i="1"/>
  <c r="Y163" i="1"/>
  <c r="X163" i="1"/>
  <c r="W163" i="1"/>
  <c r="U163" i="1"/>
  <c r="T163" i="1"/>
  <c r="S163" i="1"/>
  <c r="Q163" i="1"/>
  <c r="P163" i="1"/>
  <c r="O163" i="1"/>
  <c r="M163" i="1"/>
  <c r="L163" i="1"/>
  <c r="K163" i="1"/>
  <c r="I163" i="1"/>
  <c r="H163" i="1"/>
  <c r="G163" i="1"/>
  <c r="AO162" i="1"/>
  <c r="AN162" i="1"/>
  <c r="AM162" i="1"/>
  <c r="AK162" i="1"/>
  <c r="AJ162" i="1"/>
  <c r="AG162" i="1"/>
  <c r="AF162" i="1"/>
  <c r="AC162" i="1"/>
  <c r="AB162" i="1"/>
  <c r="AA162" i="1"/>
  <c r="Y162" i="1"/>
  <c r="X162" i="1"/>
  <c r="W162" i="1"/>
  <c r="U162" i="1"/>
  <c r="T162" i="1"/>
  <c r="S162" i="1"/>
  <c r="Q162" i="1"/>
  <c r="P162" i="1"/>
  <c r="O162" i="1"/>
  <c r="M162" i="1"/>
  <c r="L162" i="1"/>
  <c r="K162" i="1"/>
  <c r="I162" i="1"/>
  <c r="H162" i="1"/>
  <c r="G162" i="1"/>
  <c r="AO161" i="1"/>
  <c r="AN161" i="1"/>
  <c r="AM161" i="1"/>
  <c r="AK161" i="1"/>
  <c r="AJ161" i="1"/>
  <c r="AG161" i="1"/>
  <c r="AF161" i="1"/>
  <c r="AC161" i="1"/>
  <c r="AB161" i="1"/>
  <c r="AA161" i="1"/>
  <c r="Y161" i="1"/>
  <c r="X161" i="1"/>
  <c r="W161" i="1"/>
  <c r="U161" i="1"/>
  <c r="T161" i="1"/>
  <c r="S161" i="1"/>
  <c r="Q161" i="1"/>
  <c r="P161" i="1"/>
  <c r="O161" i="1"/>
  <c r="M161" i="1"/>
  <c r="L161" i="1"/>
  <c r="K161" i="1"/>
  <c r="I161" i="1"/>
  <c r="H161" i="1"/>
  <c r="G161" i="1"/>
  <c r="AO160" i="1"/>
  <c r="AN160" i="1"/>
  <c r="AM160" i="1"/>
  <c r="AK160" i="1"/>
  <c r="AJ160" i="1"/>
  <c r="AG160" i="1"/>
  <c r="AF160" i="1"/>
  <c r="AC160" i="1"/>
  <c r="AB160" i="1"/>
  <c r="AA160" i="1"/>
  <c r="Y160" i="1"/>
  <c r="X160" i="1"/>
  <c r="W160" i="1"/>
  <c r="U160" i="1"/>
  <c r="T160" i="1"/>
  <c r="S160" i="1"/>
  <c r="Q160" i="1"/>
  <c r="P160" i="1"/>
  <c r="O160" i="1"/>
  <c r="M160" i="1"/>
  <c r="L160" i="1"/>
  <c r="K160" i="1"/>
  <c r="I160" i="1"/>
  <c r="H160" i="1"/>
  <c r="G160" i="1"/>
  <c r="AO159" i="1"/>
  <c r="AN159" i="1"/>
  <c r="AM159" i="1"/>
  <c r="AK159" i="1"/>
  <c r="AJ159" i="1"/>
  <c r="AG159" i="1"/>
  <c r="AF159" i="1"/>
  <c r="AC159" i="1"/>
  <c r="AB159" i="1"/>
  <c r="AA159" i="1"/>
  <c r="Y159" i="1"/>
  <c r="X159" i="1"/>
  <c r="W159" i="1"/>
  <c r="U159" i="1"/>
  <c r="T159" i="1"/>
  <c r="S159" i="1"/>
  <c r="Q159" i="1"/>
  <c r="P159" i="1"/>
  <c r="O159" i="1"/>
  <c r="M159" i="1"/>
  <c r="L159" i="1"/>
  <c r="K159" i="1"/>
  <c r="I159" i="1"/>
  <c r="H159" i="1"/>
  <c r="G159" i="1"/>
  <c r="AO158" i="1"/>
  <c r="AN158" i="1"/>
  <c r="AM158" i="1"/>
  <c r="AK158" i="1"/>
  <c r="AJ158" i="1"/>
  <c r="AG158" i="1"/>
  <c r="AF158" i="1"/>
  <c r="AC158" i="1"/>
  <c r="AB158" i="1"/>
  <c r="AA158" i="1"/>
  <c r="Y158" i="1"/>
  <c r="X158" i="1"/>
  <c r="W158" i="1"/>
  <c r="U158" i="1"/>
  <c r="T158" i="1"/>
  <c r="S158" i="1"/>
  <c r="Q158" i="1"/>
  <c r="P158" i="1"/>
  <c r="O158" i="1"/>
  <c r="M158" i="1"/>
  <c r="L158" i="1"/>
  <c r="K158" i="1"/>
  <c r="I158" i="1"/>
  <c r="H158" i="1"/>
  <c r="G158" i="1"/>
  <c r="AO157" i="1"/>
  <c r="AN157" i="1"/>
  <c r="AM157" i="1"/>
  <c r="AK157" i="1"/>
  <c r="AJ157" i="1"/>
  <c r="AG157" i="1"/>
  <c r="AF157" i="1"/>
  <c r="AC157" i="1"/>
  <c r="AB157" i="1"/>
  <c r="AA157" i="1"/>
  <c r="Y157" i="1"/>
  <c r="X157" i="1"/>
  <c r="W157" i="1"/>
  <c r="U157" i="1"/>
  <c r="T157" i="1"/>
  <c r="S157" i="1"/>
  <c r="Q157" i="1"/>
  <c r="P157" i="1"/>
  <c r="O157" i="1"/>
  <c r="M157" i="1"/>
  <c r="L157" i="1"/>
  <c r="K157" i="1"/>
  <c r="I157" i="1"/>
  <c r="H157" i="1"/>
  <c r="G157" i="1"/>
  <c r="AO156" i="1"/>
  <c r="AN156" i="1"/>
  <c r="AM156" i="1"/>
  <c r="AK156" i="1"/>
  <c r="AJ156" i="1"/>
  <c r="AG156" i="1"/>
  <c r="AF156" i="1"/>
  <c r="AC156" i="1"/>
  <c r="AB156" i="1"/>
  <c r="AA156" i="1"/>
  <c r="Y156" i="1"/>
  <c r="X156" i="1"/>
  <c r="W156" i="1"/>
  <c r="U156" i="1"/>
  <c r="T156" i="1"/>
  <c r="S156" i="1"/>
  <c r="Q156" i="1"/>
  <c r="P156" i="1"/>
  <c r="O156" i="1"/>
  <c r="M156" i="1"/>
  <c r="L156" i="1"/>
  <c r="K156" i="1"/>
  <c r="I156" i="1"/>
  <c r="H156" i="1"/>
  <c r="G156" i="1"/>
  <c r="AO155" i="1"/>
  <c r="AN155" i="1"/>
  <c r="AM155" i="1"/>
  <c r="AK155" i="1"/>
  <c r="AJ155" i="1"/>
  <c r="AG155" i="1"/>
  <c r="AF155" i="1"/>
  <c r="AC155" i="1"/>
  <c r="AB155" i="1"/>
  <c r="AA155" i="1"/>
  <c r="Y155" i="1"/>
  <c r="X155" i="1"/>
  <c r="W155" i="1"/>
  <c r="U155" i="1"/>
  <c r="T155" i="1"/>
  <c r="S155" i="1"/>
  <c r="Q155" i="1"/>
  <c r="P155" i="1"/>
  <c r="O155" i="1"/>
  <c r="M155" i="1"/>
  <c r="L155" i="1"/>
  <c r="K155" i="1"/>
  <c r="I155" i="1"/>
  <c r="H155" i="1"/>
  <c r="G155" i="1"/>
  <c r="AO154" i="1"/>
  <c r="AN154" i="1"/>
  <c r="AM154" i="1"/>
  <c r="AK154" i="1"/>
  <c r="AJ154" i="1"/>
  <c r="AG154" i="1"/>
  <c r="AF154" i="1"/>
  <c r="AC154" i="1"/>
  <c r="AB154" i="1"/>
  <c r="AA154" i="1"/>
  <c r="Y154" i="1"/>
  <c r="X154" i="1"/>
  <c r="W154" i="1"/>
  <c r="U154" i="1"/>
  <c r="T154" i="1"/>
  <c r="S154" i="1"/>
  <c r="Q154" i="1"/>
  <c r="P154" i="1"/>
  <c r="O154" i="1"/>
  <c r="M154" i="1"/>
  <c r="L154" i="1"/>
  <c r="K154" i="1"/>
  <c r="I154" i="1"/>
  <c r="H154" i="1"/>
  <c r="G154" i="1"/>
  <c r="AO153" i="1"/>
  <c r="AN153" i="1"/>
  <c r="AM153" i="1"/>
  <c r="AK153" i="1"/>
  <c r="AJ153" i="1"/>
  <c r="AG153" i="1"/>
  <c r="AF153" i="1"/>
  <c r="AC153" i="1"/>
  <c r="AB153" i="1"/>
  <c r="AA153" i="1"/>
  <c r="Y153" i="1"/>
  <c r="X153" i="1"/>
  <c r="W153" i="1"/>
  <c r="U153" i="1"/>
  <c r="T153" i="1"/>
  <c r="S153" i="1"/>
  <c r="Q153" i="1"/>
  <c r="P153" i="1"/>
  <c r="O153" i="1"/>
  <c r="M153" i="1"/>
  <c r="L153" i="1"/>
  <c r="K153" i="1"/>
  <c r="I153" i="1"/>
  <c r="H153" i="1"/>
  <c r="G153" i="1"/>
  <c r="AO152" i="1"/>
  <c r="AN152" i="1"/>
  <c r="AM152" i="1"/>
  <c r="AK152" i="1"/>
  <c r="AJ152" i="1"/>
  <c r="AG152" i="1"/>
  <c r="AF152" i="1"/>
  <c r="AC152" i="1"/>
  <c r="AB152" i="1"/>
  <c r="AA152" i="1"/>
  <c r="Y152" i="1"/>
  <c r="X152" i="1"/>
  <c r="W152" i="1"/>
  <c r="U152" i="1"/>
  <c r="T152" i="1"/>
  <c r="S152" i="1"/>
  <c r="Q152" i="1"/>
  <c r="P152" i="1"/>
  <c r="O152" i="1"/>
  <c r="M152" i="1"/>
  <c r="L152" i="1"/>
  <c r="K152" i="1"/>
  <c r="I152" i="1"/>
  <c r="H152" i="1"/>
  <c r="G152" i="1"/>
  <c r="AO151" i="1"/>
  <c r="AN151" i="1"/>
  <c r="AM151" i="1"/>
  <c r="AK151" i="1"/>
  <c r="AJ151" i="1"/>
  <c r="AG151" i="1"/>
  <c r="AF151" i="1"/>
  <c r="AC151" i="1"/>
  <c r="AB151" i="1"/>
  <c r="AA151" i="1"/>
  <c r="Y151" i="1"/>
  <c r="X151" i="1"/>
  <c r="W151" i="1"/>
  <c r="U151" i="1"/>
  <c r="T151" i="1"/>
  <c r="S151" i="1"/>
  <c r="Q151" i="1"/>
  <c r="P151" i="1"/>
  <c r="O151" i="1"/>
  <c r="M151" i="1"/>
  <c r="L151" i="1"/>
  <c r="K151" i="1"/>
  <c r="I151" i="1"/>
  <c r="H151" i="1"/>
  <c r="G151" i="1"/>
  <c r="AO150" i="1"/>
  <c r="AN150" i="1"/>
  <c r="AM150" i="1"/>
  <c r="AK150" i="1"/>
  <c r="AJ150" i="1"/>
  <c r="AG150" i="1"/>
  <c r="AF150" i="1"/>
  <c r="AC150" i="1"/>
  <c r="AB150" i="1"/>
  <c r="AA150" i="1"/>
  <c r="Y150" i="1"/>
  <c r="X150" i="1"/>
  <c r="W150" i="1"/>
  <c r="U150" i="1"/>
  <c r="T150" i="1"/>
  <c r="S150" i="1"/>
  <c r="Q150" i="1"/>
  <c r="P150" i="1"/>
  <c r="O150" i="1"/>
  <c r="M150" i="1"/>
  <c r="L150" i="1"/>
  <c r="K150" i="1"/>
  <c r="I150" i="1"/>
  <c r="H150" i="1"/>
  <c r="G150" i="1"/>
  <c r="AO149" i="1"/>
  <c r="AN149" i="1"/>
  <c r="AM149" i="1"/>
  <c r="AK149" i="1"/>
  <c r="AJ149" i="1"/>
  <c r="AG149" i="1"/>
  <c r="AF149" i="1"/>
  <c r="AC149" i="1"/>
  <c r="AB149" i="1"/>
  <c r="AA149" i="1"/>
  <c r="Y149" i="1"/>
  <c r="X149" i="1"/>
  <c r="W149" i="1"/>
  <c r="U149" i="1"/>
  <c r="T149" i="1"/>
  <c r="S149" i="1"/>
  <c r="Q149" i="1"/>
  <c r="P149" i="1"/>
  <c r="O149" i="1"/>
  <c r="M149" i="1"/>
  <c r="L149" i="1"/>
  <c r="K149" i="1"/>
  <c r="I149" i="1"/>
  <c r="H149" i="1"/>
  <c r="G149" i="1"/>
  <c r="AO148" i="1"/>
  <c r="AN148" i="1"/>
  <c r="AM148" i="1"/>
  <c r="AK148" i="1"/>
  <c r="AJ148" i="1"/>
  <c r="AG148" i="1"/>
  <c r="AF148" i="1"/>
  <c r="AC148" i="1"/>
  <c r="AB148" i="1"/>
  <c r="AA148" i="1"/>
  <c r="Y148" i="1"/>
  <c r="X148" i="1"/>
  <c r="W148" i="1"/>
  <c r="U148" i="1"/>
  <c r="T148" i="1"/>
  <c r="S148" i="1"/>
  <c r="Q148" i="1"/>
  <c r="P148" i="1"/>
  <c r="O148" i="1"/>
  <c r="M148" i="1"/>
  <c r="L148" i="1"/>
  <c r="K148" i="1"/>
  <c r="I148" i="1"/>
  <c r="H148" i="1"/>
  <c r="G148" i="1"/>
  <c r="AO147" i="1"/>
  <c r="AN147" i="1"/>
  <c r="AK147" i="1"/>
  <c r="AJ147" i="1"/>
  <c r="AG147" i="1"/>
  <c r="AF147" i="1"/>
  <c r="AC147" i="1"/>
  <c r="AB147" i="1"/>
  <c r="Y147" i="1"/>
  <c r="X147" i="1"/>
  <c r="U147" i="1"/>
  <c r="T147" i="1"/>
  <c r="Q147" i="1"/>
  <c r="P147" i="1"/>
  <c r="M147" i="1"/>
  <c r="L147" i="1"/>
  <c r="I147" i="1"/>
  <c r="H147" i="1"/>
  <c r="G147" i="1"/>
  <c r="AO146" i="1"/>
  <c r="AN146" i="1"/>
  <c r="AM146" i="1"/>
  <c r="AK146" i="1"/>
  <c r="AJ146" i="1"/>
  <c r="AG146" i="1"/>
  <c r="AF146" i="1"/>
  <c r="AC146" i="1"/>
  <c r="AB146" i="1"/>
  <c r="AA146" i="1"/>
  <c r="Y146" i="1"/>
  <c r="X146" i="1"/>
  <c r="W146" i="1"/>
  <c r="U146" i="1"/>
  <c r="T146" i="1"/>
  <c r="S146" i="1"/>
  <c r="Q146" i="1"/>
  <c r="P146" i="1"/>
  <c r="O146" i="1"/>
  <c r="M146" i="1"/>
  <c r="L146" i="1"/>
  <c r="K146" i="1"/>
  <c r="I146" i="1"/>
  <c r="H146" i="1"/>
  <c r="G146" i="1"/>
  <c r="AO145" i="1"/>
  <c r="AN145" i="1"/>
  <c r="AM145" i="1"/>
  <c r="AK145" i="1"/>
  <c r="AJ145" i="1"/>
  <c r="AG145" i="1"/>
  <c r="AF145" i="1"/>
  <c r="AC145" i="1"/>
  <c r="AB145" i="1"/>
  <c r="AA145" i="1"/>
  <c r="Y145" i="1"/>
  <c r="X145" i="1"/>
  <c r="W145" i="1"/>
  <c r="U145" i="1"/>
  <c r="T145" i="1"/>
  <c r="S145" i="1"/>
  <c r="Q145" i="1"/>
  <c r="P145" i="1"/>
  <c r="O145" i="1"/>
  <c r="M145" i="1"/>
  <c r="L145" i="1"/>
  <c r="K145" i="1"/>
  <c r="I145" i="1"/>
  <c r="H145" i="1"/>
  <c r="G145" i="1"/>
  <c r="AO144" i="1"/>
  <c r="AN144" i="1"/>
  <c r="AM144" i="1"/>
  <c r="AK144" i="1"/>
  <c r="AJ144" i="1"/>
  <c r="AG144" i="1"/>
  <c r="AF144" i="1"/>
  <c r="AC144" i="1"/>
  <c r="AB144" i="1"/>
  <c r="AA144" i="1"/>
  <c r="Y144" i="1"/>
  <c r="X144" i="1"/>
  <c r="W144" i="1"/>
  <c r="U144" i="1"/>
  <c r="T144" i="1"/>
  <c r="S144" i="1"/>
  <c r="Q144" i="1"/>
  <c r="P144" i="1"/>
  <c r="O144" i="1"/>
  <c r="M144" i="1"/>
  <c r="L144" i="1"/>
  <c r="K144" i="1"/>
  <c r="I144" i="1"/>
  <c r="H144" i="1"/>
  <c r="G144" i="1"/>
  <c r="AI143" i="1"/>
  <c r="AL142" i="1"/>
  <c r="AH142" i="1"/>
  <c r="AD142" i="1"/>
  <c r="Z142" i="1"/>
  <c r="V142" i="1"/>
  <c r="R142" i="1"/>
  <c r="N142" i="1"/>
  <c r="J142" i="1"/>
  <c r="F142" i="1"/>
  <c r="AL141" i="1"/>
  <c r="AH141" i="1"/>
  <c r="AD141" i="1"/>
  <c r="Z141" i="1"/>
  <c r="V141" i="1"/>
  <c r="R141" i="1"/>
  <c r="N141" i="1"/>
  <c r="J141" i="1"/>
  <c r="F141" i="1"/>
  <c r="AL140" i="1"/>
  <c r="AH140" i="1"/>
  <c r="AD140" i="1"/>
  <c r="Z140" i="1"/>
  <c r="V140" i="1"/>
  <c r="R140" i="1"/>
  <c r="N140" i="1"/>
  <c r="J140" i="1"/>
  <c r="F140" i="1"/>
  <c r="AL139" i="1"/>
  <c r="AH139" i="1"/>
  <c r="AD139" i="1"/>
  <c r="Z139" i="1"/>
  <c r="V139" i="1"/>
  <c r="R139" i="1"/>
  <c r="N139" i="1"/>
  <c r="J139" i="1"/>
  <c r="F139" i="1"/>
  <c r="AL138" i="1"/>
  <c r="AH138" i="1"/>
  <c r="AD138" i="1"/>
  <c r="Z138" i="1"/>
  <c r="V138" i="1"/>
  <c r="R138" i="1"/>
  <c r="N138" i="1"/>
  <c r="J138" i="1"/>
  <c r="I138" i="1"/>
  <c r="F138" i="1" s="1"/>
  <c r="AL137" i="1"/>
  <c r="AH137" i="1"/>
  <c r="AD137" i="1"/>
  <c r="Z137" i="1"/>
  <c r="V137" i="1"/>
  <c r="R137" i="1"/>
  <c r="N137" i="1"/>
  <c r="J137" i="1"/>
  <c r="F137" i="1"/>
  <c r="AL136" i="1"/>
  <c r="AH136" i="1"/>
  <c r="AD136" i="1"/>
  <c r="Z136" i="1"/>
  <c r="V136" i="1"/>
  <c r="R136" i="1"/>
  <c r="N136" i="1"/>
  <c r="J136" i="1"/>
  <c r="F136" i="1"/>
  <c r="AL135" i="1"/>
  <c r="AH135" i="1"/>
  <c r="AD135" i="1"/>
  <c r="Z135" i="1"/>
  <c r="V135" i="1"/>
  <c r="R135" i="1"/>
  <c r="N135" i="1"/>
  <c r="J135" i="1"/>
  <c r="F135" i="1"/>
  <c r="AL134" i="1"/>
  <c r="AH134" i="1"/>
  <c r="AD134" i="1"/>
  <c r="Z134" i="1"/>
  <c r="V134" i="1"/>
  <c r="R134" i="1"/>
  <c r="N134" i="1"/>
  <c r="J134" i="1"/>
  <c r="F134" i="1"/>
  <c r="AL133" i="1"/>
  <c r="AH133" i="1"/>
  <c r="AD133" i="1"/>
  <c r="Z133" i="1"/>
  <c r="V133" i="1"/>
  <c r="R133" i="1"/>
  <c r="N133" i="1"/>
  <c r="J133" i="1"/>
  <c r="I133" i="1"/>
  <c r="F133" i="1" s="1"/>
  <c r="AL132" i="1"/>
  <c r="AH132" i="1"/>
  <c r="AD132" i="1"/>
  <c r="Z132" i="1"/>
  <c r="V132" i="1"/>
  <c r="R132" i="1"/>
  <c r="N132" i="1"/>
  <c r="J132" i="1"/>
  <c r="F132" i="1"/>
  <c r="AL131" i="1"/>
  <c r="AH131" i="1"/>
  <c r="AD131" i="1"/>
  <c r="Z131" i="1"/>
  <c r="V131" i="1"/>
  <c r="R131" i="1"/>
  <c r="N131" i="1"/>
  <c r="J131" i="1"/>
  <c r="F131" i="1"/>
  <c r="AL130" i="1"/>
  <c r="AH130" i="1"/>
  <c r="AD130" i="1"/>
  <c r="Z130" i="1"/>
  <c r="V130" i="1"/>
  <c r="R130" i="1"/>
  <c r="N130" i="1"/>
  <c r="J130" i="1"/>
  <c r="F130" i="1"/>
  <c r="AL129" i="1"/>
  <c r="AH129" i="1"/>
  <c r="AD129" i="1"/>
  <c r="Z129" i="1"/>
  <c r="V129" i="1"/>
  <c r="R129" i="1"/>
  <c r="N129" i="1"/>
  <c r="J129" i="1"/>
  <c r="F129" i="1"/>
  <c r="AL128" i="1"/>
  <c r="AH128" i="1"/>
  <c r="AD128" i="1"/>
  <c r="Z128" i="1"/>
  <c r="V128" i="1"/>
  <c r="R128" i="1"/>
  <c r="N128" i="1"/>
  <c r="J128" i="1"/>
  <c r="F128" i="1"/>
  <c r="AL127" i="1"/>
  <c r="AH127" i="1"/>
  <c r="AD127" i="1"/>
  <c r="Z127" i="1"/>
  <c r="V127" i="1"/>
  <c r="R127" i="1"/>
  <c r="N127" i="1"/>
  <c r="J127" i="1"/>
  <c r="F127" i="1"/>
  <c r="AL126" i="1"/>
  <c r="AH126" i="1"/>
  <c r="AD126" i="1"/>
  <c r="Z126" i="1"/>
  <c r="V126" i="1"/>
  <c r="R126" i="1"/>
  <c r="N126" i="1"/>
  <c r="J126" i="1"/>
  <c r="F126" i="1"/>
  <c r="AL125" i="1"/>
  <c r="AH125" i="1"/>
  <c r="AD125" i="1"/>
  <c r="Z125" i="1"/>
  <c r="V125" i="1"/>
  <c r="R125" i="1"/>
  <c r="N125" i="1"/>
  <c r="J125" i="1"/>
  <c r="F125" i="1"/>
  <c r="AL124" i="1"/>
  <c r="AH124" i="1"/>
  <c r="AD124" i="1"/>
  <c r="Z124" i="1"/>
  <c r="V124" i="1"/>
  <c r="R124" i="1"/>
  <c r="N124" i="1"/>
  <c r="J124" i="1"/>
  <c r="F124" i="1"/>
  <c r="AL123" i="1"/>
  <c r="AJ123" i="1"/>
  <c r="AH123" i="1" s="1"/>
  <c r="AF123" i="1"/>
  <c r="AD123" i="1" s="1"/>
  <c r="Z123" i="1"/>
  <c r="X123" i="1"/>
  <c r="V123" i="1" s="1"/>
  <c r="T123" i="1"/>
  <c r="R123" i="1" s="1"/>
  <c r="P123" i="1"/>
  <c r="N123" i="1" s="1"/>
  <c r="L123" i="1"/>
  <c r="J123" i="1" s="1"/>
  <c r="H123" i="1"/>
  <c r="G123" i="1"/>
  <c r="AL122" i="1"/>
  <c r="AH122" i="1"/>
  <c r="AD122" i="1"/>
  <c r="Z122" i="1"/>
  <c r="V122" i="1"/>
  <c r="R122" i="1"/>
  <c r="N122" i="1"/>
  <c r="J122" i="1"/>
  <c r="F122" i="1"/>
  <c r="AL121" i="1"/>
  <c r="AH121" i="1"/>
  <c r="AD121" i="1"/>
  <c r="Z121" i="1"/>
  <c r="V121" i="1"/>
  <c r="R121" i="1"/>
  <c r="N121" i="1"/>
  <c r="J121" i="1"/>
  <c r="F121" i="1"/>
  <c r="AL120" i="1"/>
  <c r="AH120" i="1"/>
  <c r="AD120" i="1"/>
  <c r="Z120" i="1"/>
  <c r="V120" i="1"/>
  <c r="R120" i="1"/>
  <c r="N120" i="1"/>
  <c r="J120" i="1"/>
  <c r="F120" i="1"/>
  <c r="AL119" i="1"/>
  <c r="AH119" i="1"/>
  <c r="AD119" i="1"/>
  <c r="Z119" i="1"/>
  <c r="V119" i="1"/>
  <c r="R119" i="1"/>
  <c r="N119" i="1"/>
  <c r="J119" i="1"/>
  <c r="F119" i="1"/>
  <c r="AM118" i="1"/>
  <c r="AL118" i="1" s="1"/>
  <c r="AI118" i="1"/>
  <c r="AH118" i="1" s="1"/>
  <c r="AD118" i="1"/>
  <c r="AA118" i="1"/>
  <c r="Z118" i="1" s="1"/>
  <c r="W118" i="1"/>
  <c r="V118" i="1" s="1"/>
  <c r="S118" i="1"/>
  <c r="R118" i="1" s="1"/>
  <c r="O118" i="1"/>
  <c r="N118" i="1" s="1"/>
  <c r="K118" i="1"/>
  <c r="J118" i="1" s="1"/>
  <c r="G118" i="1"/>
  <c r="F118" i="1" s="1"/>
  <c r="AL117" i="1"/>
  <c r="AH117" i="1"/>
  <c r="AD117" i="1"/>
  <c r="Z117" i="1"/>
  <c r="V117" i="1"/>
  <c r="R117" i="1"/>
  <c r="N117" i="1"/>
  <c r="J117" i="1"/>
  <c r="F117" i="1"/>
  <c r="AL116" i="1"/>
  <c r="AH116" i="1"/>
  <c r="AD116" i="1"/>
  <c r="Z116" i="1"/>
  <c r="V116" i="1"/>
  <c r="R116" i="1"/>
  <c r="N116" i="1"/>
  <c r="J116" i="1"/>
  <c r="F116" i="1"/>
  <c r="AL115" i="1"/>
  <c r="AH115" i="1"/>
  <c r="AD115" i="1"/>
  <c r="Z115" i="1"/>
  <c r="V115" i="1"/>
  <c r="R115" i="1"/>
  <c r="N115" i="1"/>
  <c r="J115" i="1"/>
  <c r="F115" i="1"/>
  <c r="AL114" i="1"/>
  <c r="AH114" i="1"/>
  <c r="AD114" i="1"/>
  <c r="Z114" i="1"/>
  <c r="V114" i="1"/>
  <c r="R114" i="1"/>
  <c r="N114" i="1"/>
  <c r="J114" i="1"/>
  <c r="F114" i="1"/>
  <c r="AM113" i="1"/>
  <c r="AL113" i="1" s="1"/>
  <c r="AI113" i="1"/>
  <c r="AH113" i="1" s="1"/>
  <c r="AD113" i="1"/>
  <c r="AA113" i="1"/>
  <c r="Z113" i="1" s="1"/>
  <c r="W113" i="1"/>
  <c r="V113" i="1" s="1"/>
  <c r="S113" i="1"/>
  <c r="R113" i="1" s="1"/>
  <c r="O113" i="1"/>
  <c r="N113" i="1" s="1"/>
  <c r="K113" i="1"/>
  <c r="J113" i="1" s="1"/>
  <c r="G113" i="1"/>
  <c r="F113" i="1" s="1"/>
  <c r="AL112" i="1"/>
  <c r="AH112" i="1"/>
  <c r="AD112" i="1"/>
  <c r="Z112" i="1"/>
  <c r="V112" i="1"/>
  <c r="R112" i="1"/>
  <c r="N112" i="1"/>
  <c r="J112" i="1"/>
  <c r="F112" i="1"/>
  <c r="AL111" i="1"/>
  <c r="AH111" i="1"/>
  <c r="AD111" i="1"/>
  <c r="Z111" i="1"/>
  <c r="V111" i="1"/>
  <c r="R111" i="1"/>
  <c r="N111" i="1"/>
  <c r="J111" i="1"/>
  <c r="F111" i="1"/>
  <c r="AL110" i="1"/>
  <c r="AH110" i="1"/>
  <c r="AD110" i="1"/>
  <c r="Z110" i="1"/>
  <c r="V110" i="1"/>
  <c r="R110" i="1"/>
  <c r="N110" i="1"/>
  <c r="J110" i="1"/>
  <c r="F110" i="1"/>
  <c r="AL109" i="1"/>
  <c r="AH109" i="1"/>
  <c r="AD109" i="1"/>
  <c r="Z109" i="1"/>
  <c r="V109" i="1"/>
  <c r="R109" i="1"/>
  <c r="N109" i="1"/>
  <c r="J109" i="1"/>
  <c r="F109" i="1"/>
  <c r="AM108" i="1"/>
  <c r="AL108" i="1" s="1"/>
  <c r="AI108" i="1"/>
  <c r="AH108" i="1" s="1"/>
  <c r="AD108" i="1"/>
  <c r="AA108" i="1"/>
  <c r="Z108" i="1" s="1"/>
  <c r="W108" i="1"/>
  <c r="V108" i="1" s="1"/>
  <c r="R108" i="1"/>
  <c r="O108" i="1"/>
  <c r="N108" i="1" s="1"/>
  <c r="K108" i="1"/>
  <c r="J108" i="1" s="1"/>
  <c r="G108" i="1"/>
  <c r="F108" i="1" s="1"/>
  <c r="AL107" i="1"/>
  <c r="AH107" i="1"/>
  <c r="AD107" i="1"/>
  <c r="Z107" i="1"/>
  <c r="V107" i="1"/>
  <c r="R107" i="1"/>
  <c r="N107" i="1"/>
  <c r="J107" i="1"/>
  <c r="F107" i="1"/>
  <c r="AO106" i="1"/>
  <c r="AM106" i="1"/>
  <c r="AK106" i="1"/>
  <c r="AJ106" i="1"/>
  <c r="AI106" i="1"/>
  <c r="AI102" i="1" s="1"/>
  <c r="AG106" i="1"/>
  <c r="AF106" i="1"/>
  <c r="AC106" i="1"/>
  <c r="AA106" i="1"/>
  <c r="Y106" i="1"/>
  <c r="X106" i="1"/>
  <c r="W106" i="1"/>
  <c r="U106" i="1"/>
  <c r="T106" i="1"/>
  <c r="Q106" i="1"/>
  <c r="O106" i="1"/>
  <c r="M106" i="1"/>
  <c r="L106" i="1"/>
  <c r="K106" i="1"/>
  <c r="I106" i="1"/>
  <c r="H106" i="1"/>
  <c r="G106" i="1"/>
  <c r="AO105" i="1"/>
  <c r="AN105" i="1"/>
  <c r="AK105" i="1"/>
  <c r="AJ105" i="1"/>
  <c r="AG105" i="1"/>
  <c r="AF105" i="1"/>
  <c r="AC105" i="1"/>
  <c r="AB105" i="1"/>
  <c r="Y105" i="1"/>
  <c r="X105" i="1"/>
  <c r="U105" i="1"/>
  <c r="T105" i="1"/>
  <c r="Q105" i="1"/>
  <c r="P105" i="1"/>
  <c r="M105" i="1"/>
  <c r="L105" i="1"/>
  <c r="K105" i="1"/>
  <c r="I105" i="1"/>
  <c r="H105" i="1"/>
  <c r="AO104" i="1"/>
  <c r="AN104" i="1"/>
  <c r="AM104" i="1"/>
  <c r="AK104" i="1"/>
  <c r="AJ104" i="1"/>
  <c r="AG104" i="1"/>
  <c r="AD104" i="1" s="1"/>
  <c r="AC104" i="1"/>
  <c r="AB104" i="1"/>
  <c r="AA104" i="1"/>
  <c r="Y104" i="1"/>
  <c r="X104" i="1"/>
  <c r="W104" i="1"/>
  <c r="U104" i="1"/>
  <c r="T104" i="1"/>
  <c r="S104" i="1"/>
  <c r="Q104" i="1"/>
  <c r="P104" i="1"/>
  <c r="O104" i="1"/>
  <c r="M104" i="1"/>
  <c r="L104" i="1"/>
  <c r="K104" i="1"/>
  <c r="I104" i="1"/>
  <c r="H104" i="1"/>
  <c r="G104" i="1"/>
  <c r="AO103" i="1"/>
  <c r="AN103" i="1"/>
  <c r="AM103" i="1"/>
  <c r="AK103" i="1"/>
  <c r="AJ103" i="1"/>
  <c r="AG103" i="1"/>
  <c r="AF103" i="1"/>
  <c r="AC103" i="1"/>
  <c r="AB103" i="1"/>
  <c r="AA103" i="1"/>
  <c r="Y103" i="1"/>
  <c r="X103" i="1"/>
  <c r="U103" i="1"/>
  <c r="T103" i="1"/>
  <c r="S103" i="1"/>
  <c r="S102" i="1" s="1"/>
  <c r="Q103" i="1"/>
  <c r="P103" i="1"/>
  <c r="M103" i="1"/>
  <c r="J103" i="1" s="1"/>
  <c r="I103" i="1"/>
  <c r="H103" i="1"/>
  <c r="AL101" i="1"/>
  <c r="AH101" i="1"/>
  <c r="AD101" i="1"/>
  <c r="Z101" i="1"/>
  <c r="V101" i="1"/>
  <c r="R101" i="1"/>
  <c r="N101" i="1"/>
  <c r="J101" i="1"/>
  <c r="F101" i="1"/>
  <c r="AM100" i="1"/>
  <c r="AL100" i="1" s="1"/>
  <c r="AI100" i="1"/>
  <c r="AH100" i="1" s="1"/>
  <c r="AD100" i="1"/>
  <c r="AA100" i="1"/>
  <c r="Z100" i="1" s="1"/>
  <c r="W100" i="1"/>
  <c r="V100" i="1" s="1"/>
  <c r="R100" i="1"/>
  <c r="O100" i="1"/>
  <c r="N100" i="1" s="1"/>
  <c r="K100" i="1"/>
  <c r="J100" i="1" s="1"/>
  <c r="G100" i="1"/>
  <c r="F100" i="1" s="1"/>
  <c r="AL99" i="1"/>
  <c r="AH99" i="1"/>
  <c r="AD99" i="1"/>
  <c r="Z99" i="1"/>
  <c r="V99" i="1"/>
  <c r="R99" i="1"/>
  <c r="N99" i="1"/>
  <c r="J99" i="1"/>
  <c r="F99" i="1"/>
  <c r="AL98" i="1"/>
  <c r="AH98" i="1"/>
  <c r="AD98" i="1"/>
  <c r="Z98" i="1"/>
  <c r="V98" i="1"/>
  <c r="R98" i="1"/>
  <c r="N98" i="1"/>
  <c r="J98" i="1"/>
  <c r="F98" i="1"/>
  <c r="AL97" i="1"/>
  <c r="AH97" i="1"/>
  <c r="AD97" i="1"/>
  <c r="Z97" i="1"/>
  <c r="V97" i="1"/>
  <c r="R97" i="1"/>
  <c r="N97" i="1"/>
  <c r="J97" i="1"/>
  <c r="F97" i="1"/>
  <c r="AL96" i="1"/>
  <c r="AH96" i="1"/>
  <c r="AD96" i="1"/>
  <c r="Z96" i="1"/>
  <c r="V96" i="1"/>
  <c r="R96" i="1"/>
  <c r="N96" i="1"/>
  <c r="J96" i="1"/>
  <c r="F96" i="1"/>
  <c r="AL95" i="1"/>
  <c r="AH95" i="1"/>
  <c r="AD95" i="1"/>
  <c r="Z95" i="1"/>
  <c r="V95" i="1"/>
  <c r="R95" i="1"/>
  <c r="N95" i="1"/>
  <c r="J95" i="1"/>
  <c r="F95" i="1"/>
  <c r="AO94" i="1"/>
  <c r="AL94" i="1" s="1"/>
  <c r="AK94" i="1"/>
  <c r="AH94" i="1" s="1"/>
  <c r="AG94" i="1"/>
  <c r="AD94" i="1" s="1"/>
  <c r="AC94" i="1"/>
  <c r="Z94" i="1" s="1"/>
  <c r="Y94" i="1"/>
  <c r="V94" i="1" s="1"/>
  <c r="U94" i="1"/>
  <c r="R94" i="1" s="1"/>
  <c r="Q94" i="1"/>
  <c r="N94" i="1" s="1"/>
  <c r="M94" i="1"/>
  <c r="J94" i="1" s="1"/>
  <c r="I94" i="1"/>
  <c r="F94" i="1" s="1"/>
  <c r="AL93" i="1"/>
  <c r="AH93" i="1"/>
  <c r="AD93" i="1"/>
  <c r="Z93" i="1"/>
  <c r="V93" i="1"/>
  <c r="R93" i="1"/>
  <c r="N93" i="1"/>
  <c r="J93" i="1"/>
  <c r="F93" i="1"/>
  <c r="AL92" i="1"/>
  <c r="AH92" i="1"/>
  <c r="AD92" i="1"/>
  <c r="Z92" i="1"/>
  <c r="V92" i="1"/>
  <c r="R92" i="1"/>
  <c r="N92" i="1"/>
  <c r="J92" i="1"/>
  <c r="F92" i="1"/>
  <c r="AL91" i="1"/>
  <c r="AH91" i="1"/>
  <c r="AD91" i="1"/>
  <c r="Z91" i="1"/>
  <c r="V91" i="1"/>
  <c r="R91" i="1"/>
  <c r="N91" i="1"/>
  <c r="J91" i="1"/>
  <c r="F91" i="1"/>
  <c r="AL90" i="1"/>
  <c r="AH90" i="1"/>
  <c r="AD90" i="1"/>
  <c r="Z90" i="1"/>
  <c r="V90" i="1"/>
  <c r="R90" i="1"/>
  <c r="N90" i="1"/>
  <c r="J90" i="1"/>
  <c r="F90" i="1"/>
  <c r="AL89" i="1"/>
  <c r="AH89" i="1"/>
  <c r="AD89" i="1"/>
  <c r="Z89" i="1"/>
  <c r="V89" i="1"/>
  <c r="R89" i="1"/>
  <c r="N89" i="1"/>
  <c r="J89" i="1"/>
  <c r="F89" i="1"/>
  <c r="AO88" i="1"/>
  <c r="AL88" i="1" s="1"/>
  <c r="AK88" i="1"/>
  <c r="AH88" i="1" s="1"/>
  <c r="AG88" i="1"/>
  <c r="AD88" i="1" s="1"/>
  <c r="AC88" i="1"/>
  <c r="Z88" i="1" s="1"/>
  <c r="Y88" i="1"/>
  <c r="V88" i="1" s="1"/>
  <c r="U88" i="1"/>
  <c r="R88" i="1" s="1"/>
  <c r="Q88" i="1"/>
  <c r="N88" i="1" s="1"/>
  <c r="M88" i="1"/>
  <c r="J88" i="1" s="1"/>
  <c r="I88" i="1"/>
  <c r="F88" i="1" s="1"/>
  <c r="AL87" i="1"/>
  <c r="AH87" i="1"/>
  <c r="AD87" i="1"/>
  <c r="Z87" i="1"/>
  <c r="V87" i="1"/>
  <c r="R87" i="1"/>
  <c r="N87" i="1"/>
  <c r="J87" i="1"/>
  <c r="F87" i="1"/>
  <c r="AL86" i="1"/>
  <c r="AH86" i="1"/>
  <c r="AD86" i="1"/>
  <c r="Z86" i="1"/>
  <c r="V86" i="1"/>
  <c r="R86" i="1"/>
  <c r="N86" i="1"/>
  <c r="J86" i="1"/>
  <c r="F86" i="1"/>
  <c r="AL85" i="1"/>
  <c r="AH85" i="1"/>
  <c r="AD85" i="1"/>
  <c r="Z85" i="1"/>
  <c r="V85" i="1"/>
  <c r="R85" i="1"/>
  <c r="N85" i="1"/>
  <c r="J85" i="1"/>
  <c r="F85" i="1"/>
  <c r="AL84" i="1"/>
  <c r="AH84" i="1"/>
  <c r="AD84" i="1"/>
  <c r="Z84" i="1"/>
  <c r="V84" i="1"/>
  <c r="R84" i="1"/>
  <c r="N84" i="1"/>
  <c r="J84" i="1"/>
  <c r="F84" i="1"/>
  <c r="AL83" i="1"/>
  <c r="AH83" i="1"/>
  <c r="AD83" i="1"/>
  <c r="Z83" i="1"/>
  <c r="V83" i="1"/>
  <c r="R83" i="1"/>
  <c r="N83" i="1"/>
  <c r="J83" i="1"/>
  <c r="F83" i="1"/>
  <c r="AL82" i="1"/>
  <c r="AH82" i="1"/>
  <c r="AD82" i="1"/>
  <c r="Z82" i="1"/>
  <c r="V82" i="1"/>
  <c r="R82" i="1"/>
  <c r="N82" i="1"/>
  <c r="J82" i="1"/>
  <c r="F82" i="1"/>
  <c r="AL81" i="1"/>
  <c r="AH81" i="1"/>
  <c r="AD81" i="1"/>
  <c r="Z81" i="1"/>
  <c r="V81" i="1"/>
  <c r="R81" i="1"/>
  <c r="N81" i="1"/>
  <c r="J81" i="1"/>
  <c r="F81" i="1"/>
  <c r="AL80" i="1"/>
  <c r="AH80" i="1"/>
  <c r="AD80" i="1"/>
  <c r="Z80" i="1"/>
  <c r="V80" i="1"/>
  <c r="R80" i="1"/>
  <c r="N80" i="1"/>
  <c r="J80" i="1"/>
  <c r="F80" i="1"/>
  <c r="AL79" i="1"/>
  <c r="AH79" i="1"/>
  <c r="AD79" i="1"/>
  <c r="Z79" i="1"/>
  <c r="V79" i="1"/>
  <c r="R79" i="1"/>
  <c r="N79" i="1"/>
  <c r="J79" i="1"/>
  <c r="F79" i="1"/>
  <c r="AL78" i="1"/>
  <c r="AH78" i="1"/>
  <c r="AD78" i="1"/>
  <c r="Z78" i="1"/>
  <c r="V78" i="1"/>
  <c r="R78" i="1"/>
  <c r="N78" i="1"/>
  <c r="J78" i="1"/>
  <c r="F78" i="1"/>
  <c r="AL77" i="1"/>
  <c r="AH77" i="1"/>
  <c r="AD77" i="1"/>
  <c r="Z77" i="1"/>
  <c r="V77" i="1"/>
  <c r="R77" i="1"/>
  <c r="N77" i="1"/>
  <c r="J77" i="1"/>
  <c r="F77" i="1"/>
  <c r="AN76" i="1"/>
  <c r="AL76" i="1" s="1"/>
  <c r="AJ76" i="1"/>
  <c r="AH76" i="1" s="1"/>
  <c r="AF76" i="1"/>
  <c r="AD76" i="1" s="1"/>
  <c r="AB76" i="1"/>
  <c r="Z76" i="1" s="1"/>
  <c r="X76" i="1"/>
  <c r="V76" i="1" s="1"/>
  <c r="T76" i="1"/>
  <c r="R76" i="1" s="1"/>
  <c r="P76" i="1"/>
  <c r="N76" i="1" s="1"/>
  <c r="L76" i="1"/>
  <c r="J76" i="1" s="1"/>
  <c r="H76" i="1"/>
  <c r="F76" i="1" s="1"/>
  <c r="AL75" i="1"/>
  <c r="AH75" i="1"/>
  <c r="AD75" i="1"/>
  <c r="Z75" i="1"/>
  <c r="V75" i="1"/>
  <c r="R75" i="1"/>
  <c r="N75" i="1"/>
  <c r="J75" i="1"/>
  <c r="F75" i="1"/>
  <c r="AL74" i="1"/>
  <c r="AH74" i="1"/>
  <c r="AD74" i="1"/>
  <c r="Z74" i="1"/>
  <c r="V74" i="1"/>
  <c r="R74" i="1"/>
  <c r="N74" i="1"/>
  <c r="J74" i="1"/>
  <c r="F74" i="1"/>
  <c r="AL73" i="1"/>
  <c r="AI73" i="1"/>
  <c r="AH73" i="1" s="1"/>
  <c r="AD73" i="1"/>
  <c r="AA73" i="1"/>
  <c r="Z73" i="1" s="1"/>
  <c r="W73" i="1"/>
  <c r="V73" i="1" s="1"/>
  <c r="S73" i="1"/>
  <c r="R73" i="1" s="1"/>
  <c r="N73" i="1"/>
  <c r="J73" i="1"/>
  <c r="F73" i="1"/>
  <c r="AL72" i="1"/>
  <c r="AH72" i="1"/>
  <c r="AD72" i="1"/>
  <c r="Z72" i="1"/>
  <c r="V72" i="1"/>
  <c r="R72" i="1"/>
  <c r="N72" i="1"/>
  <c r="J72" i="1"/>
  <c r="F72" i="1"/>
  <c r="AL71" i="1"/>
  <c r="AI71" i="1"/>
  <c r="AH71" i="1" s="1"/>
  <c r="AD71" i="1"/>
  <c r="AA71" i="1"/>
  <c r="Z71" i="1" s="1"/>
  <c r="W71" i="1"/>
  <c r="V71" i="1" s="1"/>
  <c r="S71" i="1"/>
  <c r="R71" i="1" s="1"/>
  <c r="N71" i="1"/>
  <c r="J71" i="1"/>
  <c r="F71" i="1"/>
  <c r="AM70" i="1"/>
  <c r="AL70" i="1" s="1"/>
  <c r="AD70" i="1"/>
  <c r="O70" i="1"/>
  <c r="N70" i="1" s="1"/>
  <c r="K70" i="1"/>
  <c r="J70" i="1" s="1"/>
  <c r="G70" i="1"/>
  <c r="F70" i="1" s="1"/>
  <c r="AL69" i="1"/>
  <c r="AH69" i="1"/>
  <c r="AD69" i="1"/>
  <c r="Z69" i="1"/>
  <c r="V69" i="1"/>
  <c r="R69" i="1"/>
  <c r="N69" i="1"/>
  <c r="J69" i="1"/>
  <c r="F69" i="1"/>
  <c r="AL68" i="1"/>
  <c r="AH68" i="1"/>
  <c r="AD68" i="1"/>
  <c r="Z68" i="1"/>
  <c r="V68" i="1"/>
  <c r="R68" i="1"/>
  <c r="N68" i="1"/>
  <c r="J68" i="1"/>
  <c r="F68" i="1"/>
  <c r="AL67" i="1"/>
  <c r="AH67" i="1"/>
  <c r="AD67" i="1"/>
  <c r="Z67" i="1"/>
  <c r="V67" i="1"/>
  <c r="R67" i="1"/>
  <c r="N67" i="1"/>
  <c r="J67" i="1"/>
  <c r="F67" i="1"/>
  <c r="AL66" i="1"/>
  <c r="AH66" i="1"/>
  <c r="AD66" i="1"/>
  <c r="Z66" i="1"/>
  <c r="V66" i="1"/>
  <c r="R66" i="1"/>
  <c r="N66" i="1"/>
  <c r="J66" i="1"/>
  <c r="F66" i="1"/>
  <c r="AL65" i="1"/>
  <c r="AH65" i="1"/>
  <c r="AD65" i="1"/>
  <c r="Z65" i="1"/>
  <c r="V65" i="1"/>
  <c r="R65" i="1"/>
  <c r="N65" i="1"/>
  <c r="J65" i="1"/>
  <c r="F65" i="1"/>
  <c r="AM64" i="1"/>
  <c r="AL64" i="1" s="1"/>
  <c r="AI64" i="1"/>
  <c r="AH64" i="1" s="1"/>
  <c r="AD64" i="1"/>
  <c r="AA64" i="1"/>
  <c r="Z64" i="1" s="1"/>
  <c r="W64" i="1"/>
  <c r="V64" i="1" s="1"/>
  <c r="S64" i="1"/>
  <c r="R64" i="1" s="1"/>
  <c r="O64" i="1"/>
  <c r="N64" i="1" s="1"/>
  <c r="K64" i="1"/>
  <c r="J64" i="1" s="1"/>
  <c r="G64" i="1"/>
  <c r="F64" i="1" s="1"/>
  <c r="AL63" i="1"/>
  <c r="AH63" i="1"/>
  <c r="AD63" i="1"/>
  <c r="Z63" i="1"/>
  <c r="V63" i="1"/>
  <c r="R63" i="1"/>
  <c r="N63" i="1"/>
  <c r="J63" i="1"/>
  <c r="F63" i="1"/>
  <c r="AL62" i="1"/>
  <c r="AH62" i="1"/>
  <c r="AD62" i="1"/>
  <c r="Z62" i="1"/>
  <c r="V62" i="1"/>
  <c r="R62" i="1"/>
  <c r="N62" i="1"/>
  <c r="J62" i="1"/>
  <c r="F62" i="1"/>
  <c r="AL61" i="1"/>
  <c r="AH61" i="1"/>
  <c r="AD61" i="1"/>
  <c r="Z61" i="1"/>
  <c r="V61" i="1"/>
  <c r="R61" i="1"/>
  <c r="N61" i="1"/>
  <c r="J61" i="1"/>
  <c r="F61" i="1"/>
  <c r="AL60" i="1"/>
  <c r="AH60" i="1"/>
  <c r="AD60" i="1"/>
  <c r="Z60" i="1"/>
  <c r="V60" i="1"/>
  <c r="R60" i="1"/>
  <c r="N60" i="1"/>
  <c r="J60" i="1"/>
  <c r="F60" i="1"/>
  <c r="AL59" i="1"/>
  <c r="AH59" i="1"/>
  <c r="AD59" i="1"/>
  <c r="Z59" i="1"/>
  <c r="V59" i="1"/>
  <c r="R59" i="1"/>
  <c r="N59" i="1"/>
  <c r="J59" i="1"/>
  <c r="F59" i="1"/>
  <c r="AM58" i="1"/>
  <c r="AL58" i="1" s="1"/>
  <c r="AI58" i="1"/>
  <c r="AH58" i="1" s="1"/>
  <c r="AD58" i="1"/>
  <c r="AA58" i="1"/>
  <c r="Z58" i="1" s="1"/>
  <c r="W58" i="1"/>
  <c r="V58" i="1" s="1"/>
  <c r="S58" i="1"/>
  <c r="R58" i="1" s="1"/>
  <c r="O58" i="1"/>
  <c r="N58" i="1" s="1"/>
  <c r="K58" i="1"/>
  <c r="J58" i="1" s="1"/>
  <c r="G58" i="1"/>
  <c r="F58" i="1" s="1"/>
  <c r="AO57" i="1"/>
  <c r="AN57" i="1"/>
  <c r="AM57" i="1"/>
  <c r="AK57" i="1"/>
  <c r="AJ57" i="1"/>
  <c r="AI57" i="1"/>
  <c r="AD57" i="1"/>
  <c r="AC57" i="1"/>
  <c r="AB57" i="1"/>
  <c r="AA57" i="1"/>
  <c r="Y57" i="1"/>
  <c r="X57" i="1"/>
  <c r="W57" i="1"/>
  <c r="U57" i="1"/>
  <c r="T57" i="1"/>
  <c r="S57" i="1"/>
  <c r="Q57" i="1"/>
  <c r="P57" i="1"/>
  <c r="O57" i="1"/>
  <c r="M57" i="1"/>
  <c r="L57" i="1"/>
  <c r="K57" i="1"/>
  <c r="I57" i="1"/>
  <c r="H57" i="1"/>
  <c r="G57" i="1"/>
  <c r="AO56" i="1"/>
  <c r="AN56" i="1"/>
  <c r="AM56" i="1"/>
  <c r="AK56" i="1"/>
  <c r="AJ56" i="1"/>
  <c r="AD56" i="1"/>
  <c r="AC56" i="1"/>
  <c r="AB56" i="1"/>
  <c r="AA56" i="1"/>
  <c r="Y56" i="1"/>
  <c r="X56" i="1"/>
  <c r="W56" i="1"/>
  <c r="U56" i="1"/>
  <c r="T56" i="1"/>
  <c r="S56" i="1"/>
  <c r="Q56" i="1"/>
  <c r="P56" i="1"/>
  <c r="O56" i="1"/>
  <c r="M56" i="1"/>
  <c r="L56" i="1"/>
  <c r="K56" i="1"/>
  <c r="I56" i="1"/>
  <c r="H56" i="1"/>
  <c r="G56" i="1"/>
  <c r="AO55" i="1"/>
  <c r="AN55" i="1"/>
  <c r="AM55" i="1"/>
  <c r="AK55" i="1"/>
  <c r="AJ55" i="1"/>
  <c r="AD55" i="1"/>
  <c r="AC55" i="1"/>
  <c r="AB55" i="1"/>
  <c r="Y55" i="1"/>
  <c r="X55" i="1"/>
  <c r="U55" i="1"/>
  <c r="T55" i="1"/>
  <c r="Q55" i="1"/>
  <c r="P55" i="1"/>
  <c r="O55" i="1"/>
  <c r="M55" i="1"/>
  <c r="L55" i="1"/>
  <c r="K55" i="1"/>
  <c r="I55" i="1"/>
  <c r="H55" i="1"/>
  <c r="G55" i="1"/>
  <c r="AO54" i="1"/>
  <c r="AN54" i="1"/>
  <c r="AK54" i="1"/>
  <c r="AJ54" i="1"/>
  <c r="AD54" i="1"/>
  <c r="AC54" i="1"/>
  <c r="AB54" i="1"/>
  <c r="Y54" i="1"/>
  <c r="X54" i="1"/>
  <c r="U54" i="1"/>
  <c r="T54" i="1"/>
  <c r="Q54" i="1"/>
  <c r="P54" i="1"/>
  <c r="M54" i="1"/>
  <c r="L54" i="1"/>
  <c r="I54" i="1"/>
  <c r="H54" i="1"/>
  <c r="G54" i="1"/>
  <c r="AO53" i="1"/>
  <c r="AN53" i="1"/>
  <c r="AM53" i="1"/>
  <c r="AK53" i="1"/>
  <c r="AJ53" i="1"/>
  <c r="AD53" i="1"/>
  <c r="AC53" i="1"/>
  <c r="AB53" i="1"/>
  <c r="Y53" i="1"/>
  <c r="X53" i="1"/>
  <c r="U53" i="1"/>
  <c r="T53" i="1"/>
  <c r="Q53" i="1"/>
  <c r="P53" i="1"/>
  <c r="O53" i="1"/>
  <c r="M53" i="1"/>
  <c r="L53" i="1"/>
  <c r="K53" i="1"/>
  <c r="I53" i="1"/>
  <c r="H53" i="1"/>
  <c r="G53" i="1"/>
  <c r="AG52" i="1"/>
  <c r="AF52" i="1"/>
  <c r="AL51" i="1"/>
  <c r="AH51" i="1"/>
  <c r="AD51" i="1"/>
  <c r="Z51" i="1"/>
  <c r="V51" i="1"/>
  <c r="R51" i="1"/>
  <c r="N51" i="1"/>
  <c r="J51" i="1"/>
  <c r="F51" i="1"/>
  <c r="AM50" i="1"/>
  <c r="AL50" i="1" s="1"/>
  <c r="AH50" i="1"/>
  <c r="AD50" i="1"/>
  <c r="AA50" i="1"/>
  <c r="Z50" i="1" s="1"/>
  <c r="V50" i="1"/>
  <c r="R50" i="1"/>
  <c r="N50" i="1"/>
  <c r="J50" i="1"/>
  <c r="G50" i="1"/>
  <c r="F50" i="1" s="1"/>
  <c r="AL49" i="1"/>
  <c r="AH49" i="1"/>
  <c r="AD49" i="1"/>
  <c r="Z49" i="1"/>
  <c r="V49" i="1"/>
  <c r="R49" i="1"/>
  <c r="N49" i="1"/>
  <c r="J49" i="1"/>
  <c r="F49" i="1"/>
  <c r="AL48" i="1"/>
  <c r="AH48" i="1"/>
  <c r="AD48" i="1"/>
  <c r="Z48" i="1"/>
  <c r="V48" i="1"/>
  <c r="R48" i="1"/>
  <c r="N48" i="1"/>
  <c r="J48" i="1"/>
  <c r="F48" i="1"/>
  <c r="AL47" i="1"/>
  <c r="AH47" i="1"/>
  <c r="AD47" i="1"/>
  <c r="Z47" i="1"/>
  <c r="V47" i="1"/>
  <c r="R47" i="1"/>
  <c r="N47" i="1"/>
  <c r="J47" i="1"/>
  <c r="F47" i="1"/>
  <c r="AL46" i="1"/>
  <c r="AH46" i="1"/>
  <c r="AD46" i="1"/>
  <c r="Z46" i="1"/>
  <c r="V46" i="1"/>
  <c r="R46" i="1"/>
  <c r="N46" i="1"/>
  <c r="J46" i="1"/>
  <c r="F46" i="1"/>
  <c r="AL45" i="1"/>
  <c r="AH45" i="1"/>
  <c r="AD45" i="1"/>
  <c r="Z45" i="1"/>
  <c r="V45" i="1"/>
  <c r="R45" i="1"/>
  <c r="N45" i="1"/>
  <c r="J45" i="1"/>
  <c r="F45" i="1"/>
  <c r="AL44" i="1"/>
  <c r="AH44" i="1"/>
  <c r="AD44" i="1"/>
  <c r="Z44" i="1"/>
  <c r="V44" i="1"/>
  <c r="R44" i="1"/>
  <c r="N44" i="1"/>
  <c r="J44" i="1"/>
  <c r="F44" i="1"/>
  <c r="AL43" i="1"/>
  <c r="AH43" i="1"/>
  <c r="AD43" i="1"/>
  <c r="Z43" i="1"/>
  <c r="V43" i="1"/>
  <c r="R43" i="1"/>
  <c r="N43" i="1"/>
  <c r="J43" i="1"/>
  <c r="F43" i="1"/>
  <c r="AL42" i="1"/>
  <c r="AH42" i="1"/>
  <c r="AD42" i="1"/>
  <c r="Z42" i="1"/>
  <c r="V42" i="1"/>
  <c r="R42" i="1"/>
  <c r="N42" i="1"/>
  <c r="J42" i="1"/>
  <c r="F42" i="1"/>
  <c r="AL41" i="1"/>
  <c r="AH41" i="1"/>
  <c r="AD41" i="1"/>
  <c r="Z41" i="1"/>
  <c r="V41" i="1"/>
  <c r="R41" i="1"/>
  <c r="N41" i="1"/>
  <c r="J41" i="1"/>
  <c r="F41" i="1"/>
  <c r="AL40" i="1"/>
  <c r="AH40" i="1"/>
  <c r="AD40" i="1"/>
  <c r="Z40" i="1"/>
  <c r="V40" i="1"/>
  <c r="R40" i="1"/>
  <c r="N40" i="1"/>
  <c r="J40" i="1"/>
  <c r="F40" i="1"/>
  <c r="AL39" i="1"/>
  <c r="AH39" i="1"/>
  <c r="AD39" i="1"/>
  <c r="Z39" i="1"/>
  <c r="V39" i="1"/>
  <c r="R39" i="1"/>
  <c r="N39" i="1"/>
  <c r="J39" i="1"/>
  <c r="F39" i="1"/>
  <c r="AL38" i="1"/>
  <c r="AH38" i="1"/>
  <c r="AD38" i="1"/>
  <c r="Z38" i="1"/>
  <c r="V38" i="1"/>
  <c r="R38" i="1"/>
  <c r="N38" i="1"/>
  <c r="J38" i="1"/>
  <c r="F38" i="1"/>
  <c r="AL37" i="1"/>
  <c r="AH37" i="1"/>
  <c r="AD37" i="1"/>
  <c r="Z37" i="1"/>
  <c r="V37" i="1"/>
  <c r="R37" i="1"/>
  <c r="N37" i="1"/>
  <c r="J37" i="1"/>
  <c r="F37" i="1"/>
  <c r="AL36" i="1"/>
  <c r="AH36" i="1"/>
  <c r="AD36" i="1"/>
  <c r="Z36" i="1"/>
  <c r="V36" i="1"/>
  <c r="R36" i="1"/>
  <c r="N36" i="1"/>
  <c r="J36" i="1"/>
  <c r="F36" i="1"/>
  <c r="AL35" i="1"/>
  <c r="AH35" i="1"/>
  <c r="AD35" i="1"/>
  <c r="Z35" i="1"/>
  <c r="V35" i="1"/>
  <c r="R35" i="1"/>
  <c r="N35" i="1"/>
  <c r="J35" i="1"/>
  <c r="F35" i="1"/>
  <c r="AN34" i="1"/>
  <c r="AL34" i="1" s="1"/>
  <c r="AJ34" i="1"/>
  <c r="AH34" i="1" s="1"/>
  <c r="AF34" i="1"/>
  <c r="AD34" i="1" s="1"/>
  <c r="AB34" i="1"/>
  <c r="Z34" i="1" s="1"/>
  <c r="X34" i="1"/>
  <c r="V34" i="1" s="1"/>
  <c r="T34" i="1"/>
  <c r="R34" i="1" s="1"/>
  <c r="P34" i="1"/>
  <c r="N34" i="1" s="1"/>
  <c r="L34" i="1"/>
  <c r="J34" i="1" s="1"/>
  <c r="H34" i="1"/>
  <c r="F34" i="1" s="1"/>
  <c r="AL33" i="1"/>
  <c r="AH33" i="1"/>
  <c r="AD33" i="1"/>
  <c r="Z33" i="1"/>
  <c r="V33" i="1"/>
  <c r="R33" i="1"/>
  <c r="N33" i="1"/>
  <c r="J33" i="1"/>
  <c r="F33" i="1"/>
  <c r="AL32" i="1"/>
  <c r="AH32" i="1"/>
  <c r="AD32" i="1"/>
  <c r="Z32" i="1"/>
  <c r="V32" i="1"/>
  <c r="R32" i="1"/>
  <c r="N32" i="1"/>
  <c r="J32" i="1"/>
  <c r="F32" i="1"/>
  <c r="AL31" i="1"/>
  <c r="AH31" i="1"/>
  <c r="AD31" i="1"/>
  <c r="Z31" i="1"/>
  <c r="V31" i="1"/>
  <c r="R31" i="1"/>
  <c r="N31" i="1"/>
  <c r="J31" i="1"/>
  <c r="F31" i="1"/>
  <c r="AM30" i="1"/>
  <c r="AL30" i="1" s="1"/>
  <c r="AI30" i="1"/>
  <c r="AH30" i="1" s="1"/>
  <c r="AD30" i="1"/>
  <c r="AA30" i="1"/>
  <c r="Z30" i="1" s="1"/>
  <c r="W30" i="1"/>
  <c r="V30" i="1" s="1"/>
  <c r="S30" i="1"/>
  <c r="R30" i="1" s="1"/>
  <c r="O30" i="1"/>
  <c r="N30" i="1" s="1"/>
  <c r="K30" i="1"/>
  <c r="J30" i="1" s="1"/>
  <c r="F30" i="1"/>
  <c r="AL29" i="1"/>
  <c r="AH29" i="1"/>
  <c r="AD29" i="1"/>
  <c r="Z29" i="1"/>
  <c r="V29" i="1"/>
  <c r="R29" i="1"/>
  <c r="N29" i="1"/>
  <c r="J29" i="1"/>
  <c r="F29" i="1"/>
  <c r="AL28" i="1"/>
  <c r="AH28" i="1"/>
  <c r="AD28" i="1"/>
  <c r="Z28" i="1"/>
  <c r="V28" i="1"/>
  <c r="R28" i="1"/>
  <c r="N28" i="1"/>
  <c r="J28" i="1"/>
  <c r="F28" i="1"/>
  <c r="AL27" i="1"/>
  <c r="AH27" i="1"/>
  <c r="AD27" i="1"/>
  <c r="Z27" i="1"/>
  <c r="V27" i="1"/>
  <c r="R27" i="1"/>
  <c r="N27" i="1"/>
  <c r="J27" i="1"/>
  <c r="F27" i="1"/>
  <c r="AM26" i="1"/>
  <c r="AL26" i="1" s="1"/>
  <c r="AI26" i="1"/>
  <c r="AH26" i="1" s="1"/>
  <c r="AD26" i="1"/>
  <c r="AA26" i="1"/>
  <c r="Z26" i="1" s="1"/>
  <c r="W26" i="1"/>
  <c r="V26" i="1" s="1"/>
  <c r="S26" i="1"/>
  <c r="R26" i="1" s="1"/>
  <c r="O26" i="1"/>
  <c r="N26" i="1" s="1"/>
  <c r="K26" i="1"/>
  <c r="J26" i="1" s="1"/>
  <c r="F26" i="1"/>
  <c r="AL25" i="1"/>
  <c r="AH25" i="1"/>
  <c r="AD25" i="1"/>
  <c r="Z25" i="1"/>
  <c r="V25" i="1"/>
  <c r="R25" i="1"/>
  <c r="N25" i="1"/>
  <c r="J25" i="1"/>
  <c r="F25" i="1"/>
  <c r="AL24" i="1"/>
  <c r="AH24" i="1"/>
  <c r="AD24" i="1"/>
  <c r="Z24" i="1"/>
  <c r="V24" i="1"/>
  <c r="R24" i="1"/>
  <c r="N24" i="1"/>
  <c r="J24" i="1"/>
  <c r="F24" i="1"/>
  <c r="AL23" i="1"/>
  <c r="AH23" i="1"/>
  <c r="AD23" i="1"/>
  <c r="Z23" i="1"/>
  <c r="V23" i="1"/>
  <c r="R23" i="1"/>
  <c r="N23" i="1"/>
  <c r="J23" i="1"/>
  <c r="F23" i="1"/>
  <c r="AM22" i="1"/>
  <c r="AL22" i="1" s="1"/>
  <c r="AI22" i="1"/>
  <c r="AH22" i="1" s="1"/>
  <c r="AD22" i="1"/>
  <c r="AA22" i="1"/>
  <c r="Z22" i="1" s="1"/>
  <c r="W22" i="1"/>
  <c r="V22" i="1" s="1"/>
  <c r="S22" i="1"/>
  <c r="R22" i="1" s="1"/>
  <c r="O22" i="1"/>
  <c r="N22" i="1" s="1"/>
  <c r="K22" i="1"/>
  <c r="J22" i="1" s="1"/>
  <c r="F22" i="1"/>
  <c r="AN21" i="1"/>
  <c r="AL21" i="1" s="1"/>
  <c r="AJ21" i="1"/>
  <c r="AH21" i="1" s="1"/>
  <c r="AD21" i="1"/>
  <c r="AB21" i="1"/>
  <c r="Z21" i="1" s="1"/>
  <c r="X21" i="1"/>
  <c r="V21" i="1" s="1"/>
  <c r="T21" i="1"/>
  <c r="R21" i="1" s="1"/>
  <c r="P21" i="1"/>
  <c r="N21" i="1" s="1"/>
  <c r="L21" i="1"/>
  <c r="K21" i="1"/>
  <c r="H21" i="1"/>
  <c r="G21" i="1"/>
  <c r="AO20" i="1"/>
  <c r="AN20" i="1"/>
  <c r="AM20" i="1"/>
  <c r="AJ20" i="1"/>
  <c r="AH20" i="1" s="1"/>
  <c r="AD20" i="1"/>
  <c r="AC20" i="1"/>
  <c r="AB20" i="1"/>
  <c r="AA20" i="1"/>
  <c r="X20" i="1"/>
  <c r="W20" i="1"/>
  <c r="T20" i="1"/>
  <c r="S20" i="1"/>
  <c r="P20" i="1"/>
  <c r="O20" i="1"/>
  <c r="L20" i="1"/>
  <c r="K20" i="1"/>
  <c r="H20" i="1"/>
  <c r="G20" i="1"/>
  <c r="AO19" i="1"/>
  <c r="AN19" i="1"/>
  <c r="AM19" i="1"/>
  <c r="AJ19" i="1"/>
  <c r="AH19" i="1" s="1"/>
  <c r="AD19" i="1"/>
  <c r="AC19" i="1"/>
  <c r="AB19" i="1"/>
  <c r="AA19" i="1"/>
  <c r="X19" i="1"/>
  <c r="W19" i="1"/>
  <c r="T19" i="1"/>
  <c r="S19" i="1"/>
  <c r="P19" i="1"/>
  <c r="O19" i="1"/>
  <c r="L19" i="1"/>
  <c r="K19" i="1"/>
  <c r="H19" i="1"/>
  <c r="G19" i="1"/>
  <c r="AK18" i="1"/>
  <c r="AI18" i="1"/>
  <c r="AG18" i="1"/>
  <c r="AF18" i="1"/>
  <c r="Y18" i="1"/>
  <c r="U18" i="1"/>
  <c r="Q18" i="1"/>
  <c r="M18" i="1"/>
  <c r="AL17" i="1"/>
  <c r="AH17" i="1"/>
  <c r="AD17" i="1"/>
  <c r="AL16" i="1"/>
  <c r="AH16" i="1"/>
  <c r="AD16" i="1"/>
  <c r="AL15" i="1"/>
  <c r="AH15" i="1"/>
  <c r="AD15" i="1"/>
  <c r="AL14" i="1"/>
  <c r="AH14" i="1"/>
  <c r="AD14" i="1"/>
  <c r="Z14" i="1"/>
  <c r="V14" i="1"/>
  <c r="R14" i="1"/>
  <c r="N14" i="1"/>
  <c r="J14" i="1"/>
  <c r="F14" i="1"/>
  <c r="AM13" i="1"/>
  <c r="AI13" i="1"/>
  <c r="AE13" i="1"/>
  <c r="BR17" i="14" l="1"/>
  <c r="BU11" i="14"/>
  <c r="BR10" i="14"/>
  <c r="AA102" i="1"/>
  <c r="CA22" i="14"/>
  <c r="CD22" i="14" s="1"/>
  <c r="CG22" i="14" s="1"/>
  <c r="CM22" i="14" s="1"/>
  <c r="CP22" i="14" s="1"/>
  <c r="V47" i="14"/>
  <c r="S40" i="14"/>
  <c r="AB21" i="14"/>
  <c r="Y20" i="14"/>
  <c r="Y19" i="14" s="1"/>
  <c r="Y16" i="14"/>
  <c r="V15" i="14"/>
  <c r="S31" i="14"/>
  <c r="S30" i="14" s="1"/>
  <c r="V32" i="14"/>
  <c r="Y35" i="14"/>
  <c r="V34" i="14"/>
  <c r="V33" i="14" s="1"/>
  <c r="M14" i="14"/>
  <c r="J13" i="14"/>
  <c r="J9" i="14" s="1"/>
  <c r="S10" i="14"/>
  <c r="E7" i="14"/>
  <c r="F8" i="14"/>
  <c r="F7" i="14"/>
  <c r="D7" i="14"/>
  <c r="D8" i="14"/>
  <c r="G9" i="14"/>
  <c r="AB102" i="2"/>
  <c r="AH163" i="2"/>
  <c r="AD165" i="2"/>
  <c r="G16" i="2"/>
  <c r="F16" i="2" s="1"/>
  <c r="H18" i="2"/>
  <c r="AO18" i="2"/>
  <c r="AM102" i="2"/>
  <c r="AA18" i="1"/>
  <c r="G18" i="2"/>
  <c r="AC18" i="2"/>
  <c r="AN18" i="2"/>
  <c r="M389" i="2"/>
  <c r="J389" i="2" s="1"/>
  <c r="L18" i="1"/>
  <c r="AM18" i="1"/>
  <c r="S18" i="2"/>
  <c r="AA18" i="2"/>
  <c r="AA70" i="2"/>
  <c r="Z70" i="2" s="1"/>
  <c r="AC18" i="1"/>
  <c r="AN18" i="1"/>
  <c r="AD160" i="2"/>
  <c r="J20" i="1"/>
  <c r="AD164" i="2"/>
  <c r="O147" i="1"/>
  <c r="O143" i="1" s="1"/>
  <c r="N390" i="1"/>
  <c r="AO18" i="1"/>
  <c r="Q102" i="1"/>
  <c r="L18" i="2"/>
  <c r="F156" i="2"/>
  <c r="H18" i="1"/>
  <c r="J19" i="1"/>
  <c r="J21" i="1"/>
  <c r="AH54" i="1"/>
  <c r="AL259" i="1"/>
  <c r="Q389" i="2"/>
  <c r="N389" i="2" s="1"/>
  <c r="Z106" i="1"/>
  <c r="AD259" i="1"/>
  <c r="G102" i="2"/>
  <c r="O102" i="2"/>
  <c r="AB102" i="1"/>
  <c r="AO398" i="1"/>
  <c r="AL398" i="1" s="1"/>
  <c r="X18" i="2"/>
  <c r="V147" i="2"/>
  <c r="Q462" i="2"/>
  <c r="N462" i="2" s="1"/>
  <c r="AK102" i="2"/>
  <c r="K102" i="2"/>
  <c r="W102" i="1"/>
  <c r="V54" i="1"/>
  <c r="AH145" i="1"/>
  <c r="R20" i="2"/>
  <c r="AH53" i="2"/>
  <c r="R54" i="2"/>
  <c r="F161" i="2"/>
  <c r="N161" i="2"/>
  <c r="V161" i="2"/>
  <c r="K17" i="2"/>
  <c r="J17" i="2" s="1"/>
  <c r="O147" i="2"/>
  <c r="N147" i="2" s="1"/>
  <c r="AL352" i="2"/>
  <c r="I392" i="2"/>
  <c r="F392" i="2" s="1"/>
  <c r="AC102" i="2"/>
  <c r="AL159" i="2"/>
  <c r="J160" i="2"/>
  <c r="G15" i="1"/>
  <c r="F15" i="1" s="1"/>
  <c r="AL106" i="1"/>
  <c r="V147" i="1"/>
  <c r="AH148" i="1"/>
  <c r="AH160" i="1"/>
  <c r="I462" i="1"/>
  <c r="F462" i="1" s="1"/>
  <c r="Z20" i="2"/>
  <c r="I52" i="2"/>
  <c r="Z54" i="2"/>
  <c r="M462" i="2"/>
  <c r="J462" i="2" s="1"/>
  <c r="Q52" i="2"/>
  <c r="I462" i="2"/>
  <c r="F462" i="2" s="1"/>
  <c r="Y52" i="2"/>
  <c r="R164" i="2"/>
  <c r="Z164" i="2"/>
  <c r="L347" i="2"/>
  <c r="H143" i="1"/>
  <c r="P18" i="1"/>
  <c r="Q52" i="1"/>
  <c r="M398" i="1"/>
  <c r="J398" i="1" s="1"/>
  <c r="AO462" i="1"/>
  <c r="AL462" i="1" s="1"/>
  <c r="J145" i="2"/>
  <c r="Z145" i="2"/>
  <c r="AH146" i="2"/>
  <c r="AL155" i="2"/>
  <c r="F164" i="2"/>
  <c r="AI11" i="1"/>
  <c r="P143" i="1"/>
  <c r="W16" i="1"/>
  <c r="V16" i="1" s="1"/>
  <c r="R19" i="1"/>
  <c r="I389" i="1"/>
  <c r="F389" i="1" s="1"/>
  <c r="Y398" i="1"/>
  <c r="V398" i="1" s="1"/>
  <c r="R19" i="2"/>
  <c r="AH54" i="2"/>
  <c r="J55" i="2"/>
  <c r="W102" i="2"/>
  <c r="R156" i="2"/>
  <c r="R160" i="2"/>
  <c r="Z160" i="2"/>
  <c r="F165" i="2"/>
  <c r="N165" i="2"/>
  <c r="V165" i="2"/>
  <c r="G17" i="1"/>
  <c r="F17" i="1" s="1"/>
  <c r="AK143" i="1"/>
  <c r="AB143" i="1"/>
  <c r="AH153" i="1"/>
  <c r="J352" i="1"/>
  <c r="S347" i="1"/>
  <c r="M347" i="1"/>
  <c r="AD354" i="1"/>
  <c r="AG398" i="1"/>
  <c r="AD398" i="1" s="1"/>
  <c r="G17" i="2"/>
  <c r="F17" i="2" s="1"/>
  <c r="T18" i="2"/>
  <c r="K16" i="2"/>
  <c r="J16" i="2" s="1"/>
  <c r="P52" i="2"/>
  <c r="AJ102" i="2"/>
  <c r="F160" i="2"/>
  <c r="U360" i="2"/>
  <c r="R360" i="2" s="1"/>
  <c r="Y398" i="2"/>
  <c r="V398" i="2" s="1"/>
  <c r="AO462" i="2"/>
  <c r="AL462" i="2" s="1"/>
  <c r="Z54" i="1"/>
  <c r="Y52" i="1"/>
  <c r="Z103" i="1"/>
  <c r="AK102" i="1"/>
  <c r="Y102" i="1"/>
  <c r="K102" i="1"/>
  <c r="U102" i="1"/>
  <c r="F305" i="1"/>
  <c r="N305" i="1"/>
  <c r="V305" i="1"/>
  <c r="AD305" i="1"/>
  <c r="Z350" i="1"/>
  <c r="AM52" i="2"/>
  <c r="V160" i="2"/>
  <c r="V164" i="2"/>
  <c r="AG398" i="2"/>
  <c r="AD398" i="2" s="1"/>
  <c r="T18" i="1"/>
  <c r="K16" i="1"/>
  <c r="J16" i="1" s="1"/>
  <c r="L52" i="1"/>
  <c r="U52" i="1"/>
  <c r="AH53" i="1"/>
  <c r="F54" i="1"/>
  <c r="R54" i="1"/>
  <c r="W70" i="1"/>
  <c r="V70" i="1" s="1"/>
  <c r="AM102" i="1"/>
  <c r="AL104" i="1"/>
  <c r="AJ102" i="1"/>
  <c r="AH152" i="1"/>
  <c r="AH164" i="1"/>
  <c r="J259" i="1"/>
  <c r="R259" i="1"/>
  <c r="Q392" i="1"/>
  <c r="N392" i="1" s="1"/>
  <c r="V54" i="2"/>
  <c r="AD156" i="2"/>
  <c r="N160" i="2"/>
  <c r="N164" i="2"/>
  <c r="M52" i="1"/>
  <c r="L143" i="2"/>
  <c r="T143" i="2"/>
  <c r="AB143" i="2"/>
  <c r="AM143" i="2"/>
  <c r="AK143" i="2"/>
  <c r="V106" i="1"/>
  <c r="AH259" i="1"/>
  <c r="Z305" i="1"/>
  <c r="AH305" i="1"/>
  <c r="J354" i="1"/>
  <c r="R354" i="1"/>
  <c r="J156" i="2"/>
  <c r="AM328" i="2"/>
  <c r="AM11" i="2" s="1"/>
  <c r="G328" i="2"/>
  <c r="F328" i="2" s="1"/>
  <c r="W347" i="2"/>
  <c r="AF347" i="2"/>
  <c r="AM347" i="2"/>
  <c r="AK360" i="2"/>
  <c r="AH360" i="2" s="1"/>
  <c r="V103" i="1"/>
  <c r="O102" i="1"/>
  <c r="V259" i="1"/>
  <c r="G347" i="1"/>
  <c r="O347" i="1"/>
  <c r="AF347" i="1"/>
  <c r="Y102" i="2"/>
  <c r="AH103" i="2"/>
  <c r="Z156" i="2"/>
  <c r="AL163" i="2"/>
  <c r="AA340" i="2"/>
  <c r="Z340" i="2" s="1"/>
  <c r="H347" i="2"/>
  <c r="P347" i="2"/>
  <c r="AB347" i="2"/>
  <c r="AO360" i="2"/>
  <c r="AL360" i="2" s="1"/>
  <c r="I398" i="2"/>
  <c r="F398" i="2" s="1"/>
  <c r="N113" i="2"/>
  <c r="O16" i="2"/>
  <c r="N16" i="2" s="1"/>
  <c r="V361" i="2"/>
  <c r="Y360" i="2"/>
  <c r="V360" i="2" s="1"/>
  <c r="Z463" i="2"/>
  <c r="AC462" i="2"/>
  <c r="Z462" i="2" s="1"/>
  <c r="F100" i="2"/>
  <c r="G15" i="2"/>
  <c r="V463" i="2"/>
  <c r="Y462" i="2"/>
  <c r="V462" i="2" s="1"/>
  <c r="S55" i="2"/>
  <c r="R55" i="2" s="1"/>
  <c r="O52" i="1"/>
  <c r="AC102" i="1"/>
  <c r="J171" i="1"/>
  <c r="K147" i="1"/>
  <c r="J147" i="1" s="1"/>
  <c r="V463" i="1"/>
  <c r="Y462" i="1"/>
  <c r="V462" i="1" s="1"/>
  <c r="W16" i="2"/>
  <c r="V16" i="2" s="1"/>
  <c r="Z71" i="2"/>
  <c r="AA53" i="2"/>
  <c r="Z53" i="2" s="1"/>
  <c r="Z73" i="2"/>
  <c r="AA55" i="2"/>
  <c r="J171" i="2"/>
  <c r="K147" i="2"/>
  <c r="J147" i="2" s="1"/>
  <c r="S340" i="2"/>
  <c r="R340" i="2" s="1"/>
  <c r="J343" i="2"/>
  <c r="K340" i="2"/>
  <c r="J340" i="2" s="1"/>
  <c r="Z361" i="2"/>
  <c r="AC360" i="2"/>
  <c r="Z360" i="2" s="1"/>
  <c r="J399" i="2"/>
  <c r="M398" i="2"/>
  <c r="J398" i="2" s="1"/>
  <c r="AH399" i="2"/>
  <c r="AK398" i="2"/>
  <c r="AH398" i="2" s="1"/>
  <c r="F390" i="2"/>
  <c r="I389" i="2"/>
  <c r="F389" i="2" s="1"/>
  <c r="AA16" i="1"/>
  <c r="Z16" i="1" s="1"/>
  <c r="F53" i="1"/>
  <c r="T102" i="1"/>
  <c r="G16" i="1"/>
  <c r="F16" i="1" s="1"/>
  <c r="X18" i="1"/>
  <c r="Z105" i="1"/>
  <c r="AL105" i="1"/>
  <c r="X143" i="1"/>
  <c r="AG143" i="1"/>
  <c r="F145" i="1"/>
  <c r="N153" i="1"/>
  <c r="AD153" i="1"/>
  <c r="AH348" i="1"/>
  <c r="AI347" i="1"/>
  <c r="X347" i="1"/>
  <c r="AA16" i="2"/>
  <c r="Z16" i="2" s="1"/>
  <c r="O17" i="2"/>
  <c r="N17" i="2" s="1"/>
  <c r="J164" i="2"/>
  <c r="N393" i="2"/>
  <c r="Q392" i="2"/>
  <c r="N399" i="2"/>
  <c r="Q398" i="2"/>
  <c r="N398" i="2" s="1"/>
  <c r="AL399" i="2"/>
  <c r="AO398" i="2"/>
  <c r="AL398" i="2" s="1"/>
  <c r="R64" i="2"/>
  <c r="S16" i="2"/>
  <c r="R16" i="2" s="1"/>
  <c r="AC398" i="1"/>
  <c r="Z398" i="1" s="1"/>
  <c r="I52" i="1"/>
  <c r="AC52" i="1"/>
  <c r="F105" i="1"/>
  <c r="AN143" i="1"/>
  <c r="AH158" i="1"/>
  <c r="F160" i="1"/>
  <c r="V160" i="1"/>
  <c r="I347" i="1"/>
  <c r="Q347" i="1"/>
  <c r="J20" i="2"/>
  <c r="V20" i="2"/>
  <c r="J21" i="2"/>
  <c r="J26" i="2"/>
  <c r="W53" i="2"/>
  <c r="V53" i="2" s="1"/>
  <c r="F54" i="2"/>
  <c r="J148" i="2"/>
  <c r="Z148" i="2"/>
  <c r="AH149" i="2"/>
  <c r="AH155" i="2"/>
  <c r="N156" i="2"/>
  <c r="W328" i="2"/>
  <c r="V328" i="2" s="1"/>
  <c r="N329" i="2"/>
  <c r="O328" i="2"/>
  <c r="N328" i="2" s="1"/>
  <c r="AD350" i="2"/>
  <c r="AD392" i="2"/>
  <c r="AG360" i="2"/>
  <c r="AD360" i="2" s="1"/>
  <c r="R399" i="2"/>
  <c r="U398" i="2"/>
  <c r="R398" i="2" s="1"/>
  <c r="AD341" i="1"/>
  <c r="AE340" i="1"/>
  <c r="AD340" i="1" s="1"/>
  <c r="R71" i="2"/>
  <c r="S53" i="2"/>
  <c r="R53" i="2" s="1"/>
  <c r="S18" i="1"/>
  <c r="AN347" i="1"/>
  <c r="AL350" i="1"/>
  <c r="R392" i="1"/>
  <c r="U360" i="1"/>
  <c r="R360" i="1" s="1"/>
  <c r="R463" i="1"/>
  <c r="U462" i="1"/>
  <c r="R462" i="1" s="1"/>
  <c r="S16" i="1"/>
  <c r="R16" i="1" s="1"/>
  <c r="F19" i="1"/>
  <c r="AB18" i="1"/>
  <c r="R105" i="1"/>
  <c r="AD105" i="1"/>
  <c r="F106" i="1"/>
  <c r="N106" i="1"/>
  <c r="N146" i="1"/>
  <c r="AD146" i="1"/>
  <c r="K347" i="1"/>
  <c r="AK360" i="1"/>
  <c r="AH360" i="1" s="1"/>
  <c r="Z361" i="1"/>
  <c r="AC360" i="1"/>
  <c r="Z360" i="1" s="1"/>
  <c r="AL399" i="1"/>
  <c r="V103" i="2"/>
  <c r="V156" i="2"/>
  <c r="AH159" i="2"/>
  <c r="AD328" i="2"/>
  <c r="F336" i="2"/>
  <c r="F348" i="2"/>
  <c r="N348" i="2"/>
  <c r="AD348" i="2"/>
  <c r="AE347" i="2"/>
  <c r="F350" i="2"/>
  <c r="AC398" i="2"/>
  <c r="Z398" i="2" s="1"/>
  <c r="R463" i="2"/>
  <c r="U462" i="2"/>
  <c r="R462" i="2" s="1"/>
  <c r="M143" i="1"/>
  <c r="AC143" i="1"/>
  <c r="L143" i="1"/>
  <c r="AH146" i="1"/>
  <c r="N161" i="1"/>
  <c r="AD161" i="1"/>
  <c r="Z259" i="1"/>
  <c r="AL305" i="1"/>
  <c r="Q462" i="1"/>
  <c r="N462" i="1" s="1"/>
  <c r="P18" i="2"/>
  <c r="AH57" i="2"/>
  <c r="R103" i="2"/>
  <c r="AH105" i="2"/>
  <c r="AL106" i="2"/>
  <c r="AO143" i="2"/>
  <c r="AN143" i="2"/>
  <c r="R147" i="2"/>
  <c r="AL147" i="2"/>
  <c r="J150" i="2"/>
  <c r="Z150" i="2"/>
  <c r="AH151" i="2"/>
  <c r="N153" i="2"/>
  <c r="AD153" i="2"/>
  <c r="F157" i="2"/>
  <c r="N157" i="2"/>
  <c r="V157" i="2"/>
  <c r="AD157" i="2"/>
  <c r="AD161" i="2"/>
  <c r="AH150" i="1"/>
  <c r="F152" i="1"/>
  <c r="V152" i="1"/>
  <c r="T347" i="1"/>
  <c r="AD352" i="1"/>
  <c r="J53" i="2"/>
  <c r="R259" i="2"/>
  <c r="AH259" i="2"/>
  <c r="F282" i="2"/>
  <c r="V282" i="2"/>
  <c r="AL282" i="2"/>
  <c r="J305" i="2"/>
  <c r="Z305" i="2"/>
  <c r="AJ347" i="2"/>
  <c r="V145" i="1"/>
  <c r="AM143" i="1"/>
  <c r="R147" i="1"/>
  <c r="AH156" i="1"/>
  <c r="AH161" i="1"/>
  <c r="AI11" i="2"/>
  <c r="L52" i="2"/>
  <c r="AB52" i="2"/>
  <c r="AL55" i="2"/>
  <c r="J56" i="2"/>
  <c r="R56" i="2"/>
  <c r="Z56" i="2"/>
  <c r="AL56" i="2"/>
  <c r="J57" i="2"/>
  <c r="R57" i="2"/>
  <c r="Z57" i="2"/>
  <c r="U102" i="2"/>
  <c r="AO102" i="2"/>
  <c r="Z105" i="2"/>
  <c r="AL105" i="2"/>
  <c r="V106" i="2"/>
  <c r="F123" i="2"/>
  <c r="Q143" i="2"/>
  <c r="AH144" i="2"/>
  <c r="P143" i="2"/>
  <c r="AG143" i="2"/>
  <c r="J152" i="2"/>
  <c r="Z152" i="2"/>
  <c r="AH153" i="2"/>
  <c r="F154" i="2"/>
  <c r="N154" i="2"/>
  <c r="V154" i="2"/>
  <c r="AD154" i="2"/>
  <c r="F155" i="2"/>
  <c r="N155" i="2"/>
  <c r="V155" i="2"/>
  <c r="AD155" i="2"/>
  <c r="AH157" i="2"/>
  <c r="F158" i="2"/>
  <c r="N158" i="2"/>
  <c r="V158" i="2"/>
  <c r="AD158" i="2"/>
  <c r="F159" i="2"/>
  <c r="N159" i="2"/>
  <c r="V159" i="2"/>
  <c r="AD159" i="2"/>
  <c r="AH161" i="2"/>
  <c r="F162" i="2"/>
  <c r="N162" i="2"/>
  <c r="V162" i="2"/>
  <c r="AD162" i="2"/>
  <c r="F163" i="2"/>
  <c r="N163" i="2"/>
  <c r="V163" i="2"/>
  <c r="AD163" i="2"/>
  <c r="AH165" i="2"/>
  <c r="T347" i="2"/>
  <c r="V352" i="2"/>
  <c r="Z354" i="2"/>
  <c r="AH354" i="2"/>
  <c r="AD18" i="1"/>
  <c r="AD52" i="1"/>
  <c r="AJ52" i="1"/>
  <c r="R20" i="1"/>
  <c r="AL20" i="1"/>
  <c r="AD328" i="1"/>
  <c r="F56" i="2"/>
  <c r="N56" i="2"/>
  <c r="V56" i="2"/>
  <c r="F103" i="2"/>
  <c r="N103" i="2"/>
  <c r="AD103" i="2"/>
  <c r="N104" i="2"/>
  <c r="F105" i="2"/>
  <c r="AH106" i="2"/>
  <c r="J352" i="2"/>
  <c r="R352" i="2"/>
  <c r="K52" i="1"/>
  <c r="AN52" i="1"/>
  <c r="F56" i="1"/>
  <c r="N56" i="1"/>
  <c r="Z56" i="1"/>
  <c r="F57" i="1"/>
  <c r="N57" i="1"/>
  <c r="V57" i="1"/>
  <c r="AL57" i="1"/>
  <c r="AF102" i="1"/>
  <c r="AN102" i="1"/>
  <c r="I102" i="1"/>
  <c r="AH103" i="1"/>
  <c r="AL103" i="1"/>
  <c r="AO102" i="1"/>
  <c r="M102" i="1"/>
  <c r="R104" i="1"/>
  <c r="AH104" i="1"/>
  <c r="N105" i="1"/>
  <c r="F123" i="1"/>
  <c r="I143" i="1"/>
  <c r="T143" i="1"/>
  <c r="Y143" i="1"/>
  <c r="AO143" i="1"/>
  <c r="AD147" i="1"/>
  <c r="AH147" i="1"/>
  <c r="F148" i="1"/>
  <c r="V148" i="1"/>
  <c r="N149" i="1"/>
  <c r="AD149" i="1"/>
  <c r="AH154" i="1"/>
  <c r="F156" i="1"/>
  <c r="V156" i="1"/>
  <c r="N157" i="1"/>
  <c r="AD157" i="1"/>
  <c r="AH157" i="1"/>
  <c r="AH162" i="1"/>
  <c r="F164" i="1"/>
  <c r="V164" i="1"/>
  <c r="N165" i="1"/>
  <c r="AD165" i="1"/>
  <c r="AH165" i="1"/>
  <c r="F259" i="1"/>
  <c r="N259" i="1"/>
  <c r="J305" i="1"/>
  <c r="R305" i="1"/>
  <c r="J19" i="2"/>
  <c r="O16" i="1"/>
  <c r="N16" i="1" s="1"/>
  <c r="Z19" i="1"/>
  <c r="V20" i="1"/>
  <c r="Z20" i="1"/>
  <c r="G52" i="1"/>
  <c r="H52" i="1"/>
  <c r="J53" i="1"/>
  <c r="P52" i="1"/>
  <c r="T52" i="1"/>
  <c r="X52" i="1"/>
  <c r="AB52" i="1"/>
  <c r="AL53" i="1"/>
  <c r="J54" i="1"/>
  <c r="F55" i="1"/>
  <c r="N55" i="1"/>
  <c r="AH55" i="1"/>
  <c r="AL55" i="1"/>
  <c r="J56" i="1"/>
  <c r="R56" i="1"/>
  <c r="V56" i="1"/>
  <c r="AL56" i="1"/>
  <c r="J57" i="1"/>
  <c r="R57" i="1"/>
  <c r="Z57" i="1"/>
  <c r="AH57" i="1"/>
  <c r="S70" i="1"/>
  <c r="R70" i="1" s="1"/>
  <c r="AA70" i="1"/>
  <c r="Z70" i="1" s="1"/>
  <c r="AI70" i="1"/>
  <c r="AH70" i="1" s="1"/>
  <c r="G102" i="1"/>
  <c r="F103" i="1"/>
  <c r="N104" i="1"/>
  <c r="AH105" i="1"/>
  <c r="N53" i="1"/>
  <c r="J55" i="1"/>
  <c r="R103" i="1"/>
  <c r="N144" i="1"/>
  <c r="AD144" i="1"/>
  <c r="AH144" i="1"/>
  <c r="J145" i="1"/>
  <c r="Z145" i="1"/>
  <c r="AL145" i="1"/>
  <c r="R146" i="1"/>
  <c r="F147" i="1"/>
  <c r="AL147" i="1"/>
  <c r="J148" i="1"/>
  <c r="Z148" i="1"/>
  <c r="AL148" i="1"/>
  <c r="R149" i="1"/>
  <c r="F150" i="1"/>
  <c r="V150" i="1"/>
  <c r="N151" i="1"/>
  <c r="AD151" i="1"/>
  <c r="AH151" i="1"/>
  <c r="F154" i="1"/>
  <c r="V154" i="1"/>
  <c r="N155" i="1"/>
  <c r="AD155" i="1"/>
  <c r="AH155" i="1"/>
  <c r="F158" i="1"/>
  <c r="V158" i="1"/>
  <c r="N159" i="1"/>
  <c r="AD159" i="1"/>
  <c r="AH159" i="1"/>
  <c r="F162" i="1"/>
  <c r="V162" i="1"/>
  <c r="N163" i="1"/>
  <c r="AD163" i="1"/>
  <c r="AH163" i="1"/>
  <c r="J282" i="1"/>
  <c r="R282" i="1"/>
  <c r="Z282" i="1"/>
  <c r="AH282" i="1"/>
  <c r="L347" i="1"/>
  <c r="AL354" i="1"/>
  <c r="M392" i="1"/>
  <c r="J392" i="1" s="1"/>
  <c r="I398" i="1"/>
  <c r="F398" i="1" s="1"/>
  <c r="Q398" i="1"/>
  <c r="N398" i="1" s="1"/>
  <c r="AK52" i="2"/>
  <c r="AO52" i="2"/>
  <c r="U52" i="2"/>
  <c r="AL104" i="2"/>
  <c r="R105" i="2"/>
  <c r="V105" i="2"/>
  <c r="F106" i="2"/>
  <c r="N106" i="2"/>
  <c r="Z106" i="2"/>
  <c r="AD106" i="2"/>
  <c r="J106" i="1"/>
  <c r="AH106" i="1"/>
  <c r="F282" i="1"/>
  <c r="N282" i="1"/>
  <c r="V282" i="1"/>
  <c r="AD282" i="1"/>
  <c r="AL282" i="1"/>
  <c r="AH328" i="1"/>
  <c r="J348" i="1"/>
  <c r="H347" i="1"/>
  <c r="N350" i="1"/>
  <c r="V350" i="1"/>
  <c r="V352" i="1"/>
  <c r="Z352" i="1"/>
  <c r="AH352" i="1"/>
  <c r="F354" i="1"/>
  <c r="N354" i="1"/>
  <c r="V354" i="1"/>
  <c r="AD18" i="2"/>
  <c r="Z19" i="2"/>
  <c r="AB18" i="2"/>
  <c r="AL20" i="2"/>
  <c r="F53" i="2"/>
  <c r="N53" i="2"/>
  <c r="AL53" i="2"/>
  <c r="J54" i="2"/>
  <c r="F55" i="2"/>
  <c r="N55" i="2"/>
  <c r="AC52" i="2"/>
  <c r="AH55" i="2"/>
  <c r="F57" i="2"/>
  <c r="N57" i="2"/>
  <c r="V57" i="2"/>
  <c r="M102" i="2"/>
  <c r="L102" i="2"/>
  <c r="H143" i="2"/>
  <c r="M143" i="2"/>
  <c r="R144" i="2"/>
  <c r="X143" i="2"/>
  <c r="AC143" i="2"/>
  <c r="AH145" i="2"/>
  <c r="AL145" i="2"/>
  <c r="R146" i="2"/>
  <c r="AD147" i="2"/>
  <c r="AH147" i="2"/>
  <c r="AH148" i="2"/>
  <c r="AL148" i="2"/>
  <c r="R149" i="2"/>
  <c r="AH150" i="2"/>
  <c r="AL150" i="2"/>
  <c r="R151" i="2"/>
  <c r="J153" i="2"/>
  <c r="Z153" i="2"/>
  <c r="AL153" i="2"/>
  <c r="J154" i="2"/>
  <c r="R154" i="2"/>
  <c r="Z154" i="2"/>
  <c r="AL154" i="2"/>
  <c r="J155" i="2"/>
  <c r="R155" i="2"/>
  <c r="Z155" i="2"/>
  <c r="AL156" i="2"/>
  <c r="J157" i="2"/>
  <c r="R157" i="2"/>
  <c r="Z157" i="2"/>
  <c r="AL157" i="2"/>
  <c r="J158" i="2"/>
  <c r="R158" i="2"/>
  <c r="Z158" i="2"/>
  <c r="AL158" i="2"/>
  <c r="J159" i="2"/>
  <c r="R159" i="2"/>
  <c r="Z159" i="2"/>
  <c r="AL160" i="2"/>
  <c r="J161" i="2"/>
  <c r="R161" i="2"/>
  <c r="Z161" i="2"/>
  <c r="AL161" i="2"/>
  <c r="J162" i="2"/>
  <c r="R162" i="2"/>
  <c r="Z162" i="2"/>
  <c r="AL162" i="2"/>
  <c r="J163" i="2"/>
  <c r="R163" i="2"/>
  <c r="Z163" i="2"/>
  <c r="AL164" i="2"/>
  <c r="J165" i="2"/>
  <c r="R165" i="2"/>
  <c r="Z165" i="2"/>
  <c r="AL165" i="2"/>
  <c r="J348" i="2"/>
  <c r="X347" i="2"/>
  <c r="Q347" i="2"/>
  <c r="V350" i="2"/>
  <c r="Z350" i="2"/>
  <c r="AH350" i="2"/>
  <c r="F352" i="2"/>
  <c r="N352" i="2"/>
  <c r="Z352" i="2"/>
  <c r="J354" i="2"/>
  <c r="AD354" i="2"/>
  <c r="K18" i="1"/>
  <c r="J18" i="1" s="1"/>
  <c r="N19" i="1"/>
  <c r="F20" i="1"/>
  <c r="AL54" i="1"/>
  <c r="AH56" i="1"/>
  <c r="AO52" i="1"/>
  <c r="J104" i="1"/>
  <c r="Z104" i="1"/>
  <c r="R106" i="1"/>
  <c r="G18" i="1"/>
  <c r="V19" i="1"/>
  <c r="AL19" i="1"/>
  <c r="N20" i="1"/>
  <c r="F21" i="1"/>
  <c r="N103" i="1"/>
  <c r="AD103" i="1"/>
  <c r="F104" i="1"/>
  <c r="V104" i="1"/>
  <c r="J105" i="1"/>
  <c r="V105" i="1"/>
  <c r="AD106" i="1"/>
  <c r="R144" i="1"/>
  <c r="AH149" i="1"/>
  <c r="N54" i="1"/>
  <c r="AK52" i="1"/>
  <c r="H102" i="1"/>
  <c r="L102" i="1"/>
  <c r="J144" i="1"/>
  <c r="U143" i="1"/>
  <c r="Z144" i="1"/>
  <c r="AL144" i="1"/>
  <c r="R145" i="1"/>
  <c r="J146" i="1"/>
  <c r="Z146" i="1"/>
  <c r="AL146" i="1"/>
  <c r="R148" i="1"/>
  <c r="J149" i="1"/>
  <c r="Z149" i="1"/>
  <c r="AL149" i="1"/>
  <c r="R150" i="1"/>
  <c r="J151" i="1"/>
  <c r="Z151" i="1"/>
  <c r="AL151" i="1"/>
  <c r="R152" i="1"/>
  <c r="J153" i="1"/>
  <c r="Z153" i="1"/>
  <c r="AL153" i="1"/>
  <c r="R154" i="1"/>
  <c r="J155" i="1"/>
  <c r="Z155" i="1"/>
  <c r="AL155" i="1"/>
  <c r="R156" i="1"/>
  <c r="J157" i="1"/>
  <c r="Z157" i="1"/>
  <c r="AL157" i="1"/>
  <c r="R158" i="1"/>
  <c r="J159" i="1"/>
  <c r="Z159" i="1"/>
  <c r="AL159" i="1"/>
  <c r="R160" i="1"/>
  <c r="J161" i="1"/>
  <c r="Z161" i="1"/>
  <c r="AL161" i="1"/>
  <c r="R162" i="1"/>
  <c r="J163" i="1"/>
  <c r="Z163" i="1"/>
  <c r="AL163" i="1"/>
  <c r="R164" i="1"/>
  <c r="J165" i="1"/>
  <c r="Z165" i="1"/>
  <c r="AL165" i="1"/>
  <c r="AA347" i="1"/>
  <c r="F348" i="1"/>
  <c r="F350" i="1"/>
  <c r="J350" i="1"/>
  <c r="R350" i="1"/>
  <c r="F352" i="1"/>
  <c r="AB347" i="1"/>
  <c r="AJ347" i="1"/>
  <c r="Z354" i="1"/>
  <c r="F144" i="1"/>
  <c r="Q143" i="1"/>
  <c r="V144" i="1"/>
  <c r="N145" i="1"/>
  <c r="AD145" i="1"/>
  <c r="F146" i="1"/>
  <c r="V146" i="1"/>
  <c r="Z147" i="1"/>
  <c r="N148" i="1"/>
  <c r="AD148" i="1"/>
  <c r="F149" i="1"/>
  <c r="V149" i="1"/>
  <c r="N150" i="1"/>
  <c r="AD150" i="1"/>
  <c r="F151" i="1"/>
  <c r="V151" i="1"/>
  <c r="N152" i="1"/>
  <c r="AD152" i="1"/>
  <c r="F153" i="1"/>
  <c r="V153" i="1"/>
  <c r="N154" i="1"/>
  <c r="AD154" i="1"/>
  <c r="F155" i="1"/>
  <c r="V155" i="1"/>
  <c r="N156" i="1"/>
  <c r="AD156" i="1"/>
  <c r="F157" i="1"/>
  <c r="V157" i="1"/>
  <c r="N158" i="1"/>
  <c r="AD158" i="1"/>
  <c r="F159" i="1"/>
  <c r="V159" i="1"/>
  <c r="N160" i="1"/>
  <c r="AD160" i="1"/>
  <c r="F161" i="1"/>
  <c r="V161" i="1"/>
  <c r="N162" i="1"/>
  <c r="AD162" i="1"/>
  <c r="F163" i="1"/>
  <c r="V163" i="1"/>
  <c r="N164" i="1"/>
  <c r="AD164" i="1"/>
  <c r="F165" i="1"/>
  <c r="V165" i="1"/>
  <c r="AH350" i="1"/>
  <c r="R352" i="1"/>
  <c r="AL352" i="1"/>
  <c r="M389" i="1"/>
  <c r="J389" i="1" s="1"/>
  <c r="I392" i="1"/>
  <c r="F392" i="1" s="1"/>
  <c r="U398" i="1"/>
  <c r="R398" i="1" s="1"/>
  <c r="AK398" i="1"/>
  <c r="AH398" i="1" s="1"/>
  <c r="J150" i="1"/>
  <c r="Z150" i="1"/>
  <c r="AL150" i="1"/>
  <c r="R151" i="1"/>
  <c r="J152" i="1"/>
  <c r="Z152" i="1"/>
  <c r="AL152" i="1"/>
  <c r="R153" i="1"/>
  <c r="J154" i="1"/>
  <c r="Z154" i="1"/>
  <c r="AL154" i="1"/>
  <c r="R155" i="1"/>
  <c r="J156" i="1"/>
  <c r="Z156" i="1"/>
  <c r="AL156" i="1"/>
  <c r="R157" i="1"/>
  <c r="J158" i="1"/>
  <c r="Z158" i="1"/>
  <c r="AL158" i="1"/>
  <c r="R159" i="1"/>
  <c r="J160" i="1"/>
  <c r="Z160" i="1"/>
  <c r="AL160" i="1"/>
  <c r="R161" i="1"/>
  <c r="J162" i="1"/>
  <c r="Z162" i="1"/>
  <c r="AL162" i="1"/>
  <c r="R163" i="1"/>
  <c r="J164" i="1"/>
  <c r="Z164" i="1"/>
  <c r="AL164" i="1"/>
  <c r="R165" i="1"/>
  <c r="N348" i="1"/>
  <c r="P347" i="1"/>
  <c r="AD350" i="1"/>
  <c r="N352" i="1"/>
  <c r="AH354" i="1"/>
  <c r="M462" i="1"/>
  <c r="J462" i="1" s="1"/>
  <c r="AC462" i="1"/>
  <c r="Z462" i="1" s="1"/>
  <c r="F19" i="2"/>
  <c r="K52" i="2"/>
  <c r="AI52" i="2"/>
  <c r="AN52" i="2"/>
  <c r="H52" i="2"/>
  <c r="T52" i="2"/>
  <c r="X52" i="2"/>
  <c r="N54" i="2"/>
  <c r="AH56" i="2"/>
  <c r="S70" i="2"/>
  <c r="I102" i="2"/>
  <c r="Q102" i="2"/>
  <c r="AF102" i="2"/>
  <c r="AN102" i="2"/>
  <c r="J104" i="2"/>
  <c r="Z104" i="2"/>
  <c r="AH104" i="2"/>
  <c r="N105" i="2"/>
  <c r="R106" i="2"/>
  <c r="I143" i="2"/>
  <c r="N144" i="2"/>
  <c r="Y143" i="2"/>
  <c r="AD144" i="2"/>
  <c r="F145" i="2"/>
  <c r="V145" i="2"/>
  <c r="N146" i="2"/>
  <c r="AD146" i="2"/>
  <c r="F147" i="2"/>
  <c r="F148" i="2"/>
  <c r="V148" i="2"/>
  <c r="N149" i="2"/>
  <c r="AD149" i="2"/>
  <c r="F150" i="2"/>
  <c r="V150" i="2"/>
  <c r="N151" i="2"/>
  <c r="AD151" i="2"/>
  <c r="F152" i="2"/>
  <c r="K18" i="2"/>
  <c r="AM18" i="2"/>
  <c r="AL18" i="2" s="1"/>
  <c r="N19" i="2"/>
  <c r="F20" i="2"/>
  <c r="M52" i="2"/>
  <c r="AJ52" i="2"/>
  <c r="W55" i="2"/>
  <c r="V55" i="2" s="1"/>
  <c r="W70" i="2"/>
  <c r="V70" i="2" s="1"/>
  <c r="AI70" i="2"/>
  <c r="AH70" i="2" s="1"/>
  <c r="AA102" i="2"/>
  <c r="T102" i="2"/>
  <c r="F104" i="2"/>
  <c r="V104" i="2"/>
  <c r="J105" i="2"/>
  <c r="J106" i="2"/>
  <c r="AJ143" i="2"/>
  <c r="J144" i="2"/>
  <c r="U143" i="2"/>
  <c r="Z144" i="2"/>
  <c r="AL144" i="2"/>
  <c r="R145" i="2"/>
  <c r="J146" i="2"/>
  <c r="Z146" i="2"/>
  <c r="AL146" i="2"/>
  <c r="R148" i="2"/>
  <c r="J149" i="2"/>
  <c r="Z149" i="2"/>
  <c r="AL149" i="2"/>
  <c r="R150" i="2"/>
  <c r="J151" i="2"/>
  <c r="Z151" i="2"/>
  <c r="AL151" i="2"/>
  <c r="R152" i="2"/>
  <c r="F153" i="2"/>
  <c r="V153" i="2"/>
  <c r="V19" i="2"/>
  <c r="AL19" i="2"/>
  <c r="N20" i="2"/>
  <c r="F21" i="2"/>
  <c r="G52" i="2"/>
  <c r="O52" i="2"/>
  <c r="AD52" i="2"/>
  <c r="AL54" i="2"/>
  <c r="AL57" i="2"/>
  <c r="Z103" i="2"/>
  <c r="AL103" i="2"/>
  <c r="R104" i="2"/>
  <c r="AD105" i="2"/>
  <c r="F144" i="2"/>
  <c r="V144" i="2"/>
  <c r="N145" i="2"/>
  <c r="AD145" i="2"/>
  <c r="F146" i="2"/>
  <c r="V146" i="2"/>
  <c r="Z147" i="2"/>
  <c r="N148" i="2"/>
  <c r="AD148" i="2"/>
  <c r="F149" i="2"/>
  <c r="V149" i="2"/>
  <c r="N150" i="2"/>
  <c r="AD150" i="2"/>
  <c r="F151" i="2"/>
  <c r="V151" i="2"/>
  <c r="N152" i="2"/>
  <c r="AL152" i="2"/>
  <c r="R153" i="2"/>
  <c r="H102" i="2"/>
  <c r="AD152" i="2"/>
  <c r="AH154" i="2"/>
  <c r="AH158" i="2"/>
  <c r="AH162" i="2"/>
  <c r="N259" i="2"/>
  <c r="AD259" i="2"/>
  <c r="R282" i="2"/>
  <c r="AH282" i="2"/>
  <c r="F305" i="2"/>
  <c r="V305" i="2"/>
  <c r="AL305" i="2"/>
  <c r="S328" i="2"/>
  <c r="R328" i="2" s="1"/>
  <c r="G340" i="2"/>
  <c r="F340" i="2" s="1"/>
  <c r="W340" i="2"/>
  <c r="V340" i="2" s="1"/>
  <c r="M347" i="2"/>
  <c r="R350" i="2"/>
  <c r="AL350" i="2"/>
  <c r="F354" i="2"/>
  <c r="V354" i="2"/>
  <c r="J259" i="2"/>
  <c r="Z259" i="2"/>
  <c r="N282" i="2"/>
  <c r="AD282" i="2"/>
  <c r="R305" i="2"/>
  <c r="AH305" i="2"/>
  <c r="I347" i="2"/>
  <c r="N350" i="2"/>
  <c r="AH352" i="2"/>
  <c r="AN347" i="2"/>
  <c r="R354" i="2"/>
  <c r="AL354" i="2"/>
  <c r="V152" i="2"/>
  <c r="AH152" i="2"/>
  <c r="AH156" i="2"/>
  <c r="AH160" i="2"/>
  <c r="AH164" i="2"/>
  <c r="F259" i="2"/>
  <c r="V259" i="2"/>
  <c r="AL259" i="2"/>
  <c r="J282" i="2"/>
  <c r="Z282" i="2"/>
  <c r="N305" i="2"/>
  <c r="AD305" i="2"/>
  <c r="K328" i="2"/>
  <c r="J328" i="2" s="1"/>
  <c r="AA328" i="2"/>
  <c r="Z328" i="2" s="1"/>
  <c r="AH328" i="2"/>
  <c r="O340" i="2"/>
  <c r="N340" i="2" s="1"/>
  <c r="AE340" i="2"/>
  <c r="J350" i="2"/>
  <c r="AD352" i="2"/>
  <c r="N354" i="2"/>
  <c r="K15" i="2"/>
  <c r="O15" i="2"/>
  <c r="S15" i="2"/>
  <c r="W15" i="2"/>
  <c r="AA15" i="2"/>
  <c r="O18" i="2"/>
  <c r="W18" i="2"/>
  <c r="AJ18" i="2"/>
  <c r="P102" i="2"/>
  <c r="X102" i="2"/>
  <c r="AG102" i="2"/>
  <c r="G143" i="2"/>
  <c r="O143" i="2"/>
  <c r="S143" i="2"/>
  <c r="W143" i="2"/>
  <c r="AA143" i="2"/>
  <c r="AF143" i="2"/>
  <c r="G347" i="2"/>
  <c r="K347" i="2"/>
  <c r="O347" i="2"/>
  <c r="S347" i="2"/>
  <c r="AA347" i="2"/>
  <c r="AI347" i="2"/>
  <c r="M392" i="2"/>
  <c r="K15" i="1"/>
  <c r="O15" i="1"/>
  <c r="S15" i="1"/>
  <c r="W15" i="1"/>
  <c r="AA15" i="1"/>
  <c r="K17" i="1"/>
  <c r="J17" i="1" s="1"/>
  <c r="O17" i="1"/>
  <c r="N17" i="1" s="1"/>
  <c r="O18" i="1"/>
  <c r="N18" i="1" s="1"/>
  <c r="W18" i="1"/>
  <c r="AJ18" i="1"/>
  <c r="AI52" i="1"/>
  <c r="AM52" i="1"/>
  <c r="S53" i="1"/>
  <c r="W53" i="1"/>
  <c r="AA53" i="1"/>
  <c r="S55" i="1"/>
  <c r="R55" i="1" s="1"/>
  <c r="W55" i="1"/>
  <c r="V55" i="1" s="1"/>
  <c r="AA55" i="1"/>
  <c r="Z55" i="1" s="1"/>
  <c r="P102" i="1"/>
  <c r="X102" i="1"/>
  <c r="AG102" i="1"/>
  <c r="AG13" i="1" s="1"/>
  <c r="G143" i="1"/>
  <c r="S143" i="1"/>
  <c r="W143" i="1"/>
  <c r="AA143" i="1"/>
  <c r="AF143" i="1"/>
  <c r="AJ143" i="1"/>
  <c r="G328" i="1"/>
  <c r="K328" i="1"/>
  <c r="J328" i="1" s="1"/>
  <c r="O328" i="1"/>
  <c r="N328" i="1" s="1"/>
  <c r="S328" i="1"/>
  <c r="R328" i="1" s="1"/>
  <c r="W328" i="1"/>
  <c r="V328" i="1" s="1"/>
  <c r="AA328" i="1"/>
  <c r="Z328" i="1" s="1"/>
  <c r="AM328" i="1"/>
  <c r="G340" i="1"/>
  <c r="F340" i="1" s="1"/>
  <c r="K340" i="1"/>
  <c r="J340" i="1" s="1"/>
  <c r="O340" i="1"/>
  <c r="N340" i="1" s="1"/>
  <c r="S340" i="1"/>
  <c r="R340" i="1" s="1"/>
  <c r="W340" i="1"/>
  <c r="V340" i="1" s="1"/>
  <c r="AA340" i="1"/>
  <c r="Z340" i="1" s="1"/>
  <c r="W347" i="1"/>
  <c r="AE347" i="1"/>
  <c r="AD347" i="1" s="1"/>
  <c r="AM347" i="1"/>
  <c r="Y360" i="1"/>
  <c r="V360" i="1" s="1"/>
  <c r="AG360" i="1"/>
  <c r="AD360" i="1" s="1"/>
  <c r="AO360" i="1"/>
  <c r="AL360" i="1" s="1"/>
  <c r="AH102" i="2" l="1"/>
  <c r="F18" i="2"/>
  <c r="BX11" i="14"/>
  <c r="BU10" i="14"/>
  <c r="BU17" i="14"/>
  <c r="BX17" i="14" s="1"/>
  <c r="CA17" i="14" s="1"/>
  <c r="CD17" i="14" s="1"/>
  <c r="CG17" i="14" s="1"/>
  <c r="M13" i="14"/>
  <c r="M9" i="14" s="1"/>
  <c r="P14" i="14"/>
  <c r="Y32" i="14"/>
  <c r="V31" i="14"/>
  <c r="V30" i="14" s="1"/>
  <c r="AE21" i="14"/>
  <c r="AB20" i="14"/>
  <c r="AB19" i="14" s="1"/>
  <c r="J7" i="14"/>
  <c r="J8" i="14"/>
  <c r="AB35" i="14"/>
  <c r="Y34" i="14"/>
  <c r="Y33" i="14" s="1"/>
  <c r="AB16" i="14"/>
  <c r="Y15" i="14"/>
  <c r="Y47" i="14"/>
  <c r="V40" i="14"/>
  <c r="V10" i="14"/>
  <c r="M13" i="2"/>
  <c r="W17" i="1"/>
  <c r="V17" i="1" s="1"/>
  <c r="AA17" i="2"/>
  <c r="Z17" i="2" s="1"/>
  <c r="Q360" i="1"/>
  <c r="N360" i="1" s="1"/>
  <c r="R347" i="2"/>
  <c r="G8" i="14"/>
  <c r="G7" i="14"/>
  <c r="AD143" i="1"/>
  <c r="V18" i="2"/>
  <c r="Q13" i="1"/>
  <c r="F18" i="1"/>
  <c r="J52" i="1"/>
  <c r="Z18" i="1"/>
  <c r="R102" i="1"/>
  <c r="V347" i="1"/>
  <c r="AL52" i="1"/>
  <c r="AL18" i="1"/>
  <c r="N147" i="1"/>
  <c r="AK13" i="2"/>
  <c r="AK11" i="2" s="1"/>
  <c r="AH52" i="1"/>
  <c r="J102" i="1"/>
  <c r="AH143" i="2"/>
  <c r="J347" i="2"/>
  <c r="AL347" i="2"/>
  <c r="Z102" i="2"/>
  <c r="N347" i="1"/>
  <c r="AN13" i="1"/>
  <c r="AN11" i="1" s="1"/>
  <c r="AH347" i="1"/>
  <c r="Z18" i="2"/>
  <c r="J18" i="2"/>
  <c r="R347" i="1"/>
  <c r="R18" i="2"/>
  <c r="AC13" i="1"/>
  <c r="AC11" i="1" s="1"/>
  <c r="N52" i="1"/>
  <c r="AG13" i="2"/>
  <c r="Q13" i="2"/>
  <c r="T13" i="1"/>
  <c r="T11" i="1" s="1"/>
  <c r="K143" i="2"/>
  <c r="J143" i="2" s="1"/>
  <c r="AL143" i="1"/>
  <c r="F143" i="1"/>
  <c r="N52" i="2"/>
  <c r="AL143" i="2"/>
  <c r="AL102" i="1"/>
  <c r="Y13" i="1"/>
  <c r="Y11" i="1" s="1"/>
  <c r="Z102" i="1"/>
  <c r="AL102" i="2"/>
  <c r="AA52" i="2"/>
  <c r="Z52" i="2" s="1"/>
  <c r="AH347" i="2"/>
  <c r="AO13" i="2"/>
  <c r="AO11" i="2" s="1"/>
  <c r="H13" i="1"/>
  <c r="H11" i="1" s="1"/>
  <c r="AC13" i="2"/>
  <c r="AC11" i="2" s="1"/>
  <c r="J102" i="2"/>
  <c r="Z55" i="2"/>
  <c r="R18" i="1"/>
  <c r="AH143" i="1"/>
  <c r="K143" i="1"/>
  <c r="J143" i="1" s="1"/>
  <c r="M13" i="1"/>
  <c r="AB13" i="1"/>
  <c r="AB11" i="1" s="1"/>
  <c r="Y13" i="2"/>
  <c r="Y11" i="2" s="1"/>
  <c r="F347" i="1"/>
  <c r="J347" i="1"/>
  <c r="I360" i="1"/>
  <c r="F360" i="1" s="1"/>
  <c r="AL347" i="1"/>
  <c r="Z143" i="1"/>
  <c r="V18" i="1"/>
  <c r="L13" i="1"/>
  <c r="L11" i="1" s="1"/>
  <c r="N143" i="2"/>
  <c r="G13" i="1"/>
  <c r="G11" i="1" s="1"/>
  <c r="AD347" i="2"/>
  <c r="AL328" i="2"/>
  <c r="U13" i="1"/>
  <c r="U11" i="1" s="1"/>
  <c r="L13" i="2"/>
  <c r="L11" i="2" s="1"/>
  <c r="I360" i="2"/>
  <c r="F360" i="2" s="1"/>
  <c r="F52" i="1"/>
  <c r="AH102" i="1"/>
  <c r="I13" i="1"/>
  <c r="V347" i="2"/>
  <c r="AE11" i="1"/>
  <c r="V143" i="1"/>
  <c r="P13" i="1"/>
  <c r="P11" i="1" s="1"/>
  <c r="AA17" i="1"/>
  <c r="Z17" i="1" s="1"/>
  <c r="Z347" i="2"/>
  <c r="Z143" i="2"/>
  <c r="U13" i="2"/>
  <c r="U11" i="2" s="1"/>
  <c r="AB13" i="2"/>
  <c r="AB11" i="2" s="1"/>
  <c r="X13" i="1"/>
  <c r="X11" i="1" s="1"/>
  <c r="N18" i="2"/>
  <c r="R143" i="1"/>
  <c r="AG11" i="2"/>
  <c r="N143" i="1"/>
  <c r="V143" i="2"/>
  <c r="F52" i="2"/>
  <c r="AO13" i="1"/>
  <c r="AL13" i="1" s="1"/>
  <c r="S17" i="1"/>
  <c r="R17" i="1" s="1"/>
  <c r="N347" i="2"/>
  <c r="N102" i="2"/>
  <c r="R102" i="2"/>
  <c r="S52" i="2"/>
  <c r="R52" i="2" s="1"/>
  <c r="AK13" i="1"/>
  <c r="AK11" i="1" s="1"/>
  <c r="R143" i="2"/>
  <c r="F347" i="2"/>
  <c r="F143" i="2"/>
  <c r="F102" i="1"/>
  <c r="N392" i="2"/>
  <c r="Q360" i="2"/>
  <c r="N360" i="2" s="1"/>
  <c r="F15" i="2"/>
  <c r="G13" i="2"/>
  <c r="G11" i="2" s="1"/>
  <c r="AH52" i="2"/>
  <c r="AJ13" i="1"/>
  <c r="AJ11" i="1" s="1"/>
  <c r="X13" i="2"/>
  <c r="X11" i="2" s="1"/>
  <c r="AJ13" i="2"/>
  <c r="AJ11" i="2" s="1"/>
  <c r="AH11" i="2" s="1"/>
  <c r="V102" i="2"/>
  <c r="F102" i="2"/>
  <c r="I13" i="2"/>
  <c r="T13" i="2"/>
  <c r="T11" i="2" s="1"/>
  <c r="AN13" i="2"/>
  <c r="AN11" i="2" s="1"/>
  <c r="AL52" i="2"/>
  <c r="M360" i="1"/>
  <c r="J360" i="1" s="1"/>
  <c r="H13" i="2"/>
  <c r="N102" i="1"/>
  <c r="W52" i="2"/>
  <c r="V52" i="2" s="1"/>
  <c r="J52" i="2"/>
  <c r="Z347" i="1"/>
  <c r="AH18" i="2"/>
  <c r="AD340" i="2"/>
  <c r="AE11" i="2"/>
  <c r="R70" i="2"/>
  <c r="S17" i="2"/>
  <c r="R17" i="2" s="1"/>
  <c r="W17" i="2"/>
  <c r="V17" i="2" s="1"/>
  <c r="J392" i="2"/>
  <c r="M360" i="2"/>
  <c r="R15" i="2"/>
  <c r="AD143" i="2"/>
  <c r="AF13" i="2"/>
  <c r="V15" i="2"/>
  <c r="N15" i="2"/>
  <c r="O13" i="2"/>
  <c r="AD102" i="2"/>
  <c r="P13" i="2"/>
  <c r="P11" i="2" s="1"/>
  <c r="Z15" i="2"/>
  <c r="AA13" i="2"/>
  <c r="J15" i="2"/>
  <c r="K13" i="2"/>
  <c r="AL328" i="1"/>
  <c r="AM11" i="1"/>
  <c r="F328" i="1"/>
  <c r="V53" i="1"/>
  <c r="W52" i="1"/>
  <c r="V52" i="1" s="1"/>
  <c r="Z15" i="1"/>
  <c r="R15" i="1"/>
  <c r="J15" i="1"/>
  <c r="K13" i="1"/>
  <c r="AG11" i="1"/>
  <c r="Z53" i="1"/>
  <c r="AA52" i="1"/>
  <c r="Z52" i="1" s="1"/>
  <c r="R53" i="1"/>
  <c r="S52" i="1"/>
  <c r="R52" i="1" s="1"/>
  <c r="V15" i="1"/>
  <c r="N15" i="1"/>
  <c r="O13" i="1"/>
  <c r="AF13" i="1"/>
  <c r="V102" i="1"/>
  <c r="AD102" i="1"/>
  <c r="AH18" i="1"/>
  <c r="CM17" i="14" l="1"/>
  <c r="CP17" i="14" s="1"/>
  <c r="CA11" i="14"/>
  <c r="BX10" i="14"/>
  <c r="W13" i="1"/>
  <c r="W11" i="1" s="1"/>
  <c r="V11" i="1" s="1"/>
  <c r="AH13" i="2"/>
  <c r="AA13" i="1"/>
  <c r="Z13" i="1" s="1"/>
  <c r="AB15" i="14"/>
  <c r="AE16" i="14"/>
  <c r="AB32" i="14"/>
  <c r="Y31" i="14"/>
  <c r="Y30" i="14" s="1"/>
  <c r="AB47" i="14"/>
  <c r="Y40" i="14"/>
  <c r="AE35" i="14"/>
  <c r="AB34" i="14"/>
  <c r="AB33" i="14" s="1"/>
  <c r="AH21" i="14"/>
  <c r="AE20" i="14"/>
  <c r="AE19" i="14" s="1"/>
  <c r="M7" i="14"/>
  <c r="M8" i="14"/>
  <c r="S14" i="14"/>
  <c r="P13" i="14"/>
  <c r="P9" i="14" s="1"/>
  <c r="Y10" i="14"/>
  <c r="Q11" i="1"/>
  <c r="F13" i="1"/>
  <c r="AH13" i="1"/>
  <c r="I11" i="2"/>
  <c r="AO11" i="1"/>
  <c r="AL11" i="1" s="1"/>
  <c r="I11" i="1"/>
  <c r="F11" i="1" s="1"/>
  <c r="W13" i="2"/>
  <c r="W11" i="2" s="1"/>
  <c r="V11" i="2" s="1"/>
  <c r="S13" i="2"/>
  <c r="S11" i="2" s="1"/>
  <c r="R11" i="2" s="1"/>
  <c r="AL11" i="2"/>
  <c r="S13" i="1"/>
  <c r="S11" i="1" s="1"/>
  <c r="R11" i="1" s="1"/>
  <c r="AH11" i="1"/>
  <c r="AL13" i="2"/>
  <c r="Q11" i="2"/>
  <c r="M11" i="1"/>
  <c r="H11" i="2"/>
  <c r="F13" i="2"/>
  <c r="O11" i="2"/>
  <c r="N13" i="2"/>
  <c r="AF11" i="2"/>
  <c r="AD11" i="2" s="1"/>
  <c r="AD13" i="2"/>
  <c r="J360" i="2"/>
  <c r="M11" i="2"/>
  <c r="K11" i="2"/>
  <c r="J13" i="2"/>
  <c r="AA11" i="2"/>
  <c r="Z11" i="2" s="1"/>
  <c r="Z13" i="2"/>
  <c r="O11" i="1"/>
  <c r="N13" i="1"/>
  <c r="V13" i="1"/>
  <c r="K11" i="1"/>
  <c r="J13" i="1"/>
  <c r="AA11" i="1"/>
  <c r="Z11" i="1" s="1"/>
  <c r="AF11" i="1"/>
  <c r="AD11" i="1" s="1"/>
  <c r="AD13" i="1"/>
  <c r="CA10" i="14" l="1"/>
  <c r="CD11" i="14"/>
  <c r="N11" i="1"/>
  <c r="AH35" i="14"/>
  <c r="AE34" i="14"/>
  <c r="AE33" i="14" s="1"/>
  <c r="P8" i="14"/>
  <c r="P7" i="14"/>
  <c r="AB31" i="14"/>
  <c r="AB30" i="14" s="1"/>
  <c r="AE32" i="14"/>
  <c r="AK21" i="14"/>
  <c r="AH20" i="14"/>
  <c r="AH19" i="14" s="1"/>
  <c r="AE15" i="14"/>
  <c r="AH16" i="14"/>
  <c r="V14" i="14"/>
  <c r="S13" i="14"/>
  <c r="S9" i="14" s="1"/>
  <c r="AE47" i="14"/>
  <c r="AB40" i="14"/>
  <c r="AB10" i="14"/>
  <c r="F11" i="2"/>
  <c r="V13" i="2"/>
  <c r="R13" i="2"/>
  <c r="R13" i="1"/>
  <c r="J11" i="2"/>
  <c r="J11" i="1"/>
  <c r="N11" i="2"/>
  <c r="CD10" i="14" l="1"/>
  <c r="CG11" i="14"/>
  <c r="AK16" i="14"/>
  <c r="AH15" i="14"/>
  <c r="AE31" i="14"/>
  <c r="AE30" i="14" s="1"/>
  <c r="AH32" i="14"/>
  <c r="AK20" i="14"/>
  <c r="AK19" i="14" s="1"/>
  <c r="AN21" i="14"/>
  <c r="AH47" i="14"/>
  <c r="AE40" i="14"/>
  <c r="AK35" i="14"/>
  <c r="AH34" i="14"/>
  <c r="AH33" i="14" s="1"/>
  <c r="V13" i="14"/>
  <c r="V9" i="14" s="1"/>
  <c r="Y14" i="14"/>
  <c r="S7" i="14"/>
  <c r="S8" i="14"/>
  <c r="AE10" i="14"/>
  <c r="CG10" i="14" l="1"/>
  <c r="AN35" i="14"/>
  <c r="AK34" i="14"/>
  <c r="AK33" i="14" s="1"/>
  <c r="AQ21" i="14"/>
  <c r="AN20" i="14"/>
  <c r="AN19" i="14" s="1"/>
  <c r="Y13" i="14"/>
  <c r="Y9" i="14" s="1"/>
  <c r="AB14" i="14"/>
  <c r="AK15" i="14"/>
  <c r="AN16" i="14"/>
  <c r="V7" i="14"/>
  <c r="V8" i="14"/>
  <c r="AK47" i="14"/>
  <c r="AH40" i="14"/>
  <c r="AK32" i="14"/>
  <c r="AH31" i="14"/>
  <c r="AH30" i="14" s="1"/>
  <c r="AH10" i="14"/>
  <c r="CJ10" i="14" l="1"/>
  <c r="CM11" i="14"/>
  <c r="AQ16" i="14"/>
  <c r="AN15" i="14"/>
  <c r="AN47" i="14"/>
  <c r="AK40" i="14"/>
  <c r="AT21" i="14"/>
  <c r="AQ20" i="14"/>
  <c r="AQ19" i="14" s="1"/>
  <c r="AB13" i="14"/>
  <c r="AB9" i="14" s="1"/>
  <c r="AE14" i="14"/>
  <c r="AK31" i="14"/>
  <c r="AK30" i="14" s="1"/>
  <c r="AN32" i="14"/>
  <c r="Y8" i="14"/>
  <c r="Y7" i="14"/>
  <c r="AN34" i="14"/>
  <c r="AN33" i="14" s="1"/>
  <c r="AQ35" i="14"/>
  <c r="AK10" i="14"/>
  <c r="CM10" i="14" l="1"/>
  <c r="CP11" i="14"/>
  <c r="CP10" i="14" s="1"/>
  <c r="AH14" i="14"/>
  <c r="AE13" i="14"/>
  <c r="AE9" i="14" s="1"/>
  <c r="AT35" i="14"/>
  <c r="AQ34" i="14"/>
  <c r="AQ33" i="14" s="1"/>
  <c r="AQ32" i="14"/>
  <c r="AN31" i="14"/>
  <c r="AN30" i="14" s="1"/>
  <c r="AQ47" i="14"/>
  <c r="AN40" i="14"/>
  <c r="AB8" i="14"/>
  <c r="AB7" i="14"/>
  <c r="AT20" i="14"/>
  <c r="AT19" i="14" s="1"/>
  <c r="AT16" i="14"/>
  <c r="AQ15" i="14"/>
  <c r="AN10" i="14"/>
  <c r="AT47" i="14" l="1"/>
  <c r="AQ40" i="14"/>
  <c r="AT34" i="14"/>
  <c r="AT33" i="14" s="1"/>
  <c r="AE7" i="14"/>
  <c r="AE8" i="14"/>
  <c r="AQ31" i="14"/>
  <c r="AQ30" i="14" s="1"/>
  <c r="AT32" i="14"/>
  <c r="AK14" i="14"/>
  <c r="AH13" i="14"/>
  <c r="AH9" i="14" s="1"/>
  <c r="AT15" i="14"/>
  <c r="AZ21" i="14"/>
  <c r="AW20" i="14"/>
  <c r="AW19" i="14" s="1"/>
  <c r="AQ10" i="14"/>
  <c r="AZ20" i="14" l="1"/>
  <c r="AZ19" i="14" s="1"/>
  <c r="BC21" i="14"/>
  <c r="AN14" i="14"/>
  <c r="AK13" i="14"/>
  <c r="AK9" i="14" s="1"/>
  <c r="AT31" i="14"/>
  <c r="AT30" i="14" s="1"/>
  <c r="AT40" i="14"/>
  <c r="AW15" i="14"/>
  <c r="AZ16" i="14"/>
  <c r="AH7" i="14"/>
  <c r="AH8" i="14"/>
  <c r="AZ35" i="14"/>
  <c r="AW33" i="14"/>
  <c r="AT10" i="14"/>
  <c r="AZ33" i="14" l="1"/>
  <c r="BC35" i="14"/>
  <c r="BF35" i="14" s="1"/>
  <c r="BI35" i="14" s="1"/>
  <c r="BL35" i="14" s="1"/>
  <c r="BO35" i="14" s="1"/>
  <c r="BR35" i="14" s="1"/>
  <c r="BU35" i="14" s="1"/>
  <c r="BX35" i="14" s="1"/>
  <c r="CA35" i="14" s="1"/>
  <c r="CD35" i="14" s="1"/>
  <c r="CG35" i="14" s="1"/>
  <c r="CM35" i="14" s="1"/>
  <c r="CP35" i="14" s="1"/>
  <c r="AZ15" i="14"/>
  <c r="BC16" i="14"/>
  <c r="BC20" i="14"/>
  <c r="BC19" i="14" s="1"/>
  <c r="BF21" i="14"/>
  <c r="AK8" i="14"/>
  <c r="AK7" i="14"/>
  <c r="BC47" i="14"/>
  <c r="AN13" i="14"/>
  <c r="AN9" i="14" s="1"/>
  <c r="AQ14" i="14"/>
  <c r="AW31" i="14"/>
  <c r="AW30" i="14" s="1"/>
  <c r="AZ32" i="14"/>
  <c r="AZ10" i="14"/>
  <c r="AW10" i="14"/>
  <c r="BF16" i="14" l="1"/>
  <c r="BC15" i="14"/>
  <c r="AZ31" i="14"/>
  <c r="AZ30" i="14" s="1"/>
  <c r="BC32" i="14"/>
  <c r="BF47" i="14"/>
  <c r="BC40" i="14"/>
  <c r="BI21" i="14"/>
  <c r="BF20" i="14"/>
  <c r="BF19" i="14" s="1"/>
  <c r="AT14" i="14"/>
  <c r="AQ13" i="14"/>
  <c r="AQ9" i="14" s="1"/>
  <c r="AN8" i="14"/>
  <c r="AN7" i="14"/>
  <c r="BI47" i="14" l="1"/>
  <c r="BF40" i="14"/>
  <c r="BF32" i="14"/>
  <c r="BC31" i="14"/>
  <c r="BC30" i="14" s="1"/>
  <c r="BF15" i="14"/>
  <c r="BI16" i="14"/>
  <c r="BL21" i="14"/>
  <c r="BI20" i="14"/>
  <c r="BI19" i="14" s="1"/>
  <c r="AQ7" i="14"/>
  <c r="AQ8" i="14"/>
  <c r="AT13" i="14"/>
  <c r="AT9" i="14" s="1"/>
  <c r="AW14" i="14"/>
  <c r="BI15" i="14" l="1"/>
  <c r="BL16" i="14"/>
  <c r="BF31" i="14"/>
  <c r="BF30" i="14" s="1"/>
  <c r="BI32" i="14"/>
  <c r="BL47" i="14"/>
  <c r="BI40" i="14"/>
  <c r="BO21" i="14"/>
  <c r="BL20" i="14"/>
  <c r="BL19" i="14" s="1"/>
  <c r="AW13" i="14"/>
  <c r="AW9" i="14" s="1"/>
  <c r="AZ14" i="14"/>
  <c r="AT8" i="14"/>
  <c r="AT7" i="14"/>
  <c r="BO47" i="14" l="1"/>
  <c r="BL40" i="14"/>
  <c r="AZ13" i="14"/>
  <c r="AZ9" i="14" s="1"/>
  <c r="AZ8" i="14" s="1"/>
  <c r="AZ7" i="14" s="1"/>
  <c r="BC14" i="14"/>
  <c r="BI31" i="14"/>
  <c r="BI30" i="14" s="1"/>
  <c r="BL32" i="14"/>
  <c r="BL15" i="14"/>
  <c r="BO16" i="14"/>
  <c r="BO20" i="14"/>
  <c r="BO19" i="14" s="1"/>
  <c r="BR21" i="14"/>
  <c r="AW7" i="14"/>
  <c r="AW8" i="14"/>
  <c r="BR16" i="14" l="1"/>
  <c r="BO15" i="14"/>
  <c r="BL31" i="14"/>
  <c r="BL30" i="14" s="1"/>
  <c r="BO32" i="14"/>
  <c r="BF14" i="14"/>
  <c r="BC13" i="14"/>
  <c r="BC9" i="14" s="1"/>
  <c r="BC8" i="14" s="1"/>
  <c r="BC7" i="14" s="1"/>
  <c r="BR20" i="14"/>
  <c r="BR19" i="14" s="1"/>
  <c r="BU21" i="14"/>
  <c r="BR47" i="14"/>
  <c r="BO40" i="14"/>
  <c r="BF13" i="14" l="1"/>
  <c r="BF9" i="14" s="1"/>
  <c r="BF8" i="14" s="1"/>
  <c r="BF7" i="14" s="1"/>
  <c r="BI14" i="14"/>
  <c r="BX21" i="14"/>
  <c r="BU20" i="14"/>
  <c r="BU19" i="14" s="1"/>
  <c r="BO31" i="14"/>
  <c r="BO30" i="14" s="1"/>
  <c r="BR32" i="14"/>
  <c r="BU47" i="14"/>
  <c r="BR40" i="14"/>
  <c r="BU16" i="14"/>
  <c r="BR15" i="14"/>
  <c r="BU32" i="14" l="1"/>
  <c r="BR31" i="14"/>
  <c r="BR30" i="14" s="1"/>
  <c r="CA21" i="14"/>
  <c r="BX20" i="14"/>
  <c r="BX19" i="14" s="1"/>
  <c r="BX47" i="14"/>
  <c r="BU40" i="14"/>
  <c r="BU15" i="14"/>
  <c r="BX16" i="14"/>
  <c r="BI13" i="14"/>
  <c r="BI9" i="14" s="1"/>
  <c r="BI8" i="14" s="1"/>
  <c r="BI7" i="14" s="1"/>
  <c r="BL14" i="14"/>
  <c r="BX15" i="14" l="1"/>
  <c r="CA16" i="14"/>
  <c r="CA47" i="14"/>
  <c r="BX40" i="14"/>
  <c r="CA20" i="14"/>
  <c r="CA19" i="14" s="1"/>
  <c r="CD21" i="14"/>
  <c r="BL13" i="14"/>
  <c r="BL9" i="14" s="1"/>
  <c r="BL8" i="14" s="1"/>
  <c r="BL7" i="14" s="1"/>
  <c r="BO14" i="14"/>
  <c r="BU31" i="14"/>
  <c r="BU30" i="14" s="1"/>
  <c r="BX32" i="14"/>
  <c r="BR14" i="14" l="1"/>
  <c r="BO13" i="14"/>
  <c r="BO9" i="14" s="1"/>
  <c r="BO8" i="14" s="1"/>
  <c r="BO7" i="14" s="1"/>
  <c r="CG21" i="14"/>
  <c r="CD20" i="14"/>
  <c r="CD19" i="14" s="1"/>
  <c r="CD47" i="14"/>
  <c r="CA40" i="14"/>
  <c r="CA32" i="14"/>
  <c r="BX31" i="14"/>
  <c r="BX30" i="14" s="1"/>
  <c r="CA15" i="14"/>
  <c r="CD16" i="14"/>
  <c r="CG47" i="14" l="1"/>
  <c r="CD40" i="14"/>
  <c r="CA31" i="14"/>
  <c r="CA30" i="14" s="1"/>
  <c r="CD32" i="14"/>
  <c r="CG20" i="14"/>
  <c r="CG19" i="14" s="1"/>
  <c r="CG16" i="14"/>
  <c r="CD15" i="14"/>
  <c r="BU14" i="14"/>
  <c r="BR13" i="14"/>
  <c r="BR9" i="14" s="1"/>
  <c r="BR8" i="14" s="1"/>
  <c r="BR7" i="14" s="1"/>
  <c r="CG32" i="14" l="1"/>
  <c r="CD31" i="14"/>
  <c r="CD30" i="14" s="1"/>
  <c r="CG15" i="14"/>
  <c r="CM21" i="14"/>
  <c r="CJ19" i="14"/>
  <c r="BX14" i="14"/>
  <c r="BU13" i="14"/>
  <c r="BU9" i="14" s="1"/>
  <c r="BU8" i="14" s="1"/>
  <c r="BU7" i="14" s="1"/>
  <c r="CG40" i="14"/>
  <c r="CP21" i="14" l="1"/>
  <c r="CP20" i="14" s="1"/>
  <c r="CP19" i="14" s="1"/>
  <c r="CM20" i="14"/>
  <c r="CM19" i="14" s="1"/>
  <c r="CM16" i="14"/>
  <c r="CJ15" i="14"/>
  <c r="CA14" i="14"/>
  <c r="BX13" i="14"/>
  <c r="BX9" i="14" s="1"/>
  <c r="BX8" i="14" s="1"/>
  <c r="BX7" i="14" s="1"/>
  <c r="CM47" i="14"/>
  <c r="CJ40" i="14"/>
  <c r="CG31" i="14"/>
  <c r="CG30" i="14" s="1"/>
  <c r="CM40" i="14" l="1"/>
  <c r="CP47" i="14"/>
  <c r="CP40" i="14" s="1"/>
  <c r="CM15" i="14"/>
  <c r="CP16" i="14"/>
  <c r="CP15" i="14" s="1"/>
  <c r="CM32" i="14"/>
  <c r="CJ31" i="14"/>
  <c r="CJ30" i="14" s="1"/>
  <c r="CA13" i="14"/>
  <c r="CA9" i="14" s="1"/>
  <c r="CA8" i="14" s="1"/>
  <c r="CA7" i="14" s="1"/>
  <c r="CD14" i="14"/>
  <c r="CM31" i="14" l="1"/>
  <c r="CM30" i="14" s="1"/>
  <c r="CP32" i="14"/>
  <c r="CP31" i="14" s="1"/>
  <c r="CP30" i="14" s="1"/>
  <c r="CG14" i="14"/>
  <c r="CD13" i="14"/>
  <c r="CD9" i="14" s="1"/>
  <c r="CD8" i="14" s="1"/>
  <c r="CD7" i="14" s="1"/>
  <c r="CG13" i="14" l="1"/>
  <c r="CG9" i="14" s="1"/>
  <c r="CG8" i="14" s="1"/>
  <c r="CG7" i="14" s="1"/>
  <c r="CM14" i="14" l="1"/>
  <c r="CJ13" i="14"/>
  <c r="CJ9" i="14" s="1"/>
  <c r="CJ8" i="14" s="1"/>
  <c r="CJ7" i="14" s="1"/>
  <c r="CM13" i="14" l="1"/>
  <c r="CM9" i="14" s="1"/>
  <c r="CM8" i="14" s="1"/>
  <c r="CM7" i="14" s="1"/>
  <c r="CP14" i="14"/>
  <c r="CP13" i="14" s="1"/>
  <c r="CP9" i="14" s="1"/>
  <c r="CP8" i="14" s="1"/>
  <c r="CP7" i="14" s="1"/>
</calcChain>
</file>

<file path=xl/sharedStrings.xml><?xml version="1.0" encoding="utf-8"?>
<sst xmlns="http://schemas.openxmlformats.org/spreadsheetml/2006/main" count="1692" uniqueCount="223">
  <si>
    <t>Проект бюджета Министерство экологии, геологии и природных ресурсов РК на 2019-2022 годы</t>
  </si>
  <si>
    <t>АБП</t>
  </si>
  <si>
    <t>пр</t>
  </si>
  <si>
    <t>ппр</t>
  </si>
  <si>
    <t>спец</t>
  </si>
  <si>
    <t>Наименование</t>
  </si>
  <si>
    <t>Республиканский бюджет на 2019-2021 годы</t>
  </si>
  <si>
    <t>Заявлена на 2020-2022 годы 
(лимит)</t>
  </si>
  <si>
    <t>Дополнительно заявлена на 2020-2022 годы
(доп.заявка сверх лимита)</t>
  </si>
  <si>
    <t>2019 год</t>
  </si>
  <si>
    <t>2020 год</t>
  </si>
  <si>
    <t>2021 год</t>
  </si>
  <si>
    <t>2022 год</t>
  </si>
  <si>
    <t>Всего</t>
  </si>
  <si>
    <t>от МЭ</t>
  </si>
  <si>
    <t>от МИИР</t>
  </si>
  <si>
    <t>от МСХ</t>
  </si>
  <si>
    <t xml:space="preserve">от МЭ </t>
  </si>
  <si>
    <t>нов</t>
  </si>
  <si>
    <t>Министерство экологии, геологии и природных ресурсов РК</t>
  </si>
  <si>
    <t>001</t>
  </si>
  <si>
    <t>Услуги по координации деятельности в сфере энергетики, атомной энергии, нефтегазовой и нефтехимической промышленности и охраны окружающей среды</t>
  </si>
  <si>
    <t>в.т.ч.</t>
  </si>
  <si>
    <t>ЦА МЭ РК</t>
  </si>
  <si>
    <t>ЦА КЭРК</t>
  </si>
  <si>
    <t>Территориальные департаменты КЭРК</t>
  </si>
  <si>
    <t>Обеспечение деятельности уполномоченного органа в сфере энергетики, атомной энергии, нефтегазовой и нефтехимической промышленности и охраны окружающей среды</t>
  </si>
  <si>
    <t>Оплата труда технического персонала</t>
  </si>
  <si>
    <t>Взносы работодателей по техническому персоналу</t>
  </si>
  <si>
    <t>136</t>
  </si>
  <si>
    <t>Командировки и служебные разъезды внутри страны технического персонала</t>
  </si>
  <si>
    <t>ЦА</t>
  </si>
  <si>
    <t>ЦА КГН</t>
  </si>
  <si>
    <t>ЦА МСХ</t>
  </si>
  <si>
    <t>ЦА КЛХЖМ</t>
  </si>
  <si>
    <t>ЦА КВР</t>
  </si>
  <si>
    <t>Проведение социологических, аналитических исследований и оказание консалтинговых услуг</t>
  </si>
  <si>
    <t>Оплата консалтинговых услуг и исследований</t>
  </si>
  <si>
    <t>Обеспечение функционирования информационных систем и информационно-техническое обеспечение государственного органа</t>
  </si>
  <si>
    <t>Приобретение прочих запасов</t>
  </si>
  <si>
    <t>152</t>
  </si>
  <si>
    <t>Оплата услуг связи</t>
  </si>
  <si>
    <t>Оплата прочих услуг и работ</t>
  </si>
  <si>
    <t>Приобретение нематериальных активов</t>
  </si>
  <si>
    <t>Приобретение прочих основных средств</t>
  </si>
  <si>
    <t>территориальные департаменты КЭРК</t>
  </si>
  <si>
    <t>Капитальные расходы подведомственных организаций Министерства энергетики Республики Казахстан</t>
  </si>
  <si>
    <t>Материально-техническое оснащение государственных предприятий</t>
  </si>
  <si>
    <t>Капитальные расходы Министерства энергетики Республики Казахстан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</si>
  <si>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</si>
  <si>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</si>
  <si>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КЛХЖМ</t>
  </si>
  <si>
    <t>КВР</t>
  </si>
  <si>
    <t>Текущие административные расходы</t>
  </si>
  <si>
    <t>111</t>
  </si>
  <si>
    <t>Оплата труда</t>
  </si>
  <si>
    <t>112</t>
  </si>
  <si>
    <t xml:space="preserve">Дополнительные денежные выплаты </t>
  </si>
  <si>
    <t>113</t>
  </si>
  <si>
    <t xml:space="preserve">Компенсационные выплаты </t>
  </si>
  <si>
    <t>116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</si>
  <si>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</si>
  <si>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</si>
  <si>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</si>
  <si>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</si>
  <si>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</si>
  <si>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</si>
  <si>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</si>
  <si>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</si>
  <si>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141</t>
  </si>
  <si>
    <t>Приобретение продуктов питания</t>
  </si>
  <si>
    <t>142</t>
  </si>
  <si>
    <t>Приобретение лекарственных средств и прочих изделий медицинского назначения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</si>
  <si>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</si>
  <si>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</si>
  <si>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144</t>
  </si>
  <si>
    <t>Приобретение топлива, горюче-смазочных материалов</t>
  </si>
  <si>
    <t>149</t>
  </si>
  <si>
    <t>151</t>
  </si>
  <si>
    <t>Оплата коммунальных услуг</t>
  </si>
  <si>
    <t>153</t>
  </si>
  <si>
    <t>Оплата транспортных услуг</t>
  </si>
  <si>
    <t>154</t>
  </si>
  <si>
    <t>Оплата аренды за помещение</t>
  </si>
  <si>
    <t>159</t>
  </si>
  <si>
    <t>161</t>
  </si>
  <si>
    <t>Командировки и служебные разъезды внутри страны</t>
  </si>
  <si>
    <t>169</t>
  </si>
  <si>
    <t>Прочие текущие затраты</t>
  </si>
  <si>
    <t>322</t>
  </si>
  <si>
    <t>Трансферты физическим лицам</t>
  </si>
  <si>
    <t>037</t>
  </si>
  <si>
    <t>Стабилизация и улучшение качества окружающей среды</t>
  </si>
  <si>
    <t>Услуги по реализации мероприятий в рамках реализации международных соглашений, конвенций и протоколов</t>
  </si>
  <si>
    <t>Услуги по реализации задач информационного обеспечения в области охраны окружающей среды</t>
  </si>
  <si>
    <t>Ликвидация природных и техногенных загрязнений</t>
  </si>
  <si>
    <t>Целевые трансферты на развитие областным бюджетам, бюджетам городов республиканского значения, столицы на строительство и реконструкцию объектов охраны окружающей среды</t>
  </si>
  <si>
    <t>Организация ведения государственного кадастра отходов производства и потребления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</si>
  <si>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</si>
  <si>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</si>
  <si>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</si>
  <si>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</si>
  <si>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Проведение наблюдений за состоянием окружающей среды</t>
  </si>
  <si>
    <t>Ведение гидрометеорологического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</si>
  <si>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</si>
  <si>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</si>
  <si>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</si>
  <si>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</si>
  <si>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Формирование геологической информации</t>
  </si>
  <si>
    <t>Региональные, геолого-съемочные, поисково-оценочные и поисково-разведочные работы</t>
  </si>
  <si>
    <t>Мониторинг минерально-сырьевой базы и недропользования, подземных вод и опасных геологических процессов</t>
  </si>
  <si>
    <t>Целевые текущие трансферты областному бюджету Актюбинской области на проведение поисково-разведочных работ на подземные воды для хозяйственно-питьевого водоснабжения населенных пунктов</t>
  </si>
  <si>
    <t>Ликвидация и консервация бесхозных нефтегазовых и самоизливающихся гидрогеологических скважин</t>
  </si>
  <si>
    <t>241</t>
  </si>
  <si>
    <t xml:space="preserve"> Увеличение уставного капитала Республиканского государственного предприятия на праве хозяйственного ведения "Казводхоз"</t>
  </si>
  <si>
    <t>Формирование и увеличение уставных капиталов субъектов квазигосударственного сектора</t>
  </si>
  <si>
    <t>254</t>
  </si>
  <si>
    <t>Эффективное управление водными ресурсами</t>
  </si>
  <si>
    <t>100</t>
  </si>
  <si>
    <t>Мониторинг и оценка мелиоративного состояния орошаемых земель</t>
  </si>
  <si>
    <t>Обязательные пенсионные взносы работодателей</t>
  </si>
  <si>
    <t>Командировки и служебные рахъезды внутри страны технического персонала</t>
  </si>
  <si>
    <t xml:space="preserve">Приобретение медикаментов и прочих </t>
  </si>
  <si>
    <t>Приобретение машин, оборудования,
инструмен</t>
  </si>
  <si>
    <t>101</t>
  </si>
  <si>
    <t xml:space="preserve"> Эксплуатация трансграничных и республиканских водохозяйственных объектов, не связанных с подачей воды и монитроинг за их техническим состоянием</t>
  </si>
  <si>
    <t>102</t>
  </si>
  <si>
    <t>Проведение природоохранных попусков</t>
  </si>
  <si>
    <t>103</t>
  </si>
  <si>
    <t>Охрана и рациональное использование водных ресурсов</t>
  </si>
  <si>
    <t>105</t>
  </si>
  <si>
    <t>Организация сотрудничества с сопредельными государствами по вопросам регулирования водных отношений, рационального использования и охраны трансграничных вод</t>
  </si>
  <si>
    <t>Строительство и реконструкция систем водоснабжения, гидротехнических сооружений</t>
  </si>
  <si>
    <t>Строительство новых объектов и реконструкция имеющихся объектов</t>
  </si>
  <si>
    <t>115</t>
  </si>
  <si>
    <t>Целевые трансферты на развитие областным бюджетам, бюджетам городов республиканского значения, столицы на увеличение водности поверхностных водных ресурсов</t>
  </si>
  <si>
    <t>Целевые трансферты на развитие другим уровням государственного управления</t>
  </si>
  <si>
    <t>256</t>
  </si>
  <si>
    <t>Управление, обеспечение сохранения и развития лесных ресурсов и животного мира</t>
  </si>
  <si>
    <t>Обеспечение сохранения объектов природно-заповедного фонда</t>
  </si>
  <si>
    <t>Дополнительные денежные выплаты</t>
  </si>
  <si>
    <t>Компенсационные выплаты</t>
  </si>
  <si>
    <t xml:space="preserve">Взносы на обязательное страхование </t>
  </si>
  <si>
    <t>Командировки и служебные разьезды внутри страны</t>
  </si>
  <si>
    <t>Исполнение исполнительных документов, судебных актов</t>
  </si>
  <si>
    <t>Обеспечение сохранения, воспроизводства и рационального использования лесных ресурсов</t>
  </si>
  <si>
    <t>Обеспечение сохранения, воспроизводства и рационального использования ресурсов животного мира</t>
  </si>
  <si>
    <t>Целевые текущие трансферты бюджету Акмолинской области на создание лесонасаждений вдоль автомобильной дороги Астана-Щучинск на участках Шортанды-Щучинск</t>
  </si>
  <si>
    <t>Текущие трансферты другим уровням государственного управления</t>
  </si>
  <si>
    <t>107</t>
  </si>
  <si>
    <t>Целевые текущие трансферты областным бюджетам, бюджетам городов республиканского значения, столицы на повышение должностного оклада гражданским служащим лесного хозяйства и особо охраняемых природных территорий, работающих в сельской местности</t>
  </si>
  <si>
    <t>Капитальные расходы подведомственных государственных учреждений и организаций в области лесного хозяйства и животного мира</t>
  </si>
  <si>
    <t>Приобретение помещений, зданий, сооружений, передаточных устройств</t>
  </si>
  <si>
    <t>Приобретение биологических активов</t>
  </si>
  <si>
    <t>268</t>
  </si>
  <si>
    <t>Усовершенствование ирригационных и дренажных систем (ПУИД-2)</t>
  </si>
  <si>
    <t>004</t>
  </si>
  <si>
    <t>За счет внешних займов</t>
  </si>
  <si>
    <t>016</t>
  </si>
  <si>
    <t>За счет софинансирования внешних займов из средств республиканского бюджета</t>
  </si>
  <si>
    <t>1</t>
  </si>
  <si>
    <t>2</t>
  </si>
  <si>
    <t>104</t>
  </si>
  <si>
    <t>3</t>
  </si>
  <si>
    <t>267</t>
  </si>
  <si>
    <t>036</t>
  </si>
  <si>
    <t>мың теңге</t>
  </si>
  <si>
    <t>Бағдарлама</t>
  </si>
  <si>
    <t>Кіші бағдарлама</t>
  </si>
  <si>
    <t xml:space="preserve">Атауы  </t>
  </si>
  <si>
    <t>өзгеріс</t>
  </si>
  <si>
    <t>Барлығы</t>
  </si>
  <si>
    <t>ЭКОЛОГИЯ, ҚОРШАҒАН ОРТАНЫ ҚОРҒАУДЫ ЖАҚСАРТУ САЛАСЫНДА</t>
  </si>
  <si>
    <t>Табиғи және техногендік ластануларды жою</t>
  </si>
  <si>
    <t>Парниктік газдар шығарындыларын азайту</t>
  </si>
  <si>
    <t>Гидрометеорологиялық және экологиялық мониторингті дамыту</t>
  </si>
  <si>
    <t>Қоршаған ортаның жай-күйіне бақылау жүргізу</t>
  </si>
  <si>
    <t>Гидрометеорологиялық мониторинг жүргізу</t>
  </si>
  <si>
    <t xml:space="preserve">ОРМАН ШАРУАШЫЛЫҒЫ ЖӘНЕ ЖАНУАРЛАР ДҮНИЕСІ САЛАСЫНДА </t>
  </si>
  <si>
    <t>Тұран жолбарысын қайта жерсіндіру үшін жағдай жасау және Ұлытау тау массивінің табиғи және тарихи-мәдени объектілерін сақтауға жәрдем көрсету</t>
  </si>
  <si>
    <t>БАҒДАРЛАМАЛЫҚ-НЫСАНАЛЫ ҚАРЖЫЛАНДЫРУ</t>
  </si>
  <si>
    <t>Білім мен ғылыми зерттеулердің қолжетімділігін арттыру</t>
  </si>
  <si>
    <t>МИНИСТРЛІКТІҢ ҚЫЗМЕТІН ҚАМТАМАСЫЗ ЕТУ</t>
  </si>
  <si>
    <t>Ақпараттық жүйелердің жұмыс істеуін қамтамасыз ету және мемлекеттік органды ақпараттық-техникалық қамтамасыз ету</t>
  </si>
  <si>
    <t>Ағымдағы әкімшілік шығыстар</t>
  </si>
  <si>
    <t>Технологияларды және үздік практикаларды ілгерілету, бизнес пен инвестицияларды дамыту арқылы Қазақстанның «жасыл экономикаға» жылдам көшуіне жәрдемдесу</t>
  </si>
  <si>
    <t>Білімнің және ғылыми зерттеулердің қолжетімділігін арттыру</t>
  </si>
  <si>
    <t>БӨЛІНЕТІН БАҒДАРЛАМАЛАР</t>
  </si>
  <si>
    <t>Ғылыми және (немесе) ғылыми-техникалық қызмет субъектілерін базалық қаржыландыруды қамтамасыз ету</t>
  </si>
  <si>
    <t>109</t>
  </si>
  <si>
    <t>133</t>
  </si>
  <si>
    <t>Қазақстан Республикасы Үкіметінің шұғыл шығындарға арналған резервінің есебінен ағымдағы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</si>
  <si>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</si>
  <si>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нысаналы даму трансферттері</t>
  </si>
  <si>
    <t>Өкілдік шығындарға арналған қаражат есебінен іс-шаралар өткізу</t>
  </si>
  <si>
    <t>-</t>
  </si>
  <si>
    <t>+</t>
  </si>
  <si>
    <t>Қызылорда облысының бюджетіне Арал теңізінің құрғаған түбінде (АТҚТ) фитоорманмелиоративтік жұмыстар кезінде орман шаруашылығы субъектісі шеккен шығыстардың бір бөлігін өтеуге берілетін ағымдағы нысаналы трансферттер</t>
  </si>
  <si>
    <t xml:space="preserve"> Тез өсетін ағаш және бұта тұқымдылары плантацияларын отырғызуға және өсіруге, жеке орман питомниктерін құруға және дамытуға арналған шығыстарды өтеу</t>
  </si>
  <si>
    <t>Төтенше резерв есебінен іс-шаралар өткізу</t>
  </si>
  <si>
    <t xml:space="preserve">2024 жылға арналған түзетілген бюджет </t>
  </si>
  <si>
    <t>Экология және табиғи ресурстар саласындағы қызметті үйлестіру жөніндегі қызметтер</t>
  </si>
  <si>
    <t xml:space="preserve">Экология және табиғи ресурстар саласындағы уәкілетті органның қызметін қамтамасыз ету </t>
  </si>
  <si>
    <t>Қазақстан Республикасы Экология және табиғи ресурстар министрлігінің күрделі шығыстары</t>
  </si>
  <si>
    <t>республикалық бюджеттен грантты қоса қаржыландыру арқылы жүзеге асырылады</t>
  </si>
  <si>
    <t>грант есебінен</t>
  </si>
  <si>
    <t>138</t>
  </si>
  <si>
    <t>Мемлекеттік қызметшілердің біліктілігін арттыруды қамтамасыз ету</t>
  </si>
  <si>
    <t>164</t>
  </si>
  <si>
    <t>Қазақстанның Экономикалық ынтымақтастық ұйымының бастамалары мен құралдарына қатысуын қамтамасыз ету</t>
  </si>
  <si>
    <t>106</t>
  </si>
  <si>
    <t>«Республикалық бюджет қаражаты есебінен Қазақстан Республикасы Экология және табиғи ресурстар министрлігінің ведомстволық бағынысты ұйымдардың күрделі шығыстары»</t>
  </si>
  <si>
    <t xml:space="preserve">2026 жылға арналған түзетілген бюджет </t>
  </si>
  <si>
    <t>Проведение текущих мероприятий за счет резерва Правительства Республики Казахстан на неотложные затраты</t>
  </si>
  <si>
    <t>Қоршаған ортаны тұрақтандыру және сапасын жақсарту</t>
  </si>
  <si>
    <t>Халықаралық келісімдерді, конвенцияларды және хаттамаларды орындау шеңберінде іс-шараларды іске асыру жөніндегі көрсетілетін қызметтер</t>
  </si>
  <si>
    <t>БҰҰ-ның Климат өзгеруі туралы негіздемелік конвенциясының және Киото хаттамасының ережелерін орындау жөніндегі көрсетілетін қызметтер</t>
  </si>
  <si>
    <t>Орман ресурстары мен жануарлар дүниесін басқару, олардың сақталуы мен дамуын қамтамасыз ету</t>
  </si>
  <si>
    <t>Республикалық бюджет қаражаты есебінен табиғи қорық қоры объектілерінің сақталуын қамтамасыз ету</t>
  </si>
  <si>
    <t>Республикалық бюджет қаражаты есебінен орман ресурстарының сақталуын, молайтылуын және ұтымды пайдаланылуын қамтамасыз ету</t>
  </si>
  <si>
    <t>Жануарлар дүниесі ресурстарының сақталуын, молайтылуын және ұтымды пайдаланылуын қамтамасыз ету</t>
  </si>
  <si>
    <t>Республикалық бюджет қаражаты есебінен орман шаруашылығы және жануарлар дүниесі саласындағы ведомстволық бағынысты мемлекеттік мекемелер мен ұйымдардың күрделі шығыстары</t>
  </si>
  <si>
    <t>ҚР ЭТРМ-нің 2026 жылға арналған бюджеті  
Бюджеттік сұранымды жасау, ұсыну, қарау қағидаларының 84-тармағына сәйкес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</si>
</sst>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"/>
    <numFmt numFmtId="169" formatCode="000"/>
    <numFmt numFmtId="170" formatCode="_-&quot;Ј&quot;* #,##0_-;\-&quot;Ј&quot;* #,##0_-;_-&quot;Ј&quot;* &quot;-&quot;_-;_-@_-"/>
    <numFmt numFmtId="171" formatCode="_-&quot;Ј&quot;* #,##0.00_-;\-&quot;Ј&quot;* #,##0.00_-;_-&quot;Ј&quot;* &quot;-&quot;??_-;_-@_-"/>
    <numFmt numFmtId="172" formatCode="#.00"/>
    <numFmt numFmtId="173" formatCode="General_)"/>
    <numFmt numFmtId="174" formatCode="_-&quot;£&quot;* #,##0_-;\-&quot;£&quot;* #,##0_-;_-&quot;£&quot;* &quot;-&quot;_-;_-@_-"/>
    <numFmt numFmtId="175" formatCode="_-&quot;£&quot;* #,##0.00_-;\-&quot;£&quot;* #,##0.00_-;_-&quot;£&quot;* &quot;-&quot;??_-;_-@_-"/>
    <numFmt numFmtId="176" formatCode="0.00000&quot;  &quot;"/>
    <numFmt numFmtId="177" formatCode="#,##0_ ;\-#,##0\ "/>
    <numFmt numFmtId="178" formatCode="_(* #,##0.00_);_(* \(#,##0.00\);_(* &quot;-&quot;??_);_(@_)"/>
    <numFmt numFmtId="179" formatCode="&quot;€&quot;#,##0;\-&quot;€&quot;#,##0"/>
    <numFmt numFmtId="180" formatCode="_-* #,##0_р_._-;\-* #,##0_р_._-;_-* \-_р_._-;_-@_-"/>
    <numFmt numFmtId="181" formatCode="0.000"/>
    <numFmt numFmtId="182" formatCode="#,##0.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b/>
      <i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 Cyr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2"/>
      <name val="KZ Times New Roman"/>
      <family val="1"/>
      <charset val="204"/>
    </font>
    <font>
      <b/>
      <sz val="11"/>
      <color indexed="9"/>
      <name val="Calibri"/>
      <family val="2"/>
    </font>
    <font>
      <sz val="10"/>
      <name val="Arial CE"/>
    </font>
    <font>
      <sz val="1"/>
      <color indexed="8"/>
      <name val="Courier"/>
      <family val="1"/>
      <charset val="204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2"/>
      <name val="Univers (WN)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"/>
      <color indexed="8"/>
      <name val="Courier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rgb="FF9C6500"/>
      <name val="Calibri"/>
      <family val="2"/>
    </font>
    <font>
      <sz val="10"/>
      <name val="Courier"/>
      <family val="1"/>
      <charset val="204"/>
    </font>
    <font>
      <b/>
      <sz val="11"/>
      <color rgb="FF3F3F3F"/>
      <name val="Calibri"/>
      <family val="2"/>
    </font>
    <font>
      <i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MS Sans Serif"/>
      <family val="2"/>
      <charset val="204"/>
    </font>
    <font>
      <b/>
      <sz val="11"/>
      <color indexed="12"/>
      <name val="MS Sans Serif"/>
      <family val="2"/>
    </font>
    <font>
      <b/>
      <sz val="12"/>
      <name val="Univers (WN)"/>
      <family val="2"/>
    </font>
    <font>
      <b/>
      <sz val="14"/>
      <name val="KZ Times New Roman"/>
      <family val="1"/>
      <charset val="204"/>
    </font>
    <font>
      <sz val="11"/>
      <color indexed="10"/>
      <name val="Calibri"/>
      <family val="2"/>
    </font>
    <font>
      <sz val="12"/>
      <color indexed="9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u/>
      <sz val="12"/>
      <color theme="10"/>
      <name val="Helv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family val="2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9" tint="-0.499984740745262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4"/>
      <name val="Arial"/>
      <family val="2"/>
      <charset val="204"/>
    </font>
    <font>
      <b/>
      <sz val="1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058">
    <xf numFmtId="0" fontId="0" fillId="0" borderId="0"/>
    <xf numFmtId="0" fontId="3" fillId="0" borderId="0"/>
    <xf numFmtId="0" fontId="15" fillId="0" borderId="0"/>
    <xf numFmtId="0" fontId="16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16" fillId="0" borderId="0">
      <alignment vertical="top"/>
    </xf>
    <xf numFmtId="0" fontId="16" fillId="0" borderId="0"/>
    <xf numFmtId="0" fontId="16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22" fillId="0" borderId="0"/>
    <xf numFmtId="0" fontId="16" fillId="0" borderId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5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43" borderId="3" applyNumberFormat="0" applyAlignment="0" applyProtection="0"/>
    <xf numFmtId="0" fontId="28" fillId="0" borderId="21">
      <alignment horizontal="left" vertical="top" wrapText="1"/>
    </xf>
    <xf numFmtId="1" fontId="28" fillId="0" borderId="0">
      <alignment horizontal="center" vertical="top" wrapText="1"/>
    </xf>
    <xf numFmtId="168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169" fontId="28" fillId="0" borderId="21">
      <alignment horizontal="center" vertical="top" wrapText="1"/>
    </xf>
    <xf numFmtId="0" fontId="29" fillId="44" borderId="6" applyNumberFormat="0" applyAlignment="0" applyProtection="0"/>
    <xf numFmtId="0" fontId="30" fillId="0" borderId="0" applyNumberFormat="0" applyFill="0" applyBorder="0" applyAlignment="0" applyProtection="0"/>
    <xf numFmtId="1" fontId="28" fillId="0" borderId="0">
      <alignment horizontal="center" vertical="top" wrapText="1"/>
    </xf>
    <xf numFmtId="168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169" fontId="28" fillId="0" borderId="0">
      <alignment horizontal="center" vertical="top" wrapText="1"/>
    </xf>
    <xf numFmtId="0" fontId="28" fillId="0" borderId="0">
      <alignment horizontal="left" vertical="top" wrapText="1"/>
    </xf>
    <xf numFmtId="165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1" fillId="0" borderId="0">
      <protection locked="0"/>
    </xf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 applyNumberFormat="0" applyFill="0" applyBorder="0" applyAlignment="0" applyProtection="0"/>
    <xf numFmtId="172" fontId="31" fillId="0" borderId="0">
      <protection locked="0"/>
    </xf>
    <xf numFmtId="0" fontId="33" fillId="45" borderId="0" applyNumberFormat="0" applyBorder="0" applyAlignment="0" applyProtection="0"/>
    <xf numFmtId="0" fontId="34" fillId="46" borderId="22" applyAlignment="0">
      <alignment vertical="center"/>
    </xf>
    <xf numFmtId="0" fontId="35" fillId="0" borderId="1" applyNumberFormat="0" applyFill="0" applyAlignment="0" applyProtection="0"/>
    <xf numFmtId="0" fontId="36" fillId="0" borderId="23" applyNumberFormat="0" applyFill="0" applyAlignment="0" applyProtection="0"/>
    <xf numFmtId="0" fontId="37" fillId="0" borderId="2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28" fillId="0" borderId="0">
      <alignment horizontal="left" vertical="top"/>
    </xf>
    <xf numFmtId="0" fontId="28" fillId="0" borderId="15">
      <alignment horizontal="left" vertical="top"/>
    </xf>
    <xf numFmtId="0" fontId="39" fillId="0" borderId="0" applyNumberFormat="0" applyFill="0" applyBorder="0" applyAlignment="0" applyProtection="0">
      <alignment vertical="top"/>
      <protection locked="0"/>
    </xf>
    <xf numFmtId="0" fontId="40" fillId="47" borderId="3" applyNumberFormat="0" applyAlignment="0" applyProtection="0"/>
    <xf numFmtId="0" fontId="41" fillId="0" borderId="5" applyNumberFormat="0" applyFill="0" applyAlignment="0" applyProtection="0"/>
    <xf numFmtId="0" fontId="42" fillId="46" borderId="21">
      <alignment horizontal="left" vertical="top" wrapText="1"/>
    </xf>
    <xf numFmtId="0" fontId="42" fillId="46" borderId="21">
      <alignment horizontal="left" vertical="top" wrapText="1"/>
    </xf>
    <xf numFmtId="0" fontId="43" fillId="0" borderId="21">
      <alignment horizontal="left" vertical="top" wrapText="1"/>
    </xf>
    <xf numFmtId="0" fontId="28" fillId="0" borderId="21">
      <alignment horizontal="left" vertical="top" wrapText="1"/>
    </xf>
    <xf numFmtId="0" fontId="44" fillId="0" borderId="21">
      <alignment horizontal="left" vertical="top" wrapText="1"/>
    </xf>
    <xf numFmtId="0" fontId="45" fillId="48" borderId="0" applyNumberFormat="0" applyBorder="0" applyAlignment="0" applyProtection="0"/>
    <xf numFmtId="0" fontId="3" fillId="0" borderId="0"/>
    <xf numFmtId="0" fontId="3" fillId="0" borderId="0"/>
    <xf numFmtId="173" fontId="46" fillId="0" borderId="0"/>
    <xf numFmtId="0" fontId="22" fillId="0" borderId="0"/>
    <xf numFmtId="0" fontId="3" fillId="49" borderId="7" applyNumberFormat="0" applyFont="0" applyAlignment="0" applyProtection="0"/>
    <xf numFmtId="0" fontId="47" fillId="43" borderId="4" applyNumberFormat="0" applyAlignment="0" applyProtection="0"/>
    <xf numFmtId="0" fontId="48" fillId="0" borderId="0">
      <alignment horizontal="left" vertical="top"/>
    </xf>
    <xf numFmtId="0" fontId="49" fillId="0" borderId="0">
      <alignment horizontal="left" vertical="top"/>
    </xf>
    <xf numFmtId="0" fontId="48" fillId="0" borderId="0">
      <alignment horizontal="right" vertical="top"/>
    </xf>
    <xf numFmtId="0" fontId="49" fillId="0" borderId="0">
      <alignment horizontal="right" vertical="top"/>
    </xf>
    <xf numFmtId="0" fontId="50" fillId="0" borderId="0">
      <alignment horizontal="right" vertical="top"/>
    </xf>
    <xf numFmtId="0" fontId="51" fillId="0" borderId="0">
      <alignment horizontal="right" vertical="top"/>
    </xf>
    <xf numFmtId="0" fontId="50" fillId="0" borderId="0">
      <alignment horizontal="right" vertical="top"/>
    </xf>
    <xf numFmtId="0" fontId="52" fillId="0" borderId="0">
      <alignment horizontal="center" vertical="center"/>
    </xf>
    <xf numFmtId="0" fontId="49" fillId="0" borderId="0">
      <alignment horizontal="center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2" fillId="0" borderId="0">
      <alignment horizontal="center" vertical="center" textRotation="90"/>
    </xf>
    <xf numFmtId="0" fontId="48" fillId="0" borderId="0">
      <alignment horizontal="left" vertical="top"/>
    </xf>
    <xf numFmtId="0" fontId="53" fillId="0" borderId="0">
      <alignment horizontal="center" vertical="center" textRotation="90"/>
    </xf>
    <xf numFmtId="0" fontId="53" fillId="0" borderId="0">
      <alignment horizontal="center" vertical="center" textRotation="90"/>
    </xf>
    <xf numFmtId="0" fontId="52" fillId="0" borderId="0">
      <alignment horizontal="center" vertical="center"/>
    </xf>
    <xf numFmtId="0" fontId="48" fillId="0" borderId="0">
      <alignment horizontal="right" vertical="top"/>
    </xf>
    <xf numFmtId="0" fontId="53" fillId="0" borderId="0">
      <alignment horizontal="center" vertical="center"/>
    </xf>
    <xf numFmtId="0" fontId="53" fillId="0" borderId="0">
      <alignment horizontal="center" vertical="center"/>
    </xf>
    <xf numFmtId="0" fontId="50" fillId="0" borderId="0">
      <alignment horizontal="left" vertical="top"/>
    </xf>
    <xf numFmtId="0" fontId="52" fillId="0" borderId="0">
      <alignment horizontal="center" vertical="center"/>
    </xf>
    <xf numFmtId="0" fontId="51" fillId="0" borderId="0">
      <alignment horizontal="left" vertical="top"/>
    </xf>
    <xf numFmtId="0" fontId="51" fillId="0" borderId="0">
      <alignment horizontal="left" vertical="top"/>
    </xf>
    <xf numFmtId="0" fontId="52" fillId="0" borderId="0">
      <alignment horizontal="center" vertical="center" textRotation="90"/>
    </xf>
    <xf numFmtId="0" fontId="52" fillId="0" borderId="0">
      <alignment horizontal="right" vertical="top"/>
    </xf>
    <xf numFmtId="0" fontId="52" fillId="0" borderId="0">
      <alignment horizontal="left" vertical="top"/>
    </xf>
    <xf numFmtId="0" fontId="53" fillId="0" borderId="0">
      <alignment horizontal="left" vertical="top"/>
    </xf>
    <xf numFmtId="0" fontId="51" fillId="0" borderId="0">
      <alignment horizontal="left" vertical="top"/>
    </xf>
    <xf numFmtId="0" fontId="53" fillId="0" borderId="0">
      <alignment horizontal="right" vertical="top"/>
    </xf>
    <xf numFmtId="0" fontId="52" fillId="0" borderId="0">
      <alignment horizontal="right" vertical="top"/>
    </xf>
    <xf numFmtId="0" fontId="50" fillId="0" borderId="0">
      <alignment horizontal="right" vertical="top"/>
    </xf>
    <xf numFmtId="4" fontId="54" fillId="50" borderId="24" applyNumberFormat="0" applyProtection="0">
      <alignment vertical="center"/>
    </xf>
    <xf numFmtId="4" fontId="55" fillId="51" borderId="24" applyNumberFormat="0" applyProtection="0">
      <alignment vertical="center"/>
    </xf>
    <xf numFmtId="4" fontId="54" fillId="51" borderId="24" applyNumberFormat="0" applyProtection="0">
      <alignment horizontal="left" vertical="center" indent="1"/>
    </xf>
    <xf numFmtId="0" fontId="54" fillId="51" borderId="24" applyNumberFormat="0" applyProtection="0">
      <alignment horizontal="left" vertical="top" indent="1"/>
    </xf>
    <xf numFmtId="4" fontId="54" fillId="52" borderId="0" applyNumberFormat="0" applyProtection="0">
      <alignment horizontal="left" vertical="center" indent="1"/>
    </xf>
    <xf numFmtId="4" fontId="56" fillId="12" borderId="24" applyNumberFormat="0" applyProtection="0">
      <alignment horizontal="right" vertical="center"/>
    </xf>
    <xf numFmtId="4" fontId="56" fillId="24" borderId="24" applyNumberFormat="0" applyProtection="0">
      <alignment horizontal="right" vertical="center"/>
    </xf>
    <xf numFmtId="4" fontId="56" fillId="53" borderId="24" applyNumberFormat="0" applyProtection="0">
      <alignment horizontal="right" vertical="center"/>
    </xf>
    <xf numFmtId="4" fontId="56" fillId="26" borderId="24" applyNumberFormat="0" applyProtection="0">
      <alignment horizontal="right" vertical="center"/>
    </xf>
    <xf numFmtId="4" fontId="56" fillId="35" borderId="24" applyNumberFormat="0" applyProtection="0">
      <alignment horizontal="right" vertical="center"/>
    </xf>
    <xf numFmtId="4" fontId="56" fillId="54" borderId="24" applyNumberFormat="0" applyProtection="0">
      <alignment horizontal="right" vertical="center"/>
    </xf>
    <xf numFmtId="4" fontId="56" fillId="55" borderId="24" applyNumberFormat="0" applyProtection="0">
      <alignment horizontal="right" vertical="center"/>
    </xf>
    <xf numFmtId="4" fontId="56" fillId="56" borderId="24" applyNumberFormat="0" applyProtection="0">
      <alignment horizontal="right" vertical="center"/>
    </xf>
    <xf numFmtId="4" fontId="56" fillId="25" borderId="24" applyNumberFormat="0" applyProtection="0">
      <alignment horizontal="right" vertical="center"/>
    </xf>
    <xf numFmtId="4" fontId="54" fillId="57" borderId="25" applyNumberFormat="0" applyProtection="0">
      <alignment horizontal="left" vertical="center" indent="1"/>
    </xf>
    <xf numFmtId="4" fontId="56" fillId="58" borderId="0" applyNumberFormat="0" applyProtection="0">
      <alignment horizontal="left" vertical="center" indent="1"/>
    </xf>
    <xf numFmtId="4" fontId="57" fillId="59" borderId="0" applyNumberFormat="0" applyProtection="0">
      <alignment horizontal="left" vertical="center" indent="1"/>
    </xf>
    <xf numFmtId="4" fontId="56" fillId="60" borderId="24" applyNumberFormat="0" applyProtection="0">
      <alignment horizontal="right" vertical="center"/>
    </xf>
    <xf numFmtId="4" fontId="58" fillId="58" borderId="0" applyNumberFormat="0" applyProtection="0">
      <alignment horizontal="left" vertical="center" indent="1"/>
    </xf>
    <xf numFmtId="4" fontId="58" fillId="52" borderId="0" applyNumberFormat="0" applyProtection="0">
      <alignment horizontal="left" vertical="center" indent="1"/>
    </xf>
    <xf numFmtId="0" fontId="3" fillId="59" borderId="24" applyNumberFormat="0" applyProtection="0">
      <alignment horizontal="left" vertical="center" indent="1"/>
    </xf>
    <xf numFmtId="0" fontId="3" fillId="59" borderId="24" applyNumberFormat="0" applyProtection="0">
      <alignment horizontal="left" vertical="top" indent="1"/>
    </xf>
    <xf numFmtId="0" fontId="3" fillId="52" borderId="24" applyNumberFormat="0" applyProtection="0">
      <alignment horizontal="left" vertical="center" indent="1"/>
    </xf>
    <xf numFmtId="0" fontId="3" fillId="52" borderId="24" applyNumberFormat="0" applyProtection="0">
      <alignment horizontal="left" vertical="top" indent="1"/>
    </xf>
    <xf numFmtId="0" fontId="3" fillId="61" borderId="24" applyNumberFormat="0" applyProtection="0">
      <alignment horizontal="left" vertical="center" indent="1"/>
    </xf>
    <xf numFmtId="0" fontId="3" fillId="61" borderId="24" applyNumberFormat="0" applyProtection="0">
      <alignment horizontal="left" vertical="top" indent="1"/>
    </xf>
    <xf numFmtId="0" fontId="3" fillId="62" borderId="24" applyNumberFormat="0" applyProtection="0">
      <alignment horizontal="left" vertical="center" indent="1"/>
    </xf>
    <xf numFmtId="0" fontId="3" fillId="62" borderId="24" applyNumberFormat="0" applyProtection="0">
      <alignment horizontal="left" vertical="top" indent="1"/>
    </xf>
    <xf numFmtId="4" fontId="56" fillId="49" borderId="24" applyNumberFormat="0" applyProtection="0">
      <alignment vertical="center"/>
    </xf>
    <xf numFmtId="4" fontId="59" fillId="49" borderId="24" applyNumberFormat="0" applyProtection="0">
      <alignment vertical="center"/>
    </xf>
    <xf numFmtId="4" fontId="56" fillId="49" borderId="24" applyNumberFormat="0" applyProtection="0">
      <alignment horizontal="left" vertical="center" indent="1"/>
    </xf>
    <xf numFmtId="0" fontId="56" fillId="49" borderId="24" applyNumberFormat="0" applyProtection="0">
      <alignment horizontal="left" vertical="top" indent="1"/>
    </xf>
    <xf numFmtId="4" fontId="56" fillId="58" borderId="24" applyNumberFormat="0" applyProtection="0">
      <alignment horizontal="right" vertical="center"/>
    </xf>
    <xf numFmtId="4" fontId="59" fillId="58" borderId="24" applyNumberFormat="0" applyProtection="0">
      <alignment horizontal="right" vertical="center"/>
    </xf>
    <xf numFmtId="4" fontId="56" fillId="60" borderId="24" applyNumberFormat="0" applyProtection="0">
      <alignment horizontal="left" vertical="center" indent="1"/>
    </xf>
    <xf numFmtId="0" fontId="56" fillId="52" borderId="24" applyNumberFormat="0" applyProtection="0">
      <alignment horizontal="left" vertical="top" indent="1"/>
    </xf>
    <xf numFmtId="4" fontId="60" fillId="63" borderId="0" applyNumberFormat="0" applyProtection="0">
      <alignment horizontal="left" vertical="center" indent="1"/>
    </xf>
    <xf numFmtId="4" fontId="61" fillId="58" borderId="24" applyNumberFormat="0" applyProtection="0">
      <alignment horizontal="right" vertical="center"/>
    </xf>
    <xf numFmtId="0" fontId="34" fillId="0" borderId="0"/>
    <xf numFmtId="1" fontId="62" fillId="0" borderId="20" applyNumberFormat="0" applyFont="0" applyBorder="0" applyAlignment="0">
      <alignment horizontal="center"/>
    </xf>
    <xf numFmtId="0" fontId="3" fillId="64" borderId="0"/>
    <xf numFmtId="3" fontId="63" fillId="0" borderId="0">
      <alignment horizontal="right" vertical="center"/>
    </xf>
    <xf numFmtId="49" fontId="63" fillId="0" borderId="0">
      <alignment horizontal="right" vertical="center"/>
    </xf>
    <xf numFmtId="0" fontId="64" fillId="0" borderId="0" applyFont="0">
      <alignment horizontal="centerContinuous"/>
    </xf>
    <xf numFmtId="0" fontId="65" fillId="0" borderId="0">
      <alignment horizontal="center" vertical="top"/>
    </xf>
    <xf numFmtId="0" fontId="31" fillId="0" borderId="26">
      <protection locked="0"/>
    </xf>
    <xf numFmtId="17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1" fontId="67" fillId="0" borderId="0">
      <alignment horizontal="center" vertical="top" wrapText="1"/>
    </xf>
    <xf numFmtId="168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169" fontId="67" fillId="0" borderId="21">
      <alignment horizontal="center" vertical="top" wrapText="1"/>
    </xf>
    <xf numFmtId="0" fontId="25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0" fillId="65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5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0" fillId="55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5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5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8" fillId="16" borderId="27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69" fillId="66" borderId="28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0" fillId="66" borderId="27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166" fontId="16" fillId="0" borderId="0" applyFont="0" applyFill="0" applyBorder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4" fillId="0" borderId="30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76" fillId="0" borderId="32" applyNumberFormat="0" applyFill="0" applyAlignment="0" applyProtection="0"/>
    <xf numFmtId="0" fontId="16" fillId="0" borderId="0"/>
    <xf numFmtId="0" fontId="16" fillId="0" borderId="0"/>
    <xf numFmtId="0" fontId="3" fillId="0" borderId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7" fillId="67" borderId="33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79" fillId="50" borderId="0" applyNumberFormat="0" applyBorder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80" fillId="0" borderId="0"/>
    <xf numFmtId="0" fontId="20" fillId="0" borderId="0"/>
    <xf numFmtId="0" fontId="16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8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16" fillId="0" borderId="0"/>
    <xf numFmtId="0" fontId="5" fillId="0" borderId="0"/>
    <xf numFmtId="0" fontId="82" fillId="0" borderId="0"/>
    <xf numFmtId="0" fontId="5" fillId="0" borderId="0"/>
    <xf numFmtId="0" fontId="2" fillId="0" borderId="0"/>
    <xf numFmtId="0" fontId="3" fillId="0" borderId="0"/>
    <xf numFmtId="0" fontId="8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" fillId="0" borderId="0"/>
    <xf numFmtId="0" fontId="81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16" fillId="0" borderId="0"/>
    <xf numFmtId="0" fontId="20" fillId="0" borderId="0"/>
    <xf numFmtId="0" fontId="20" fillId="0" borderId="0"/>
    <xf numFmtId="0" fontId="16" fillId="0" borderId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4" fillId="12" borderId="0" applyNumberFormat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3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0" fontId="20" fillId="68" borderId="34" applyNumberFormat="0" applyFont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86" fillId="0" borderId="35" applyNumberFormat="0" applyFill="0" applyAlignment="0" applyProtection="0"/>
    <xf numFmtId="0" fontId="22" fillId="0" borderId="0"/>
    <xf numFmtId="0" fontId="22" fillId="0" borderId="0"/>
    <xf numFmtId="0" fontId="15" fillId="0" borderId="0"/>
    <xf numFmtId="0" fontId="22" fillId="0" borderId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1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0" fillId="0" borderId="0" applyFont="0" applyFill="0" applyBorder="0" applyAlignment="0" applyProtection="0"/>
    <xf numFmtId="179" fontId="88" fillId="0" borderId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80" fontId="81" fillId="0" borderId="0" applyFill="0" applyBorder="0" applyAlignment="0" applyProtection="0"/>
    <xf numFmtId="167" fontId="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81" fillId="0" borderId="0" applyFill="0" applyBorder="0" applyAlignment="0" applyProtection="0"/>
    <xf numFmtId="167" fontId="20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164" fontId="16" fillId="0" borderId="0" applyFont="0" applyFill="0" applyBorder="0" applyAlignment="0" applyProtection="0"/>
    <xf numFmtId="0" fontId="97" fillId="0" borderId="1" applyNumberFormat="0" applyFill="0" applyAlignment="0" applyProtection="0"/>
    <xf numFmtId="0" fontId="98" fillId="0" borderId="36" applyNumberFormat="0" applyFill="0" applyAlignment="0" applyProtection="0"/>
    <xf numFmtId="0" fontId="99" fillId="0" borderId="2" applyNumberFormat="0" applyFill="0" applyAlignment="0" applyProtection="0"/>
    <xf numFmtId="0" fontId="99" fillId="0" borderId="0" applyNumberFormat="0" applyFill="0" applyBorder="0" applyAlignment="0" applyProtection="0"/>
    <xf numFmtId="0" fontId="100" fillId="73" borderId="0" applyNumberFormat="0" applyBorder="0" applyAlignment="0" applyProtection="0"/>
    <xf numFmtId="0" fontId="101" fillId="74" borderId="0" applyNumberFormat="0" applyBorder="0" applyAlignment="0" applyProtection="0"/>
    <xf numFmtId="0" fontId="102" fillId="75" borderId="0" applyNumberFormat="0" applyBorder="0" applyAlignment="0" applyProtection="0"/>
    <xf numFmtId="0" fontId="103" fillId="76" borderId="3" applyNumberFormat="0" applyAlignment="0" applyProtection="0"/>
    <xf numFmtId="0" fontId="104" fillId="77" borderId="4" applyNumberFormat="0" applyAlignment="0" applyProtection="0"/>
    <xf numFmtId="0" fontId="105" fillId="77" borderId="3" applyNumberFormat="0" applyAlignment="0" applyProtection="0"/>
    <xf numFmtId="0" fontId="106" fillId="0" borderId="5" applyNumberFormat="0" applyFill="0" applyAlignment="0" applyProtection="0"/>
    <xf numFmtId="0" fontId="107" fillId="78" borderId="6" applyNumberFormat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37" applyNumberFormat="0" applyFill="0" applyAlignment="0" applyProtection="0"/>
    <xf numFmtId="0" fontId="111" fillId="80" borderId="0" applyNumberFormat="0" applyBorder="0" applyAlignment="0" applyProtection="0"/>
    <xf numFmtId="0" fontId="111" fillId="81" borderId="0" applyNumberFormat="0" applyBorder="0" applyAlignment="0" applyProtection="0"/>
    <xf numFmtId="0" fontId="111" fillId="82" borderId="0" applyNumberFormat="0" applyBorder="0" applyAlignment="0" applyProtection="0"/>
    <xf numFmtId="0" fontId="111" fillId="83" borderId="0" applyNumberFormat="0" applyBorder="0" applyAlignment="0" applyProtection="0"/>
    <xf numFmtId="0" fontId="111" fillId="84" borderId="0" applyNumberFormat="0" applyBorder="0" applyAlignment="0" applyProtection="0"/>
    <xf numFmtId="0" fontId="111" fillId="8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79" borderId="7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5">
    <xf numFmtId="0" fontId="0" fillId="0" borderId="0" xfId="0"/>
    <xf numFmtId="0" fontId="4" fillId="2" borderId="0" xfId="1" applyFont="1" applyFill="1"/>
    <xf numFmtId="0" fontId="7" fillId="2" borderId="0" xfId="1" applyFont="1" applyFill="1"/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4" fillId="2" borderId="0" xfId="1" applyFont="1" applyFill="1" applyAlignment="1">
      <alignment horizontal="center" vertical="top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right"/>
    </xf>
    <xf numFmtId="0" fontId="9" fillId="2" borderId="0" xfId="1" applyFont="1" applyFill="1"/>
    <xf numFmtId="0" fontId="9" fillId="2" borderId="0" xfId="1" applyFont="1" applyFill="1" applyAlignment="1">
      <alignment vertical="top"/>
    </xf>
    <xf numFmtId="0" fontId="9" fillId="2" borderId="8" xfId="1" applyFont="1" applyFill="1" applyBorder="1" applyAlignment="1">
      <alignment horizontal="center" vertical="top" wrapText="1"/>
    </xf>
    <xf numFmtId="0" fontId="8" fillId="2" borderId="8" xfId="1" applyFont="1" applyFill="1" applyBorder="1" applyAlignment="1">
      <alignment horizontal="center" wrapText="1"/>
    </xf>
    <xf numFmtId="0" fontId="9" fillId="2" borderId="0" xfId="1" applyFont="1" applyFill="1" applyAlignment="1"/>
    <xf numFmtId="0" fontId="8" fillId="3" borderId="8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left" vertical="center" wrapText="1"/>
    </xf>
    <xf numFmtId="3" fontId="8" fillId="3" borderId="8" xfId="1" applyNumberFormat="1" applyFont="1" applyFill="1" applyBorder="1" applyAlignment="1">
      <alignment horizontal="right" vertical="top" wrapText="1"/>
    </xf>
    <xf numFmtId="0" fontId="9" fillId="3" borderId="0" xfId="1" applyFont="1" applyFill="1" applyAlignment="1">
      <alignment vertical="center"/>
    </xf>
    <xf numFmtId="0" fontId="10" fillId="2" borderId="8" xfId="1" applyFont="1" applyFill="1" applyBorder="1" applyAlignment="1">
      <alignment horizontal="right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left" vertical="center" wrapText="1"/>
    </xf>
    <xf numFmtId="3" fontId="10" fillId="2" borderId="8" xfId="1" applyNumberFormat="1" applyFont="1" applyFill="1" applyBorder="1" applyAlignment="1">
      <alignment horizontal="right" vertical="top" wrapText="1"/>
    </xf>
    <xf numFmtId="0" fontId="11" fillId="2" borderId="0" xfId="1" applyFont="1" applyFill="1" applyAlignment="1">
      <alignment vertical="center"/>
    </xf>
    <xf numFmtId="0" fontId="8" fillId="4" borderId="8" xfId="1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right" vertical="top" wrapText="1"/>
    </xf>
    <xf numFmtId="0" fontId="8" fillId="4" borderId="8" xfId="1" applyFont="1" applyFill="1" applyBorder="1" applyAlignment="1">
      <alignment horizontal="left" vertical="center" wrapText="1"/>
    </xf>
    <xf numFmtId="3" fontId="8" fillId="4" borderId="8" xfId="1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vertical="center"/>
    </xf>
    <xf numFmtId="0" fontId="8" fillId="2" borderId="8" xfId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right" vertical="center" wrapText="1"/>
    </xf>
    <xf numFmtId="0" fontId="8" fillId="2" borderId="8" xfId="1" applyFont="1" applyFill="1" applyBorder="1" applyAlignment="1">
      <alignment horizontal="left" vertical="center" wrapText="1"/>
    </xf>
    <xf numFmtId="3" fontId="8" fillId="2" borderId="8" xfId="1" applyNumberFormat="1" applyFont="1" applyFill="1" applyBorder="1" applyAlignment="1">
      <alignment horizontal="right" vertical="top" wrapText="1"/>
    </xf>
    <xf numFmtId="3" fontId="12" fillId="2" borderId="8" xfId="1" applyNumberFormat="1" applyFont="1" applyFill="1" applyBorder="1" applyAlignment="1">
      <alignment horizontal="right" vertical="top" wrapText="1"/>
    </xf>
    <xf numFmtId="0" fontId="9" fillId="2" borderId="0" xfId="1" applyFont="1" applyFill="1" applyAlignment="1">
      <alignment vertical="center"/>
    </xf>
    <xf numFmtId="0" fontId="13" fillId="0" borderId="8" xfId="1" applyFont="1" applyFill="1" applyBorder="1" applyAlignment="1">
      <alignment horizontal="center" vertical="center" wrapText="1"/>
    </xf>
    <xf numFmtId="49" fontId="13" fillId="0" borderId="8" xfId="1" applyNumberFormat="1" applyFont="1" applyFill="1" applyBorder="1" applyAlignment="1">
      <alignment horizontal="right" vertical="center" wrapText="1"/>
    </xf>
    <xf numFmtId="0" fontId="13" fillId="0" borderId="8" xfId="1" applyFont="1" applyFill="1" applyBorder="1" applyAlignment="1">
      <alignment vertical="top" wrapText="1"/>
    </xf>
    <xf numFmtId="0" fontId="13" fillId="0" borderId="8" xfId="1" applyFont="1" applyFill="1" applyBorder="1" applyAlignment="1">
      <alignment horizontal="left" vertical="center" wrapText="1"/>
    </xf>
    <xf numFmtId="3" fontId="13" fillId="0" borderId="8" xfId="1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vertical="center"/>
    </xf>
    <xf numFmtId="0" fontId="12" fillId="0" borderId="8" xfId="1" applyFont="1" applyFill="1" applyBorder="1" applyAlignment="1">
      <alignment horizontal="center" vertical="center" wrapText="1"/>
    </xf>
    <xf numFmtId="49" fontId="8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vertical="top" wrapText="1"/>
    </xf>
    <xf numFmtId="0" fontId="12" fillId="0" borderId="8" xfId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left" vertical="center" wrapText="1"/>
    </xf>
    <xf numFmtId="3" fontId="12" fillId="0" borderId="8" xfId="1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vertical="center"/>
    </xf>
    <xf numFmtId="49" fontId="12" fillId="0" borderId="8" xfId="0" applyNumberFormat="1" applyFont="1" applyFill="1" applyBorder="1" applyAlignment="1">
      <alignment horizontal="right" vertical="center"/>
    </xf>
    <xf numFmtId="49" fontId="12" fillId="0" borderId="8" xfId="0" applyNumberFormat="1" applyFont="1" applyFill="1" applyBorder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right" vertical="center" wrapText="1"/>
    </xf>
    <xf numFmtId="0" fontId="8" fillId="0" borderId="8" xfId="1" applyFont="1" applyFill="1" applyBorder="1" applyAlignment="1">
      <alignment horizontal="left" vertical="center" wrapText="1"/>
    </xf>
    <xf numFmtId="3" fontId="8" fillId="0" borderId="8" xfId="1" applyNumberFormat="1" applyFont="1" applyFill="1" applyBorder="1" applyAlignment="1">
      <alignment horizontal="right" vertical="top" wrapText="1"/>
    </xf>
    <xf numFmtId="0" fontId="9" fillId="0" borderId="0" xfId="1" applyFont="1" applyFill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vertical="top" wrapText="1"/>
    </xf>
    <xf numFmtId="49" fontId="8" fillId="0" borderId="8" xfId="0" applyNumberFormat="1" applyFont="1" applyFill="1" applyBorder="1" applyAlignment="1">
      <alignment horizontal="left" vertical="top" wrapText="1"/>
    </xf>
    <xf numFmtId="0" fontId="13" fillId="0" borderId="8" xfId="1" applyFont="1" applyFill="1" applyBorder="1" applyAlignment="1">
      <alignment horizontal="right" vertical="center" wrapText="1"/>
    </xf>
    <xf numFmtId="49" fontId="12" fillId="0" borderId="8" xfId="0" applyNumberFormat="1" applyFont="1" applyFill="1" applyBorder="1" applyAlignment="1">
      <alignment horizontal="right" vertical="top"/>
    </xf>
    <xf numFmtId="49" fontId="12" fillId="0" borderId="8" xfId="1" applyNumberFormat="1" applyFont="1" applyFill="1" applyBorder="1" applyAlignment="1">
      <alignment horizontal="right" vertical="center" wrapText="1"/>
    </xf>
    <xf numFmtId="0" fontId="12" fillId="0" borderId="8" xfId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center" vertical="top" wrapText="1"/>
    </xf>
    <xf numFmtId="0" fontId="8" fillId="0" borderId="8" xfId="1" applyFont="1" applyFill="1" applyBorder="1" applyAlignment="1">
      <alignment horizontal="center" vertical="top" wrapText="1"/>
    </xf>
    <xf numFmtId="49" fontId="8" fillId="0" borderId="8" xfId="1" applyNumberFormat="1" applyFont="1" applyFill="1" applyBorder="1" applyAlignment="1">
      <alignment horizontal="right" vertical="top" wrapText="1"/>
    </xf>
    <xf numFmtId="0" fontId="12" fillId="0" borderId="8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vertical="top"/>
    </xf>
    <xf numFmtId="0" fontId="8" fillId="0" borderId="8" xfId="1" applyFont="1" applyFill="1" applyBorder="1" applyAlignment="1">
      <alignment horizontal="right" vertical="top" wrapText="1"/>
    </xf>
    <xf numFmtId="49" fontId="12" fillId="0" borderId="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right" vertical="center"/>
    </xf>
    <xf numFmtId="49" fontId="12" fillId="0" borderId="8" xfId="0" applyNumberFormat="1" applyFont="1" applyBorder="1" applyAlignment="1">
      <alignment horizontal="left" vertical="top" wrapText="1"/>
    </xf>
    <xf numFmtId="0" fontId="4" fillId="2" borderId="0" xfId="1" applyFont="1" applyFill="1" applyAlignment="1">
      <alignment vertical="center"/>
    </xf>
    <xf numFmtId="49" fontId="8" fillId="0" borderId="8" xfId="0" applyNumberFormat="1" applyFont="1" applyBorder="1" applyAlignment="1">
      <alignment horizontal="left" vertical="center"/>
    </xf>
    <xf numFmtId="0" fontId="8" fillId="4" borderId="8" xfId="1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right" vertical="center" wrapText="1"/>
    </xf>
    <xf numFmtId="0" fontId="8" fillId="4" borderId="8" xfId="2" applyFont="1" applyFill="1" applyBorder="1" applyAlignment="1">
      <alignment horizontal="left" vertical="top" wrapText="1"/>
    </xf>
    <xf numFmtId="3" fontId="8" fillId="4" borderId="8" xfId="0" applyNumberFormat="1" applyFont="1" applyFill="1" applyBorder="1" applyAlignment="1">
      <alignment horizontal="right" vertical="top" wrapText="1"/>
    </xf>
    <xf numFmtId="0" fontId="9" fillId="4" borderId="0" xfId="1" applyFont="1" applyFill="1" applyAlignment="1">
      <alignment wrapText="1"/>
    </xf>
    <xf numFmtId="0" fontId="13" fillId="0" borderId="8" xfId="1" applyFont="1" applyFill="1" applyBorder="1" applyAlignment="1">
      <alignment horizontal="center" vertical="top" wrapText="1"/>
    </xf>
    <xf numFmtId="49" fontId="13" fillId="2" borderId="8" xfId="1" applyNumberFormat="1" applyFont="1" applyFill="1" applyBorder="1" applyAlignment="1">
      <alignment horizontal="right" vertical="center" wrapText="1"/>
    </xf>
    <xf numFmtId="0" fontId="13" fillId="0" borderId="8" xfId="3" applyFont="1" applyFill="1" applyBorder="1" applyAlignment="1">
      <alignment horizontal="left" vertical="center" wrapText="1"/>
    </xf>
    <xf numFmtId="3" fontId="13" fillId="0" borderId="8" xfId="2" applyNumberFormat="1" applyFont="1" applyFill="1" applyBorder="1" applyAlignment="1">
      <alignment horizontal="right" vertical="top" wrapText="1"/>
    </xf>
    <xf numFmtId="0" fontId="14" fillId="0" borderId="0" xfId="1" applyFont="1" applyFill="1" applyAlignment="1">
      <alignment wrapText="1"/>
    </xf>
    <xf numFmtId="0" fontId="12" fillId="0" borderId="8" xfId="3" applyFont="1" applyFill="1" applyBorder="1" applyAlignment="1">
      <alignment horizontal="left" vertical="center" wrapText="1"/>
    </xf>
    <xf numFmtId="3" fontId="12" fillId="0" borderId="8" xfId="2" applyNumberFormat="1" applyFont="1" applyFill="1" applyBorder="1" applyAlignment="1">
      <alignment horizontal="right" vertical="top" wrapText="1"/>
    </xf>
    <xf numFmtId="3" fontId="12" fillId="0" borderId="8" xfId="0" applyNumberFormat="1" applyFont="1" applyFill="1" applyBorder="1" applyAlignment="1">
      <alignment horizontal="right" vertical="top" wrapText="1"/>
    </xf>
    <xf numFmtId="0" fontId="4" fillId="0" borderId="0" xfId="1" applyFont="1" applyFill="1" applyAlignment="1">
      <alignment wrapText="1"/>
    </xf>
    <xf numFmtId="3" fontId="13" fillId="2" borderId="8" xfId="1" applyNumberFormat="1" applyFont="1" applyFill="1" applyBorder="1" applyAlignment="1">
      <alignment horizontal="right" vertical="top" wrapText="1"/>
    </xf>
    <xf numFmtId="49" fontId="17" fillId="0" borderId="8" xfId="0" applyNumberFormat="1" applyFont="1" applyFill="1" applyBorder="1" applyAlignment="1">
      <alignment horizontal="center" vertical="top" wrapText="1"/>
    </xf>
    <xf numFmtId="0" fontId="17" fillId="0" borderId="8" xfId="0" applyFont="1" applyFill="1" applyBorder="1" applyAlignment="1">
      <alignment horizontal="left" vertical="top" wrapText="1"/>
    </xf>
    <xf numFmtId="0" fontId="12" fillId="0" borderId="8" xfId="1" applyFont="1" applyFill="1" applyBorder="1" applyAlignment="1">
      <alignment horizont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8" xfId="3" applyFont="1" applyFill="1" applyBorder="1" applyAlignment="1">
      <alignment horizontal="left" vertical="center" wrapText="1"/>
    </xf>
    <xf numFmtId="3" fontId="8" fillId="4" borderId="8" xfId="2" applyNumberFormat="1" applyFont="1" applyFill="1" applyBorder="1" applyAlignment="1">
      <alignment horizontal="right" vertical="top" wrapText="1"/>
    </xf>
    <xf numFmtId="3" fontId="13" fillId="0" borderId="8" xfId="0" applyNumberFormat="1" applyFont="1" applyFill="1" applyBorder="1" applyAlignment="1">
      <alignment horizontal="right" vertical="top" wrapText="1"/>
    </xf>
    <xf numFmtId="49" fontId="8" fillId="4" borderId="9" xfId="0" applyNumberFormat="1" applyFont="1" applyFill="1" applyBorder="1" applyAlignment="1">
      <alignment vertical="top" wrapText="1"/>
    </xf>
    <xf numFmtId="0" fontId="8" fillId="4" borderId="8" xfId="0" applyFont="1" applyFill="1" applyBorder="1" applyAlignment="1">
      <alignment vertical="center"/>
    </xf>
    <xf numFmtId="0" fontId="8" fillId="4" borderId="8" xfId="2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vertical="top" wrapText="1"/>
    </xf>
    <xf numFmtId="49" fontId="13" fillId="0" borderId="13" xfId="0" applyNumberFormat="1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/>
    </xf>
    <xf numFmtId="0" fontId="13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top" wrapText="1"/>
    </xf>
    <xf numFmtId="49" fontId="8" fillId="0" borderId="13" xfId="0" applyNumberFormat="1" applyFont="1" applyFill="1" applyBorder="1" applyAlignment="1">
      <alignment vertical="top" wrapText="1"/>
    </xf>
    <xf numFmtId="0" fontId="8" fillId="0" borderId="8" xfId="0" applyFont="1" applyFill="1" applyBorder="1" applyAlignment="1">
      <alignment vertical="top"/>
    </xf>
    <xf numFmtId="0" fontId="12" fillId="0" borderId="8" xfId="2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top" wrapText="1"/>
    </xf>
    <xf numFmtId="0" fontId="13" fillId="0" borderId="8" xfId="2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vertical="top" wrapText="1"/>
    </xf>
    <xf numFmtId="0" fontId="13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0" fontId="12" fillId="4" borderId="8" xfId="1" applyFont="1" applyFill="1" applyBorder="1" applyAlignment="1">
      <alignment horizontal="center" vertical="top" wrapText="1"/>
    </xf>
    <xf numFmtId="49" fontId="8" fillId="4" borderId="8" xfId="0" applyNumberFormat="1" applyFont="1" applyFill="1" applyBorder="1" applyAlignment="1">
      <alignment horizontal="center" vertical="top" wrapText="1"/>
    </xf>
    <xf numFmtId="0" fontId="12" fillId="4" borderId="8" xfId="2" applyFont="1" applyFill="1" applyBorder="1" applyAlignment="1">
      <alignment horizontal="center" vertical="top" wrapText="1"/>
    </xf>
    <xf numFmtId="0" fontId="8" fillId="4" borderId="8" xfId="2" applyFont="1" applyFill="1" applyBorder="1" applyAlignment="1">
      <alignment vertical="top" wrapText="1"/>
    </xf>
    <xf numFmtId="0" fontId="12" fillId="4" borderId="0" xfId="1" applyFont="1" applyFill="1" applyAlignment="1">
      <alignment wrapText="1"/>
    </xf>
    <xf numFmtId="49" fontId="8" fillId="2" borderId="8" xfId="0" applyNumberFormat="1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horizontal="center" vertical="top" wrapText="1"/>
    </xf>
    <xf numFmtId="0" fontId="12" fillId="2" borderId="8" xfId="2" applyFont="1" applyFill="1" applyBorder="1" applyAlignment="1">
      <alignment vertical="top" wrapText="1"/>
    </xf>
    <xf numFmtId="3" fontId="12" fillId="2" borderId="8" xfId="2" applyNumberFormat="1" applyFont="1" applyFill="1" applyBorder="1" applyAlignment="1">
      <alignment horizontal="right" vertical="top" wrapText="1"/>
    </xf>
    <xf numFmtId="0" fontId="13" fillId="2" borderId="8" xfId="2" applyFont="1" applyFill="1" applyBorder="1" applyAlignment="1">
      <alignment horizontal="center" vertical="top" wrapText="1"/>
    </xf>
    <xf numFmtId="0" fontId="13" fillId="2" borderId="8" xfId="2" applyFont="1" applyFill="1" applyBorder="1" applyAlignment="1">
      <alignment vertical="top" wrapText="1"/>
    </xf>
    <xf numFmtId="3" fontId="13" fillId="2" borderId="8" xfId="2" applyNumberFormat="1" applyFont="1" applyFill="1" applyBorder="1" applyAlignment="1">
      <alignment horizontal="right" vertical="top" wrapText="1"/>
    </xf>
    <xf numFmtId="0" fontId="18" fillId="2" borderId="8" xfId="1" applyFont="1" applyFill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19" fillId="2" borderId="8" xfId="4" applyNumberFormat="1" applyFont="1" applyFill="1" applyBorder="1" applyAlignment="1" applyProtection="1">
      <alignment horizontal="left" vertical="top" wrapText="1"/>
    </xf>
    <xf numFmtId="3" fontId="12" fillId="4" borderId="8" xfId="2" applyNumberFormat="1" applyFont="1" applyFill="1" applyBorder="1" applyAlignment="1">
      <alignment horizontal="right" vertical="top" wrapText="1"/>
    </xf>
    <xf numFmtId="0" fontId="12" fillId="0" borderId="8" xfId="5" applyFont="1" applyBorder="1" applyAlignment="1">
      <alignment horizontal="left" vertical="top"/>
    </xf>
    <xf numFmtId="0" fontId="12" fillId="0" borderId="8" xfId="5" applyFont="1" applyBorder="1" applyAlignment="1">
      <alignment horizontal="left" vertical="top" wrapText="1"/>
    </xf>
    <xf numFmtId="0" fontId="12" fillId="0" borderId="13" xfId="1" applyFont="1" applyFill="1" applyBorder="1" applyAlignment="1">
      <alignment horizontal="center" vertical="top" wrapText="1"/>
    </xf>
    <xf numFmtId="0" fontId="12" fillId="2" borderId="13" xfId="1" applyFont="1" applyFill="1" applyBorder="1"/>
    <xf numFmtId="0" fontId="12" fillId="2" borderId="0" xfId="1" applyFont="1" applyFill="1"/>
    <xf numFmtId="0" fontId="8" fillId="2" borderId="13" xfId="1" applyFont="1" applyFill="1" applyBorder="1"/>
    <xf numFmtId="0" fontId="8" fillId="2" borderId="0" xfId="1" applyFont="1" applyFill="1"/>
    <xf numFmtId="0" fontId="13" fillId="2" borderId="13" xfId="1" applyFont="1" applyFill="1" applyBorder="1"/>
    <xf numFmtId="0" fontId="13" fillId="2" borderId="0" xfId="1" applyFont="1" applyFill="1"/>
    <xf numFmtId="0" fontId="21" fillId="2" borderId="8" xfId="4" applyNumberFormat="1" applyFont="1" applyFill="1" applyBorder="1" applyAlignment="1" applyProtection="1">
      <alignment horizontal="left" vertical="top"/>
    </xf>
    <xf numFmtId="0" fontId="19" fillId="2" borderId="8" xfId="4" applyNumberFormat="1" applyFont="1" applyFill="1" applyBorder="1" applyAlignment="1" applyProtection="1">
      <alignment horizontal="left" vertical="top"/>
    </xf>
    <xf numFmtId="0" fontId="12" fillId="2" borderId="8" xfId="4" applyFont="1" applyFill="1" applyBorder="1" applyAlignment="1">
      <alignment vertical="top" wrapText="1"/>
    </xf>
    <xf numFmtId="0" fontId="12" fillId="2" borderId="8" xfId="5" applyFont="1" applyFill="1" applyBorder="1" applyAlignment="1">
      <alignment vertical="top" wrapText="1"/>
    </xf>
    <xf numFmtId="0" fontId="12" fillId="2" borderId="8" xfId="4" applyFont="1" applyFill="1" applyBorder="1" applyAlignment="1">
      <alignment horizontal="left" vertical="top"/>
    </xf>
    <xf numFmtId="0" fontId="12" fillId="2" borderId="8" xfId="6" applyFont="1" applyFill="1" applyBorder="1" applyAlignment="1">
      <alignment horizontal="left" vertical="top" wrapText="1"/>
    </xf>
    <xf numFmtId="0" fontId="12" fillId="2" borderId="8" xfId="4" applyFont="1" applyFill="1" applyBorder="1" applyAlignment="1">
      <alignment horizontal="left" vertical="top" wrapText="1"/>
    </xf>
    <xf numFmtId="0" fontId="12" fillId="4" borderId="13" xfId="1" applyFont="1" applyFill="1" applyBorder="1"/>
    <xf numFmtId="0" fontId="12" fillId="4" borderId="0" xfId="1" applyFont="1" applyFill="1"/>
    <xf numFmtId="0" fontId="12" fillId="2" borderId="8" xfId="1" applyFont="1" applyFill="1" applyBorder="1" applyAlignment="1">
      <alignment vertical="top" wrapText="1"/>
    </xf>
    <xf numFmtId="0" fontId="13" fillId="2" borderId="20" xfId="1" applyFont="1" applyFill="1" applyBorder="1"/>
    <xf numFmtId="0" fontId="89" fillId="69" borderId="8" xfId="2" applyFont="1" applyFill="1" applyBorder="1" applyAlignment="1">
      <alignment horizontal="center" vertical="top" wrapText="1"/>
    </xf>
    <xf numFmtId="49" fontId="89" fillId="72" borderId="8" xfId="791" applyNumberFormat="1" applyFont="1" applyFill="1" applyBorder="1" applyAlignment="1">
      <alignment horizontal="right" vertical="top" wrapText="1"/>
    </xf>
    <xf numFmtId="49" fontId="92" fillId="72" borderId="8" xfId="791" applyNumberFormat="1" applyFont="1" applyFill="1" applyBorder="1" applyAlignment="1">
      <alignment horizontal="right" vertical="top" wrapText="1"/>
    </xf>
    <xf numFmtId="49" fontId="96" fillId="0" borderId="8" xfId="791" applyNumberFormat="1" applyFont="1" applyFill="1" applyBorder="1" applyAlignment="1">
      <alignment horizontal="right" vertical="top" wrapText="1"/>
    </xf>
    <xf numFmtId="0" fontId="96" fillId="0" borderId="8" xfId="0" applyFont="1" applyFill="1" applyBorder="1" applyAlignment="1">
      <alignment horizontal="right" vertical="top"/>
    </xf>
    <xf numFmtId="49" fontId="96" fillId="0" borderId="9" xfId="791" applyNumberFormat="1" applyFont="1" applyFill="1" applyBorder="1" applyAlignment="1">
      <alignment horizontal="right" vertical="top" wrapText="1"/>
    </xf>
    <xf numFmtId="0" fontId="89" fillId="69" borderId="46" xfId="2" applyFont="1" applyFill="1" applyBorder="1" applyAlignment="1">
      <alignment horizontal="center" vertical="top" wrapText="1"/>
    </xf>
    <xf numFmtId="49" fontId="89" fillId="72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vertical="top" wrapText="1"/>
    </xf>
    <xf numFmtId="49" fontId="92" fillId="72" borderId="46" xfId="791" applyNumberFormat="1" applyFont="1" applyFill="1" applyBorder="1" applyAlignment="1">
      <alignment horizontal="right" vertical="top" wrapText="1"/>
    </xf>
    <xf numFmtId="49" fontId="93" fillId="0" borderId="46" xfId="791" applyNumberFormat="1" applyFont="1" applyFill="1" applyBorder="1" applyAlignment="1">
      <alignment horizontal="right" vertical="top" wrapText="1"/>
    </xf>
    <xf numFmtId="49" fontId="92" fillId="0" borderId="46" xfId="791" applyNumberFormat="1" applyFont="1" applyFill="1" applyBorder="1" applyAlignment="1">
      <alignment horizontal="right" vertical="top" wrapText="1"/>
    </xf>
    <xf numFmtId="49" fontId="92" fillId="0" borderId="47" xfId="791" applyNumberFormat="1" applyFont="1" applyFill="1" applyBorder="1" applyAlignment="1">
      <alignment horizontal="right" vertical="top" wrapText="1"/>
    </xf>
    <xf numFmtId="0" fontId="7" fillId="0" borderId="0" xfId="791" applyFont="1" applyFill="1" applyAlignment="1">
      <alignment horizontal="left"/>
    </xf>
    <xf numFmtId="0" fontId="7" fillId="0" borderId="0" xfId="2" applyFont="1" applyFill="1" applyAlignment="1">
      <alignment wrapText="1"/>
    </xf>
    <xf numFmtId="0" fontId="113" fillId="0" borderId="0" xfId="2" applyFont="1" applyFill="1"/>
    <xf numFmtId="0" fontId="6" fillId="69" borderId="42" xfId="2" applyFont="1" applyFill="1" applyBorder="1" applyAlignment="1">
      <alignment horizontal="center" vertical="top" wrapText="1"/>
    </xf>
    <xf numFmtId="0" fontId="96" fillId="0" borderId="8" xfId="791" applyFont="1" applyFill="1" applyBorder="1" applyAlignment="1">
      <alignment horizontal="right" vertical="top" wrapText="1"/>
    </xf>
    <xf numFmtId="49" fontId="92" fillId="72" borderId="44" xfId="791" applyNumberFormat="1" applyFont="1" applyFill="1" applyBorder="1" applyAlignment="1">
      <alignment horizontal="right" vertical="top" wrapText="1"/>
    </xf>
    <xf numFmtId="49" fontId="92" fillId="72" borderId="45" xfId="791" applyNumberFormat="1" applyFont="1" applyFill="1" applyBorder="1" applyAlignment="1">
      <alignment horizontal="right" vertical="top" wrapText="1"/>
    </xf>
    <xf numFmtId="0" fontId="6" fillId="69" borderId="50" xfId="2" applyFont="1" applyFill="1" applyBorder="1" applyAlignment="1">
      <alignment horizontal="center" vertical="top" wrapText="1"/>
    </xf>
    <xf numFmtId="0" fontId="89" fillId="69" borderId="19" xfId="2" applyFont="1" applyFill="1" applyBorder="1" applyAlignment="1">
      <alignment horizontal="center" vertical="top" wrapText="1"/>
    </xf>
    <xf numFmtId="0" fontId="89" fillId="72" borderId="19" xfId="791" applyFont="1" applyFill="1" applyBorder="1" applyAlignment="1">
      <alignment horizontal="left" vertical="top" wrapText="1"/>
    </xf>
    <xf numFmtId="0" fontId="96" fillId="0" borderId="19" xfId="791" applyFont="1" applyFill="1" applyBorder="1" applyAlignment="1">
      <alignment horizontal="left" vertical="top" wrapText="1"/>
    </xf>
    <xf numFmtId="0" fontId="92" fillId="72" borderId="19" xfId="791" applyFont="1" applyFill="1" applyBorder="1" applyAlignment="1">
      <alignment horizontal="left" vertical="top" wrapText="1"/>
    </xf>
    <xf numFmtId="0" fontId="96" fillId="0" borderId="19" xfId="2" applyFont="1" applyFill="1" applyBorder="1" applyAlignment="1">
      <alignment vertical="top" wrapText="1"/>
    </xf>
    <xf numFmtId="0" fontId="96" fillId="0" borderId="10" xfId="791" applyFont="1" applyFill="1" applyBorder="1" applyAlignment="1">
      <alignment horizontal="left" vertical="top" wrapText="1"/>
    </xf>
    <xf numFmtId="0" fontId="92" fillId="72" borderId="51" xfId="791" applyFont="1" applyFill="1" applyBorder="1" applyAlignment="1">
      <alignment horizontal="left" vertical="top" wrapText="1"/>
    </xf>
    <xf numFmtId="49" fontId="89" fillId="72" borderId="53" xfId="791" applyNumberFormat="1" applyFont="1" applyFill="1" applyBorder="1" applyAlignment="1">
      <alignment horizontal="right" vertical="top" wrapText="1"/>
    </xf>
    <xf numFmtId="49" fontId="89" fillId="72" borderId="20" xfId="791" applyNumberFormat="1" applyFont="1" applyFill="1" applyBorder="1" applyAlignment="1">
      <alignment horizontal="right" vertical="top" wrapText="1"/>
    </xf>
    <xf numFmtId="0" fontId="94" fillId="72" borderId="47" xfId="791" applyFont="1" applyFill="1" applyBorder="1" applyAlignment="1">
      <alignment horizontal="left" vertical="top" wrapText="1"/>
    </xf>
    <xf numFmtId="0" fontId="94" fillId="72" borderId="9" xfId="791" applyFont="1" applyFill="1" applyBorder="1" applyAlignment="1">
      <alignment horizontal="left" vertical="top" wrapText="1"/>
    </xf>
    <xf numFmtId="0" fontId="94" fillId="72" borderId="10" xfId="791" applyFont="1" applyFill="1" applyBorder="1" applyAlignment="1">
      <alignment horizontal="left" vertical="top" wrapText="1"/>
    </xf>
    <xf numFmtId="49" fontId="92" fillId="72" borderId="53" xfId="791" applyNumberFormat="1" applyFont="1" applyFill="1" applyBorder="1" applyAlignment="1">
      <alignment horizontal="right" vertical="top" wrapText="1"/>
    </xf>
    <xf numFmtId="49" fontId="92" fillId="72" borderId="20" xfId="791" applyNumberFormat="1" applyFont="1" applyFill="1" applyBorder="1" applyAlignment="1">
      <alignment horizontal="right" vertical="top" wrapText="1"/>
    </xf>
    <xf numFmtId="0" fontId="92" fillId="72" borderId="14" xfId="791" applyFont="1" applyFill="1" applyBorder="1" applyAlignment="1">
      <alignment horizontal="left" vertical="top" wrapText="1"/>
    </xf>
    <xf numFmtId="0" fontId="96" fillId="0" borderId="9" xfId="0" applyFont="1" applyFill="1" applyBorder="1" applyAlignment="1">
      <alignment horizontal="right" vertical="top"/>
    </xf>
    <xf numFmtId="0" fontId="96" fillId="0" borderId="10" xfId="2" applyFont="1" applyFill="1" applyBorder="1" applyAlignment="1">
      <alignment vertical="top" wrapText="1"/>
    </xf>
    <xf numFmtId="49" fontId="92" fillId="72" borderId="47" xfId="791" applyNumberFormat="1" applyFont="1" applyFill="1" applyBorder="1" applyAlignment="1">
      <alignment horizontal="right" vertical="top" wrapText="1"/>
    </xf>
    <xf numFmtId="0" fontId="89" fillId="72" borderId="9" xfId="0" applyFont="1" applyFill="1" applyBorder="1" applyAlignment="1">
      <alignment horizontal="right" vertical="top"/>
    </xf>
    <xf numFmtId="0" fontId="89" fillId="72" borderId="10" xfId="2" applyFont="1" applyFill="1" applyBorder="1" applyAlignment="1">
      <alignment vertical="top" wrapText="1"/>
    </xf>
    <xf numFmtId="49" fontId="93" fillId="0" borderId="47" xfId="791" applyNumberFormat="1" applyFont="1" applyFill="1" applyBorder="1" applyAlignment="1">
      <alignment horizontal="right" vertical="top" wrapText="1"/>
    </xf>
    <xf numFmtId="0" fontId="0" fillId="0" borderId="0" xfId="0" applyFill="1"/>
    <xf numFmtId="49" fontId="90" fillId="70" borderId="47" xfId="2" applyNumberFormat="1" applyFont="1" applyFill="1" applyBorder="1" applyAlignment="1">
      <alignment horizontal="center" vertical="top"/>
    </xf>
    <xf numFmtId="49" fontId="90" fillId="70" borderId="9" xfId="2" applyNumberFormat="1" applyFont="1" applyFill="1" applyBorder="1" applyAlignment="1">
      <alignment horizontal="center" vertical="top"/>
    </xf>
    <xf numFmtId="0" fontId="89" fillId="70" borderId="10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3" fontId="89" fillId="72" borderId="48" xfId="2" applyNumberFormat="1" applyFont="1" applyFill="1" applyBorder="1" applyAlignment="1">
      <alignment horizontal="center" vertical="top" wrapText="1"/>
    </xf>
    <xf numFmtId="3" fontId="89" fillId="72" borderId="55" xfId="2" applyNumberFormat="1" applyFont="1" applyFill="1" applyBorder="1" applyAlignment="1">
      <alignment horizontal="center" vertical="top" wrapText="1"/>
    </xf>
    <xf numFmtId="3" fontId="96" fillId="0" borderId="42" xfId="2" applyNumberFormat="1" applyFont="1" applyFill="1" applyBorder="1" applyAlignment="1">
      <alignment horizontal="center" vertical="top" wrapText="1"/>
    </xf>
    <xf numFmtId="3" fontId="96" fillId="0" borderId="50" xfId="2" applyNumberFormat="1" applyFont="1" applyFill="1" applyBorder="1" applyAlignment="1">
      <alignment horizontal="center" vertical="top" wrapText="1"/>
    </xf>
    <xf numFmtId="3" fontId="89" fillId="72" borderId="42" xfId="2" applyNumberFormat="1" applyFont="1" applyFill="1" applyBorder="1" applyAlignment="1">
      <alignment horizontal="center" vertical="top" wrapText="1"/>
    </xf>
    <xf numFmtId="3" fontId="89" fillId="72" borderId="50" xfId="2" applyNumberFormat="1" applyFont="1" applyFill="1" applyBorder="1" applyAlignment="1">
      <alignment horizontal="center" vertical="top" wrapText="1"/>
    </xf>
    <xf numFmtId="3" fontId="89" fillId="72" borderId="43" xfId="2" applyNumberFormat="1" applyFont="1" applyFill="1" applyBorder="1" applyAlignment="1">
      <alignment horizontal="center" vertical="top" wrapText="1"/>
    </xf>
    <xf numFmtId="3" fontId="89" fillId="72" borderId="54" xfId="2" applyNumberFormat="1" applyFont="1" applyFill="1" applyBorder="1" applyAlignment="1">
      <alignment horizontal="center" vertical="top" wrapText="1"/>
    </xf>
    <xf numFmtId="3" fontId="91" fillId="71" borderId="38" xfId="2" applyNumberFormat="1" applyFont="1" applyFill="1" applyBorder="1" applyAlignment="1">
      <alignment horizontal="center" vertical="top" wrapText="1"/>
    </xf>
    <xf numFmtId="3" fontId="91" fillId="71" borderId="56" xfId="2" applyNumberFormat="1" applyFont="1" applyFill="1" applyBorder="1" applyAlignment="1">
      <alignment horizontal="center" vertical="top" wrapText="1"/>
    </xf>
    <xf numFmtId="3" fontId="96" fillId="0" borderId="54" xfId="2" applyNumberFormat="1" applyFont="1" applyFill="1" applyBorder="1" applyAlignment="1">
      <alignment horizontal="center" vertical="top" wrapText="1"/>
    </xf>
    <xf numFmtId="3" fontId="91" fillId="71" borderId="42" xfId="2" applyNumberFormat="1" applyFont="1" applyFill="1" applyBorder="1" applyAlignment="1">
      <alignment horizontal="center" vertical="top" wrapText="1"/>
    </xf>
    <xf numFmtId="3" fontId="95" fillId="71" borderId="42" xfId="2" applyNumberFormat="1" applyFont="1" applyFill="1" applyBorder="1" applyAlignment="1">
      <alignment horizontal="center" vertical="top" wrapText="1"/>
    </xf>
    <xf numFmtId="3" fontId="96" fillId="0" borderId="49" xfId="2" applyNumberFormat="1" applyFont="1" applyFill="1" applyBorder="1" applyAlignment="1">
      <alignment horizontal="center" vertical="top" wrapText="1"/>
    </xf>
    <xf numFmtId="3" fontId="91" fillId="71" borderId="63" xfId="2" applyNumberFormat="1" applyFont="1" applyFill="1" applyBorder="1" applyAlignment="1">
      <alignment horizontal="center" vertical="top" wrapText="1"/>
    </xf>
    <xf numFmtId="182" fontId="89" fillId="72" borderId="41" xfId="2" applyNumberFormat="1" applyFont="1" applyFill="1" applyBorder="1" applyAlignment="1">
      <alignment horizontal="center" vertical="center" wrapText="1"/>
    </xf>
    <xf numFmtId="182" fontId="91" fillId="71" borderId="60" xfId="2" applyNumberFormat="1" applyFont="1" applyFill="1" applyBorder="1" applyAlignment="1">
      <alignment horizontal="center" vertical="center" wrapText="1"/>
    </xf>
    <xf numFmtId="3" fontId="89" fillId="70" borderId="60" xfId="2" applyNumberFormat="1" applyFont="1" applyFill="1" applyBorder="1" applyAlignment="1">
      <alignment horizontal="center" vertical="top" wrapText="1"/>
    </xf>
    <xf numFmtId="0" fontId="113" fillId="0" borderId="0" xfId="2" applyFont="1" applyFill="1" applyAlignment="1">
      <alignment horizontal="right"/>
    </xf>
    <xf numFmtId="49" fontId="90" fillId="70" borderId="64" xfId="2" applyNumberFormat="1" applyFont="1" applyFill="1" applyBorder="1" applyAlignment="1">
      <alignment horizontal="center" vertical="top"/>
    </xf>
    <xf numFmtId="49" fontId="90" fillId="70" borderId="13" xfId="2" applyNumberFormat="1" applyFont="1" applyFill="1" applyBorder="1" applyAlignment="1">
      <alignment horizontal="center" vertical="top"/>
    </xf>
    <xf numFmtId="0" fontId="89" fillId="70" borderId="21" xfId="2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89" fillId="72" borderId="8" xfId="0" applyFont="1" applyFill="1" applyBorder="1" applyAlignment="1">
      <alignment horizontal="right" vertical="top"/>
    </xf>
    <xf numFmtId="0" fontId="90" fillId="72" borderId="8" xfId="2" applyFont="1" applyFill="1" applyBorder="1" applyAlignment="1">
      <alignment vertical="top" wrapText="1"/>
    </xf>
    <xf numFmtId="3" fontId="90" fillId="72" borderId="42" xfId="2" applyNumberFormat="1" applyFont="1" applyFill="1" applyBorder="1" applyAlignment="1">
      <alignment horizontal="center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3" fontId="96" fillId="0" borderId="42" xfId="2" applyNumberFormat="1" applyFont="1" applyBorder="1" applyAlignment="1">
      <alignment horizontal="center" vertical="top" wrapText="1"/>
    </xf>
    <xf numFmtId="0" fontId="92" fillId="72" borderId="68" xfId="791" applyFont="1" applyFill="1" applyBorder="1" applyAlignment="1">
      <alignment horizontal="left" vertical="top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2" borderId="0" xfId="1" applyFont="1" applyFill="1" applyAlignment="1">
      <alignment horizontal="left" vertical="top" wrapText="1"/>
    </xf>
    <xf numFmtId="0" fontId="6" fillId="2" borderId="0" xfId="1" applyFont="1" applyFill="1" applyAlignment="1">
      <alignment horizontal="center" vertical="top" wrapText="1"/>
    </xf>
    <xf numFmtId="0" fontId="8" fillId="2" borderId="8" xfId="1" applyFont="1" applyFill="1" applyBorder="1" applyAlignment="1">
      <alignment horizontal="center" vertical="center" textRotation="90" wrapText="1"/>
    </xf>
    <xf numFmtId="0" fontId="8" fillId="2" borderId="9" xfId="1" applyFont="1" applyFill="1" applyBorder="1" applyAlignment="1">
      <alignment horizontal="center" vertical="center" textRotation="90" wrapText="1"/>
    </xf>
    <xf numFmtId="0" fontId="8" fillId="2" borderId="13" xfId="1" applyFont="1" applyFill="1" applyBorder="1" applyAlignment="1">
      <alignment horizontal="center" vertical="center" textRotation="90" wrapText="1"/>
    </xf>
    <xf numFmtId="0" fontId="8" fillId="2" borderId="20" xfId="1" applyFont="1" applyFill="1" applyBorder="1" applyAlignment="1">
      <alignment horizontal="center" vertical="center" textRotation="90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49" fontId="8" fillId="2" borderId="9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20" xfId="0" applyNumberFormat="1" applyFont="1" applyFill="1" applyBorder="1" applyAlignment="1">
      <alignment horizontal="center" vertical="top" wrapText="1"/>
    </xf>
    <xf numFmtId="0" fontId="6" fillId="69" borderId="61" xfId="2" applyFont="1" applyFill="1" applyBorder="1" applyAlignment="1">
      <alignment horizontal="center" vertical="center" wrapText="1"/>
    </xf>
    <xf numFmtId="0" fontId="6" fillId="69" borderId="62" xfId="2" applyFont="1" applyFill="1" applyBorder="1" applyAlignment="1">
      <alignment horizontal="center" vertical="center" wrapText="1"/>
    </xf>
    <xf numFmtId="0" fontId="6" fillId="69" borderId="41" xfId="2" applyFont="1" applyFill="1" applyBorder="1" applyAlignment="1">
      <alignment horizontal="center" vertical="center" wrapText="1"/>
    </xf>
    <xf numFmtId="0" fontId="6" fillId="69" borderId="42" xfId="2" applyFont="1" applyFill="1" applyBorder="1" applyAlignment="1">
      <alignment horizontal="center" vertical="center" wrapText="1"/>
    </xf>
    <xf numFmtId="49" fontId="91" fillId="71" borderId="57" xfId="2" applyNumberFormat="1" applyFont="1" applyFill="1" applyBorder="1" applyAlignment="1">
      <alignment horizontal="center" vertical="center"/>
    </xf>
    <xf numFmtId="49" fontId="91" fillId="71" borderId="58" xfId="2" applyNumberFormat="1" applyFont="1" applyFill="1" applyBorder="1" applyAlignment="1">
      <alignment horizontal="center" vertical="center"/>
    </xf>
    <xf numFmtId="49" fontId="91" fillId="71" borderId="59" xfId="2" applyNumberFormat="1" applyFont="1" applyFill="1" applyBorder="1" applyAlignment="1">
      <alignment horizontal="center" vertical="center"/>
    </xf>
    <xf numFmtId="49" fontId="95" fillId="71" borderId="65" xfId="791" applyNumberFormat="1" applyFont="1" applyFill="1" applyBorder="1" applyAlignment="1">
      <alignment horizontal="center" vertical="top" wrapText="1"/>
    </xf>
    <xf numFmtId="49" fontId="95" fillId="71" borderId="66" xfId="791" applyNumberFormat="1" applyFont="1" applyFill="1" applyBorder="1" applyAlignment="1">
      <alignment horizontal="center" vertical="top" wrapText="1"/>
    </xf>
    <xf numFmtId="49" fontId="95" fillId="71" borderId="67" xfId="791" applyNumberFormat="1" applyFont="1" applyFill="1" applyBorder="1" applyAlignment="1">
      <alignment horizontal="center" vertical="top" wrapText="1"/>
    </xf>
    <xf numFmtId="49" fontId="91" fillId="71" borderId="39" xfId="2" applyNumberFormat="1" applyFont="1" applyFill="1" applyBorder="1" applyAlignment="1">
      <alignment horizontal="center" vertical="center"/>
    </xf>
    <xf numFmtId="49" fontId="91" fillId="71" borderId="40" xfId="2" applyNumberFormat="1" applyFont="1" applyFill="1" applyBorder="1" applyAlignment="1">
      <alignment horizontal="center" vertical="center"/>
    </xf>
    <xf numFmtId="49" fontId="91" fillId="71" borderId="52" xfId="2" applyNumberFormat="1" applyFont="1" applyFill="1" applyBorder="1" applyAlignment="1">
      <alignment horizontal="center" vertical="center"/>
    </xf>
    <xf numFmtId="49" fontId="114" fillId="0" borderId="0" xfId="2" applyNumberFormat="1" applyFont="1" applyFill="1" applyAlignment="1">
      <alignment horizontal="center" vertical="top" wrapText="1"/>
    </xf>
    <xf numFmtId="49" fontId="89" fillId="69" borderId="44" xfId="2" applyNumberFormat="1" applyFont="1" applyFill="1" applyBorder="1" applyAlignment="1">
      <alignment horizontal="center" vertical="center" textRotation="90" wrapText="1"/>
    </xf>
    <xf numFmtId="49" fontId="89" fillId="69" borderId="46" xfId="2" applyNumberFormat="1" applyFont="1" applyFill="1" applyBorder="1" applyAlignment="1">
      <alignment horizontal="center" vertical="center" textRotation="90" wrapText="1"/>
    </xf>
    <xf numFmtId="49" fontId="89" fillId="69" borderId="45" xfId="2" applyNumberFormat="1" applyFont="1" applyFill="1" applyBorder="1" applyAlignment="1">
      <alignment horizontal="center" vertical="center" textRotation="90" wrapText="1"/>
    </xf>
    <xf numFmtId="49" fontId="89" fillId="69" borderId="8" xfId="2" applyNumberFormat="1" applyFont="1" applyFill="1" applyBorder="1" applyAlignment="1">
      <alignment horizontal="center" vertical="center" textRotation="90" wrapText="1"/>
    </xf>
    <xf numFmtId="0" fontId="89" fillId="69" borderId="51" xfId="2" applyFont="1" applyFill="1" applyBorder="1" applyAlignment="1">
      <alignment horizontal="center" vertical="center" wrapText="1"/>
    </xf>
    <xf numFmtId="0" fontId="89" fillId="69" borderId="19" xfId="2" applyFont="1" applyFill="1" applyBorder="1" applyAlignment="1">
      <alignment horizontal="center" vertical="center" wrapText="1"/>
    </xf>
  </cellXfs>
  <cellStyles count="1058">
    <cellStyle name="_x0005__x001c_" xfId="7" xr:uid="{00000000-0005-0000-0000-000000000000}"/>
    <cellStyle name="_x0005__x001c_ 2" xfId="8" xr:uid="{00000000-0005-0000-0000-000001000000}"/>
    <cellStyle name="_x0005__x001c_ 3" xfId="9" xr:uid="{00000000-0005-0000-0000-000002000000}"/>
    <cellStyle name="_x0005__x001c__2011 декабрь" xfId="10" xr:uid="{00000000-0005-0000-0000-000003000000}"/>
    <cellStyle name="_ГБ РБ МБ" xfId="11" xr:uid="{00000000-0005-0000-0000-000004000000}"/>
    <cellStyle name="_ГБ_НФ_2001_15_" xfId="12" xr:uid="{00000000-0005-0000-0000-000005000000}"/>
    <cellStyle name="_ГБ_РБ_темп роста" xfId="13" xr:uid="{00000000-0005-0000-0000-000006000000}"/>
    <cellStyle name="_Глава_уточ РБ06_презент" xfId="14" xr:uid="{00000000-0005-0000-0000-000007000000}"/>
    <cellStyle name="_голубой сравн макро (11 мая)" xfId="15" xr:uid="{00000000-0005-0000-0000-000008000000}"/>
    <cellStyle name="_голубой сравн макро 6 - 8 (26 мая)" xfId="16" xr:uid="{00000000-0005-0000-0000-000009000000}"/>
    <cellStyle name="_голубой сравн макро по измен СФП 2007-2009 (3 июня)" xfId="17" xr:uid="{00000000-0005-0000-0000-00000A000000}"/>
    <cellStyle name="_для презентации" xfId="18" xr:uid="{00000000-0005-0000-0000-00000B000000}"/>
    <cellStyle name="_жас" xfId="19" xr:uid="{00000000-0005-0000-0000-00000C000000}"/>
    <cellStyle name="_Заявка по инвестпроектам на 2006-2007 годы УДП РК" xfId="20" xr:uid="{00000000-0005-0000-0000-00000D000000}"/>
    <cellStyle name="_ЗРК№256 от 29.03.2010 прил1 рус" xfId="21" xr:uid="{00000000-0005-0000-0000-00000E000000}"/>
    <cellStyle name="_Книга1" xfId="22" xr:uid="{00000000-0005-0000-0000-00000F000000}"/>
    <cellStyle name="_Книга1_1" xfId="23" xr:uid="{00000000-0005-0000-0000-000010000000}"/>
    <cellStyle name="_Книга3" xfId="24" xr:uid="{00000000-0005-0000-0000-000011000000}"/>
    <cellStyle name="_Консолид.бюджет" xfId="25" xr:uid="{00000000-0005-0000-0000-000012000000}"/>
    <cellStyle name="_макро" xfId="26" xr:uid="{00000000-0005-0000-0000-000013000000}"/>
    <cellStyle name="_макро по СФП 2007-2009 (31 мая)" xfId="27" xr:uid="{00000000-0005-0000-0000-000014000000}"/>
    <cellStyle name="_Макроэкономические показатели" xfId="28" xr:uid="{00000000-0005-0000-0000-000015000000}"/>
    <cellStyle name="_Малый стат 01.01.12г" xfId="29" xr:uid="{00000000-0005-0000-0000-000016000000}"/>
    <cellStyle name="_МООС перечень инвест проектов на 2006-2008 гг (3)" xfId="30" xr:uid="{00000000-0005-0000-0000-000017000000}"/>
    <cellStyle name="_НФ (Динамика) 10012008" xfId="31" xr:uid="{00000000-0005-0000-0000-000018000000}"/>
    <cellStyle name="_НФ (Динамика) 4.04.08" xfId="32" xr:uid="{00000000-0005-0000-0000-000019000000}"/>
    <cellStyle name="_НФ(Динамика)_основной(с учетом Концепции)_ на 01.01.07г_с предвар_4%_15,58." xfId="33" xr:uid="{00000000-0005-0000-0000-00001A000000}"/>
    <cellStyle name="_НФ(Динамика)_основной(с учетом Концепции)_ на 01.01.07г_с предвар_4%_15,58. (1)" xfId="34" xr:uid="{00000000-0005-0000-0000-00001B000000}"/>
    <cellStyle name="_НФ(Динамика)_основной(с учетом Концепции)_май" xfId="35" xr:uid="{00000000-0005-0000-0000-00001C000000}"/>
    <cellStyle name="_НФ_основной(без Концепции)" xfId="36" xr:uid="{00000000-0005-0000-0000-00001D000000}"/>
    <cellStyle name="_Основная ГБ-РБ" xfId="37" xr:uid="{00000000-0005-0000-0000-00001E000000}"/>
    <cellStyle name="_ОТ АСИИ" xfId="38" xr:uid="{00000000-0005-0000-0000-00001F000000}"/>
    <cellStyle name="_Перечень бип 2011-2013 гг 22.11.2010" xfId="39" xr:uid="{00000000-0005-0000-0000-000020000000}"/>
    <cellStyle name="_по структуре бюджета" xfId="40" xr:uid="{00000000-0005-0000-0000-000021000000}"/>
    <cellStyle name="_после корректоров Приложения 1-4, 6-11 (рус)" xfId="41" xr:uid="{00000000-0005-0000-0000-000022000000}"/>
    <cellStyle name="_после парламРБ07" xfId="42" xr:uid="{00000000-0005-0000-0000-000023000000}"/>
    <cellStyle name="_ППРИП НА 2006-2008 ГОДЫ 31 Болат" xfId="43" xr:uid="{00000000-0005-0000-0000-000024000000}"/>
    <cellStyle name="_Приложение 2 от 15.12.2010 г." xfId="44" xr:uid="{00000000-0005-0000-0000-000025000000}"/>
    <cellStyle name="_приложение 4 (рус)" xfId="45" xr:uid="{00000000-0005-0000-0000-000026000000}"/>
    <cellStyle name="_Прлиложения БИП рус,каз 1,20,21" xfId="46" xr:uid="{00000000-0005-0000-0000-000027000000}"/>
    <cellStyle name="_ПРОБЛЕМНЫЕ  2012-2014 (22.09.11)" xfId="47" xr:uid="{00000000-0005-0000-0000-000028000000}"/>
    <cellStyle name="_проект уточнения РБ 2007_Нурлан" xfId="48" xr:uid="{00000000-0005-0000-0000-000029000000}"/>
    <cellStyle name="_РАЗВИТИЕ информатизации" xfId="49" xr:uid="{00000000-0005-0000-0000-00002A000000}"/>
    <cellStyle name="_Расходы на соц.сферу РБ" xfId="50" xr:uid="{00000000-0005-0000-0000-00002B000000}"/>
    <cellStyle name="_РБ08осн_табл" xfId="51" xr:uid="{00000000-0005-0000-0000-00002C000000}"/>
    <cellStyle name="_РБ2007_2008 прогноз" xfId="52" xr:uid="{00000000-0005-0000-0000-00002D000000}"/>
    <cellStyle name="_рус консолидир" xfId="53" xr:uid="{00000000-0005-0000-0000-00002E000000}"/>
    <cellStyle name="_рыжик для слайда" xfId="54" xr:uid="{00000000-0005-0000-0000-00002F000000}"/>
    <cellStyle name="_Свод БЗ на 2014-2016 гг (на бюджетную комиссию)" xfId="55" xr:uid="{00000000-0005-0000-0000-000030000000}"/>
    <cellStyle name="_Свод по силовым" xfId="56" xr:uid="{00000000-0005-0000-0000-000031000000}"/>
    <cellStyle name="_Свод численность на 2011 год 31.07.10" xfId="57" xr:uid="{00000000-0005-0000-0000-000032000000}"/>
    <cellStyle name="_Социалка на 2003-2008 годы" xfId="58" xr:uid="{00000000-0005-0000-0000-000033000000}"/>
    <cellStyle name="_Справка 2002-2007 _ГБ_РБ_МБ (01.08.07г.)" xfId="59" xr:uid="{00000000-0005-0000-0000-000034000000}"/>
    <cellStyle name="_Справка 2002-2007 _ГБ_РБ_МБ (01.10.07г.)" xfId="60" xr:uid="{00000000-0005-0000-0000-000035000000}"/>
    <cellStyle name="_Сравнение макро(25 января)" xfId="61" xr:uid="{00000000-0005-0000-0000-000036000000}"/>
    <cellStyle name="_сравнительная таб." xfId="62" xr:uid="{00000000-0005-0000-0000-000037000000}"/>
    <cellStyle name="_Таб 42_ТЭО.экспертиза" xfId="63" xr:uid="{00000000-0005-0000-0000-000038000000}"/>
    <cellStyle name="_Таб.42.1_ ТЭО концес.проектов" xfId="64" xr:uid="{00000000-0005-0000-0000-000039000000}"/>
    <cellStyle name="_Таб_43 Представительские" xfId="65" xr:uid="{00000000-0005-0000-0000-00003A000000}"/>
    <cellStyle name="_Таблицы от Галии" xfId="66" xr:uid="{00000000-0005-0000-0000-00003B000000}"/>
    <cellStyle name="_трансферты" xfId="67" xr:uid="{00000000-0005-0000-0000-00003C000000}"/>
    <cellStyle name="_уточ06 НФ" xfId="68" xr:uid="{00000000-0005-0000-0000-00003D000000}"/>
    <cellStyle name="_Уточнение СФП-14-05" xfId="69" xr:uid="{00000000-0005-0000-0000-00003E000000}"/>
    <cellStyle name="_уточРБ07осн_табл" xfId="70" xr:uid="{00000000-0005-0000-0000-00003F000000}"/>
    <cellStyle name="0,0_x000d__x000a_NA_x000d__x000a_" xfId="71" xr:uid="{00000000-0005-0000-0000-000040000000}"/>
    <cellStyle name="20% - Accent1" xfId="72" xr:uid="{00000000-0005-0000-0000-000041000000}"/>
    <cellStyle name="20% - Accent2" xfId="73" xr:uid="{00000000-0005-0000-0000-000042000000}"/>
    <cellStyle name="20% - Accent3" xfId="74" xr:uid="{00000000-0005-0000-0000-000043000000}"/>
    <cellStyle name="20% - Accent4" xfId="75" xr:uid="{00000000-0005-0000-0000-000044000000}"/>
    <cellStyle name="20% - Accent5" xfId="76" xr:uid="{00000000-0005-0000-0000-000045000000}"/>
    <cellStyle name="20% - Accent6" xfId="77" xr:uid="{00000000-0005-0000-0000-000046000000}"/>
    <cellStyle name="20% - Акцент1 2" xfId="78" xr:uid="{00000000-0005-0000-0000-000047000000}"/>
    <cellStyle name="20% - Акцент1 2 2" xfId="79" xr:uid="{00000000-0005-0000-0000-000048000000}"/>
    <cellStyle name="20% - Акцент1 2 2 2" xfId="80" xr:uid="{00000000-0005-0000-0000-000049000000}"/>
    <cellStyle name="20% - Акцент1 2 3" xfId="81" xr:uid="{00000000-0005-0000-0000-00004A000000}"/>
    <cellStyle name="20% - Акцент1 2 3 2" xfId="82" xr:uid="{00000000-0005-0000-0000-00004B000000}"/>
    <cellStyle name="20% - Акцент1 2 4" xfId="83" xr:uid="{00000000-0005-0000-0000-00004C000000}"/>
    <cellStyle name="20% - Акцент1 2 4 2" xfId="84" xr:uid="{00000000-0005-0000-0000-00004D000000}"/>
    <cellStyle name="20% - Акцент1 2 5" xfId="85" xr:uid="{00000000-0005-0000-0000-00004E000000}"/>
    <cellStyle name="20% - Акцент1 2 6" xfId="86" xr:uid="{00000000-0005-0000-0000-00004F000000}"/>
    <cellStyle name="20% - Акцент1 2 7" xfId="87" xr:uid="{00000000-0005-0000-0000-000050000000}"/>
    <cellStyle name="20% - Акцент1 2_Книга1 (12)" xfId="88" xr:uid="{00000000-0005-0000-0000-000051000000}"/>
    <cellStyle name="20% - Акцент1 3" xfId="89" xr:uid="{00000000-0005-0000-0000-000052000000}"/>
    <cellStyle name="20% - Акцент1 3 2" xfId="90" xr:uid="{00000000-0005-0000-0000-000053000000}"/>
    <cellStyle name="20% - Акцент1 3 3" xfId="91" xr:uid="{00000000-0005-0000-0000-000054000000}"/>
    <cellStyle name="20% - Акцент1 3 4" xfId="92" xr:uid="{00000000-0005-0000-0000-000055000000}"/>
    <cellStyle name="20% - Акцент1 3 5" xfId="93" xr:uid="{00000000-0005-0000-0000-000056000000}"/>
    <cellStyle name="20% - Акцент1 3 6" xfId="94" xr:uid="{00000000-0005-0000-0000-000057000000}"/>
    <cellStyle name="20% - Акцент1 3 7" xfId="95" xr:uid="{00000000-0005-0000-0000-000058000000}"/>
    <cellStyle name="20% - Акцент1 3_Книга1 (12)" xfId="96" xr:uid="{00000000-0005-0000-0000-000059000000}"/>
    <cellStyle name="20% - Акцент1 4" xfId="97" xr:uid="{00000000-0005-0000-0000-00005A000000}"/>
    <cellStyle name="20% - Акцент1 4 2" xfId="98" xr:uid="{00000000-0005-0000-0000-00005B000000}"/>
    <cellStyle name="20% - Акцент1 4 3" xfId="99" xr:uid="{00000000-0005-0000-0000-00005C000000}"/>
    <cellStyle name="20% - Акцент1 4 4" xfId="100" xr:uid="{00000000-0005-0000-0000-00005D000000}"/>
    <cellStyle name="20% - Акцент1 4 5" xfId="101" xr:uid="{00000000-0005-0000-0000-00005E000000}"/>
    <cellStyle name="20% - Акцент1 4 6" xfId="102" xr:uid="{00000000-0005-0000-0000-00005F000000}"/>
    <cellStyle name="20% - Акцент1 4 7" xfId="103" xr:uid="{00000000-0005-0000-0000-000060000000}"/>
    <cellStyle name="20% - Акцент1 4_Книга1 (12)" xfId="104" xr:uid="{00000000-0005-0000-0000-000061000000}"/>
    <cellStyle name="20% - Акцент2 2" xfId="105" xr:uid="{00000000-0005-0000-0000-000062000000}"/>
    <cellStyle name="20% - Акцент2 2 2" xfId="106" xr:uid="{00000000-0005-0000-0000-000063000000}"/>
    <cellStyle name="20% - Акцент2 2 2 2" xfId="107" xr:uid="{00000000-0005-0000-0000-000064000000}"/>
    <cellStyle name="20% - Акцент2 2 3" xfId="108" xr:uid="{00000000-0005-0000-0000-000065000000}"/>
    <cellStyle name="20% - Акцент2 2 3 2" xfId="109" xr:uid="{00000000-0005-0000-0000-000066000000}"/>
    <cellStyle name="20% - Акцент2 2 4" xfId="110" xr:uid="{00000000-0005-0000-0000-000067000000}"/>
    <cellStyle name="20% - Акцент2 2 4 2" xfId="111" xr:uid="{00000000-0005-0000-0000-000068000000}"/>
    <cellStyle name="20% - Акцент2 2 5" xfId="112" xr:uid="{00000000-0005-0000-0000-000069000000}"/>
    <cellStyle name="20% - Акцент2 2 6" xfId="113" xr:uid="{00000000-0005-0000-0000-00006A000000}"/>
    <cellStyle name="20% - Акцент2 2 7" xfId="114" xr:uid="{00000000-0005-0000-0000-00006B000000}"/>
    <cellStyle name="20% - Акцент2 2_Книга1 (12)" xfId="115" xr:uid="{00000000-0005-0000-0000-00006C000000}"/>
    <cellStyle name="20% - Акцент2 3" xfId="116" xr:uid="{00000000-0005-0000-0000-00006D000000}"/>
    <cellStyle name="20% - Акцент2 3 2" xfId="117" xr:uid="{00000000-0005-0000-0000-00006E000000}"/>
    <cellStyle name="20% - Акцент2 3 3" xfId="118" xr:uid="{00000000-0005-0000-0000-00006F000000}"/>
    <cellStyle name="20% - Акцент2 3 4" xfId="119" xr:uid="{00000000-0005-0000-0000-000070000000}"/>
    <cellStyle name="20% - Акцент2 3 5" xfId="120" xr:uid="{00000000-0005-0000-0000-000071000000}"/>
    <cellStyle name="20% - Акцент2 3 6" xfId="121" xr:uid="{00000000-0005-0000-0000-000072000000}"/>
    <cellStyle name="20% - Акцент2 3 7" xfId="122" xr:uid="{00000000-0005-0000-0000-000073000000}"/>
    <cellStyle name="20% - Акцент2 3_Книга1 (12)" xfId="123" xr:uid="{00000000-0005-0000-0000-000074000000}"/>
    <cellStyle name="20% - Акцент2 4" xfId="124" xr:uid="{00000000-0005-0000-0000-000075000000}"/>
    <cellStyle name="20% - Акцент2 4 2" xfId="125" xr:uid="{00000000-0005-0000-0000-000076000000}"/>
    <cellStyle name="20% - Акцент2 4 3" xfId="126" xr:uid="{00000000-0005-0000-0000-000077000000}"/>
    <cellStyle name="20% - Акцент2 4 4" xfId="127" xr:uid="{00000000-0005-0000-0000-000078000000}"/>
    <cellStyle name="20% - Акцент2 4 5" xfId="128" xr:uid="{00000000-0005-0000-0000-000079000000}"/>
    <cellStyle name="20% - Акцент2 4 6" xfId="129" xr:uid="{00000000-0005-0000-0000-00007A000000}"/>
    <cellStyle name="20% - Акцент2 4 7" xfId="130" xr:uid="{00000000-0005-0000-0000-00007B000000}"/>
    <cellStyle name="20% - Акцент2 4_Книга1 (12)" xfId="131" xr:uid="{00000000-0005-0000-0000-00007C000000}"/>
    <cellStyle name="20% - Акцент3 2" xfId="132" xr:uid="{00000000-0005-0000-0000-00007D000000}"/>
    <cellStyle name="20% - Акцент3 2 2" xfId="133" xr:uid="{00000000-0005-0000-0000-00007E000000}"/>
    <cellStyle name="20% - Акцент3 2 2 2" xfId="134" xr:uid="{00000000-0005-0000-0000-00007F000000}"/>
    <cellStyle name="20% - Акцент3 2 3" xfId="135" xr:uid="{00000000-0005-0000-0000-000080000000}"/>
    <cellStyle name="20% - Акцент3 2 3 2" xfId="136" xr:uid="{00000000-0005-0000-0000-000081000000}"/>
    <cellStyle name="20% - Акцент3 2 4" xfId="137" xr:uid="{00000000-0005-0000-0000-000082000000}"/>
    <cellStyle name="20% - Акцент3 2 4 2" xfId="138" xr:uid="{00000000-0005-0000-0000-000083000000}"/>
    <cellStyle name="20% - Акцент3 2 5" xfId="139" xr:uid="{00000000-0005-0000-0000-000084000000}"/>
    <cellStyle name="20% - Акцент3 2 6" xfId="140" xr:uid="{00000000-0005-0000-0000-000085000000}"/>
    <cellStyle name="20% - Акцент3 2 7" xfId="141" xr:uid="{00000000-0005-0000-0000-000086000000}"/>
    <cellStyle name="20% - Акцент3 2_Книга1 (12)" xfId="142" xr:uid="{00000000-0005-0000-0000-000087000000}"/>
    <cellStyle name="20% - Акцент3 3" xfId="143" xr:uid="{00000000-0005-0000-0000-000088000000}"/>
    <cellStyle name="20% - Акцент3 3 2" xfId="144" xr:uid="{00000000-0005-0000-0000-000089000000}"/>
    <cellStyle name="20% - Акцент3 3 3" xfId="145" xr:uid="{00000000-0005-0000-0000-00008A000000}"/>
    <cellStyle name="20% - Акцент3 3 4" xfId="146" xr:uid="{00000000-0005-0000-0000-00008B000000}"/>
    <cellStyle name="20% - Акцент3 3 5" xfId="147" xr:uid="{00000000-0005-0000-0000-00008C000000}"/>
    <cellStyle name="20% - Акцент3 3 6" xfId="148" xr:uid="{00000000-0005-0000-0000-00008D000000}"/>
    <cellStyle name="20% - Акцент3 3 7" xfId="149" xr:uid="{00000000-0005-0000-0000-00008E000000}"/>
    <cellStyle name="20% - Акцент3 3_Книга1 (12)" xfId="150" xr:uid="{00000000-0005-0000-0000-00008F000000}"/>
    <cellStyle name="20% - Акцент3 4" xfId="151" xr:uid="{00000000-0005-0000-0000-000090000000}"/>
    <cellStyle name="20% - Акцент3 4 2" xfId="152" xr:uid="{00000000-0005-0000-0000-000091000000}"/>
    <cellStyle name="20% - Акцент3 4 3" xfId="153" xr:uid="{00000000-0005-0000-0000-000092000000}"/>
    <cellStyle name="20% - Акцент3 4 4" xfId="154" xr:uid="{00000000-0005-0000-0000-000093000000}"/>
    <cellStyle name="20% - Акцент3 4 5" xfId="155" xr:uid="{00000000-0005-0000-0000-000094000000}"/>
    <cellStyle name="20% - Акцент3 4 6" xfId="156" xr:uid="{00000000-0005-0000-0000-000095000000}"/>
    <cellStyle name="20% - Акцент3 4 7" xfId="157" xr:uid="{00000000-0005-0000-0000-000096000000}"/>
    <cellStyle name="20% - Акцент3 4_Книга1 (12)" xfId="158" xr:uid="{00000000-0005-0000-0000-000097000000}"/>
    <cellStyle name="20% - Акцент4 2" xfId="159" xr:uid="{00000000-0005-0000-0000-000098000000}"/>
    <cellStyle name="20% - Акцент4 2 2" xfId="160" xr:uid="{00000000-0005-0000-0000-000099000000}"/>
    <cellStyle name="20% - Акцент4 2 2 2" xfId="161" xr:uid="{00000000-0005-0000-0000-00009A000000}"/>
    <cellStyle name="20% - Акцент4 2 3" xfId="162" xr:uid="{00000000-0005-0000-0000-00009B000000}"/>
    <cellStyle name="20% - Акцент4 2 3 2" xfId="163" xr:uid="{00000000-0005-0000-0000-00009C000000}"/>
    <cellStyle name="20% - Акцент4 2 4" xfId="164" xr:uid="{00000000-0005-0000-0000-00009D000000}"/>
    <cellStyle name="20% - Акцент4 2 4 2" xfId="165" xr:uid="{00000000-0005-0000-0000-00009E000000}"/>
    <cellStyle name="20% - Акцент4 2 5" xfId="166" xr:uid="{00000000-0005-0000-0000-00009F000000}"/>
    <cellStyle name="20% - Акцент4 2 6" xfId="167" xr:uid="{00000000-0005-0000-0000-0000A0000000}"/>
    <cellStyle name="20% - Акцент4 2 7" xfId="168" xr:uid="{00000000-0005-0000-0000-0000A1000000}"/>
    <cellStyle name="20% - Акцент4 2_Книга1 (12)" xfId="169" xr:uid="{00000000-0005-0000-0000-0000A2000000}"/>
    <cellStyle name="20% - Акцент4 3" xfId="170" xr:uid="{00000000-0005-0000-0000-0000A3000000}"/>
    <cellStyle name="20% - Акцент4 3 2" xfId="171" xr:uid="{00000000-0005-0000-0000-0000A4000000}"/>
    <cellStyle name="20% - Акцент4 3 3" xfId="172" xr:uid="{00000000-0005-0000-0000-0000A5000000}"/>
    <cellStyle name="20% - Акцент4 3 4" xfId="173" xr:uid="{00000000-0005-0000-0000-0000A6000000}"/>
    <cellStyle name="20% - Акцент4 3 5" xfId="174" xr:uid="{00000000-0005-0000-0000-0000A7000000}"/>
    <cellStyle name="20% - Акцент4 3 6" xfId="175" xr:uid="{00000000-0005-0000-0000-0000A8000000}"/>
    <cellStyle name="20% - Акцент4 3 7" xfId="176" xr:uid="{00000000-0005-0000-0000-0000A9000000}"/>
    <cellStyle name="20% - Акцент4 3_Книга1 (12)" xfId="177" xr:uid="{00000000-0005-0000-0000-0000AA000000}"/>
    <cellStyle name="20% - Акцент4 4" xfId="178" xr:uid="{00000000-0005-0000-0000-0000AB000000}"/>
    <cellStyle name="20% - Акцент4 4 2" xfId="179" xr:uid="{00000000-0005-0000-0000-0000AC000000}"/>
    <cellStyle name="20% - Акцент4 4 3" xfId="180" xr:uid="{00000000-0005-0000-0000-0000AD000000}"/>
    <cellStyle name="20% - Акцент4 4 4" xfId="181" xr:uid="{00000000-0005-0000-0000-0000AE000000}"/>
    <cellStyle name="20% - Акцент4 4 5" xfId="182" xr:uid="{00000000-0005-0000-0000-0000AF000000}"/>
    <cellStyle name="20% - Акцент4 4 6" xfId="183" xr:uid="{00000000-0005-0000-0000-0000B0000000}"/>
    <cellStyle name="20% - Акцент4 4 7" xfId="184" xr:uid="{00000000-0005-0000-0000-0000B1000000}"/>
    <cellStyle name="20% - Акцент4 4_Книга1 (12)" xfId="185" xr:uid="{00000000-0005-0000-0000-0000B2000000}"/>
    <cellStyle name="20% - Акцент5 2" xfId="186" xr:uid="{00000000-0005-0000-0000-0000B3000000}"/>
    <cellStyle name="20% - Акцент5 2 2" xfId="187" xr:uid="{00000000-0005-0000-0000-0000B4000000}"/>
    <cellStyle name="20% - Акцент5 2 2 2" xfId="188" xr:uid="{00000000-0005-0000-0000-0000B5000000}"/>
    <cellStyle name="20% - Акцент5 2 3" xfId="189" xr:uid="{00000000-0005-0000-0000-0000B6000000}"/>
    <cellStyle name="20% - Акцент5 2 3 2" xfId="190" xr:uid="{00000000-0005-0000-0000-0000B7000000}"/>
    <cellStyle name="20% - Акцент5 2 4" xfId="191" xr:uid="{00000000-0005-0000-0000-0000B8000000}"/>
    <cellStyle name="20% - Акцент5 2 4 2" xfId="192" xr:uid="{00000000-0005-0000-0000-0000B9000000}"/>
    <cellStyle name="20% - Акцент5 2 5" xfId="193" xr:uid="{00000000-0005-0000-0000-0000BA000000}"/>
    <cellStyle name="20% - Акцент5 2 6" xfId="194" xr:uid="{00000000-0005-0000-0000-0000BB000000}"/>
    <cellStyle name="20% - Акцент5 2 7" xfId="195" xr:uid="{00000000-0005-0000-0000-0000BC000000}"/>
    <cellStyle name="20% - Акцент5 2_Книга1 (12)" xfId="196" xr:uid="{00000000-0005-0000-0000-0000BD000000}"/>
    <cellStyle name="20% - Акцент5 3" xfId="197" xr:uid="{00000000-0005-0000-0000-0000BE000000}"/>
    <cellStyle name="20% - Акцент5 3 2" xfId="198" xr:uid="{00000000-0005-0000-0000-0000BF000000}"/>
    <cellStyle name="20% - Акцент5 3 3" xfId="199" xr:uid="{00000000-0005-0000-0000-0000C0000000}"/>
    <cellStyle name="20% - Акцент5 3 4" xfId="200" xr:uid="{00000000-0005-0000-0000-0000C1000000}"/>
    <cellStyle name="20% - Акцент5 3 5" xfId="201" xr:uid="{00000000-0005-0000-0000-0000C2000000}"/>
    <cellStyle name="20% - Акцент5 3 6" xfId="202" xr:uid="{00000000-0005-0000-0000-0000C3000000}"/>
    <cellStyle name="20% - Акцент5 3 7" xfId="203" xr:uid="{00000000-0005-0000-0000-0000C4000000}"/>
    <cellStyle name="20% - Акцент5 3_Книга1 (12)" xfId="204" xr:uid="{00000000-0005-0000-0000-0000C5000000}"/>
    <cellStyle name="20% - Акцент5 4" xfId="205" xr:uid="{00000000-0005-0000-0000-0000C6000000}"/>
    <cellStyle name="20% - Акцент5 4 2" xfId="206" xr:uid="{00000000-0005-0000-0000-0000C7000000}"/>
    <cellStyle name="20% - Акцент5 4 3" xfId="207" xr:uid="{00000000-0005-0000-0000-0000C8000000}"/>
    <cellStyle name="20% - Акцент5 4 4" xfId="208" xr:uid="{00000000-0005-0000-0000-0000C9000000}"/>
    <cellStyle name="20% - Акцент5 4 5" xfId="209" xr:uid="{00000000-0005-0000-0000-0000CA000000}"/>
    <cellStyle name="20% - Акцент5 4 6" xfId="210" xr:uid="{00000000-0005-0000-0000-0000CB000000}"/>
    <cellStyle name="20% - Акцент5 4 7" xfId="211" xr:uid="{00000000-0005-0000-0000-0000CC000000}"/>
    <cellStyle name="20% - Акцент5 4_Книга1 (12)" xfId="212" xr:uid="{00000000-0005-0000-0000-0000CD000000}"/>
    <cellStyle name="20% - Акцент6 2" xfId="213" xr:uid="{00000000-0005-0000-0000-0000CE000000}"/>
    <cellStyle name="20% - Акцент6 2 2" xfId="214" xr:uid="{00000000-0005-0000-0000-0000CF000000}"/>
    <cellStyle name="20% - Акцент6 2 2 2" xfId="215" xr:uid="{00000000-0005-0000-0000-0000D0000000}"/>
    <cellStyle name="20% - Акцент6 2 3" xfId="216" xr:uid="{00000000-0005-0000-0000-0000D1000000}"/>
    <cellStyle name="20% - Акцент6 2 3 2" xfId="217" xr:uid="{00000000-0005-0000-0000-0000D2000000}"/>
    <cellStyle name="20% - Акцент6 2 4" xfId="218" xr:uid="{00000000-0005-0000-0000-0000D3000000}"/>
    <cellStyle name="20% - Акцент6 2 4 2" xfId="219" xr:uid="{00000000-0005-0000-0000-0000D4000000}"/>
    <cellStyle name="20% - Акцент6 2 5" xfId="220" xr:uid="{00000000-0005-0000-0000-0000D5000000}"/>
    <cellStyle name="20% - Акцент6 2 6" xfId="221" xr:uid="{00000000-0005-0000-0000-0000D6000000}"/>
    <cellStyle name="20% - Акцент6 2 7" xfId="222" xr:uid="{00000000-0005-0000-0000-0000D7000000}"/>
    <cellStyle name="20% - Акцент6 2_Книга1 (12)" xfId="223" xr:uid="{00000000-0005-0000-0000-0000D8000000}"/>
    <cellStyle name="20% - Акцент6 3" xfId="224" xr:uid="{00000000-0005-0000-0000-0000D9000000}"/>
    <cellStyle name="20% - Акцент6 3 2" xfId="225" xr:uid="{00000000-0005-0000-0000-0000DA000000}"/>
    <cellStyle name="20% - Акцент6 3 3" xfId="226" xr:uid="{00000000-0005-0000-0000-0000DB000000}"/>
    <cellStyle name="20% - Акцент6 3 4" xfId="227" xr:uid="{00000000-0005-0000-0000-0000DC000000}"/>
    <cellStyle name="20% - Акцент6 3 5" xfId="228" xr:uid="{00000000-0005-0000-0000-0000DD000000}"/>
    <cellStyle name="20% - Акцент6 3 6" xfId="229" xr:uid="{00000000-0005-0000-0000-0000DE000000}"/>
    <cellStyle name="20% - Акцент6 3 7" xfId="230" xr:uid="{00000000-0005-0000-0000-0000DF000000}"/>
    <cellStyle name="20% - Акцент6 3_Книга1 (12)" xfId="231" xr:uid="{00000000-0005-0000-0000-0000E0000000}"/>
    <cellStyle name="20% - Акцент6 4" xfId="232" xr:uid="{00000000-0005-0000-0000-0000E1000000}"/>
    <cellStyle name="20% - Акцент6 4 2" xfId="233" xr:uid="{00000000-0005-0000-0000-0000E2000000}"/>
    <cellStyle name="20% - Акцент6 4 3" xfId="234" xr:uid="{00000000-0005-0000-0000-0000E3000000}"/>
    <cellStyle name="20% - Акцент6 4 4" xfId="235" xr:uid="{00000000-0005-0000-0000-0000E4000000}"/>
    <cellStyle name="20% - Акцент6 4 5" xfId="236" xr:uid="{00000000-0005-0000-0000-0000E5000000}"/>
    <cellStyle name="20% - Акцент6 4 6" xfId="237" xr:uid="{00000000-0005-0000-0000-0000E6000000}"/>
    <cellStyle name="20% - Акцент6 4 7" xfId="238" xr:uid="{00000000-0005-0000-0000-0000E7000000}"/>
    <cellStyle name="20% - Акцент6 4_Книга1 (12)" xfId="239" xr:uid="{00000000-0005-0000-0000-0000E8000000}"/>
    <cellStyle name="40% - Accent1" xfId="240" xr:uid="{00000000-0005-0000-0000-0000E9000000}"/>
    <cellStyle name="40% - Accent2" xfId="241" xr:uid="{00000000-0005-0000-0000-0000EA000000}"/>
    <cellStyle name="40% - Accent3" xfId="242" xr:uid="{00000000-0005-0000-0000-0000EB000000}"/>
    <cellStyle name="40% - Accent4" xfId="243" xr:uid="{00000000-0005-0000-0000-0000EC000000}"/>
    <cellStyle name="40% - Accent5" xfId="244" xr:uid="{00000000-0005-0000-0000-0000ED000000}"/>
    <cellStyle name="40% - Accent6" xfId="245" xr:uid="{00000000-0005-0000-0000-0000EE000000}"/>
    <cellStyle name="40% - Акцент1 2" xfId="246" xr:uid="{00000000-0005-0000-0000-0000EF000000}"/>
    <cellStyle name="40% - Акцент1 2 2" xfId="247" xr:uid="{00000000-0005-0000-0000-0000F0000000}"/>
    <cellStyle name="40% - Акцент1 2 2 2" xfId="248" xr:uid="{00000000-0005-0000-0000-0000F1000000}"/>
    <cellStyle name="40% - Акцент1 2 3" xfId="249" xr:uid="{00000000-0005-0000-0000-0000F2000000}"/>
    <cellStyle name="40% - Акцент1 2 3 2" xfId="250" xr:uid="{00000000-0005-0000-0000-0000F3000000}"/>
    <cellStyle name="40% - Акцент1 2 4" xfId="251" xr:uid="{00000000-0005-0000-0000-0000F4000000}"/>
    <cellStyle name="40% - Акцент1 2 4 2" xfId="252" xr:uid="{00000000-0005-0000-0000-0000F5000000}"/>
    <cellStyle name="40% - Акцент1 2 5" xfId="253" xr:uid="{00000000-0005-0000-0000-0000F6000000}"/>
    <cellStyle name="40% - Акцент1 2 6" xfId="254" xr:uid="{00000000-0005-0000-0000-0000F7000000}"/>
    <cellStyle name="40% - Акцент1 2 7" xfId="255" xr:uid="{00000000-0005-0000-0000-0000F8000000}"/>
    <cellStyle name="40% - Акцент1 2_Книга1 (12)" xfId="256" xr:uid="{00000000-0005-0000-0000-0000F9000000}"/>
    <cellStyle name="40% - Акцент1 3" xfId="257" xr:uid="{00000000-0005-0000-0000-0000FA000000}"/>
    <cellStyle name="40% - Акцент1 3 2" xfId="258" xr:uid="{00000000-0005-0000-0000-0000FB000000}"/>
    <cellStyle name="40% - Акцент1 3 3" xfId="259" xr:uid="{00000000-0005-0000-0000-0000FC000000}"/>
    <cellStyle name="40% - Акцент1 3 4" xfId="260" xr:uid="{00000000-0005-0000-0000-0000FD000000}"/>
    <cellStyle name="40% - Акцент1 3 5" xfId="261" xr:uid="{00000000-0005-0000-0000-0000FE000000}"/>
    <cellStyle name="40% - Акцент1 3 6" xfId="262" xr:uid="{00000000-0005-0000-0000-0000FF000000}"/>
    <cellStyle name="40% - Акцент1 3 7" xfId="263" xr:uid="{00000000-0005-0000-0000-000000010000}"/>
    <cellStyle name="40% - Акцент1 3_Книга1 (12)" xfId="264" xr:uid="{00000000-0005-0000-0000-000001010000}"/>
    <cellStyle name="40% - Акцент1 4" xfId="265" xr:uid="{00000000-0005-0000-0000-000002010000}"/>
    <cellStyle name="40% - Акцент1 4 2" xfId="266" xr:uid="{00000000-0005-0000-0000-000003010000}"/>
    <cellStyle name="40% - Акцент1 4 3" xfId="267" xr:uid="{00000000-0005-0000-0000-000004010000}"/>
    <cellStyle name="40% - Акцент1 4 4" xfId="268" xr:uid="{00000000-0005-0000-0000-000005010000}"/>
    <cellStyle name="40% - Акцент1 4 5" xfId="269" xr:uid="{00000000-0005-0000-0000-000006010000}"/>
    <cellStyle name="40% - Акцент1 4 6" xfId="270" xr:uid="{00000000-0005-0000-0000-000007010000}"/>
    <cellStyle name="40% - Акцент1 4 7" xfId="271" xr:uid="{00000000-0005-0000-0000-000008010000}"/>
    <cellStyle name="40% - Акцент1 4_Книга1 (12)" xfId="272" xr:uid="{00000000-0005-0000-0000-000009010000}"/>
    <cellStyle name="40% - Акцент2 2" xfId="273" xr:uid="{00000000-0005-0000-0000-00000A010000}"/>
    <cellStyle name="40% - Акцент2 2 2" xfId="274" xr:uid="{00000000-0005-0000-0000-00000B010000}"/>
    <cellStyle name="40% - Акцент2 2 2 2" xfId="275" xr:uid="{00000000-0005-0000-0000-00000C010000}"/>
    <cellStyle name="40% - Акцент2 2 3" xfId="276" xr:uid="{00000000-0005-0000-0000-00000D010000}"/>
    <cellStyle name="40% - Акцент2 2 3 2" xfId="277" xr:uid="{00000000-0005-0000-0000-00000E010000}"/>
    <cellStyle name="40% - Акцент2 2 4" xfId="278" xr:uid="{00000000-0005-0000-0000-00000F010000}"/>
    <cellStyle name="40% - Акцент2 2 4 2" xfId="279" xr:uid="{00000000-0005-0000-0000-000010010000}"/>
    <cellStyle name="40% - Акцент2 2 5" xfId="280" xr:uid="{00000000-0005-0000-0000-000011010000}"/>
    <cellStyle name="40% - Акцент2 2 6" xfId="281" xr:uid="{00000000-0005-0000-0000-000012010000}"/>
    <cellStyle name="40% - Акцент2 2 7" xfId="282" xr:uid="{00000000-0005-0000-0000-000013010000}"/>
    <cellStyle name="40% - Акцент2 2_Книга1 (12)" xfId="283" xr:uid="{00000000-0005-0000-0000-000014010000}"/>
    <cellStyle name="40% - Акцент2 3" xfId="284" xr:uid="{00000000-0005-0000-0000-000015010000}"/>
    <cellStyle name="40% - Акцент2 3 2" xfId="285" xr:uid="{00000000-0005-0000-0000-000016010000}"/>
    <cellStyle name="40% - Акцент2 3 3" xfId="286" xr:uid="{00000000-0005-0000-0000-000017010000}"/>
    <cellStyle name="40% - Акцент2 3 4" xfId="287" xr:uid="{00000000-0005-0000-0000-000018010000}"/>
    <cellStyle name="40% - Акцент2 3 5" xfId="288" xr:uid="{00000000-0005-0000-0000-000019010000}"/>
    <cellStyle name="40% - Акцент2 3 6" xfId="289" xr:uid="{00000000-0005-0000-0000-00001A010000}"/>
    <cellStyle name="40% - Акцент2 3 7" xfId="290" xr:uid="{00000000-0005-0000-0000-00001B010000}"/>
    <cellStyle name="40% - Акцент2 3_Книга1 (12)" xfId="291" xr:uid="{00000000-0005-0000-0000-00001C010000}"/>
    <cellStyle name="40% - Акцент2 4" xfId="292" xr:uid="{00000000-0005-0000-0000-00001D010000}"/>
    <cellStyle name="40% - Акцент2 4 2" xfId="293" xr:uid="{00000000-0005-0000-0000-00001E010000}"/>
    <cellStyle name="40% - Акцент2 4 3" xfId="294" xr:uid="{00000000-0005-0000-0000-00001F010000}"/>
    <cellStyle name="40% - Акцент2 4 4" xfId="295" xr:uid="{00000000-0005-0000-0000-000020010000}"/>
    <cellStyle name="40% - Акцент2 4 5" xfId="296" xr:uid="{00000000-0005-0000-0000-000021010000}"/>
    <cellStyle name="40% - Акцент2 4 6" xfId="297" xr:uid="{00000000-0005-0000-0000-000022010000}"/>
    <cellStyle name="40% - Акцент2 4 7" xfId="298" xr:uid="{00000000-0005-0000-0000-000023010000}"/>
    <cellStyle name="40% - Акцент2 4_Книга1 (12)" xfId="299" xr:uid="{00000000-0005-0000-0000-000024010000}"/>
    <cellStyle name="40% - Акцент3 2" xfId="300" xr:uid="{00000000-0005-0000-0000-000025010000}"/>
    <cellStyle name="40% - Акцент3 2 2" xfId="301" xr:uid="{00000000-0005-0000-0000-000026010000}"/>
    <cellStyle name="40% - Акцент3 2 2 2" xfId="302" xr:uid="{00000000-0005-0000-0000-000027010000}"/>
    <cellStyle name="40% - Акцент3 2 3" xfId="303" xr:uid="{00000000-0005-0000-0000-000028010000}"/>
    <cellStyle name="40% - Акцент3 2 3 2" xfId="304" xr:uid="{00000000-0005-0000-0000-000029010000}"/>
    <cellStyle name="40% - Акцент3 2 4" xfId="305" xr:uid="{00000000-0005-0000-0000-00002A010000}"/>
    <cellStyle name="40% - Акцент3 2 4 2" xfId="306" xr:uid="{00000000-0005-0000-0000-00002B010000}"/>
    <cellStyle name="40% - Акцент3 2 5" xfId="307" xr:uid="{00000000-0005-0000-0000-00002C010000}"/>
    <cellStyle name="40% - Акцент3 2 6" xfId="308" xr:uid="{00000000-0005-0000-0000-00002D010000}"/>
    <cellStyle name="40% - Акцент3 2 7" xfId="309" xr:uid="{00000000-0005-0000-0000-00002E010000}"/>
    <cellStyle name="40% - Акцент3 2_Книга1 (12)" xfId="310" xr:uid="{00000000-0005-0000-0000-00002F010000}"/>
    <cellStyle name="40% - Акцент3 3" xfId="311" xr:uid="{00000000-0005-0000-0000-000030010000}"/>
    <cellStyle name="40% - Акцент3 3 2" xfId="312" xr:uid="{00000000-0005-0000-0000-000031010000}"/>
    <cellStyle name="40% - Акцент3 3 3" xfId="313" xr:uid="{00000000-0005-0000-0000-000032010000}"/>
    <cellStyle name="40% - Акцент3 3 4" xfId="314" xr:uid="{00000000-0005-0000-0000-000033010000}"/>
    <cellStyle name="40% - Акцент3 3 5" xfId="315" xr:uid="{00000000-0005-0000-0000-000034010000}"/>
    <cellStyle name="40% - Акцент3 3 6" xfId="316" xr:uid="{00000000-0005-0000-0000-000035010000}"/>
    <cellStyle name="40% - Акцент3 3 7" xfId="317" xr:uid="{00000000-0005-0000-0000-000036010000}"/>
    <cellStyle name="40% - Акцент3 3_Книга1 (12)" xfId="318" xr:uid="{00000000-0005-0000-0000-000037010000}"/>
    <cellStyle name="40% - Акцент3 4" xfId="319" xr:uid="{00000000-0005-0000-0000-000038010000}"/>
    <cellStyle name="40% - Акцент3 4 2" xfId="320" xr:uid="{00000000-0005-0000-0000-000039010000}"/>
    <cellStyle name="40% - Акцент3 4 3" xfId="321" xr:uid="{00000000-0005-0000-0000-00003A010000}"/>
    <cellStyle name="40% - Акцент3 4 4" xfId="322" xr:uid="{00000000-0005-0000-0000-00003B010000}"/>
    <cellStyle name="40% - Акцент3 4 5" xfId="323" xr:uid="{00000000-0005-0000-0000-00003C010000}"/>
    <cellStyle name="40% - Акцент3 4 6" xfId="324" xr:uid="{00000000-0005-0000-0000-00003D010000}"/>
    <cellStyle name="40% - Акцент3 4 7" xfId="325" xr:uid="{00000000-0005-0000-0000-00003E010000}"/>
    <cellStyle name="40% - Акцент3 4_Книга1 (12)" xfId="326" xr:uid="{00000000-0005-0000-0000-00003F010000}"/>
    <cellStyle name="40% - Акцент4 2" xfId="327" xr:uid="{00000000-0005-0000-0000-000040010000}"/>
    <cellStyle name="40% - Акцент4 2 2" xfId="328" xr:uid="{00000000-0005-0000-0000-000041010000}"/>
    <cellStyle name="40% - Акцент4 2 2 2" xfId="329" xr:uid="{00000000-0005-0000-0000-000042010000}"/>
    <cellStyle name="40% - Акцент4 2 3" xfId="330" xr:uid="{00000000-0005-0000-0000-000043010000}"/>
    <cellStyle name="40% - Акцент4 2 3 2" xfId="331" xr:uid="{00000000-0005-0000-0000-000044010000}"/>
    <cellStyle name="40% - Акцент4 2 4" xfId="332" xr:uid="{00000000-0005-0000-0000-000045010000}"/>
    <cellStyle name="40% - Акцент4 2 4 2" xfId="333" xr:uid="{00000000-0005-0000-0000-000046010000}"/>
    <cellStyle name="40% - Акцент4 2 5" xfId="334" xr:uid="{00000000-0005-0000-0000-000047010000}"/>
    <cellStyle name="40% - Акцент4 2 6" xfId="335" xr:uid="{00000000-0005-0000-0000-000048010000}"/>
    <cellStyle name="40% - Акцент4 2 7" xfId="336" xr:uid="{00000000-0005-0000-0000-000049010000}"/>
    <cellStyle name="40% - Акцент4 2_Книга1 (12)" xfId="337" xr:uid="{00000000-0005-0000-0000-00004A010000}"/>
    <cellStyle name="40% - Акцент4 3" xfId="338" xr:uid="{00000000-0005-0000-0000-00004B010000}"/>
    <cellStyle name="40% - Акцент4 3 2" xfId="339" xr:uid="{00000000-0005-0000-0000-00004C010000}"/>
    <cellStyle name="40% - Акцент4 3 3" xfId="340" xr:uid="{00000000-0005-0000-0000-00004D010000}"/>
    <cellStyle name="40% - Акцент4 3 4" xfId="341" xr:uid="{00000000-0005-0000-0000-00004E010000}"/>
    <cellStyle name="40% - Акцент4 3 5" xfId="342" xr:uid="{00000000-0005-0000-0000-00004F010000}"/>
    <cellStyle name="40% - Акцент4 3 6" xfId="343" xr:uid="{00000000-0005-0000-0000-000050010000}"/>
    <cellStyle name="40% - Акцент4 3 7" xfId="344" xr:uid="{00000000-0005-0000-0000-000051010000}"/>
    <cellStyle name="40% - Акцент4 3_Книга1 (12)" xfId="345" xr:uid="{00000000-0005-0000-0000-000052010000}"/>
    <cellStyle name="40% - Акцент4 4" xfId="346" xr:uid="{00000000-0005-0000-0000-000053010000}"/>
    <cellStyle name="40% - Акцент4 4 2" xfId="347" xr:uid="{00000000-0005-0000-0000-000054010000}"/>
    <cellStyle name="40% - Акцент4 4 3" xfId="348" xr:uid="{00000000-0005-0000-0000-000055010000}"/>
    <cellStyle name="40% - Акцент4 4 4" xfId="349" xr:uid="{00000000-0005-0000-0000-000056010000}"/>
    <cellStyle name="40% - Акцент4 4 5" xfId="350" xr:uid="{00000000-0005-0000-0000-000057010000}"/>
    <cellStyle name="40% - Акцент4 4 6" xfId="351" xr:uid="{00000000-0005-0000-0000-000058010000}"/>
    <cellStyle name="40% - Акцент4 4 7" xfId="352" xr:uid="{00000000-0005-0000-0000-000059010000}"/>
    <cellStyle name="40% - Акцент4 4_Книга1 (12)" xfId="353" xr:uid="{00000000-0005-0000-0000-00005A010000}"/>
    <cellStyle name="40% - Акцент5 2" xfId="354" xr:uid="{00000000-0005-0000-0000-00005B010000}"/>
    <cellStyle name="40% - Акцент5 2 2" xfId="355" xr:uid="{00000000-0005-0000-0000-00005C010000}"/>
    <cellStyle name="40% - Акцент5 2 2 2" xfId="356" xr:uid="{00000000-0005-0000-0000-00005D010000}"/>
    <cellStyle name="40% - Акцент5 2 3" xfId="357" xr:uid="{00000000-0005-0000-0000-00005E010000}"/>
    <cellStyle name="40% - Акцент5 2 3 2" xfId="358" xr:uid="{00000000-0005-0000-0000-00005F010000}"/>
    <cellStyle name="40% - Акцент5 2 4" xfId="359" xr:uid="{00000000-0005-0000-0000-000060010000}"/>
    <cellStyle name="40% - Акцент5 2 4 2" xfId="360" xr:uid="{00000000-0005-0000-0000-000061010000}"/>
    <cellStyle name="40% - Акцент5 2 5" xfId="361" xr:uid="{00000000-0005-0000-0000-000062010000}"/>
    <cellStyle name="40% - Акцент5 2 6" xfId="362" xr:uid="{00000000-0005-0000-0000-000063010000}"/>
    <cellStyle name="40% - Акцент5 2 7" xfId="363" xr:uid="{00000000-0005-0000-0000-000064010000}"/>
    <cellStyle name="40% - Акцент5 2_Книга1 (12)" xfId="364" xr:uid="{00000000-0005-0000-0000-000065010000}"/>
    <cellStyle name="40% - Акцент5 3" xfId="365" xr:uid="{00000000-0005-0000-0000-000066010000}"/>
    <cellStyle name="40% - Акцент5 3 2" xfId="366" xr:uid="{00000000-0005-0000-0000-000067010000}"/>
    <cellStyle name="40% - Акцент5 3 3" xfId="367" xr:uid="{00000000-0005-0000-0000-000068010000}"/>
    <cellStyle name="40% - Акцент5 3 4" xfId="368" xr:uid="{00000000-0005-0000-0000-000069010000}"/>
    <cellStyle name="40% - Акцент5 3 5" xfId="369" xr:uid="{00000000-0005-0000-0000-00006A010000}"/>
    <cellStyle name="40% - Акцент5 3 6" xfId="370" xr:uid="{00000000-0005-0000-0000-00006B010000}"/>
    <cellStyle name="40% - Акцент5 3 7" xfId="371" xr:uid="{00000000-0005-0000-0000-00006C010000}"/>
    <cellStyle name="40% - Акцент5 3_Книга1 (12)" xfId="372" xr:uid="{00000000-0005-0000-0000-00006D010000}"/>
    <cellStyle name="40% - Акцент5 4" xfId="373" xr:uid="{00000000-0005-0000-0000-00006E010000}"/>
    <cellStyle name="40% - Акцент5 4 2" xfId="374" xr:uid="{00000000-0005-0000-0000-00006F010000}"/>
    <cellStyle name="40% - Акцент5 4 3" xfId="375" xr:uid="{00000000-0005-0000-0000-000070010000}"/>
    <cellStyle name="40% - Акцент5 4 4" xfId="376" xr:uid="{00000000-0005-0000-0000-000071010000}"/>
    <cellStyle name="40% - Акцент5 4 5" xfId="377" xr:uid="{00000000-0005-0000-0000-000072010000}"/>
    <cellStyle name="40% - Акцент5 4 6" xfId="378" xr:uid="{00000000-0005-0000-0000-000073010000}"/>
    <cellStyle name="40% - Акцент5 4 7" xfId="379" xr:uid="{00000000-0005-0000-0000-000074010000}"/>
    <cellStyle name="40% - Акцент5 4_Книга1 (12)" xfId="380" xr:uid="{00000000-0005-0000-0000-000075010000}"/>
    <cellStyle name="40% - Акцент6 2" xfId="381" xr:uid="{00000000-0005-0000-0000-000076010000}"/>
    <cellStyle name="40% - Акцент6 2 2" xfId="382" xr:uid="{00000000-0005-0000-0000-000077010000}"/>
    <cellStyle name="40% - Акцент6 2 2 2" xfId="383" xr:uid="{00000000-0005-0000-0000-000078010000}"/>
    <cellStyle name="40% - Акцент6 2 3" xfId="384" xr:uid="{00000000-0005-0000-0000-000079010000}"/>
    <cellStyle name="40% - Акцент6 2 3 2" xfId="385" xr:uid="{00000000-0005-0000-0000-00007A010000}"/>
    <cellStyle name="40% - Акцент6 2 4" xfId="386" xr:uid="{00000000-0005-0000-0000-00007B010000}"/>
    <cellStyle name="40% - Акцент6 2 4 2" xfId="387" xr:uid="{00000000-0005-0000-0000-00007C010000}"/>
    <cellStyle name="40% - Акцент6 2 5" xfId="388" xr:uid="{00000000-0005-0000-0000-00007D010000}"/>
    <cellStyle name="40% - Акцент6 2 6" xfId="389" xr:uid="{00000000-0005-0000-0000-00007E010000}"/>
    <cellStyle name="40% - Акцент6 2 7" xfId="390" xr:uid="{00000000-0005-0000-0000-00007F010000}"/>
    <cellStyle name="40% - Акцент6 2_Книга1 (12)" xfId="391" xr:uid="{00000000-0005-0000-0000-000080010000}"/>
    <cellStyle name="40% - Акцент6 3" xfId="392" xr:uid="{00000000-0005-0000-0000-000081010000}"/>
    <cellStyle name="40% - Акцент6 3 2" xfId="393" xr:uid="{00000000-0005-0000-0000-000082010000}"/>
    <cellStyle name="40% - Акцент6 3 3" xfId="394" xr:uid="{00000000-0005-0000-0000-000083010000}"/>
    <cellStyle name="40% - Акцент6 3 4" xfId="395" xr:uid="{00000000-0005-0000-0000-000084010000}"/>
    <cellStyle name="40% - Акцент6 3 5" xfId="396" xr:uid="{00000000-0005-0000-0000-000085010000}"/>
    <cellStyle name="40% - Акцент6 3 6" xfId="397" xr:uid="{00000000-0005-0000-0000-000086010000}"/>
    <cellStyle name="40% - Акцент6 3 7" xfId="398" xr:uid="{00000000-0005-0000-0000-000087010000}"/>
    <cellStyle name="40% - Акцент6 3_Книга1 (12)" xfId="399" xr:uid="{00000000-0005-0000-0000-000088010000}"/>
    <cellStyle name="40% - Акцент6 4" xfId="400" xr:uid="{00000000-0005-0000-0000-000089010000}"/>
    <cellStyle name="40% - Акцент6 4 2" xfId="401" xr:uid="{00000000-0005-0000-0000-00008A010000}"/>
    <cellStyle name="40% - Акцент6 4 3" xfId="402" xr:uid="{00000000-0005-0000-0000-00008B010000}"/>
    <cellStyle name="40% - Акцент6 4 4" xfId="403" xr:uid="{00000000-0005-0000-0000-00008C010000}"/>
    <cellStyle name="40% - Акцент6 4 5" xfId="404" xr:uid="{00000000-0005-0000-0000-00008D010000}"/>
    <cellStyle name="40% - Акцент6 4 6" xfId="405" xr:uid="{00000000-0005-0000-0000-00008E010000}"/>
    <cellStyle name="40% - Акцент6 4 7" xfId="406" xr:uid="{00000000-0005-0000-0000-00008F010000}"/>
    <cellStyle name="40% - Акцент6 4_Книга1 (12)" xfId="407" xr:uid="{00000000-0005-0000-0000-000090010000}"/>
    <cellStyle name="60% - Accent1" xfId="408" xr:uid="{00000000-0005-0000-0000-000091010000}"/>
    <cellStyle name="60% - Accent2" xfId="409" xr:uid="{00000000-0005-0000-0000-000092010000}"/>
    <cellStyle name="60% - Accent3" xfId="410" xr:uid="{00000000-0005-0000-0000-000093010000}"/>
    <cellStyle name="60% - Accent4" xfId="411" xr:uid="{00000000-0005-0000-0000-000094010000}"/>
    <cellStyle name="60% - Accent5" xfId="412" xr:uid="{00000000-0005-0000-0000-000095010000}"/>
    <cellStyle name="60% - Accent6" xfId="413" xr:uid="{00000000-0005-0000-0000-000096010000}"/>
    <cellStyle name="60% - Акцент1 2" xfId="414" xr:uid="{00000000-0005-0000-0000-000097010000}"/>
    <cellStyle name="60% - Акцент1 2 2" xfId="415" xr:uid="{00000000-0005-0000-0000-000098010000}"/>
    <cellStyle name="60% - Акцент1 2 2 2" xfId="416" xr:uid="{00000000-0005-0000-0000-000099010000}"/>
    <cellStyle name="60% - Акцент1 2 2 2 2" xfId="417" xr:uid="{00000000-0005-0000-0000-00009A010000}"/>
    <cellStyle name="60% - Акцент1 2 2 3" xfId="418" xr:uid="{00000000-0005-0000-0000-00009B010000}"/>
    <cellStyle name="60% - Акцент1 2 3" xfId="419" xr:uid="{00000000-0005-0000-0000-00009C010000}"/>
    <cellStyle name="60% - Акцент1 2 3 2" xfId="420" xr:uid="{00000000-0005-0000-0000-00009D010000}"/>
    <cellStyle name="60% - Акцент1 2 3 2 2" xfId="421" xr:uid="{00000000-0005-0000-0000-00009E010000}"/>
    <cellStyle name="60% - Акцент1 2 3 3" xfId="422" xr:uid="{00000000-0005-0000-0000-00009F010000}"/>
    <cellStyle name="60% - Акцент1 2 4" xfId="423" xr:uid="{00000000-0005-0000-0000-0000A0010000}"/>
    <cellStyle name="60% - Акцент1 2 4 2" xfId="424" xr:uid="{00000000-0005-0000-0000-0000A1010000}"/>
    <cellStyle name="60% - Акцент1 2 4 2 2" xfId="425" xr:uid="{00000000-0005-0000-0000-0000A2010000}"/>
    <cellStyle name="60% - Акцент1 2 4 3" xfId="426" xr:uid="{00000000-0005-0000-0000-0000A3010000}"/>
    <cellStyle name="60% - Акцент1 2 5" xfId="427" xr:uid="{00000000-0005-0000-0000-0000A4010000}"/>
    <cellStyle name="60% - Акцент1 2 5 2" xfId="428" xr:uid="{00000000-0005-0000-0000-0000A5010000}"/>
    <cellStyle name="60% - Акцент2 2" xfId="429" xr:uid="{00000000-0005-0000-0000-0000A6010000}"/>
    <cellStyle name="60% - Акцент2 2 2" xfId="430" xr:uid="{00000000-0005-0000-0000-0000A7010000}"/>
    <cellStyle name="60% - Акцент2 2 2 2" xfId="431" xr:uid="{00000000-0005-0000-0000-0000A8010000}"/>
    <cellStyle name="60% - Акцент2 2 2 2 2" xfId="432" xr:uid="{00000000-0005-0000-0000-0000A9010000}"/>
    <cellStyle name="60% - Акцент2 2 2 3" xfId="433" xr:uid="{00000000-0005-0000-0000-0000AA010000}"/>
    <cellStyle name="60% - Акцент2 2 3" xfId="434" xr:uid="{00000000-0005-0000-0000-0000AB010000}"/>
    <cellStyle name="60% - Акцент2 2 3 2" xfId="435" xr:uid="{00000000-0005-0000-0000-0000AC010000}"/>
    <cellStyle name="60% - Акцент2 2 3 2 2" xfId="436" xr:uid="{00000000-0005-0000-0000-0000AD010000}"/>
    <cellStyle name="60% - Акцент2 2 3 3" xfId="437" xr:uid="{00000000-0005-0000-0000-0000AE010000}"/>
    <cellStyle name="60% - Акцент2 2 4" xfId="438" xr:uid="{00000000-0005-0000-0000-0000AF010000}"/>
    <cellStyle name="60% - Акцент2 2 4 2" xfId="439" xr:uid="{00000000-0005-0000-0000-0000B0010000}"/>
    <cellStyle name="60% - Акцент2 2 4 2 2" xfId="440" xr:uid="{00000000-0005-0000-0000-0000B1010000}"/>
    <cellStyle name="60% - Акцент2 2 4 3" xfId="441" xr:uid="{00000000-0005-0000-0000-0000B2010000}"/>
    <cellStyle name="60% - Акцент2 2 5" xfId="442" xr:uid="{00000000-0005-0000-0000-0000B3010000}"/>
    <cellStyle name="60% - Акцент2 2 5 2" xfId="443" xr:uid="{00000000-0005-0000-0000-0000B4010000}"/>
    <cellStyle name="60% - Акцент3 2" xfId="444" xr:uid="{00000000-0005-0000-0000-0000B5010000}"/>
    <cellStyle name="60% - Акцент3 2 2" xfId="445" xr:uid="{00000000-0005-0000-0000-0000B6010000}"/>
    <cellStyle name="60% - Акцент3 2 2 2" xfId="446" xr:uid="{00000000-0005-0000-0000-0000B7010000}"/>
    <cellStyle name="60% - Акцент3 2 2 2 2" xfId="447" xr:uid="{00000000-0005-0000-0000-0000B8010000}"/>
    <cellStyle name="60% - Акцент3 2 2 3" xfId="448" xr:uid="{00000000-0005-0000-0000-0000B9010000}"/>
    <cellStyle name="60% - Акцент3 2 3" xfId="449" xr:uid="{00000000-0005-0000-0000-0000BA010000}"/>
    <cellStyle name="60% - Акцент3 2 3 2" xfId="450" xr:uid="{00000000-0005-0000-0000-0000BB010000}"/>
    <cellStyle name="60% - Акцент3 2 3 2 2" xfId="451" xr:uid="{00000000-0005-0000-0000-0000BC010000}"/>
    <cellStyle name="60% - Акцент3 2 3 3" xfId="452" xr:uid="{00000000-0005-0000-0000-0000BD010000}"/>
    <cellStyle name="60% - Акцент3 2 4" xfId="453" xr:uid="{00000000-0005-0000-0000-0000BE010000}"/>
    <cellStyle name="60% - Акцент3 2 4 2" xfId="454" xr:uid="{00000000-0005-0000-0000-0000BF010000}"/>
    <cellStyle name="60% - Акцент3 2 4 2 2" xfId="455" xr:uid="{00000000-0005-0000-0000-0000C0010000}"/>
    <cellStyle name="60% - Акцент3 2 4 3" xfId="456" xr:uid="{00000000-0005-0000-0000-0000C1010000}"/>
    <cellStyle name="60% - Акцент3 2 5" xfId="457" xr:uid="{00000000-0005-0000-0000-0000C2010000}"/>
    <cellStyle name="60% - Акцент3 2 5 2" xfId="458" xr:uid="{00000000-0005-0000-0000-0000C3010000}"/>
    <cellStyle name="60% - Акцент4 2" xfId="459" xr:uid="{00000000-0005-0000-0000-0000C4010000}"/>
    <cellStyle name="60% - Акцент4 2 2" xfId="460" xr:uid="{00000000-0005-0000-0000-0000C5010000}"/>
    <cellStyle name="60% - Акцент4 2 2 2" xfId="461" xr:uid="{00000000-0005-0000-0000-0000C6010000}"/>
    <cellStyle name="60% - Акцент4 2 2 2 2" xfId="462" xr:uid="{00000000-0005-0000-0000-0000C7010000}"/>
    <cellStyle name="60% - Акцент4 2 2 3" xfId="463" xr:uid="{00000000-0005-0000-0000-0000C8010000}"/>
    <cellStyle name="60% - Акцент4 2 3" xfId="464" xr:uid="{00000000-0005-0000-0000-0000C9010000}"/>
    <cellStyle name="60% - Акцент4 2 3 2" xfId="465" xr:uid="{00000000-0005-0000-0000-0000CA010000}"/>
    <cellStyle name="60% - Акцент4 2 3 2 2" xfId="466" xr:uid="{00000000-0005-0000-0000-0000CB010000}"/>
    <cellStyle name="60% - Акцент4 2 3 3" xfId="467" xr:uid="{00000000-0005-0000-0000-0000CC010000}"/>
    <cellStyle name="60% - Акцент4 2 4" xfId="468" xr:uid="{00000000-0005-0000-0000-0000CD010000}"/>
    <cellStyle name="60% - Акцент4 2 4 2" xfId="469" xr:uid="{00000000-0005-0000-0000-0000CE010000}"/>
    <cellStyle name="60% - Акцент4 2 4 2 2" xfId="470" xr:uid="{00000000-0005-0000-0000-0000CF010000}"/>
    <cellStyle name="60% - Акцент4 2 4 3" xfId="471" xr:uid="{00000000-0005-0000-0000-0000D0010000}"/>
    <cellStyle name="60% - Акцент4 2 5" xfId="472" xr:uid="{00000000-0005-0000-0000-0000D1010000}"/>
    <cellStyle name="60% - Акцент4 2 5 2" xfId="473" xr:uid="{00000000-0005-0000-0000-0000D2010000}"/>
    <cellStyle name="60% - Акцент5 2" xfId="474" xr:uid="{00000000-0005-0000-0000-0000D3010000}"/>
    <cellStyle name="60% - Акцент5 2 2" xfId="475" xr:uid="{00000000-0005-0000-0000-0000D4010000}"/>
    <cellStyle name="60% - Акцент5 2 2 2" xfId="476" xr:uid="{00000000-0005-0000-0000-0000D5010000}"/>
    <cellStyle name="60% - Акцент5 2 2 2 2" xfId="477" xr:uid="{00000000-0005-0000-0000-0000D6010000}"/>
    <cellStyle name="60% - Акцент5 2 2 3" xfId="478" xr:uid="{00000000-0005-0000-0000-0000D7010000}"/>
    <cellStyle name="60% - Акцент5 2 3" xfId="479" xr:uid="{00000000-0005-0000-0000-0000D8010000}"/>
    <cellStyle name="60% - Акцент5 2 3 2" xfId="480" xr:uid="{00000000-0005-0000-0000-0000D9010000}"/>
    <cellStyle name="60% - Акцент5 2 3 2 2" xfId="481" xr:uid="{00000000-0005-0000-0000-0000DA010000}"/>
    <cellStyle name="60% - Акцент5 2 3 3" xfId="482" xr:uid="{00000000-0005-0000-0000-0000DB010000}"/>
    <cellStyle name="60% - Акцент5 2 4" xfId="483" xr:uid="{00000000-0005-0000-0000-0000DC010000}"/>
    <cellStyle name="60% - Акцент5 2 4 2" xfId="484" xr:uid="{00000000-0005-0000-0000-0000DD010000}"/>
    <cellStyle name="60% - Акцент5 2 4 2 2" xfId="485" xr:uid="{00000000-0005-0000-0000-0000DE010000}"/>
    <cellStyle name="60% - Акцент5 2 4 3" xfId="486" xr:uid="{00000000-0005-0000-0000-0000DF010000}"/>
    <cellStyle name="60% - Акцент5 2 5" xfId="487" xr:uid="{00000000-0005-0000-0000-0000E0010000}"/>
    <cellStyle name="60% - Акцент5 2 5 2" xfId="488" xr:uid="{00000000-0005-0000-0000-0000E1010000}"/>
    <cellStyle name="60% - Акцент6 2" xfId="489" xr:uid="{00000000-0005-0000-0000-0000E2010000}"/>
    <cellStyle name="60% - Акцент6 2 2" xfId="490" xr:uid="{00000000-0005-0000-0000-0000E3010000}"/>
    <cellStyle name="60% - Акцент6 2 2 2" xfId="491" xr:uid="{00000000-0005-0000-0000-0000E4010000}"/>
    <cellStyle name="60% - Акцент6 2 2 2 2" xfId="492" xr:uid="{00000000-0005-0000-0000-0000E5010000}"/>
    <cellStyle name="60% - Акцент6 2 2 3" xfId="493" xr:uid="{00000000-0005-0000-0000-0000E6010000}"/>
    <cellStyle name="60% - Акцент6 2 3" xfId="494" xr:uid="{00000000-0005-0000-0000-0000E7010000}"/>
    <cellStyle name="60% - Акцент6 2 3 2" xfId="495" xr:uid="{00000000-0005-0000-0000-0000E8010000}"/>
    <cellStyle name="60% - Акцент6 2 3 2 2" xfId="496" xr:uid="{00000000-0005-0000-0000-0000E9010000}"/>
    <cellStyle name="60% - Акцент6 2 3 3" xfId="497" xr:uid="{00000000-0005-0000-0000-0000EA010000}"/>
    <cellStyle name="60% - Акцент6 2 4" xfId="498" xr:uid="{00000000-0005-0000-0000-0000EB010000}"/>
    <cellStyle name="60% - Акцент6 2 4 2" xfId="499" xr:uid="{00000000-0005-0000-0000-0000EC010000}"/>
    <cellStyle name="60% - Акцент6 2 4 2 2" xfId="500" xr:uid="{00000000-0005-0000-0000-0000ED010000}"/>
    <cellStyle name="60% - Акцент6 2 4 3" xfId="501" xr:uid="{00000000-0005-0000-0000-0000EE010000}"/>
    <cellStyle name="60% - Акцент6 2 5" xfId="502" xr:uid="{00000000-0005-0000-0000-0000EF010000}"/>
    <cellStyle name="60% - Акцент6 2 5 2" xfId="503" xr:uid="{00000000-0005-0000-0000-0000F0010000}"/>
    <cellStyle name="Accent1" xfId="504" xr:uid="{00000000-0005-0000-0000-0000F1010000}"/>
    <cellStyle name="Accent2" xfId="505" xr:uid="{00000000-0005-0000-0000-0000F2010000}"/>
    <cellStyle name="Accent3" xfId="506" xr:uid="{00000000-0005-0000-0000-0000F3010000}"/>
    <cellStyle name="Accent4" xfId="507" xr:uid="{00000000-0005-0000-0000-0000F4010000}"/>
    <cellStyle name="Accent5" xfId="508" xr:uid="{00000000-0005-0000-0000-0000F5010000}"/>
    <cellStyle name="Accent6" xfId="509" xr:uid="{00000000-0005-0000-0000-0000F6010000}"/>
    <cellStyle name="Bad" xfId="510" xr:uid="{00000000-0005-0000-0000-0000F7010000}"/>
    <cellStyle name="Calculation" xfId="511" xr:uid="{00000000-0005-0000-0000-0000F8010000}"/>
    <cellStyle name="Cel6" xfId="512" xr:uid="{00000000-0005-0000-0000-0000F9010000}"/>
    <cellStyle name="Cell1" xfId="513" xr:uid="{00000000-0005-0000-0000-0000FA010000}"/>
    <cellStyle name="Cell2" xfId="514" xr:uid="{00000000-0005-0000-0000-0000FB010000}"/>
    <cellStyle name="Cell3" xfId="515" xr:uid="{00000000-0005-0000-0000-0000FC010000}"/>
    <cellStyle name="Cell4" xfId="516" xr:uid="{00000000-0005-0000-0000-0000FD010000}"/>
    <cellStyle name="Cell5" xfId="517" xr:uid="{00000000-0005-0000-0000-0000FE010000}"/>
    <cellStyle name="Check Cell" xfId="518" xr:uid="{00000000-0005-0000-0000-0000FF010000}"/>
    <cellStyle name="ColLevel_2" xfId="519" xr:uid="{00000000-0005-0000-0000-000000020000}"/>
    <cellStyle name="Column1" xfId="520" xr:uid="{00000000-0005-0000-0000-000001020000}"/>
    <cellStyle name="Column2" xfId="521" xr:uid="{00000000-0005-0000-0000-000002020000}"/>
    <cellStyle name="Column3" xfId="522" xr:uid="{00000000-0005-0000-0000-000003020000}"/>
    <cellStyle name="Column4" xfId="523" xr:uid="{00000000-0005-0000-0000-000004020000}"/>
    <cellStyle name="Column5" xfId="524" xr:uid="{00000000-0005-0000-0000-000005020000}"/>
    <cellStyle name="Column7" xfId="525" xr:uid="{00000000-0005-0000-0000-000006020000}"/>
    <cellStyle name="Comma [0]_irl tel sep5" xfId="526" xr:uid="{00000000-0005-0000-0000-000007020000}"/>
    <cellStyle name="Comma_irl tel sep5" xfId="527" xr:uid="{00000000-0005-0000-0000-000008020000}"/>
    <cellStyle name="Currency [0]_irl tel sep5" xfId="528" xr:uid="{00000000-0005-0000-0000-000009020000}"/>
    <cellStyle name="Currency_irl tel sep5" xfId="529" xr:uid="{00000000-0005-0000-0000-00000A020000}"/>
    <cellStyle name="Date" xfId="530" xr:uid="{00000000-0005-0000-0000-00000B020000}"/>
    <cellStyle name="Dezimal [0]_Compiling Utility Macros" xfId="531" xr:uid="{00000000-0005-0000-0000-00000C020000}"/>
    <cellStyle name="Dezimal_Compiling Utility Macros" xfId="532" xr:uid="{00000000-0005-0000-0000-00000D020000}"/>
    <cellStyle name="Explanatory Text" xfId="533" xr:uid="{00000000-0005-0000-0000-00000E020000}"/>
    <cellStyle name="Fixed" xfId="534" xr:uid="{00000000-0005-0000-0000-00000F020000}"/>
    <cellStyle name="Good" xfId="535" xr:uid="{00000000-0005-0000-0000-000010020000}"/>
    <cellStyle name="header" xfId="536" xr:uid="{00000000-0005-0000-0000-000011020000}"/>
    <cellStyle name="Heading 1" xfId="537" xr:uid="{00000000-0005-0000-0000-000012020000}"/>
    <cellStyle name="Heading 2" xfId="538" xr:uid="{00000000-0005-0000-0000-000013020000}"/>
    <cellStyle name="Heading 3" xfId="539" xr:uid="{00000000-0005-0000-0000-000014020000}"/>
    <cellStyle name="Heading 4" xfId="540" xr:uid="{00000000-0005-0000-0000-000015020000}"/>
    <cellStyle name="Heading1" xfId="541" xr:uid="{00000000-0005-0000-0000-000016020000}"/>
    <cellStyle name="Heading2" xfId="542" xr:uid="{00000000-0005-0000-0000-000017020000}"/>
    <cellStyle name="Heading3" xfId="543" xr:uid="{00000000-0005-0000-0000-000018020000}"/>
    <cellStyle name="Heading4" xfId="544" xr:uid="{00000000-0005-0000-0000-000019020000}"/>
    <cellStyle name="Hyperlink_Fiscal-tabs25-27" xfId="545" xr:uid="{00000000-0005-0000-0000-00001A020000}"/>
    <cellStyle name="Input" xfId="546" xr:uid="{00000000-0005-0000-0000-00001B020000}"/>
    <cellStyle name="Linked Cell" xfId="547" xr:uid="{00000000-0005-0000-0000-00001C020000}"/>
    <cellStyle name="Name1" xfId="548" xr:uid="{00000000-0005-0000-0000-00001D020000}"/>
    <cellStyle name="Name2" xfId="549" xr:uid="{00000000-0005-0000-0000-00001E020000}"/>
    <cellStyle name="Name3" xfId="550" xr:uid="{00000000-0005-0000-0000-00001F020000}"/>
    <cellStyle name="Name4" xfId="551" xr:uid="{00000000-0005-0000-0000-000020020000}"/>
    <cellStyle name="Name5" xfId="552" xr:uid="{00000000-0005-0000-0000-000021020000}"/>
    <cellStyle name="Neutral" xfId="553" xr:uid="{00000000-0005-0000-0000-000022020000}"/>
    <cellStyle name="Nor}al" xfId="554" xr:uid="{00000000-0005-0000-0000-000023020000}"/>
    <cellStyle name="Normal 3" xfId="555" xr:uid="{00000000-0005-0000-0000-000024020000}"/>
    <cellStyle name="Normal_B" xfId="556" xr:uid="{00000000-0005-0000-0000-000025020000}"/>
    <cellStyle name="normбlnм_laroux" xfId="557" xr:uid="{00000000-0005-0000-0000-000026020000}"/>
    <cellStyle name="Note" xfId="558" xr:uid="{00000000-0005-0000-0000-000027020000}"/>
    <cellStyle name="Output" xfId="559" xr:uid="{00000000-0005-0000-0000-000028020000}"/>
    <cellStyle name="S0" xfId="560" xr:uid="{00000000-0005-0000-0000-000029020000}"/>
    <cellStyle name="S0 2" xfId="561" xr:uid="{00000000-0005-0000-0000-00002A020000}"/>
    <cellStyle name="S1" xfId="562" xr:uid="{00000000-0005-0000-0000-00002B020000}"/>
    <cellStyle name="S1 2" xfId="563" xr:uid="{00000000-0005-0000-0000-00002C020000}"/>
    <cellStyle name="S10" xfId="564" xr:uid="{00000000-0005-0000-0000-00002D020000}"/>
    <cellStyle name="S10 2" xfId="565" xr:uid="{00000000-0005-0000-0000-00002E020000}"/>
    <cellStyle name="S10_3. Агрегированная" xfId="566" xr:uid="{00000000-0005-0000-0000-00002F020000}"/>
    <cellStyle name="S2" xfId="567" xr:uid="{00000000-0005-0000-0000-000030020000}"/>
    <cellStyle name="S2 2" xfId="568" xr:uid="{00000000-0005-0000-0000-000031020000}"/>
    <cellStyle name="S2 3" xfId="569" xr:uid="{00000000-0005-0000-0000-000032020000}"/>
    <cellStyle name="S2_14 АУЗР 2012-2014_26.11.11 за минусом 2 прг" xfId="570" xr:uid="{00000000-0005-0000-0000-000033020000}"/>
    <cellStyle name="S3" xfId="571" xr:uid="{00000000-0005-0000-0000-000034020000}"/>
    <cellStyle name="S3 2" xfId="572" xr:uid="{00000000-0005-0000-0000-000035020000}"/>
    <cellStyle name="S3 3" xfId="573" xr:uid="{00000000-0005-0000-0000-000036020000}"/>
    <cellStyle name="S3_14 АУЗР 2012-2014_26.11.11 за минусом 2 прг" xfId="574" xr:uid="{00000000-0005-0000-0000-000037020000}"/>
    <cellStyle name="S4" xfId="575" xr:uid="{00000000-0005-0000-0000-000038020000}"/>
    <cellStyle name="S4 2" xfId="576" xr:uid="{00000000-0005-0000-0000-000039020000}"/>
    <cellStyle name="S4 3" xfId="577" xr:uid="{00000000-0005-0000-0000-00003A020000}"/>
    <cellStyle name="S4_14 АУЗР 2012-2014_26.11.11 за минусом 2 прг" xfId="578" xr:uid="{00000000-0005-0000-0000-00003B020000}"/>
    <cellStyle name="S5" xfId="579" xr:uid="{00000000-0005-0000-0000-00003C020000}"/>
    <cellStyle name="S5 2" xfId="580" xr:uid="{00000000-0005-0000-0000-00003D020000}"/>
    <cellStyle name="S5_16 МСХ 13.09.11 с проблемными" xfId="581" xr:uid="{00000000-0005-0000-0000-00003E020000}"/>
    <cellStyle name="S6" xfId="582" xr:uid="{00000000-0005-0000-0000-00003F020000}"/>
    <cellStyle name="S6 2" xfId="583" xr:uid="{00000000-0005-0000-0000-000040020000}"/>
    <cellStyle name="S7" xfId="584" xr:uid="{00000000-0005-0000-0000-000041020000}"/>
    <cellStyle name="S7 2" xfId="585" xr:uid="{00000000-0005-0000-0000-000042020000}"/>
    <cellStyle name="S8" xfId="586" xr:uid="{00000000-0005-0000-0000-000043020000}"/>
    <cellStyle name="S8 2" xfId="587" xr:uid="{00000000-0005-0000-0000-000044020000}"/>
    <cellStyle name="S9" xfId="588" xr:uid="{00000000-0005-0000-0000-000045020000}"/>
    <cellStyle name="S9 2" xfId="589" xr:uid="{00000000-0005-0000-0000-000046020000}"/>
    <cellStyle name="S9_Копия отраслевые программы_ГПФИИР на 15.09.11" xfId="590" xr:uid="{00000000-0005-0000-0000-000047020000}"/>
    <cellStyle name="SAPBEXaggData" xfId="591" xr:uid="{00000000-0005-0000-0000-000048020000}"/>
    <cellStyle name="SAPBEXaggDataEmph" xfId="592" xr:uid="{00000000-0005-0000-0000-000049020000}"/>
    <cellStyle name="SAPBEXaggItem" xfId="593" xr:uid="{00000000-0005-0000-0000-00004A020000}"/>
    <cellStyle name="SAPBEXaggItemX" xfId="594" xr:uid="{00000000-0005-0000-0000-00004B020000}"/>
    <cellStyle name="SAPBEXchaText" xfId="595" xr:uid="{00000000-0005-0000-0000-00004C020000}"/>
    <cellStyle name="SAPBEXexcBad7" xfId="596" xr:uid="{00000000-0005-0000-0000-00004D020000}"/>
    <cellStyle name="SAPBEXexcBad8" xfId="597" xr:uid="{00000000-0005-0000-0000-00004E020000}"/>
    <cellStyle name="SAPBEXexcBad9" xfId="598" xr:uid="{00000000-0005-0000-0000-00004F020000}"/>
    <cellStyle name="SAPBEXexcCritical4" xfId="599" xr:uid="{00000000-0005-0000-0000-000050020000}"/>
    <cellStyle name="SAPBEXexcCritical5" xfId="600" xr:uid="{00000000-0005-0000-0000-000051020000}"/>
    <cellStyle name="SAPBEXexcCritical6" xfId="601" xr:uid="{00000000-0005-0000-0000-000052020000}"/>
    <cellStyle name="SAPBEXexcGood1" xfId="602" xr:uid="{00000000-0005-0000-0000-000053020000}"/>
    <cellStyle name="SAPBEXexcGood2" xfId="603" xr:uid="{00000000-0005-0000-0000-000054020000}"/>
    <cellStyle name="SAPBEXexcGood3" xfId="604" xr:uid="{00000000-0005-0000-0000-000055020000}"/>
    <cellStyle name="SAPBEXfilterDrill" xfId="605" xr:uid="{00000000-0005-0000-0000-000056020000}"/>
    <cellStyle name="SAPBEXfilterItem" xfId="606" xr:uid="{00000000-0005-0000-0000-000057020000}"/>
    <cellStyle name="SAPBEXfilterText" xfId="607" xr:uid="{00000000-0005-0000-0000-000058020000}"/>
    <cellStyle name="SAPBEXformats" xfId="608" xr:uid="{00000000-0005-0000-0000-000059020000}"/>
    <cellStyle name="SAPBEXheaderItem" xfId="609" xr:uid="{00000000-0005-0000-0000-00005A020000}"/>
    <cellStyle name="SAPBEXheaderText" xfId="610" xr:uid="{00000000-0005-0000-0000-00005B020000}"/>
    <cellStyle name="SAPBEXHLevel0" xfId="611" xr:uid="{00000000-0005-0000-0000-00005C020000}"/>
    <cellStyle name="SAPBEXHLevel0X" xfId="612" xr:uid="{00000000-0005-0000-0000-00005D020000}"/>
    <cellStyle name="SAPBEXHLevel1" xfId="613" xr:uid="{00000000-0005-0000-0000-00005E020000}"/>
    <cellStyle name="SAPBEXHLevel1X" xfId="614" xr:uid="{00000000-0005-0000-0000-00005F020000}"/>
    <cellStyle name="SAPBEXHLevel2" xfId="615" xr:uid="{00000000-0005-0000-0000-000060020000}"/>
    <cellStyle name="SAPBEXHLevel2X" xfId="616" xr:uid="{00000000-0005-0000-0000-000061020000}"/>
    <cellStyle name="SAPBEXHLevel3" xfId="617" xr:uid="{00000000-0005-0000-0000-000062020000}"/>
    <cellStyle name="SAPBEXHLevel3X" xfId="618" xr:uid="{00000000-0005-0000-0000-000063020000}"/>
    <cellStyle name="SAPBEXresData" xfId="619" xr:uid="{00000000-0005-0000-0000-000064020000}"/>
    <cellStyle name="SAPBEXresDataEmph" xfId="620" xr:uid="{00000000-0005-0000-0000-000065020000}"/>
    <cellStyle name="SAPBEXresItem" xfId="621" xr:uid="{00000000-0005-0000-0000-000066020000}"/>
    <cellStyle name="SAPBEXresItemX" xfId="622" xr:uid="{00000000-0005-0000-0000-000067020000}"/>
    <cellStyle name="SAPBEXstdData" xfId="623" xr:uid="{00000000-0005-0000-0000-000068020000}"/>
    <cellStyle name="SAPBEXstdDataEmph" xfId="624" xr:uid="{00000000-0005-0000-0000-000069020000}"/>
    <cellStyle name="SAPBEXstdItem" xfId="625" xr:uid="{00000000-0005-0000-0000-00006A020000}"/>
    <cellStyle name="SAPBEXstdItemX" xfId="626" xr:uid="{00000000-0005-0000-0000-00006B020000}"/>
    <cellStyle name="SAPBEXtitle" xfId="627" xr:uid="{00000000-0005-0000-0000-00006C020000}"/>
    <cellStyle name="SAPBEXundefined" xfId="628" xr:uid="{00000000-0005-0000-0000-00006D020000}"/>
    <cellStyle name="SHEET" xfId="629" xr:uid="{00000000-0005-0000-0000-00006E020000}"/>
    <cellStyle name="Spec" xfId="630" xr:uid="{00000000-0005-0000-0000-00006F020000}"/>
    <cellStyle name="Standard_Anpassen der Amortisation" xfId="631" xr:uid="{00000000-0005-0000-0000-000070020000}"/>
    <cellStyle name="SubTotal1Num" xfId="632" xr:uid="{00000000-0005-0000-0000-000071020000}"/>
    <cellStyle name="SubTotal1Text" xfId="633" xr:uid="{00000000-0005-0000-0000-000072020000}"/>
    <cellStyle name="TITLE" xfId="634" xr:uid="{00000000-0005-0000-0000-000073020000}"/>
    <cellStyle name="Title1" xfId="635" xr:uid="{00000000-0005-0000-0000-000074020000}"/>
    <cellStyle name="Total" xfId="636" xr:uid="{00000000-0005-0000-0000-000075020000}"/>
    <cellStyle name="Währung [0]_Compiling Utility Macros" xfId="637" xr:uid="{00000000-0005-0000-0000-000076020000}"/>
    <cellStyle name="Währung_Compiling Utility Macros" xfId="638" xr:uid="{00000000-0005-0000-0000-000077020000}"/>
    <cellStyle name="Warning Text" xfId="639" xr:uid="{00000000-0005-0000-0000-000078020000}"/>
    <cellStyle name="White1" xfId="640" xr:uid="{00000000-0005-0000-0000-000079020000}"/>
    <cellStyle name="White2" xfId="641" xr:uid="{00000000-0005-0000-0000-00007A020000}"/>
    <cellStyle name="White3" xfId="642" xr:uid="{00000000-0005-0000-0000-00007B020000}"/>
    <cellStyle name="White4" xfId="643" xr:uid="{00000000-0005-0000-0000-00007C020000}"/>
    <cellStyle name="White5" xfId="644" xr:uid="{00000000-0005-0000-0000-00007D020000}"/>
    <cellStyle name="Акцент1" xfId="1034" builtinId="29" customBuiltin="1"/>
    <cellStyle name="Акцент1 2" xfId="645" xr:uid="{00000000-0005-0000-0000-00007F020000}"/>
    <cellStyle name="Акцент1 2 2" xfId="646" xr:uid="{00000000-0005-0000-0000-000080020000}"/>
    <cellStyle name="Акцент1 2 2 2" xfId="647" xr:uid="{00000000-0005-0000-0000-000081020000}"/>
    <cellStyle name="Акцент1 2 2 2 2" xfId="648" xr:uid="{00000000-0005-0000-0000-000082020000}"/>
    <cellStyle name="Акцент1 2 2 3" xfId="649" xr:uid="{00000000-0005-0000-0000-000083020000}"/>
    <cellStyle name="Акцент1 2 3" xfId="650" xr:uid="{00000000-0005-0000-0000-000084020000}"/>
    <cellStyle name="Акцент1 2 3 2" xfId="651" xr:uid="{00000000-0005-0000-0000-000085020000}"/>
    <cellStyle name="Акцент1 2 3 2 2" xfId="652" xr:uid="{00000000-0005-0000-0000-000086020000}"/>
    <cellStyle name="Акцент1 2 3 3" xfId="653" xr:uid="{00000000-0005-0000-0000-000087020000}"/>
    <cellStyle name="Акцент1 2 4" xfId="654" xr:uid="{00000000-0005-0000-0000-000088020000}"/>
    <cellStyle name="Акцент1 2 4 2" xfId="655" xr:uid="{00000000-0005-0000-0000-000089020000}"/>
    <cellStyle name="Акцент1 2 4 2 2" xfId="656" xr:uid="{00000000-0005-0000-0000-00008A020000}"/>
    <cellStyle name="Акцент1 2 4 3" xfId="657" xr:uid="{00000000-0005-0000-0000-00008B020000}"/>
    <cellStyle name="Акцент1 2 5" xfId="658" xr:uid="{00000000-0005-0000-0000-00008C020000}"/>
    <cellStyle name="Акцент1 2 5 2" xfId="659" xr:uid="{00000000-0005-0000-0000-00008D020000}"/>
    <cellStyle name="Акцент2" xfId="1035" builtinId="33" customBuiltin="1"/>
    <cellStyle name="Акцент2 2" xfId="660" xr:uid="{00000000-0005-0000-0000-00008F020000}"/>
    <cellStyle name="Акцент2 2 2" xfId="661" xr:uid="{00000000-0005-0000-0000-000090020000}"/>
    <cellStyle name="Акцент2 2 2 2" xfId="662" xr:uid="{00000000-0005-0000-0000-000091020000}"/>
    <cellStyle name="Акцент2 2 2 2 2" xfId="663" xr:uid="{00000000-0005-0000-0000-000092020000}"/>
    <cellStyle name="Акцент2 2 2 3" xfId="664" xr:uid="{00000000-0005-0000-0000-000093020000}"/>
    <cellStyle name="Акцент2 2 3" xfId="665" xr:uid="{00000000-0005-0000-0000-000094020000}"/>
    <cellStyle name="Акцент2 2 3 2" xfId="666" xr:uid="{00000000-0005-0000-0000-000095020000}"/>
    <cellStyle name="Акцент2 2 3 2 2" xfId="667" xr:uid="{00000000-0005-0000-0000-000096020000}"/>
    <cellStyle name="Акцент2 2 3 3" xfId="668" xr:uid="{00000000-0005-0000-0000-000097020000}"/>
    <cellStyle name="Акцент2 2 4" xfId="669" xr:uid="{00000000-0005-0000-0000-000098020000}"/>
    <cellStyle name="Акцент2 2 4 2" xfId="670" xr:uid="{00000000-0005-0000-0000-000099020000}"/>
    <cellStyle name="Акцент2 2 4 2 2" xfId="671" xr:uid="{00000000-0005-0000-0000-00009A020000}"/>
    <cellStyle name="Акцент2 2 4 3" xfId="672" xr:uid="{00000000-0005-0000-0000-00009B020000}"/>
    <cellStyle name="Акцент2 2 5" xfId="673" xr:uid="{00000000-0005-0000-0000-00009C020000}"/>
    <cellStyle name="Акцент2 2 5 2" xfId="674" xr:uid="{00000000-0005-0000-0000-00009D020000}"/>
    <cellStyle name="Акцент3" xfId="1036" builtinId="37" customBuiltin="1"/>
    <cellStyle name="Акцент3 2" xfId="675" xr:uid="{00000000-0005-0000-0000-00009F020000}"/>
    <cellStyle name="Акцент3 2 2" xfId="676" xr:uid="{00000000-0005-0000-0000-0000A0020000}"/>
    <cellStyle name="Акцент3 2 2 2" xfId="677" xr:uid="{00000000-0005-0000-0000-0000A1020000}"/>
    <cellStyle name="Акцент3 2 2 2 2" xfId="678" xr:uid="{00000000-0005-0000-0000-0000A2020000}"/>
    <cellStyle name="Акцент3 2 2 3" xfId="679" xr:uid="{00000000-0005-0000-0000-0000A3020000}"/>
    <cellStyle name="Акцент3 2 3" xfId="680" xr:uid="{00000000-0005-0000-0000-0000A4020000}"/>
    <cellStyle name="Акцент3 2 3 2" xfId="681" xr:uid="{00000000-0005-0000-0000-0000A5020000}"/>
    <cellStyle name="Акцент3 2 3 2 2" xfId="682" xr:uid="{00000000-0005-0000-0000-0000A6020000}"/>
    <cellStyle name="Акцент3 2 3 3" xfId="683" xr:uid="{00000000-0005-0000-0000-0000A7020000}"/>
    <cellStyle name="Акцент3 2 4" xfId="684" xr:uid="{00000000-0005-0000-0000-0000A8020000}"/>
    <cellStyle name="Акцент3 2 4 2" xfId="685" xr:uid="{00000000-0005-0000-0000-0000A9020000}"/>
    <cellStyle name="Акцент3 2 4 2 2" xfId="686" xr:uid="{00000000-0005-0000-0000-0000AA020000}"/>
    <cellStyle name="Акцент3 2 4 3" xfId="687" xr:uid="{00000000-0005-0000-0000-0000AB020000}"/>
    <cellStyle name="Акцент3 2 5" xfId="688" xr:uid="{00000000-0005-0000-0000-0000AC020000}"/>
    <cellStyle name="Акцент3 2 5 2" xfId="689" xr:uid="{00000000-0005-0000-0000-0000AD020000}"/>
    <cellStyle name="Акцент4" xfId="1037" builtinId="41" customBuiltin="1"/>
    <cellStyle name="Акцент4 2" xfId="690" xr:uid="{00000000-0005-0000-0000-0000AF020000}"/>
    <cellStyle name="Акцент4 2 2" xfId="691" xr:uid="{00000000-0005-0000-0000-0000B0020000}"/>
    <cellStyle name="Акцент4 2 2 2" xfId="692" xr:uid="{00000000-0005-0000-0000-0000B1020000}"/>
    <cellStyle name="Акцент4 2 2 2 2" xfId="693" xr:uid="{00000000-0005-0000-0000-0000B2020000}"/>
    <cellStyle name="Акцент4 2 2 3" xfId="694" xr:uid="{00000000-0005-0000-0000-0000B3020000}"/>
    <cellStyle name="Акцент4 2 3" xfId="695" xr:uid="{00000000-0005-0000-0000-0000B4020000}"/>
    <cellStyle name="Акцент4 2 3 2" xfId="696" xr:uid="{00000000-0005-0000-0000-0000B5020000}"/>
    <cellStyle name="Акцент4 2 3 2 2" xfId="697" xr:uid="{00000000-0005-0000-0000-0000B6020000}"/>
    <cellStyle name="Акцент4 2 3 3" xfId="698" xr:uid="{00000000-0005-0000-0000-0000B7020000}"/>
    <cellStyle name="Акцент4 2 4" xfId="699" xr:uid="{00000000-0005-0000-0000-0000B8020000}"/>
    <cellStyle name="Акцент4 2 4 2" xfId="700" xr:uid="{00000000-0005-0000-0000-0000B9020000}"/>
    <cellStyle name="Акцент4 2 4 2 2" xfId="701" xr:uid="{00000000-0005-0000-0000-0000BA020000}"/>
    <cellStyle name="Акцент4 2 4 3" xfId="702" xr:uid="{00000000-0005-0000-0000-0000BB020000}"/>
    <cellStyle name="Акцент4 2 5" xfId="703" xr:uid="{00000000-0005-0000-0000-0000BC020000}"/>
    <cellStyle name="Акцент4 2 5 2" xfId="704" xr:uid="{00000000-0005-0000-0000-0000BD020000}"/>
    <cellStyle name="Акцент5" xfId="1038" builtinId="45" customBuiltin="1"/>
    <cellStyle name="Акцент5 2" xfId="705" xr:uid="{00000000-0005-0000-0000-0000BF020000}"/>
    <cellStyle name="Акцент5 2 2" xfId="706" xr:uid="{00000000-0005-0000-0000-0000C0020000}"/>
    <cellStyle name="Акцент5 2 2 2" xfId="707" xr:uid="{00000000-0005-0000-0000-0000C1020000}"/>
    <cellStyle name="Акцент5 2 2 2 2" xfId="708" xr:uid="{00000000-0005-0000-0000-0000C2020000}"/>
    <cellStyle name="Акцент5 2 2 3" xfId="709" xr:uid="{00000000-0005-0000-0000-0000C3020000}"/>
    <cellStyle name="Акцент5 2 3" xfId="710" xr:uid="{00000000-0005-0000-0000-0000C4020000}"/>
    <cellStyle name="Акцент5 2 3 2" xfId="711" xr:uid="{00000000-0005-0000-0000-0000C5020000}"/>
    <cellStyle name="Акцент5 2 3 2 2" xfId="712" xr:uid="{00000000-0005-0000-0000-0000C6020000}"/>
    <cellStyle name="Акцент5 2 3 3" xfId="713" xr:uid="{00000000-0005-0000-0000-0000C7020000}"/>
    <cellStyle name="Акцент5 2 4" xfId="714" xr:uid="{00000000-0005-0000-0000-0000C8020000}"/>
    <cellStyle name="Акцент5 2 4 2" xfId="715" xr:uid="{00000000-0005-0000-0000-0000C9020000}"/>
    <cellStyle name="Акцент5 2 4 2 2" xfId="716" xr:uid="{00000000-0005-0000-0000-0000CA020000}"/>
    <cellStyle name="Акцент5 2 4 3" xfId="717" xr:uid="{00000000-0005-0000-0000-0000CB020000}"/>
    <cellStyle name="Акцент5 2 5" xfId="718" xr:uid="{00000000-0005-0000-0000-0000CC020000}"/>
    <cellStyle name="Акцент5 2 5 2" xfId="719" xr:uid="{00000000-0005-0000-0000-0000CD020000}"/>
    <cellStyle name="Акцент6" xfId="1039" builtinId="49" customBuiltin="1"/>
    <cellStyle name="Акцент6 2" xfId="720" xr:uid="{00000000-0005-0000-0000-0000CF020000}"/>
    <cellStyle name="Акцент6 2 2" xfId="721" xr:uid="{00000000-0005-0000-0000-0000D0020000}"/>
    <cellStyle name="Акцент6 2 2 2" xfId="722" xr:uid="{00000000-0005-0000-0000-0000D1020000}"/>
    <cellStyle name="Акцент6 2 2 2 2" xfId="723" xr:uid="{00000000-0005-0000-0000-0000D2020000}"/>
    <cellStyle name="Акцент6 2 2 3" xfId="724" xr:uid="{00000000-0005-0000-0000-0000D3020000}"/>
    <cellStyle name="Акцент6 2 3" xfId="725" xr:uid="{00000000-0005-0000-0000-0000D4020000}"/>
    <cellStyle name="Акцент6 2 3 2" xfId="726" xr:uid="{00000000-0005-0000-0000-0000D5020000}"/>
    <cellStyle name="Акцент6 2 3 2 2" xfId="727" xr:uid="{00000000-0005-0000-0000-0000D6020000}"/>
    <cellStyle name="Акцент6 2 3 3" xfId="728" xr:uid="{00000000-0005-0000-0000-0000D7020000}"/>
    <cellStyle name="Акцент6 2 4" xfId="729" xr:uid="{00000000-0005-0000-0000-0000D8020000}"/>
    <cellStyle name="Акцент6 2 4 2" xfId="730" xr:uid="{00000000-0005-0000-0000-0000D9020000}"/>
    <cellStyle name="Акцент6 2 4 2 2" xfId="731" xr:uid="{00000000-0005-0000-0000-0000DA020000}"/>
    <cellStyle name="Акцент6 2 4 3" xfId="732" xr:uid="{00000000-0005-0000-0000-0000DB020000}"/>
    <cellStyle name="Акцент6 2 5" xfId="733" xr:uid="{00000000-0005-0000-0000-0000DC020000}"/>
    <cellStyle name="Акцент6 2 5 2" xfId="734" xr:uid="{00000000-0005-0000-0000-0000DD020000}"/>
    <cellStyle name="Ввод " xfId="1026" builtinId="20" customBuiltin="1"/>
    <cellStyle name="Ввод  2" xfId="735" xr:uid="{00000000-0005-0000-0000-0000DF020000}"/>
    <cellStyle name="Ввод  2 2" xfId="736" xr:uid="{00000000-0005-0000-0000-0000E0020000}"/>
    <cellStyle name="Ввод  2 3" xfId="737" xr:uid="{00000000-0005-0000-0000-0000E1020000}"/>
    <cellStyle name="Ввод  2 4" xfId="738" xr:uid="{00000000-0005-0000-0000-0000E2020000}"/>
    <cellStyle name="Вывод" xfId="1027" builtinId="21" customBuiltin="1"/>
    <cellStyle name="Вывод 2" xfId="739" xr:uid="{00000000-0005-0000-0000-0000E4020000}"/>
    <cellStyle name="Вывод 2 2" xfId="740" xr:uid="{00000000-0005-0000-0000-0000E5020000}"/>
    <cellStyle name="Вывод 2 3" xfId="741" xr:uid="{00000000-0005-0000-0000-0000E6020000}"/>
    <cellStyle name="Вывод 2 4" xfId="742" xr:uid="{00000000-0005-0000-0000-0000E7020000}"/>
    <cellStyle name="Вычисление" xfId="1028" builtinId="22" customBuiltin="1"/>
    <cellStyle name="Вычисление 2" xfId="743" xr:uid="{00000000-0005-0000-0000-0000E9020000}"/>
    <cellStyle name="Вычисление 2 2" xfId="744" xr:uid="{00000000-0005-0000-0000-0000EA020000}"/>
    <cellStyle name="Вычисление 2 3" xfId="745" xr:uid="{00000000-0005-0000-0000-0000EB020000}"/>
    <cellStyle name="Вычисление 2 4" xfId="746" xr:uid="{00000000-0005-0000-0000-0000EC020000}"/>
    <cellStyle name="Гиперссылка 2" xfId="747" xr:uid="{00000000-0005-0000-0000-0000ED020000}"/>
    <cellStyle name="Гиперссылка 3" xfId="748" xr:uid="{00000000-0005-0000-0000-0000EE020000}"/>
    <cellStyle name="Денежный 2" xfId="749" xr:uid="{00000000-0005-0000-0000-0000EF020000}"/>
    <cellStyle name="Денежный 2 2" xfId="1044" xr:uid="{00000000-0005-0000-0000-0000F0020000}"/>
    <cellStyle name="Заголовок 1" xfId="1019" builtinId="16" customBuiltin="1"/>
    <cellStyle name="Заголовок 1 2" xfId="750" xr:uid="{00000000-0005-0000-0000-0000F2020000}"/>
    <cellStyle name="Заголовок 1 2 2" xfId="751" xr:uid="{00000000-0005-0000-0000-0000F3020000}"/>
    <cellStyle name="Заголовок 1 2 3" xfId="752" xr:uid="{00000000-0005-0000-0000-0000F4020000}"/>
    <cellStyle name="Заголовок 1 2 4" xfId="753" xr:uid="{00000000-0005-0000-0000-0000F5020000}"/>
    <cellStyle name="Заголовок 2" xfId="1020" builtinId="17" customBuiltin="1"/>
    <cellStyle name="Заголовок 2 2" xfId="754" xr:uid="{00000000-0005-0000-0000-0000F7020000}"/>
    <cellStyle name="Заголовок 2 2 2" xfId="755" xr:uid="{00000000-0005-0000-0000-0000F8020000}"/>
    <cellStyle name="Заголовок 2 2 3" xfId="756" xr:uid="{00000000-0005-0000-0000-0000F9020000}"/>
    <cellStyle name="Заголовок 2 2 4" xfId="757" xr:uid="{00000000-0005-0000-0000-0000FA020000}"/>
    <cellStyle name="Заголовок 3" xfId="1021" builtinId="18" customBuiltin="1"/>
    <cellStyle name="Заголовок 3 2" xfId="758" xr:uid="{00000000-0005-0000-0000-0000FC020000}"/>
    <cellStyle name="Заголовок 3 2 2" xfId="759" xr:uid="{00000000-0005-0000-0000-0000FD020000}"/>
    <cellStyle name="Заголовок 3 2 3" xfId="760" xr:uid="{00000000-0005-0000-0000-0000FE020000}"/>
    <cellStyle name="Заголовок 3 2 4" xfId="761" xr:uid="{00000000-0005-0000-0000-0000FF020000}"/>
    <cellStyle name="Заголовок 4" xfId="1022" builtinId="19" customBuiltin="1"/>
    <cellStyle name="Заголовок 4 2" xfId="762" xr:uid="{00000000-0005-0000-0000-000001030000}"/>
    <cellStyle name="Заголовок 4 2 2" xfId="763" xr:uid="{00000000-0005-0000-0000-000002030000}"/>
    <cellStyle name="Заголовок 4 2 3" xfId="764" xr:uid="{00000000-0005-0000-0000-000003030000}"/>
    <cellStyle name="Заголовок 4 2 4" xfId="765" xr:uid="{00000000-0005-0000-0000-000004030000}"/>
    <cellStyle name="Итог" xfId="1033" builtinId="25" customBuiltin="1"/>
    <cellStyle name="Итог 2" xfId="766" xr:uid="{00000000-0005-0000-0000-000006030000}"/>
    <cellStyle name="Итог 2 2" xfId="767" xr:uid="{00000000-0005-0000-0000-000007030000}"/>
    <cellStyle name="Итог 2 3" xfId="768" xr:uid="{00000000-0005-0000-0000-000008030000}"/>
    <cellStyle name="Итог 2 4" xfId="769" xr:uid="{00000000-0005-0000-0000-000009030000}"/>
    <cellStyle name="КАНДАГАЧ тел3-33-96" xfId="770" xr:uid="{00000000-0005-0000-0000-00000A030000}"/>
    <cellStyle name="КАНДАГАЧ тел3-33-96 2" xfId="771" xr:uid="{00000000-0005-0000-0000-00000B030000}"/>
    <cellStyle name="КАНДАГАЧ тел3-33-96_00_024_программа_ОС_2014-2016_ДС_на_160 мест_28.04.2013" xfId="772" xr:uid="{00000000-0005-0000-0000-00000C030000}"/>
    <cellStyle name="Контрольная ячейка" xfId="1030" builtinId="23" customBuiltin="1"/>
    <cellStyle name="Контрольная ячейка 2" xfId="773" xr:uid="{00000000-0005-0000-0000-00000E030000}"/>
    <cellStyle name="Контрольная ячейка 2 2" xfId="774" xr:uid="{00000000-0005-0000-0000-00000F030000}"/>
    <cellStyle name="Контрольная ячейка 2 3" xfId="775" xr:uid="{00000000-0005-0000-0000-000010030000}"/>
    <cellStyle name="Контрольная ячейка 2 4" xfId="776" xr:uid="{00000000-0005-0000-0000-000011030000}"/>
    <cellStyle name="Название 2" xfId="777" xr:uid="{00000000-0005-0000-0000-000012030000}"/>
    <cellStyle name="Название 2 2" xfId="778" xr:uid="{00000000-0005-0000-0000-000013030000}"/>
    <cellStyle name="Название 2 3" xfId="779" xr:uid="{00000000-0005-0000-0000-000014030000}"/>
    <cellStyle name="Название 2 4" xfId="780" xr:uid="{00000000-0005-0000-0000-000015030000}"/>
    <cellStyle name="Название 3" xfId="1045" xr:uid="{00000000-0005-0000-0000-000016030000}"/>
    <cellStyle name="Нейтральный" xfId="1025" builtinId="28" customBuiltin="1"/>
    <cellStyle name="Нейтральный 2" xfId="781" xr:uid="{00000000-0005-0000-0000-000018030000}"/>
    <cellStyle name="Нейтральный 2 2" xfId="782" xr:uid="{00000000-0005-0000-0000-000019030000}"/>
    <cellStyle name="Нейтральный 2 3" xfId="783" xr:uid="{00000000-0005-0000-0000-00001A030000}"/>
    <cellStyle name="Нейтральный 2 4" xfId="784" xr:uid="{00000000-0005-0000-0000-00001B030000}"/>
    <cellStyle name="Обычный" xfId="0" builtinId="0"/>
    <cellStyle name="Обычный 10" xfId="5" xr:uid="{00000000-0005-0000-0000-00001D030000}"/>
    <cellStyle name="Обычный 10 3" xfId="785" xr:uid="{00000000-0005-0000-0000-00001E030000}"/>
    <cellStyle name="Обычный 11" xfId="786" xr:uid="{00000000-0005-0000-0000-00001F030000}"/>
    <cellStyle name="Обычный 12" xfId="787" xr:uid="{00000000-0005-0000-0000-000020030000}"/>
    <cellStyle name="Обычный 13" xfId="788" xr:uid="{00000000-0005-0000-0000-000021030000}"/>
    <cellStyle name="Обычный 13 2" xfId="789" xr:uid="{00000000-0005-0000-0000-000022030000}"/>
    <cellStyle name="Обычный 14" xfId="790" xr:uid="{00000000-0005-0000-0000-000023030000}"/>
    <cellStyle name="Обычный 14 2" xfId="791" xr:uid="{00000000-0005-0000-0000-000024030000}"/>
    <cellStyle name="Обычный 14 3" xfId="792" xr:uid="{00000000-0005-0000-0000-000025030000}"/>
    <cellStyle name="Обычный 15" xfId="793" xr:uid="{00000000-0005-0000-0000-000026030000}"/>
    <cellStyle name="Обычный 16" xfId="794" xr:uid="{00000000-0005-0000-0000-000027030000}"/>
    <cellStyle name="Обычный 17" xfId="795" xr:uid="{00000000-0005-0000-0000-000028030000}"/>
    <cellStyle name="Обычный 18" xfId="796" xr:uid="{00000000-0005-0000-0000-000029030000}"/>
    <cellStyle name="Обычный 19" xfId="797" xr:uid="{00000000-0005-0000-0000-00002A030000}"/>
    <cellStyle name="Обычный 2" xfId="798" xr:uid="{00000000-0005-0000-0000-00002B030000}"/>
    <cellStyle name="Обычный 2 10" xfId="799" xr:uid="{00000000-0005-0000-0000-00002C030000}"/>
    <cellStyle name="Обычный 2 11" xfId="800" xr:uid="{00000000-0005-0000-0000-00002D030000}"/>
    <cellStyle name="Обычный 2 11 2" xfId="801" xr:uid="{00000000-0005-0000-0000-00002E030000}"/>
    <cellStyle name="Обычный 2 2" xfId="802" xr:uid="{00000000-0005-0000-0000-00002F030000}"/>
    <cellStyle name="Обычный 2 2 2" xfId="803" xr:uid="{00000000-0005-0000-0000-000030030000}"/>
    <cellStyle name="Обычный 2 2 2 2" xfId="804" xr:uid="{00000000-0005-0000-0000-000031030000}"/>
    <cellStyle name="Обычный 2 2 3" xfId="805" xr:uid="{00000000-0005-0000-0000-000032030000}"/>
    <cellStyle name="Обычный 2 2 3 2" xfId="806" xr:uid="{00000000-0005-0000-0000-000033030000}"/>
    <cellStyle name="Обычный 2 2 4" xfId="807" xr:uid="{00000000-0005-0000-0000-000034030000}"/>
    <cellStyle name="Обычный 2 2 4 2" xfId="808" xr:uid="{00000000-0005-0000-0000-000035030000}"/>
    <cellStyle name="Обычный 2 2_3. Агрегированная" xfId="809" xr:uid="{00000000-0005-0000-0000-000036030000}"/>
    <cellStyle name="Обычный 2 3" xfId="4" xr:uid="{00000000-0005-0000-0000-000037030000}"/>
    <cellStyle name="Обычный 2 3 2" xfId="810" xr:uid="{00000000-0005-0000-0000-000038030000}"/>
    <cellStyle name="Обычный 2 3_В ДНТД по стенограмме" xfId="811" xr:uid="{00000000-0005-0000-0000-000039030000}"/>
    <cellStyle name="Обычный 2 4" xfId="812" xr:uid="{00000000-0005-0000-0000-00003A030000}"/>
    <cellStyle name="Обычный 2 5" xfId="813" xr:uid="{00000000-0005-0000-0000-00003B030000}"/>
    <cellStyle name="Обычный 2 6" xfId="814" xr:uid="{00000000-0005-0000-0000-00003C030000}"/>
    <cellStyle name="Обычный 2 7" xfId="815" xr:uid="{00000000-0005-0000-0000-00003D030000}"/>
    <cellStyle name="Обычный 2 8" xfId="816" xr:uid="{00000000-0005-0000-0000-00003E030000}"/>
    <cellStyle name="Обычный 2 9" xfId="817" xr:uid="{00000000-0005-0000-0000-00003F030000}"/>
    <cellStyle name="Обычный 2_00_024_программа_ОС_2014-2016_ДС_на_160 мест_28.04.2013" xfId="818" xr:uid="{00000000-0005-0000-0000-000040030000}"/>
    <cellStyle name="Обычный 20" xfId="819" xr:uid="{00000000-0005-0000-0000-000041030000}"/>
    <cellStyle name="Обычный 21" xfId="820" xr:uid="{00000000-0005-0000-0000-000042030000}"/>
    <cellStyle name="Обычный 22" xfId="821" xr:uid="{00000000-0005-0000-0000-000043030000}"/>
    <cellStyle name="Обычный 23" xfId="1040" xr:uid="{00000000-0005-0000-0000-000044030000}"/>
    <cellStyle name="Обычный 24" xfId="1051" xr:uid="{00000000-0005-0000-0000-000045030000}"/>
    <cellStyle name="Обычный 25" xfId="1054" xr:uid="{00000000-0005-0000-0000-000046030000}"/>
    <cellStyle name="Обычный 26" xfId="1047" xr:uid="{00000000-0005-0000-0000-000047030000}"/>
    <cellStyle name="Обычный 27" xfId="1042" xr:uid="{00000000-0005-0000-0000-000048030000}"/>
    <cellStyle name="Обычный 28" xfId="1052" xr:uid="{00000000-0005-0000-0000-000049030000}"/>
    <cellStyle name="Обычный 29" xfId="1056" xr:uid="{00000000-0005-0000-0000-00004A030000}"/>
    <cellStyle name="Обычный 3" xfId="1" xr:uid="{00000000-0005-0000-0000-00004B030000}"/>
    <cellStyle name="Обычный 3 2" xfId="822" xr:uid="{00000000-0005-0000-0000-00004C030000}"/>
    <cellStyle name="Обычный 3 2 2" xfId="823" xr:uid="{00000000-0005-0000-0000-00004D030000}"/>
    <cellStyle name="Обычный 3 2 3" xfId="824" xr:uid="{00000000-0005-0000-0000-00004E030000}"/>
    <cellStyle name="Обычный 3 2 4" xfId="825" xr:uid="{00000000-0005-0000-0000-00004F030000}"/>
    <cellStyle name="Обычный 3 2 5" xfId="826" xr:uid="{00000000-0005-0000-0000-000050030000}"/>
    <cellStyle name="Обычный 3 2 6" xfId="827" xr:uid="{00000000-0005-0000-0000-000051030000}"/>
    <cellStyle name="Обычный 3 2 7" xfId="828" xr:uid="{00000000-0005-0000-0000-000052030000}"/>
    <cellStyle name="Обычный 3 2_3. Агрегированная" xfId="829" xr:uid="{00000000-0005-0000-0000-000053030000}"/>
    <cellStyle name="Обычный 3 3" xfId="830" xr:uid="{00000000-0005-0000-0000-000054030000}"/>
    <cellStyle name="Обычный 3 3 2" xfId="831" xr:uid="{00000000-0005-0000-0000-000055030000}"/>
    <cellStyle name="Обычный 3 4" xfId="832" xr:uid="{00000000-0005-0000-0000-000056030000}"/>
    <cellStyle name="Обычный 3 5" xfId="833" xr:uid="{00000000-0005-0000-0000-000057030000}"/>
    <cellStyle name="Обычный 3 6" xfId="834" xr:uid="{00000000-0005-0000-0000-000058030000}"/>
    <cellStyle name="Обычный 3 7" xfId="835" xr:uid="{00000000-0005-0000-0000-000059030000}"/>
    <cellStyle name="Обычный 3 8" xfId="836" xr:uid="{00000000-0005-0000-0000-00005A030000}"/>
    <cellStyle name="Обычный 3 9" xfId="837" xr:uid="{00000000-0005-0000-0000-00005B030000}"/>
    <cellStyle name="Обычный 3_2011 декабрь" xfId="838" xr:uid="{00000000-0005-0000-0000-00005C030000}"/>
    <cellStyle name="Обычный 4" xfId="839" xr:uid="{00000000-0005-0000-0000-00005D030000}"/>
    <cellStyle name="Обычный 4 2" xfId="840" xr:uid="{00000000-0005-0000-0000-00005E030000}"/>
    <cellStyle name="Обычный 4 3" xfId="841" xr:uid="{00000000-0005-0000-0000-00005F030000}"/>
    <cellStyle name="Обычный 4 4" xfId="842" xr:uid="{00000000-0005-0000-0000-000060030000}"/>
    <cellStyle name="Обычный 4 5" xfId="843" xr:uid="{00000000-0005-0000-0000-000061030000}"/>
    <cellStyle name="Обычный 4 6" xfId="844" xr:uid="{00000000-0005-0000-0000-000062030000}"/>
    <cellStyle name="Обычный 4 7" xfId="845" xr:uid="{00000000-0005-0000-0000-000063030000}"/>
    <cellStyle name="Обычный 4 8" xfId="846" xr:uid="{00000000-0005-0000-0000-000064030000}"/>
    <cellStyle name="Обычный 4 9" xfId="847" xr:uid="{00000000-0005-0000-0000-000065030000}"/>
    <cellStyle name="Обычный 4_2011 декабрь" xfId="848" xr:uid="{00000000-0005-0000-0000-000066030000}"/>
    <cellStyle name="Обычный 5" xfId="849" xr:uid="{00000000-0005-0000-0000-000067030000}"/>
    <cellStyle name="Обычный 5 2" xfId="850" xr:uid="{00000000-0005-0000-0000-000068030000}"/>
    <cellStyle name="Обычный 5 3" xfId="851" xr:uid="{00000000-0005-0000-0000-000069030000}"/>
    <cellStyle name="Обычный 5 4" xfId="852" xr:uid="{00000000-0005-0000-0000-00006A030000}"/>
    <cellStyle name="Обычный 5 5" xfId="853" xr:uid="{00000000-0005-0000-0000-00006B030000}"/>
    <cellStyle name="Обычный 5 6" xfId="854" xr:uid="{00000000-0005-0000-0000-00006C030000}"/>
    <cellStyle name="Обычный 5 7" xfId="855" xr:uid="{00000000-0005-0000-0000-00006D030000}"/>
    <cellStyle name="Обычный 5_В ДНТД по стенограмме" xfId="856" xr:uid="{00000000-0005-0000-0000-00006E030000}"/>
    <cellStyle name="Обычный 6" xfId="857" xr:uid="{00000000-0005-0000-0000-00006F030000}"/>
    <cellStyle name="Обычный 6 2" xfId="858" xr:uid="{00000000-0005-0000-0000-000070030000}"/>
    <cellStyle name="Обычный 6_Анализ" xfId="859" xr:uid="{00000000-0005-0000-0000-000071030000}"/>
    <cellStyle name="Обычный 7" xfId="860" xr:uid="{00000000-0005-0000-0000-000072030000}"/>
    <cellStyle name="Обычный 7 2" xfId="861" xr:uid="{00000000-0005-0000-0000-000073030000}"/>
    <cellStyle name="Обычный 7_В ДНТД по стенограмме" xfId="862" xr:uid="{00000000-0005-0000-0000-000074030000}"/>
    <cellStyle name="Обычный 8" xfId="863" xr:uid="{00000000-0005-0000-0000-000075030000}"/>
    <cellStyle name="Обычный 8 2" xfId="864" xr:uid="{00000000-0005-0000-0000-000076030000}"/>
    <cellStyle name="Обычный 8 3" xfId="865" xr:uid="{00000000-0005-0000-0000-000077030000}"/>
    <cellStyle name="Обычный 8 4" xfId="866" xr:uid="{00000000-0005-0000-0000-000078030000}"/>
    <cellStyle name="Обычный 8 5" xfId="867" xr:uid="{00000000-0005-0000-0000-000079030000}"/>
    <cellStyle name="Обычный 8 6" xfId="868" xr:uid="{00000000-0005-0000-0000-00007A030000}"/>
    <cellStyle name="Обычный 8 7" xfId="869" xr:uid="{00000000-0005-0000-0000-00007B030000}"/>
    <cellStyle name="Обычный 8 8" xfId="870" xr:uid="{00000000-0005-0000-0000-00007C030000}"/>
    <cellStyle name="Обычный 8_В ДНТД по стенограмме" xfId="871" xr:uid="{00000000-0005-0000-0000-00007D030000}"/>
    <cellStyle name="Обычный 9" xfId="872" xr:uid="{00000000-0005-0000-0000-00007E030000}"/>
    <cellStyle name="Обычный 9 2" xfId="873" xr:uid="{00000000-0005-0000-0000-00007F030000}"/>
    <cellStyle name="Обычный 9_В ДНТД по стенограмме" xfId="874" xr:uid="{00000000-0005-0000-0000-000080030000}"/>
    <cellStyle name="Обычный_03" xfId="3" xr:uid="{00000000-0005-0000-0000-000081030000}"/>
    <cellStyle name="Обычный_2.Бюдж заявка 2011 доп Аст-Щуч" xfId="6" xr:uid="{00000000-0005-0000-0000-000082030000}"/>
    <cellStyle name="Обычный_Расходы 2009-2011-ЗРК" xfId="2" xr:uid="{00000000-0005-0000-0000-000083030000}"/>
    <cellStyle name="Плохой" xfId="1024" builtinId="27" customBuiltin="1"/>
    <cellStyle name="Плохой 2" xfId="875" xr:uid="{00000000-0005-0000-0000-000085030000}"/>
    <cellStyle name="Плохой 2 2" xfId="876" xr:uid="{00000000-0005-0000-0000-000086030000}"/>
    <cellStyle name="Плохой 2 3" xfId="877" xr:uid="{00000000-0005-0000-0000-000087030000}"/>
    <cellStyle name="Плохой 2 4" xfId="878" xr:uid="{00000000-0005-0000-0000-000088030000}"/>
    <cellStyle name="Пояснение" xfId="1032" builtinId="53" customBuiltin="1"/>
    <cellStyle name="Пояснение 2" xfId="879" xr:uid="{00000000-0005-0000-0000-00008A030000}"/>
    <cellStyle name="Пояснение 2 2" xfId="880" xr:uid="{00000000-0005-0000-0000-00008B030000}"/>
    <cellStyle name="Пояснение 2 3" xfId="881" xr:uid="{00000000-0005-0000-0000-00008C030000}"/>
    <cellStyle name="Пояснение 2 4" xfId="882" xr:uid="{00000000-0005-0000-0000-00008D030000}"/>
    <cellStyle name="Примечание 10" xfId="883" xr:uid="{00000000-0005-0000-0000-00008E030000}"/>
    <cellStyle name="Примечание 11" xfId="884" xr:uid="{00000000-0005-0000-0000-00008F030000}"/>
    <cellStyle name="Примечание 12" xfId="885" xr:uid="{00000000-0005-0000-0000-000090030000}"/>
    <cellStyle name="Примечание 13" xfId="886" xr:uid="{00000000-0005-0000-0000-000091030000}"/>
    <cellStyle name="Примечание 14" xfId="887" xr:uid="{00000000-0005-0000-0000-000092030000}"/>
    <cellStyle name="Примечание 15" xfId="888" xr:uid="{00000000-0005-0000-0000-000093030000}"/>
    <cellStyle name="Примечание 16" xfId="889" xr:uid="{00000000-0005-0000-0000-000094030000}"/>
    <cellStyle name="Примечание 17" xfId="1048" xr:uid="{00000000-0005-0000-0000-000095030000}"/>
    <cellStyle name="Примечание 2" xfId="890" xr:uid="{00000000-0005-0000-0000-000096030000}"/>
    <cellStyle name="Примечание 2 10" xfId="891" xr:uid="{00000000-0005-0000-0000-000097030000}"/>
    <cellStyle name="Примечание 2 11" xfId="892" xr:uid="{00000000-0005-0000-0000-000098030000}"/>
    <cellStyle name="Примечание 2 12" xfId="893" xr:uid="{00000000-0005-0000-0000-000099030000}"/>
    <cellStyle name="Примечание 2 13" xfId="894" xr:uid="{00000000-0005-0000-0000-00009A030000}"/>
    <cellStyle name="Примечание 2 14" xfId="895" xr:uid="{00000000-0005-0000-0000-00009B030000}"/>
    <cellStyle name="Примечание 2 2" xfId="896" xr:uid="{00000000-0005-0000-0000-00009C030000}"/>
    <cellStyle name="Примечание 2 3" xfId="897" xr:uid="{00000000-0005-0000-0000-00009D030000}"/>
    <cellStyle name="Примечание 2 4" xfId="898" xr:uid="{00000000-0005-0000-0000-00009E030000}"/>
    <cellStyle name="Примечание 2 5" xfId="899" xr:uid="{00000000-0005-0000-0000-00009F030000}"/>
    <cellStyle name="Примечание 2 6" xfId="900" xr:uid="{00000000-0005-0000-0000-0000A0030000}"/>
    <cellStyle name="Примечание 2 7" xfId="901" xr:uid="{00000000-0005-0000-0000-0000A1030000}"/>
    <cellStyle name="Примечание 2 8" xfId="902" xr:uid="{00000000-0005-0000-0000-0000A2030000}"/>
    <cellStyle name="Примечание 2 9" xfId="903" xr:uid="{00000000-0005-0000-0000-0000A3030000}"/>
    <cellStyle name="Примечание 2_Книга1 (12)" xfId="904" xr:uid="{00000000-0005-0000-0000-0000A4030000}"/>
    <cellStyle name="Примечание 3" xfId="905" xr:uid="{00000000-0005-0000-0000-0000A5030000}"/>
    <cellStyle name="Примечание 3 10" xfId="906" xr:uid="{00000000-0005-0000-0000-0000A6030000}"/>
    <cellStyle name="Примечание 3 11" xfId="907" xr:uid="{00000000-0005-0000-0000-0000A7030000}"/>
    <cellStyle name="Примечание 3 12" xfId="908" xr:uid="{00000000-0005-0000-0000-0000A8030000}"/>
    <cellStyle name="Примечание 3 13" xfId="909" xr:uid="{00000000-0005-0000-0000-0000A9030000}"/>
    <cellStyle name="Примечание 3 14" xfId="910" xr:uid="{00000000-0005-0000-0000-0000AA030000}"/>
    <cellStyle name="Примечание 3 2" xfId="911" xr:uid="{00000000-0005-0000-0000-0000AB030000}"/>
    <cellStyle name="Примечание 3 3" xfId="912" xr:uid="{00000000-0005-0000-0000-0000AC030000}"/>
    <cellStyle name="Примечание 3 4" xfId="913" xr:uid="{00000000-0005-0000-0000-0000AD030000}"/>
    <cellStyle name="Примечание 3 5" xfId="914" xr:uid="{00000000-0005-0000-0000-0000AE030000}"/>
    <cellStyle name="Примечание 3 6" xfId="915" xr:uid="{00000000-0005-0000-0000-0000AF030000}"/>
    <cellStyle name="Примечание 3 7" xfId="916" xr:uid="{00000000-0005-0000-0000-0000B0030000}"/>
    <cellStyle name="Примечание 3 8" xfId="917" xr:uid="{00000000-0005-0000-0000-0000B1030000}"/>
    <cellStyle name="Примечание 3 9" xfId="918" xr:uid="{00000000-0005-0000-0000-0000B2030000}"/>
    <cellStyle name="Примечание 3_Книга1 (12)" xfId="919" xr:uid="{00000000-0005-0000-0000-0000B3030000}"/>
    <cellStyle name="Примечание 4" xfId="920" xr:uid="{00000000-0005-0000-0000-0000B4030000}"/>
    <cellStyle name="Примечание 4 10" xfId="921" xr:uid="{00000000-0005-0000-0000-0000B5030000}"/>
    <cellStyle name="Примечание 4 11" xfId="922" xr:uid="{00000000-0005-0000-0000-0000B6030000}"/>
    <cellStyle name="Примечание 4 12" xfId="923" xr:uid="{00000000-0005-0000-0000-0000B7030000}"/>
    <cellStyle name="Примечание 4 13" xfId="924" xr:uid="{00000000-0005-0000-0000-0000B8030000}"/>
    <cellStyle name="Примечание 4 14" xfId="925" xr:uid="{00000000-0005-0000-0000-0000B9030000}"/>
    <cellStyle name="Примечание 4 2" xfId="926" xr:uid="{00000000-0005-0000-0000-0000BA030000}"/>
    <cellStyle name="Примечание 4 3" xfId="927" xr:uid="{00000000-0005-0000-0000-0000BB030000}"/>
    <cellStyle name="Примечание 4 4" xfId="928" xr:uid="{00000000-0005-0000-0000-0000BC030000}"/>
    <cellStyle name="Примечание 4 5" xfId="929" xr:uid="{00000000-0005-0000-0000-0000BD030000}"/>
    <cellStyle name="Примечание 4 6" xfId="930" xr:uid="{00000000-0005-0000-0000-0000BE030000}"/>
    <cellStyle name="Примечание 4 7" xfId="931" xr:uid="{00000000-0005-0000-0000-0000BF030000}"/>
    <cellStyle name="Примечание 4 8" xfId="932" xr:uid="{00000000-0005-0000-0000-0000C0030000}"/>
    <cellStyle name="Примечание 4 9" xfId="933" xr:uid="{00000000-0005-0000-0000-0000C1030000}"/>
    <cellStyle name="Примечание 4_Книга1 (12)" xfId="934" xr:uid="{00000000-0005-0000-0000-0000C2030000}"/>
    <cellStyle name="Примечание 5" xfId="935" xr:uid="{00000000-0005-0000-0000-0000C3030000}"/>
    <cellStyle name="Примечание 5 10" xfId="936" xr:uid="{00000000-0005-0000-0000-0000C4030000}"/>
    <cellStyle name="Примечание 5 11" xfId="937" xr:uid="{00000000-0005-0000-0000-0000C5030000}"/>
    <cellStyle name="Примечание 5 12" xfId="938" xr:uid="{00000000-0005-0000-0000-0000C6030000}"/>
    <cellStyle name="Примечание 5 13" xfId="939" xr:uid="{00000000-0005-0000-0000-0000C7030000}"/>
    <cellStyle name="Примечание 5 14" xfId="940" xr:uid="{00000000-0005-0000-0000-0000C8030000}"/>
    <cellStyle name="Примечание 5 2" xfId="941" xr:uid="{00000000-0005-0000-0000-0000C9030000}"/>
    <cellStyle name="Примечание 5 3" xfId="942" xr:uid="{00000000-0005-0000-0000-0000CA030000}"/>
    <cellStyle name="Примечание 5 4" xfId="943" xr:uid="{00000000-0005-0000-0000-0000CB030000}"/>
    <cellStyle name="Примечание 5 5" xfId="944" xr:uid="{00000000-0005-0000-0000-0000CC030000}"/>
    <cellStyle name="Примечание 5 6" xfId="945" xr:uid="{00000000-0005-0000-0000-0000CD030000}"/>
    <cellStyle name="Примечание 5 7" xfId="946" xr:uid="{00000000-0005-0000-0000-0000CE030000}"/>
    <cellStyle name="Примечание 5 8" xfId="947" xr:uid="{00000000-0005-0000-0000-0000CF030000}"/>
    <cellStyle name="Примечание 5 9" xfId="948" xr:uid="{00000000-0005-0000-0000-0000D0030000}"/>
    <cellStyle name="Примечание 5_Книга1 (12)" xfId="949" xr:uid="{00000000-0005-0000-0000-0000D1030000}"/>
    <cellStyle name="Примечание 6" xfId="950" xr:uid="{00000000-0005-0000-0000-0000D2030000}"/>
    <cellStyle name="Примечание 6 10" xfId="951" xr:uid="{00000000-0005-0000-0000-0000D3030000}"/>
    <cellStyle name="Примечание 6 11" xfId="952" xr:uid="{00000000-0005-0000-0000-0000D4030000}"/>
    <cellStyle name="Примечание 6 12" xfId="953" xr:uid="{00000000-0005-0000-0000-0000D5030000}"/>
    <cellStyle name="Примечание 6 13" xfId="954" xr:uid="{00000000-0005-0000-0000-0000D6030000}"/>
    <cellStyle name="Примечание 6 14" xfId="955" xr:uid="{00000000-0005-0000-0000-0000D7030000}"/>
    <cellStyle name="Примечание 6 2" xfId="956" xr:uid="{00000000-0005-0000-0000-0000D8030000}"/>
    <cellStyle name="Примечание 6 3" xfId="957" xr:uid="{00000000-0005-0000-0000-0000D9030000}"/>
    <cellStyle name="Примечание 6 4" xfId="958" xr:uid="{00000000-0005-0000-0000-0000DA030000}"/>
    <cellStyle name="Примечание 6 5" xfId="959" xr:uid="{00000000-0005-0000-0000-0000DB030000}"/>
    <cellStyle name="Примечание 6 6" xfId="960" xr:uid="{00000000-0005-0000-0000-0000DC030000}"/>
    <cellStyle name="Примечание 6 7" xfId="961" xr:uid="{00000000-0005-0000-0000-0000DD030000}"/>
    <cellStyle name="Примечание 6 8" xfId="962" xr:uid="{00000000-0005-0000-0000-0000DE030000}"/>
    <cellStyle name="Примечание 6 9" xfId="963" xr:uid="{00000000-0005-0000-0000-0000DF030000}"/>
    <cellStyle name="Примечание 6_Книга1 (12)" xfId="964" xr:uid="{00000000-0005-0000-0000-0000E0030000}"/>
    <cellStyle name="Примечание 7" xfId="965" xr:uid="{00000000-0005-0000-0000-0000E1030000}"/>
    <cellStyle name="Примечание 7 10" xfId="966" xr:uid="{00000000-0005-0000-0000-0000E2030000}"/>
    <cellStyle name="Примечание 7 11" xfId="967" xr:uid="{00000000-0005-0000-0000-0000E3030000}"/>
    <cellStyle name="Примечание 7 12" xfId="968" xr:uid="{00000000-0005-0000-0000-0000E4030000}"/>
    <cellStyle name="Примечание 7 13" xfId="969" xr:uid="{00000000-0005-0000-0000-0000E5030000}"/>
    <cellStyle name="Примечание 7 14" xfId="970" xr:uid="{00000000-0005-0000-0000-0000E6030000}"/>
    <cellStyle name="Примечание 7 2" xfId="971" xr:uid="{00000000-0005-0000-0000-0000E7030000}"/>
    <cellStyle name="Примечание 7 3" xfId="972" xr:uid="{00000000-0005-0000-0000-0000E8030000}"/>
    <cellStyle name="Примечание 7 4" xfId="973" xr:uid="{00000000-0005-0000-0000-0000E9030000}"/>
    <cellStyle name="Примечание 7 5" xfId="974" xr:uid="{00000000-0005-0000-0000-0000EA030000}"/>
    <cellStyle name="Примечание 7 6" xfId="975" xr:uid="{00000000-0005-0000-0000-0000EB030000}"/>
    <cellStyle name="Примечание 7 7" xfId="976" xr:uid="{00000000-0005-0000-0000-0000EC030000}"/>
    <cellStyle name="Примечание 7 8" xfId="977" xr:uid="{00000000-0005-0000-0000-0000ED030000}"/>
    <cellStyle name="Примечание 7 9" xfId="978" xr:uid="{00000000-0005-0000-0000-0000EE030000}"/>
    <cellStyle name="Примечание 7_Книга1 (12)" xfId="979" xr:uid="{00000000-0005-0000-0000-0000EF030000}"/>
    <cellStyle name="Примечание 8" xfId="980" xr:uid="{00000000-0005-0000-0000-0000F0030000}"/>
    <cellStyle name="Примечание 9" xfId="981" xr:uid="{00000000-0005-0000-0000-0000F1030000}"/>
    <cellStyle name="Процентный 2" xfId="982" xr:uid="{00000000-0005-0000-0000-0000F2030000}"/>
    <cellStyle name="Процентный 2 2" xfId="983" xr:uid="{00000000-0005-0000-0000-0000F3030000}"/>
    <cellStyle name="Процентный 3" xfId="984" xr:uid="{00000000-0005-0000-0000-0000F4030000}"/>
    <cellStyle name="Связанная ячейка" xfId="1029" builtinId="24" customBuiltin="1"/>
    <cellStyle name="Связанная ячейка 2" xfId="985" xr:uid="{00000000-0005-0000-0000-0000F6030000}"/>
    <cellStyle name="Связанная ячейка 2 2" xfId="986" xr:uid="{00000000-0005-0000-0000-0000F7030000}"/>
    <cellStyle name="Связанная ячейка 2 3" xfId="987" xr:uid="{00000000-0005-0000-0000-0000F8030000}"/>
    <cellStyle name="Связанная ячейка 2 4" xfId="988" xr:uid="{00000000-0005-0000-0000-0000F9030000}"/>
    <cellStyle name="Стиль 1" xfId="989" xr:uid="{00000000-0005-0000-0000-0000FA030000}"/>
    <cellStyle name="Стиль 1 2" xfId="990" xr:uid="{00000000-0005-0000-0000-0000FB030000}"/>
    <cellStyle name="Стиль 1 3" xfId="991" xr:uid="{00000000-0005-0000-0000-0000FC030000}"/>
    <cellStyle name="Стиль 1_14 АУЗР 2012-2014_26.11.11 за минусом 2 прг" xfId="992" xr:uid="{00000000-0005-0000-0000-0000FD030000}"/>
    <cellStyle name="Текст предупреждения" xfId="1031" builtinId="11" customBuiltin="1"/>
    <cellStyle name="Текст предупреждения 2" xfId="993" xr:uid="{00000000-0005-0000-0000-0000FF030000}"/>
    <cellStyle name="Текст предупреждения 2 2" xfId="994" xr:uid="{00000000-0005-0000-0000-000000040000}"/>
    <cellStyle name="Текст предупреждения 2 3" xfId="995" xr:uid="{00000000-0005-0000-0000-000001040000}"/>
    <cellStyle name="Текст предупреждения 2 4" xfId="996" xr:uid="{00000000-0005-0000-0000-000002040000}"/>
    <cellStyle name="Тысячи [0]_laroux" xfId="997" xr:uid="{00000000-0005-0000-0000-000003040000}"/>
    <cellStyle name="Тысячи_laroux" xfId="998" xr:uid="{00000000-0005-0000-0000-000004040000}"/>
    <cellStyle name="Финансовый [0] 2" xfId="999" xr:uid="{00000000-0005-0000-0000-000005040000}"/>
    <cellStyle name="Финансовый 10" xfId="1018" xr:uid="{00000000-0005-0000-0000-000006040000}"/>
    <cellStyle name="Финансовый 11" xfId="1049" xr:uid="{00000000-0005-0000-0000-000007040000}"/>
    <cellStyle name="Финансовый 12" xfId="1041" xr:uid="{00000000-0005-0000-0000-000008040000}"/>
    <cellStyle name="Финансовый 13" xfId="1053" xr:uid="{00000000-0005-0000-0000-000009040000}"/>
    <cellStyle name="Финансовый 14" xfId="1043" xr:uid="{00000000-0005-0000-0000-00000A040000}"/>
    <cellStyle name="Финансовый 15" xfId="1046" xr:uid="{00000000-0005-0000-0000-00000B040000}"/>
    <cellStyle name="Финансовый 16" xfId="1055" xr:uid="{00000000-0005-0000-0000-00000C040000}"/>
    <cellStyle name="Финансовый 17" xfId="1057" xr:uid="{00000000-0005-0000-0000-00000D040000}"/>
    <cellStyle name="Финансовый 2" xfId="1000" xr:uid="{00000000-0005-0000-0000-00000E040000}"/>
    <cellStyle name="Финансовый 2 2" xfId="1001" xr:uid="{00000000-0005-0000-0000-00000F040000}"/>
    <cellStyle name="Финансовый 2 2 2" xfId="1002" xr:uid="{00000000-0005-0000-0000-000010040000}"/>
    <cellStyle name="Финансовый 2 2 2 2" xfId="1003" xr:uid="{00000000-0005-0000-0000-000011040000}"/>
    <cellStyle name="Финансовый 2 3" xfId="1004" xr:uid="{00000000-0005-0000-0000-000012040000}"/>
    <cellStyle name="Финансовый 2 4" xfId="1050" xr:uid="{00000000-0005-0000-0000-000013040000}"/>
    <cellStyle name="Финансовый 2_ПЦФ на 05 06 2013 Запрос ДПСС-19.07.13.556" xfId="1005" xr:uid="{00000000-0005-0000-0000-000014040000}"/>
    <cellStyle name="Финансовый 3" xfId="1006" xr:uid="{00000000-0005-0000-0000-000015040000}"/>
    <cellStyle name="Финансовый 4" xfId="1007" xr:uid="{00000000-0005-0000-0000-000016040000}"/>
    <cellStyle name="Финансовый 4 2" xfId="1008" xr:uid="{00000000-0005-0000-0000-000017040000}"/>
    <cellStyle name="Финансовый 5" xfId="1009" xr:uid="{00000000-0005-0000-0000-000018040000}"/>
    <cellStyle name="Финансовый 6" xfId="1010" xr:uid="{00000000-0005-0000-0000-000019040000}"/>
    <cellStyle name="Финансовый 7" xfId="1011" xr:uid="{00000000-0005-0000-0000-00001A040000}"/>
    <cellStyle name="Финансовый 8" xfId="1012" xr:uid="{00000000-0005-0000-0000-00001B040000}"/>
    <cellStyle name="Финансовый 9" xfId="1013" xr:uid="{00000000-0005-0000-0000-00001C040000}"/>
    <cellStyle name="Хороший" xfId="1023" builtinId="26" customBuiltin="1"/>
    <cellStyle name="Хороший 2" xfId="1014" xr:uid="{00000000-0005-0000-0000-00001E040000}"/>
    <cellStyle name="Хороший 2 2" xfId="1015" xr:uid="{00000000-0005-0000-0000-00001F040000}"/>
    <cellStyle name="Хороший 2 3" xfId="1016" xr:uid="{00000000-0005-0000-0000-000020040000}"/>
    <cellStyle name="Хороший 2 4" xfId="1017" xr:uid="{00000000-0005-0000-0000-000021040000}"/>
  </cellStyles>
  <dxfs count="0"/>
  <tableStyles count="0" defaultTableStyle="TableStyleMedium2" defaultPivotStyle="PivotStyleLight16"/>
  <colors>
    <mruColors>
      <color rgb="FF9999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_AP4_d(&#1085;&#1077;&#1092;&#1090;%20&#1086;&#1090;&#1088;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E:\Documents%20and%20Settings\Dzhajsanova_A\&#1056;&#1072;&#1073;&#1086;&#1095;&#1080;&#1081;%20&#1089;&#1090;&#1086;&#1083;\&#1041;&#1070;&#1044;&#1046;&#1045;&#1058;\&#1041;&#1102;&#1076;&#1078;&#1077;&#1090;%20&#1085;&#1072;%202012-2014%20&#1075;&#1086;&#1076;&#1099;\016%20-%20&#1087;&#1088;&#1086;&#1075;&#1088;&#1072;&#1084;&#1084;&#1072;\&#1041;&#1070;&#1044;&#1046;&#1045;&#1058;\&#1041;&#1102;&#1076;&#1078;&#1077;&#1090;%20&#1085;&#1072;%202011-2013&#1075;&#1086;&#1076;&#1099;\004-&#1087;&#1088;&#1086;&#1075;&#1088;&#1072;&#1084;&#1084;&#1072;%20&#1085;&#1072;%202011-2013%20&#1075;&#1086;&#1076;&#1099;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?BAFE6782" TargetMode="External"/><Relationship Id="rId1" Type="http://schemas.openxmlformats.org/officeDocument/2006/relationships/externalLinkPath" Target="file:///\\BAFE6782\&#1057;&#1042;&#1054;&#1044;%20&#1087;&#1088;&#1086;&#1077;&#1082;&#1090;&#1072;%20-004%20&#1085;&#1072;%202011-2013&#1075;&#1075;.&#1079;.&#1087;.&#1089;%202%20&#1087;&#1086;&#1083;&#1091;&#1075;%20&#1089;%20&#1085;&#1077;&#1087;&#1086;&#1085;&#1103;&#1090;&#1085;&#1099;&#1084;%20&#1091;&#1084;&#1077;&#1085;&#1100;&#1096;&#1077;&#1085;&#1080;&#1077;&#108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lfiya\Revenue%20Report\Xls\Monitor99_03%20Adjusted%20for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Documents%20and%20Settings\userr\&#1056;&#1072;&#1073;&#1086;&#1095;&#1080;&#1081;%20&#1089;&#1090;&#1086;&#1083;\&#1048;&#1058;&#1054;&#1043;\2005\WINDOWS\&#1056;&#1072;&#1073;&#1086;&#1095;&#1080;&#1081;%20&#1089;&#1090;&#1086;&#1083;\&#1048;&#1058;&#1054;&#1043;\2003\&#1080;&#1090;&#1086;&#1075;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Documents%20and%20Settings\Admin\&#1052;&#1086;&#1080;%20&#1076;&#1086;&#1082;&#1091;&#1084;&#1077;&#1085;&#1090;&#1099;\&#1060;&#1061;&#1044;\userr\Local%20Settings\Temporary%20Internet%20Files\Content.IE5\CZYPKFMF\WINDOWS\&#1056;&#1072;&#1073;&#1086;&#1095;&#1080;&#1081;%20&#1089;&#1090;&#1086;&#1083;\&#1048;&#1058;&#1054;&#1043;\2003\&#1080;&#1090;&#1086;&#1075;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SharedDocs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136\obmen_doc\&#1055;&#1043;&#1047;\&#1043;&#1086;&#1076;&#1086;&#1074;&#1086;&#1081;%20%20&#1087;&#1083;&#1072;&#1085;&#1072;%20&#1043;&#1047;%20&#1052;&#1060;_2010_ru_v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himzhanov\&#1044;&#1086;&#1082;&#1091;&#1084;&#1077;&#1085;&#1090;&#1099;\Documents%20and%20Settings\NRahimzhanov\&#1052;&#1086;&#1080;%20&#1076;&#1086;&#1082;&#1091;&#1084;&#1077;&#1085;&#1090;&#1099;\&#1053;&#1077;%20&#1103;%20&#1072;&#1074;&#1090;&#1086;&#1088;\&#1048;&#1088;&#1072;\&#1050;&#1072;&#1089;&#1089;&#1072;97_2003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6;&#1073;&#1084;&#1077;&#1085;\Documents%20and%20Settings\user.HOSPITAL\&#1052;&#1086;&#1080;%20&#1076;&#1086;&#1082;&#1091;&#1084;&#1077;&#1085;&#1090;&#1099;\2009\&#1055;&#1051;&#1040;&#1053;%20,%20&#1057;&#1084;&#1077;&#1090;&#1072;\&#1075;&#1086;&#1089;&#1079;&#1072;&#1082;&#1091;&#1087;\&#1043;&#1086;&#1076;&#1086;&#1074;&#1086;&#1081;%20&#1087;&#1083;&#1072;&#1085;%20&#1079;&#1072;&#1082;&#1091;&#1087;&#1086;&#1082;%20&#1085;&#1072;%202009%20&#107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UL (2)"/>
      <sheetName val="NUL"/>
      <sheetName val="ANALYSIS"/>
      <sheetName val="QUICK"/>
      <sheetName val="PLAN"/>
      <sheetName val="BANKRUPTCY"/>
      <sheetName val="DETAIL"/>
      <sheetName val="Currency"/>
      <sheetName val="Preset"/>
      <sheetName val="NWC"/>
      <sheetName val="CUR_ASS-1"/>
      <sheetName val="CUR_LIAB-1"/>
      <sheetName val="LIQUIDITY-1"/>
      <sheetName val="LIQUIDITY-2"/>
      <sheetName val="CUR_ASS-2"/>
      <sheetName val="CUR_LIAB-2"/>
      <sheetName val="SALES"/>
      <sheetName val="PROFIT"/>
      <sheetName val="TURNOVER"/>
      <sheetName val="ROE"/>
      <sheetName val="LABOUR"/>
      <sheetName val="Text Set"/>
      <sheetName val="Phrase Set"/>
      <sheetName val="Plan Group"/>
      <sheetName val="Plan Set"/>
      <sheetName val="SuperPlan Set"/>
      <sheetName val="Detail Set"/>
      <sheetName val="dlgRecover"/>
      <sheetName val="dlgText"/>
      <sheetName val="dlgPerAnalysis"/>
      <sheetName val="Reports"/>
      <sheetName val="dlgView"/>
      <sheetName val="dlgAbout"/>
      <sheetName val="dlgSuperPlan"/>
      <sheetName val="dlgPlanSetup"/>
      <sheetName val="dlgPrint"/>
      <sheetName val="dlgChPlanning"/>
      <sheetName val="dlgPlan"/>
      <sheetName val="dlgGoto"/>
      <sheetName val="dlgSelMove"/>
      <sheetName val="dlgProdPlan"/>
      <sheetName val="prgOpen"/>
      <sheetName val="prgPrint"/>
      <sheetName val="prgVM"/>
      <sheetName val="prgGoto"/>
      <sheetName val="prgService"/>
      <sheetName val="prgView"/>
      <sheetName val="prgPlan"/>
      <sheetName val="prgDetail"/>
      <sheetName val="prgGraph"/>
      <sheetName val="prgQuick"/>
      <sheetName val="prgWord"/>
      <sheetName val="prgTextResults"/>
      <sheetName val="prgSuperPlan"/>
      <sheetName val="Акмолинская"/>
      <sheetName val="реестр "/>
      <sheetName val="Мартук"/>
      <sheetName val="Мугалжар"/>
      <sheetName val="Темир"/>
      <sheetName val="Уил"/>
      <sheetName val="программа по сокращ на 01.07.10"/>
      <sheetName val="на коллегию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макро"/>
      <sheetName val="рыжик"/>
      <sheetName val="Баланс"/>
      <sheetName val="Варианты фин."/>
      <sheetName val="БЗ в рамках лим."/>
      <sheetName val="Доп. БЗ "/>
      <sheetName val="проблемн.  кор"/>
      <sheetName val="причина соц."/>
      <sheetName val="причины реальный"/>
      <sheetName val="причина силовой"/>
      <sheetName val="проблемн. "/>
      <sheetName val="проблемн.  (2)"/>
      <sheetName val="расходы"/>
      <sheetName val="Налог. и таможен"/>
      <sheetName val="проектн групп"/>
      <sheetName val="Приложен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_2_"/>
      <sheetName val="свод"/>
      <sheetName val="ЦКБ"/>
      <sheetName val="БМЦ"/>
    </sheetNames>
    <sheetDataSet>
      <sheetData sheetId="0">
        <row r="15">
          <cell r="A15" t="str">
            <v>Наименование</v>
          </cell>
          <cell r="C15" t="str">
            <v>Отчет за 2009г.</v>
          </cell>
        </row>
        <row r="16">
          <cell r="C16" t="str">
            <v>всего</v>
          </cell>
        </row>
        <row r="18">
          <cell r="A18" t="str">
            <v>1.Всего затрат (тыс.тенге)</v>
          </cell>
          <cell r="C18">
            <v>2914608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C20">
            <v>1592832</v>
          </cell>
        </row>
        <row r="21">
          <cell r="A21" t="str">
            <v>Компенсационные выплаты</v>
          </cell>
          <cell r="C21">
            <v>45924</v>
          </cell>
          <cell r="D21">
            <v>30341</v>
          </cell>
          <cell r="E21">
            <v>15583</v>
          </cell>
          <cell r="F21">
            <v>62468</v>
          </cell>
          <cell r="G21">
            <v>34133</v>
          </cell>
          <cell r="H21">
            <v>28335</v>
          </cell>
          <cell r="I21">
            <v>80143</v>
          </cell>
          <cell r="J21">
            <v>43776</v>
          </cell>
          <cell r="K21">
            <v>36367</v>
          </cell>
          <cell r="L21">
            <v>80143</v>
          </cell>
          <cell r="M21">
            <v>43776</v>
          </cell>
          <cell r="N21">
            <v>36367</v>
          </cell>
          <cell r="O21">
            <v>80143</v>
          </cell>
          <cell r="P21">
            <v>43776</v>
          </cell>
          <cell r="Q21">
            <v>36367</v>
          </cell>
        </row>
        <row r="22">
          <cell r="A22" t="str">
            <v>Командировочные расходы</v>
          </cell>
          <cell r="C22">
            <v>2397</v>
          </cell>
          <cell r="D22">
            <v>1484</v>
          </cell>
          <cell r="E22">
            <v>913</v>
          </cell>
          <cell r="F22">
            <v>2534</v>
          </cell>
          <cell r="G22">
            <v>1618</v>
          </cell>
          <cell r="H22">
            <v>916</v>
          </cell>
          <cell r="I22">
            <v>2750</v>
          </cell>
          <cell r="J22">
            <v>1756</v>
          </cell>
          <cell r="K22">
            <v>994</v>
          </cell>
          <cell r="L22">
            <v>2960</v>
          </cell>
          <cell r="M22">
            <v>1896</v>
          </cell>
          <cell r="N22">
            <v>1064</v>
          </cell>
          <cell r="O22">
            <v>3183</v>
          </cell>
          <cell r="P22">
            <v>2039</v>
          </cell>
          <cell r="Q22">
            <v>1144</v>
          </cell>
        </row>
        <row r="23">
          <cell r="A23" t="str">
            <v>Налоги и другие обязательные платежи в бюджет</v>
          </cell>
          <cell r="C23">
            <v>153609</v>
          </cell>
        </row>
        <row r="24">
          <cell r="A24" t="str">
            <v xml:space="preserve"> Социальный налог</v>
          </cell>
          <cell r="C24">
            <v>113320</v>
          </cell>
        </row>
        <row r="25">
          <cell r="A25" t="str">
            <v>Отчисления на соц.страхование</v>
          </cell>
          <cell r="C25">
            <v>38291</v>
          </cell>
        </row>
        <row r="26">
          <cell r="A26" t="str">
            <v>прочие выплаты</v>
          </cell>
          <cell r="C26">
            <v>1998</v>
          </cell>
        </row>
        <row r="27">
          <cell r="A27" t="str">
            <v>Приобретение товаров, всего</v>
          </cell>
          <cell r="C27">
            <v>477193</v>
          </cell>
        </row>
        <row r="28">
          <cell r="A28" t="str">
            <v>в т.ч. питание</v>
          </cell>
          <cell r="C28">
            <v>48796</v>
          </cell>
        </row>
        <row r="29">
          <cell r="A29" t="str">
            <v>медикаменты</v>
          </cell>
          <cell r="C29">
            <v>327678</v>
          </cell>
        </row>
        <row r="30">
          <cell r="A30" t="str">
            <v>прочие товары</v>
          </cell>
          <cell r="C30">
            <v>100719</v>
          </cell>
        </row>
        <row r="31">
          <cell r="A31" t="str">
            <v>Приобретение основных средств</v>
          </cell>
          <cell r="C31">
            <v>10400</v>
          </cell>
        </row>
        <row r="32">
          <cell r="A32" t="str">
            <v>Оплата коммунальных услуг, всего</v>
          </cell>
          <cell r="C32">
            <v>38970</v>
          </cell>
        </row>
        <row r="33">
          <cell r="A33" t="str">
            <v>в т.ч. Оплата за воду</v>
          </cell>
          <cell r="C33">
            <v>5210</v>
          </cell>
        </row>
        <row r="34">
          <cell r="A34" t="str">
            <v>Электроэнергию</v>
          </cell>
          <cell r="C34">
            <v>19591</v>
          </cell>
        </row>
        <row r="35">
          <cell r="A35" t="str">
            <v>Отопление</v>
          </cell>
          <cell r="C35">
            <v>14169</v>
          </cell>
        </row>
        <row r="36">
          <cell r="A36" t="str">
            <v xml:space="preserve">Оплата услуг связи </v>
          </cell>
          <cell r="C36">
            <v>7069</v>
          </cell>
        </row>
        <row r="37">
          <cell r="A37" t="str">
            <v>Оплата транспортных услуг</v>
          </cell>
          <cell r="C37">
            <v>518</v>
          </cell>
        </row>
        <row r="38">
          <cell r="A38" t="str">
            <v>Текущий ремонт  основных средств</v>
          </cell>
          <cell r="C38">
            <v>104664</v>
          </cell>
        </row>
        <row r="39">
          <cell r="A39" t="str">
            <v>Капитальный ремонт  основных средств</v>
          </cell>
          <cell r="C39">
            <v>0</v>
          </cell>
        </row>
        <row r="40">
          <cell r="A40" t="str">
            <v>Содержание, обслуживание зданий, помещений и ОС</v>
          </cell>
          <cell r="C40">
            <v>137745</v>
          </cell>
        </row>
        <row r="41">
          <cell r="A41" t="str">
            <v>Оплата аренды за помещение</v>
          </cell>
          <cell r="C41">
            <v>21023</v>
          </cell>
        </row>
        <row r="42">
          <cell r="A42" t="str">
            <v>Банковские услуги</v>
          </cell>
          <cell r="C42">
            <v>6731</v>
          </cell>
        </row>
        <row r="43">
          <cell r="A43" t="str">
            <v>Прочие расходы, в том числе</v>
          </cell>
          <cell r="C43">
            <v>124682</v>
          </cell>
        </row>
        <row r="44">
          <cell r="A44" t="str">
            <v>прочие</v>
          </cell>
          <cell r="C44">
            <v>20799</v>
          </cell>
        </row>
        <row r="45">
          <cell r="A45" t="str">
            <v>лечение за рубежом</v>
          </cell>
          <cell r="C45">
            <v>103883</v>
          </cell>
        </row>
        <row r="46">
          <cell r="A46" t="str">
            <v>ННМЦ</v>
          </cell>
          <cell r="C46">
            <v>112538</v>
          </cell>
        </row>
        <row r="47">
          <cell r="A47" t="str">
            <v>Санаторно-курортное лечение и медицинская реабилитация государственных служащих</v>
          </cell>
          <cell r="C47">
            <v>78313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325</v>
          </cell>
        </row>
        <row r="50">
          <cell r="A50" t="str">
            <v>кол-во шт. ед., в т.ч.:</v>
          </cell>
          <cell r="C50">
            <v>1513</v>
          </cell>
        </row>
        <row r="51">
          <cell r="A51" t="str">
            <v>врачи</v>
          </cell>
          <cell r="C51">
            <v>307.5</v>
          </cell>
        </row>
        <row r="52">
          <cell r="A52" t="str">
            <v>сред.мед.персонал</v>
          </cell>
          <cell r="C52">
            <v>494.5</v>
          </cell>
        </row>
        <row r="53">
          <cell r="A53" t="str">
            <v>мл.мед.персонал</v>
          </cell>
          <cell r="C53">
            <v>340.25</v>
          </cell>
        </row>
        <row r="54">
          <cell r="A54" t="str">
            <v>адм./хоз.персонал</v>
          </cell>
          <cell r="C54">
            <v>370.75</v>
          </cell>
        </row>
        <row r="55">
          <cell r="A55" t="str">
            <v>кол-во пролеченных в стационаре</v>
          </cell>
          <cell r="C55">
            <v>4392</v>
          </cell>
        </row>
        <row r="56">
          <cell r="A56" t="str">
            <v>кол-во пролеченных в дневном стационаре</v>
          </cell>
          <cell r="C56">
            <v>3174</v>
          </cell>
        </row>
        <row r="57">
          <cell r="A57" t="str">
            <v>кол-во пролеченных в стационаре на дому</v>
          </cell>
          <cell r="C57">
            <v>1109</v>
          </cell>
        </row>
        <row r="58">
          <cell r="A58" t="str">
            <v>кол-во вызовов скорой помощи</v>
          </cell>
          <cell r="C58">
            <v>5080</v>
          </cell>
        </row>
        <row r="59">
          <cell r="A59" t="str">
            <v>кол-во прик-го контингента</v>
          </cell>
          <cell r="C59">
            <v>14200</v>
          </cell>
        </row>
        <row r="60">
          <cell r="A60" t="str">
            <v>кол-во посещений</v>
          </cell>
          <cell r="C60">
            <v>333421</v>
          </cell>
        </row>
        <row r="61">
          <cell r="A61" t="str">
            <v>кол-во койко-дней</v>
          </cell>
          <cell r="C61">
            <v>37301</v>
          </cell>
        </row>
        <row r="62">
          <cell r="A62" t="str">
            <v>работа койки</v>
          </cell>
          <cell r="C62">
            <v>593</v>
          </cell>
        </row>
        <row r="63">
          <cell r="A63" t="str">
            <v>занятость койки</v>
          </cell>
          <cell r="C63">
            <v>593</v>
          </cell>
        </row>
        <row r="64">
          <cell r="A64" t="str">
            <v>общая площадь, в т.ч.:</v>
          </cell>
          <cell r="C64">
            <v>55984.2</v>
          </cell>
        </row>
        <row r="65">
          <cell r="A65" t="str">
            <v>занимаемая площадь</v>
          </cell>
          <cell r="C65">
            <v>52748.800000000003</v>
          </cell>
        </row>
        <row r="66">
          <cell r="A66" t="str">
            <v>арендуемая площадь</v>
          </cell>
          <cell r="C66">
            <v>3235.4</v>
          </cell>
        </row>
      </sheetData>
      <sheetData sheetId="1" refreshError="1"/>
      <sheetData sheetId="2">
        <row r="13">
          <cell r="A13" t="str">
            <v>Подпрограмма</v>
          </cell>
        </row>
        <row r="14">
          <cell r="A14" t="str">
            <v>Специфика</v>
          </cell>
        </row>
        <row r="16">
          <cell r="A16" t="str">
            <v>Наименование</v>
          </cell>
        </row>
        <row r="18">
          <cell r="A18" t="str">
            <v>1.Всего затрат (тыс.тенге)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</row>
        <row r="21">
          <cell r="A21" t="str">
            <v>Компенсационные выплаты</v>
          </cell>
          <cell r="B21">
            <v>30341</v>
          </cell>
          <cell r="C21">
            <v>30341</v>
          </cell>
          <cell r="D21">
            <v>34133</v>
          </cell>
          <cell r="E21">
            <v>43776</v>
          </cell>
          <cell r="F21">
            <v>43776</v>
          </cell>
          <cell r="G21">
            <v>43776</v>
          </cell>
        </row>
        <row r="22">
          <cell r="A22" t="str">
            <v>Командировочные расходы</v>
          </cell>
          <cell r="B22">
            <v>1484</v>
          </cell>
          <cell r="C22">
            <v>1484</v>
          </cell>
          <cell r="D22">
            <v>1618</v>
          </cell>
          <cell r="E22">
            <v>1756</v>
          </cell>
          <cell r="F22">
            <v>1896</v>
          </cell>
          <cell r="G22">
            <v>2039</v>
          </cell>
        </row>
        <row r="23">
          <cell r="A23" t="str">
            <v>Налоги и другие обязательные платежи в бюджет, всего</v>
          </cell>
          <cell r="B23">
            <v>91286</v>
          </cell>
          <cell r="C23">
            <v>91276</v>
          </cell>
          <cell r="D23">
            <v>117122</v>
          </cell>
          <cell r="E23">
            <v>141322</v>
          </cell>
          <cell r="F23">
            <v>161355</v>
          </cell>
          <cell r="G23">
            <v>161755</v>
          </cell>
        </row>
        <row r="24">
          <cell r="A24" t="str">
            <v>в т.ч. cоциальный налог</v>
          </cell>
          <cell r="B24">
            <v>69318</v>
          </cell>
          <cell r="C24">
            <v>69308</v>
          </cell>
          <cell r="D24">
            <v>62344</v>
          </cell>
          <cell r="E24">
            <v>75436</v>
          </cell>
          <cell r="F24">
            <v>85276</v>
          </cell>
          <cell r="G24">
            <v>85276</v>
          </cell>
        </row>
        <row r="25">
          <cell r="A25" t="str">
            <v>отчисления на соц.страхование</v>
          </cell>
          <cell r="B25">
            <v>20239</v>
          </cell>
          <cell r="C25">
            <v>20239</v>
          </cell>
          <cell r="D25">
            <v>51954</v>
          </cell>
          <cell r="E25">
            <v>62864</v>
          </cell>
          <cell r="F25">
            <v>71064</v>
          </cell>
          <cell r="G25">
            <v>71064</v>
          </cell>
        </row>
        <row r="26">
          <cell r="A26" t="str">
            <v>прочие выплаты</v>
          </cell>
        </row>
        <row r="27">
          <cell r="A27" t="str">
            <v>Приобретение товаров, всего</v>
          </cell>
        </row>
        <row r="28">
          <cell r="A28" t="str">
            <v>в т.ч. питание</v>
          </cell>
        </row>
        <row r="29">
          <cell r="A29" t="str">
            <v>медикаменты</v>
          </cell>
        </row>
        <row r="30">
          <cell r="A30" t="str">
            <v>прочие товары</v>
          </cell>
        </row>
        <row r="31">
          <cell r="A31" t="str">
            <v>Приобретение основных средств</v>
          </cell>
        </row>
        <row r="32">
          <cell r="A32" t="str">
            <v>Оплата коммунальных услуг, всего</v>
          </cell>
        </row>
        <row r="33">
          <cell r="A33" t="str">
            <v>в т.ч. оплата за воду</v>
          </cell>
        </row>
        <row r="34">
          <cell r="A34" t="str">
            <v>электроэнергию</v>
          </cell>
        </row>
        <row r="35">
          <cell r="A35" t="str">
            <v>отопление</v>
          </cell>
        </row>
        <row r="36">
          <cell r="A36" t="str">
            <v xml:space="preserve">Оплата услуг связи </v>
          </cell>
        </row>
        <row r="37">
          <cell r="A37" t="str">
            <v>Оплата транспортных услуг</v>
          </cell>
        </row>
        <row r="38">
          <cell r="A38" t="str">
            <v>Текущий ремонт  основных средств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</row>
        <row r="41">
          <cell r="A41" t="str">
            <v>Оплата аренды за помещение</v>
          </cell>
        </row>
        <row r="42">
          <cell r="A42" t="str">
            <v>Банковские услуги</v>
          </cell>
        </row>
        <row r="43">
          <cell r="A43" t="str">
            <v>Прочие расходы, всего</v>
          </cell>
        </row>
        <row r="44">
          <cell r="A44" t="str">
            <v xml:space="preserve"> в т.ч. прочие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</row>
        <row r="50">
          <cell r="A50" t="str">
            <v>кол-во шт. ед., в т.ч.:</v>
          </cell>
        </row>
        <row r="51">
          <cell r="A51" t="str">
            <v>врачи</v>
          </cell>
        </row>
        <row r="52">
          <cell r="A52" t="str">
            <v>сред.мед.персонал</v>
          </cell>
        </row>
        <row r="53">
          <cell r="A53" t="str">
            <v>мл.мед.персонал</v>
          </cell>
        </row>
        <row r="54">
          <cell r="A54" t="str">
            <v>адм./хоз.персонал</v>
          </cell>
        </row>
        <row r="55">
          <cell r="A55" t="str">
            <v>кол-во пролеченных в стационаре</v>
          </cell>
        </row>
        <row r="56">
          <cell r="A56" t="str">
            <v>кол-во пролеченных в дневном стационаре</v>
          </cell>
        </row>
        <row r="57">
          <cell r="A57" t="str">
            <v>кол-во пролеченных в стационаре на дому</v>
          </cell>
        </row>
        <row r="58">
          <cell r="A58" t="str">
            <v>кол-во вызовов скорой помощи</v>
          </cell>
        </row>
        <row r="59">
          <cell r="A59" t="str">
            <v>кол-во прик-го контингента</v>
          </cell>
        </row>
        <row r="60">
          <cell r="A60" t="str">
            <v>кол-во посещений</v>
          </cell>
        </row>
        <row r="61">
          <cell r="A61" t="str">
            <v>кол-во койко-дней</v>
          </cell>
        </row>
        <row r="62">
          <cell r="A62" t="str">
            <v>работа койки</v>
          </cell>
        </row>
        <row r="63">
          <cell r="A63" t="str">
            <v>занятость койки</v>
          </cell>
        </row>
        <row r="64">
          <cell r="A64" t="str">
            <v>общая площадь, в т.ч.:</v>
          </cell>
        </row>
        <row r="65">
          <cell r="A65" t="str">
            <v>занимаемая площадь</v>
          </cell>
        </row>
        <row r="66">
          <cell r="A66" t="str">
            <v>арендуемая площадь</v>
          </cell>
        </row>
      </sheetData>
      <sheetData sheetId="3">
        <row r="13">
          <cell r="A13" t="str">
            <v>Подпрограмма</v>
          </cell>
        </row>
        <row r="14">
          <cell r="A14" t="str">
            <v>Специфика</v>
          </cell>
          <cell r="C14" t="str">
            <v>Прочие услуги и работы</v>
          </cell>
        </row>
        <row r="16">
          <cell r="A16" t="str">
            <v>Наименование</v>
          </cell>
          <cell r="B16" t="str">
            <v>Отчет за 2009 год</v>
          </cell>
          <cell r="D16" t="str">
            <v>Уточн. план на 2010 год</v>
          </cell>
          <cell r="E16" t="str">
            <v>Прогноз на</v>
          </cell>
        </row>
        <row r="17">
          <cell r="B17" t="str">
            <v>кассовые расходы</v>
          </cell>
          <cell r="C17" t="str">
            <v>фактич. расходы</v>
          </cell>
          <cell r="E17" t="str">
            <v>2011 год</v>
          </cell>
          <cell r="F17" t="str">
            <v>2012 год</v>
          </cell>
          <cell r="G17" t="str">
            <v>2013 год</v>
          </cell>
        </row>
        <row r="18">
          <cell r="A18" t="str">
            <v>1.Всего затрат (тыс.тенге)</v>
          </cell>
          <cell r="B18">
            <v>1200344</v>
          </cell>
          <cell r="C18">
            <v>1200344</v>
          </cell>
        </row>
        <row r="19">
          <cell r="A19" t="str">
            <v>в том числе по спецификам</v>
          </cell>
        </row>
        <row r="20">
          <cell r="A20" t="str">
            <v>Оплата труда</v>
          </cell>
          <cell r="B20">
            <v>611232</v>
          </cell>
          <cell r="C20">
            <v>611232</v>
          </cell>
        </row>
        <row r="21">
          <cell r="A21" t="str">
            <v>Компенсационные выплаты</v>
          </cell>
          <cell r="B21">
            <v>15583</v>
          </cell>
          <cell r="C21">
            <v>15583</v>
          </cell>
        </row>
        <row r="22">
          <cell r="A22" t="str">
            <v>Командировочные расходы</v>
          </cell>
          <cell r="B22">
            <v>913</v>
          </cell>
          <cell r="C22">
            <v>913</v>
          </cell>
        </row>
        <row r="23">
          <cell r="A23" t="str">
            <v>Налоги и другие обязательные платежи в бюджет, всего</v>
          </cell>
          <cell r="B23">
            <v>62323</v>
          </cell>
          <cell r="C23">
            <v>62323</v>
          </cell>
        </row>
        <row r="24">
          <cell r="A24" t="str">
            <v>в т.ч. cоциальный налог</v>
          </cell>
          <cell r="B24">
            <v>44002</v>
          </cell>
          <cell r="C24">
            <v>44002</v>
          </cell>
        </row>
        <row r="25">
          <cell r="A25" t="str">
            <v>отчисления на соц.страхование</v>
          </cell>
          <cell r="B25">
            <v>18052</v>
          </cell>
          <cell r="C25">
            <v>18052</v>
          </cell>
        </row>
        <row r="26">
          <cell r="A26" t="str">
            <v>прочие выплаты</v>
          </cell>
          <cell r="B26">
            <v>269</v>
          </cell>
          <cell r="C26">
            <v>269</v>
          </cell>
        </row>
        <row r="27">
          <cell r="A27" t="str">
            <v>Приобретение товаров, всего</v>
          </cell>
          <cell r="B27">
            <v>258668</v>
          </cell>
          <cell r="C27">
            <v>258668</v>
          </cell>
        </row>
        <row r="28">
          <cell r="A28" t="str">
            <v>в т.ч. питание</v>
          </cell>
          <cell r="B28">
            <v>10956</v>
          </cell>
          <cell r="C28">
            <v>10956</v>
          </cell>
        </row>
        <row r="29">
          <cell r="A29" t="str">
            <v>медикаменты</v>
          </cell>
          <cell r="B29">
            <v>194574</v>
          </cell>
          <cell r="C29">
            <v>194574</v>
          </cell>
        </row>
        <row r="30">
          <cell r="A30" t="str">
            <v>прочие товары</v>
          </cell>
          <cell r="B30">
            <v>53138</v>
          </cell>
          <cell r="C30">
            <v>53138</v>
          </cell>
        </row>
        <row r="31">
          <cell r="A31" t="str">
            <v>Приобретение основных средств</v>
          </cell>
          <cell r="B31">
            <v>10400</v>
          </cell>
          <cell r="C31">
            <v>10397</v>
          </cell>
        </row>
        <row r="32">
          <cell r="A32" t="str">
            <v>Оплата коммунальных услуг, всего</v>
          </cell>
          <cell r="B32">
            <v>7935</v>
          </cell>
          <cell r="C32">
            <v>7935</v>
          </cell>
        </row>
        <row r="33">
          <cell r="A33" t="str">
            <v>в т.ч. оплата за воду</v>
          </cell>
          <cell r="B33">
            <v>597</v>
          </cell>
          <cell r="C33">
            <v>597</v>
          </cell>
        </row>
        <row r="34">
          <cell r="A34" t="str">
            <v>электроэнергию</v>
          </cell>
          <cell r="B34">
            <v>5410</v>
          </cell>
          <cell r="C34">
            <v>5410</v>
          </cell>
        </row>
        <row r="35">
          <cell r="A35" t="str">
            <v>отопление</v>
          </cell>
          <cell r="B35">
            <v>1928</v>
          </cell>
          <cell r="C35">
            <v>1928</v>
          </cell>
        </row>
        <row r="36">
          <cell r="A36" t="str">
            <v xml:space="preserve">Оплата услуг связи </v>
          </cell>
          <cell r="B36">
            <v>4216</v>
          </cell>
          <cell r="C36">
            <v>4216</v>
          </cell>
        </row>
        <row r="37">
          <cell r="A37" t="str">
            <v>Оплата транспортных услуг</v>
          </cell>
          <cell r="B37">
            <v>518</v>
          </cell>
          <cell r="C37">
            <v>518</v>
          </cell>
        </row>
        <row r="38">
          <cell r="A38" t="str">
            <v>Текущий ремонт  основных средств</v>
          </cell>
          <cell r="B38">
            <v>29664</v>
          </cell>
          <cell r="C38">
            <v>29664</v>
          </cell>
        </row>
        <row r="39">
          <cell r="A39" t="str">
            <v>Капитальный ремонт  основных средств</v>
          </cell>
        </row>
        <row r="40">
          <cell r="A40" t="str">
            <v>Содержание, обслуживание зданий, помещений и ОС</v>
          </cell>
          <cell r="B40">
            <v>58245</v>
          </cell>
          <cell r="C40">
            <v>58245</v>
          </cell>
        </row>
        <row r="41">
          <cell r="A41" t="str">
            <v>Оплата аренды за помещение</v>
          </cell>
          <cell r="B41">
            <v>21023</v>
          </cell>
          <cell r="C41">
            <v>21023</v>
          </cell>
        </row>
        <row r="42">
          <cell r="A42" t="str">
            <v>Банковские услуги</v>
          </cell>
          <cell r="B42">
            <v>3025</v>
          </cell>
          <cell r="C42">
            <v>3025</v>
          </cell>
        </row>
        <row r="43">
          <cell r="A43" t="str">
            <v>Прочие расходы, всего</v>
          </cell>
          <cell r="B43">
            <v>116599</v>
          </cell>
          <cell r="C43">
            <v>116602</v>
          </cell>
        </row>
        <row r="44">
          <cell r="A44" t="str">
            <v xml:space="preserve"> в т.ч. прочие</v>
          </cell>
          <cell r="B44">
            <v>12716</v>
          </cell>
          <cell r="C44">
            <v>12882</v>
          </cell>
        </row>
        <row r="45">
          <cell r="A45" t="str">
            <v>лечение за рубежом</v>
          </cell>
          <cell r="B45">
            <v>103883</v>
          </cell>
          <cell r="C45">
            <v>103720</v>
          </cell>
        </row>
        <row r="48">
          <cell r="A48" t="str">
            <v>Показатели:</v>
          </cell>
        </row>
        <row r="49">
          <cell r="A49" t="str">
            <v>кол-во коек</v>
          </cell>
          <cell r="C49">
            <v>24</v>
          </cell>
        </row>
        <row r="50">
          <cell r="A50" t="str">
            <v>кол-во шт. ед., в т.ч.:</v>
          </cell>
          <cell r="C50">
            <v>620</v>
          </cell>
        </row>
        <row r="51">
          <cell r="A51" t="str">
            <v>врачи</v>
          </cell>
          <cell r="C51">
            <v>153.75</v>
          </cell>
        </row>
        <row r="52">
          <cell r="A52" t="str">
            <v>сред.мед.персонал</v>
          </cell>
          <cell r="C52">
            <v>202.75</v>
          </cell>
        </row>
        <row r="53">
          <cell r="A53" t="str">
            <v>мл.мед.персонал</v>
          </cell>
          <cell r="C53">
            <v>107</v>
          </cell>
        </row>
        <row r="54">
          <cell r="A54" t="str">
            <v>адм./хоз.персонал</v>
          </cell>
          <cell r="C54">
            <v>156.5</v>
          </cell>
        </row>
        <row r="55">
          <cell r="A55" t="str">
            <v>кол-во пролеченных в стационаре</v>
          </cell>
          <cell r="C55">
            <v>1178</v>
          </cell>
        </row>
        <row r="56">
          <cell r="A56" t="str">
            <v>кол-во пролеченных в дневном стационаре</v>
          </cell>
          <cell r="C56">
            <v>1594</v>
          </cell>
        </row>
        <row r="57">
          <cell r="A57" t="str">
            <v>кол-во пролеченных в стационаре на дому</v>
          </cell>
          <cell r="C57">
            <v>19</v>
          </cell>
        </row>
        <row r="58">
          <cell r="A58" t="str">
            <v>кол-во вызовов скорой помощи</v>
          </cell>
          <cell r="C58">
            <v>1454</v>
          </cell>
        </row>
        <row r="59">
          <cell r="A59" t="str">
            <v>кол-во прик-го контингента</v>
          </cell>
          <cell r="C59">
            <v>10500</v>
          </cell>
        </row>
        <row r="60">
          <cell r="A60" t="str">
            <v>кол-во посещений</v>
          </cell>
          <cell r="C60">
            <v>197421</v>
          </cell>
        </row>
        <row r="61">
          <cell r="A61" t="str">
            <v>кол-во койко-дней</v>
          </cell>
          <cell r="C61">
            <v>8696</v>
          </cell>
        </row>
        <row r="62">
          <cell r="A62" t="str">
            <v>работа койки</v>
          </cell>
          <cell r="C62">
            <v>304</v>
          </cell>
        </row>
        <row r="63">
          <cell r="A63" t="str">
            <v>занятость койки</v>
          </cell>
          <cell r="C63">
            <v>304</v>
          </cell>
        </row>
        <row r="64">
          <cell r="A64" t="str">
            <v>общая площадь, в т.ч.:</v>
          </cell>
          <cell r="C64">
            <v>8771.2999999999993</v>
          </cell>
        </row>
        <row r="65">
          <cell r="A65" t="str">
            <v>занимаемая площадь</v>
          </cell>
          <cell r="C65">
            <v>5884.8</v>
          </cell>
        </row>
        <row r="66">
          <cell r="A66" t="str">
            <v>арендуемая площадь</v>
          </cell>
          <cell r="C66">
            <v>2886.5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97"/>
      <sheetName val="Data98"/>
      <sheetName val="Data99"/>
      <sheetName val="Plan"/>
      <sheetName val="Rates"/>
      <sheetName val="CI"/>
      <sheetName val="EMail"/>
      <sheetName val="ReportEng"/>
      <sheetName val="ReportRus"/>
      <sheetName val="NewEst"/>
      <sheetName val="Utility"/>
      <sheetName val="2003-2008"/>
      <sheetName val="Предпр"/>
      <sheetName val="ЦентрЗатр"/>
      <sheetName val="ЕдИзм"/>
      <sheetName val="Акколь"/>
      <sheetName val="Форма2"/>
      <sheetName val="m Project Num-Sevice-Pay"/>
      <sheetName val="ГП ЦК рабочий"/>
      <sheetName val="Monitor99_03 Adjusted for ST"/>
      <sheetName val="067 100 (апп не имеющ.право) "/>
      <sheetName val="DEPLETION TOOL"/>
      <sheetName val="FY16_"/>
      <sheetName val="Parameters"/>
      <sheetName val="Commutations"/>
      <sheetName val="34-143"/>
      <sheetName val="m_Project_Num-Sevice-Pay"/>
      <sheetName val="ГП_ЦК_рабочий"/>
      <sheetName val="Anlagevermögen"/>
      <sheetName val="консалт"/>
      <sheetName val="Main"/>
      <sheetName val="2"/>
      <sheetName val="Изменения"/>
      <sheetName val="1"/>
      <sheetName val="EXP"/>
      <sheetName val="IN"/>
      <sheetName val="DBF"/>
      <sheetName val="7"/>
      <sheetName val="22"/>
      <sheetName val="Monitor99_03_Adjusted_for_ST"/>
      <sheetName val="067_100_(апп_не_имеющ_право)_"/>
      <sheetName val="DEPLETION_TOOL"/>
      <sheetName val="Дем прогноз"/>
      <sheetName val="1NK"/>
      <sheetName val="CBA bal.sheet 98-99"/>
      <sheetName val="fes"/>
      <sheetName val="2.2 ОтклОТМ"/>
      <sheetName val="1.3.2 ОТ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March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2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ремонт 25"/>
      <sheetName val="Utility"/>
      <sheetName val="ПО НОВОМУ ШТАТНОМУ"/>
      <sheetName val="Год"/>
      <sheetName val="Месяцы"/>
      <sheetName val="Фонд"/>
      <sheetName val="ФКРБ"/>
      <sheetName val="Вид предмета"/>
      <sheetName val="расш по 146  _2_"/>
      <sheetName val="из сем"/>
      <sheetName val="Main"/>
      <sheetName val="2"/>
      <sheetName val="Изменения"/>
      <sheetName val="1"/>
      <sheetName val="Форма2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ремонт_25"/>
      <sheetName val="ПО_НОВОМУ_ШТАТНОМУ"/>
      <sheetName val="Вид_предмета"/>
      <sheetName val="расш_по_146___2_"/>
      <sheetName val="gaap tb 30.09.01  detail p&amp;l"/>
      <sheetName val="Production_Ref Q-1-3"/>
      <sheetName val="misc"/>
      <sheetName val="Anlagevermögen"/>
      <sheetName val="Sheet1"/>
      <sheetName val="Links"/>
      <sheetName val="ErrCheck"/>
      <sheetName val="7"/>
      <sheetName val="поставка сравн13"/>
      <sheetName val="бланк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149 мягк_"/>
      <sheetName val="Commutations"/>
      <sheetName val="Parameters"/>
      <sheetName val="m project num-sevice-pay"/>
      <sheetName val="из_сем"/>
      <sheetName val="ремонтТ9"/>
    </sheetNames>
    <sheetDataSet>
      <sheetData sheetId="0" refreshError="1">
        <row r="43">
          <cell r="A43">
            <v>2</v>
          </cell>
        </row>
      </sheetData>
      <sheetData sheetId="1"/>
      <sheetData sheetId="2"/>
      <sheetData sheetId="3">
        <row r="43">
          <cell r="A43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План ГЗ (2)"/>
      <sheetName val="План ГЗ (3)"/>
      <sheetName val="План ГЗ (4)"/>
      <sheetName val="Год"/>
      <sheetName val="Тип пункта плана"/>
      <sheetName val="Служебный ФКРБ"/>
    </sheetNames>
    <sheetDataSet>
      <sheetData sheetId="0" refreshError="1"/>
      <sheetData sheetId="1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2" refreshError="1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6">
        <row r="3">
          <cell r="B3" t="str">
            <v>001</v>
          </cell>
          <cell r="C3" t="str">
            <v>004</v>
          </cell>
        </row>
        <row r="4">
          <cell r="B4" t="str">
            <v>002</v>
          </cell>
          <cell r="C4" t="str">
            <v>005</v>
          </cell>
        </row>
        <row r="5">
          <cell r="B5" t="str">
            <v>003</v>
          </cell>
          <cell r="C5" t="str">
            <v>006</v>
          </cell>
        </row>
        <row r="6">
          <cell r="B6" t="str">
            <v>004</v>
          </cell>
          <cell r="C6" t="str">
            <v>011</v>
          </cell>
        </row>
        <row r="7">
          <cell r="B7" t="str">
            <v>005</v>
          </cell>
          <cell r="C7" t="str">
            <v>013</v>
          </cell>
        </row>
        <row r="8">
          <cell r="B8" t="str">
            <v>006</v>
          </cell>
          <cell r="C8" t="str">
            <v>015</v>
          </cell>
        </row>
        <row r="9">
          <cell r="B9" t="str">
            <v>007</v>
          </cell>
          <cell r="C9" t="str">
            <v>016</v>
          </cell>
        </row>
        <row r="10">
          <cell r="B10" t="str">
            <v>008</v>
          </cell>
          <cell r="C10" t="str">
            <v>018</v>
          </cell>
        </row>
        <row r="11">
          <cell r="B11" t="str">
            <v>009</v>
          </cell>
          <cell r="C11" t="str">
            <v>022</v>
          </cell>
        </row>
        <row r="12">
          <cell r="B12" t="str">
            <v>010</v>
          </cell>
          <cell r="C12" t="str">
            <v>023</v>
          </cell>
        </row>
        <row r="13">
          <cell r="B13" t="str">
            <v>011</v>
          </cell>
          <cell r="C13" t="str">
            <v>024</v>
          </cell>
        </row>
        <row r="14">
          <cell r="B14" t="str">
            <v>012</v>
          </cell>
          <cell r="C14" t="str">
            <v>025</v>
          </cell>
        </row>
        <row r="15">
          <cell r="B15" t="str">
            <v>013</v>
          </cell>
          <cell r="C15" t="str">
            <v>026</v>
          </cell>
        </row>
        <row r="16">
          <cell r="B16" t="str">
            <v>014</v>
          </cell>
          <cell r="C16" t="str">
            <v>027</v>
          </cell>
        </row>
        <row r="17">
          <cell r="B17" t="str">
            <v>015</v>
          </cell>
          <cell r="C17" t="str">
            <v>028</v>
          </cell>
        </row>
        <row r="18">
          <cell r="B18" t="str">
            <v>016</v>
          </cell>
          <cell r="C18" t="str">
            <v>029</v>
          </cell>
        </row>
        <row r="19">
          <cell r="B19" t="str">
            <v>017</v>
          </cell>
          <cell r="C19" t="str">
            <v>030</v>
          </cell>
        </row>
        <row r="20">
          <cell r="B20" t="str">
            <v>018</v>
          </cell>
          <cell r="C20" t="str">
            <v>031</v>
          </cell>
        </row>
        <row r="21">
          <cell r="B21" t="str">
            <v>019</v>
          </cell>
          <cell r="C21" t="str">
            <v>032</v>
          </cell>
        </row>
        <row r="22">
          <cell r="B22" t="str">
            <v>020</v>
          </cell>
          <cell r="C22">
            <v>100</v>
          </cell>
        </row>
        <row r="23">
          <cell r="B23" t="str">
            <v>021</v>
          </cell>
          <cell r="C23">
            <v>101</v>
          </cell>
        </row>
        <row r="24">
          <cell r="B24" t="str">
            <v>022</v>
          </cell>
          <cell r="C24">
            <v>102</v>
          </cell>
        </row>
        <row r="25">
          <cell r="B25" t="str">
            <v>023</v>
          </cell>
          <cell r="C25">
            <v>103</v>
          </cell>
        </row>
        <row r="26">
          <cell r="B26" t="str">
            <v>024</v>
          </cell>
          <cell r="C26">
            <v>104</v>
          </cell>
        </row>
        <row r="27">
          <cell r="B27" t="str">
            <v>025</v>
          </cell>
          <cell r="C27">
            <v>105</v>
          </cell>
        </row>
        <row r="28">
          <cell r="B28" t="str">
            <v>026</v>
          </cell>
          <cell r="C28">
            <v>106</v>
          </cell>
        </row>
        <row r="29">
          <cell r="B29" t="str">
            <v>027</v>
          </cell>
          <cell r="C29">
            <v>107</v>
          </cell>
        </row>
        <row r="30">
          <cell r="B30" t="str">
            <v>028</v>
          </cell>
          <cell r="C30">
            <v>108</v>
          </cell>
        </row>
        <row r="31">
          <cell r="B31" t="str">
            <v>029</v>
          </cell>
          <cell r="C31">
            <v>109</v>
          </cell>
        </row>
        <row r="32">
          <cell r="B32" t="str">
            <v>030</v>
          </cell>
          <cell r="C32">
            <v>110</v>
          </cell>
        </row>
        <row r="33">
          <cell r="B33" t="str">
            <v>031</v>
          </cell>
          <cell r="C33">
            <v>111</v>
          </cell>
        </row>
        <row r="34">
          <cell r="B34" t="str">
            <v>032</v>
          </cell>
          <cell r="C34">
            <v>112</v>
          </cell>
        </row>
        <row r="35">
          <cell r="B35" t="str">
            <v>033</v>
          </cell>
          <cell r="C35">
            <v>113</v>
          </cell>
        </row>
        <row r="36">
          <cell r="B36" t="str">
            <v>034</v>
          </cell>
          <cell r="C36">
            <v>114</v>
          </cell>
        </row>
        <row r="37">
          <cell r="B37" t="str">
            <v>035</v>
          </cell>
          <cell r="C37">
            <v>115</v>
          </cell>
        </row>
        <row r="38">
          <cell r="B38" t="str">
            <v>036</v>
          </cell>
          <cell r="C38">
            <v>116</v>
          </cell>
        </row>
        <row r="39">
          <cell r="B39" t="str">
            <v>037</v>
          </cell>
        </row>
        <row r="40">
          <cell r="B40" t="str">
            <v>038</v>
          </cell>
        </row>
        <row r="41">
          <cell r="B41" t="str">
            <v>039</v>
          </cell>
        </row>
        <row r="42">
          <cell r="B42" t="str">
            <v>040</v>
          </cell>
        </row>
        <row r="43">
          <cell r="B43" t="str">
            <v>041</v>
          </cell>
        </row>
        <row r="44">
          <cell r="B44" t="str">
            <v>042</v>
          </cell>
        </row>
        <row r="45">
          <cell r="B45" t="str">
            <v>043</v>
          </cell>
        </row>
        <row r="46">
          <cell r="B46" t="str">
            <v>044</v>
          </cell>
        </row>
        <row r="47">
          <cell r="B47" t="str">
            <v>045</v>
          </cell>
        </row>
        <row r="48">
          <cell r="B48" t="str">
            <v>046</v>
          </cell>
        </row>
        <row r="49">
          <cell r="B49" t="str">
            <v>047</v>
          </cell>
        </row>
        <row r="50">
          <cell r="B50" t="str">
            <v>048</v>
          </cell>
        </row>
        <row r="51">
          <cell r="B51" t="str">
            <v>049</v>
          </cell>
        </row>
        <row r="52">
          <cell r="B52" t="str">
            <v>050</v>
          </cell>
        </row>
        <row r="53">
          <cell r="B53" t="str">
            <v>051</v>
          </cell>
        </row>
        <row r="54">
          <cell r="B54" t="str">
            <v>052</v>
          </cell>
        </row>
        <row r="55">
          <cell r="B55" t="str">
            <v>053</v>
          </cell>
        </row>
        <row r="56">
          <cell r="B56" t="str">
            <v>054</v>
          </cell>
        </row>
        <row r="57">
          <cell r="B57" t="str">
            <v>055</v>
          </cell>
        </row>
        <row r="58">
          <cell r="B58" t="str">
            <v>056</v>
          </cell>
        </row>
        <row r="59">
          <cell r="B59" t="str">
            <v>057</v>
          </cell>
        </row>
        <row r="60">
          <cell r="B60" t="str">
            <v>058</v>
          </cell>
        </row>
        <row r="61">
          <cell r="B61" t="str">
            <v>059</v>
          </cell>
        </row>
        <row r="62">
          <cell r="B62" t="str">
            <v>060</v>
          </cell>
        </row>
        <row r="63">
          <cell r="B63" t="str">
            <v>061</v>
          </cell>
        </row>
        <row r="64">
          <cell r="B64" t="str">
            <v>062</v>
          </cell>
        </row>
        <row r="65">
          <cell r="B65" t="str">
            <v>063</v>
          </cell>
        </row>
        <row r="66">
          <cell r="B66" t="str">
            <v>064</v>
          </cell>
        </row>
        <row r="67">
          <cell r="B67" t="str">
            <v>065</v>
          </cell>
        </row>
        <row r="68">
          <cell r="B68" t="str">
            <v>066</v>
          </cell>
        </row>
        <row r="69">
          <cell r="B69" t="str">
            <v>067</v>
          </cell>
        </row>
        <row r="70">
          <cell r="B70" t="str">
            <v>068</v>
          </cell>
        </row>
        <row r="71">
          <cell r="B71" t="str">
            <v>069</v>
          </cell>
        </row>
        <row r="72">
          <cell r="B72" t="str">
            <v>070</v>
          </cell>
        </row>
        <row r="73">
          <cell r="B73" t="str">
            <v>071</v>
          </cell>
        </row>
        <row r="74">
          <cell r="B74" t="str">
            <v>072</v>
          </cell>
        </row>
        <row r="75">
          <cell r="B75" t="str">
            <v>073</v>
          </cell>
        </row>
        <row r="76">
          <cell r="B76" t="str">
            <v>074</v>
          </cell>
        </row>
        <row r="77">
          <cell r="B77" t="str">
            <v>075</v>
          </cell>
        </row>
        <row r="78">
          <cell r="B78" t="str">
            <v>076</v>
          </cell>
        </row>
        <row r="79">
          <cell r="B79" t="str">
            <v>077</v>
          </cell>
        </row>
        <row r="80">
          <cell r="B80" t="str">
            <v>078</v>
          </cell>
        </row>
        <row r="81">
          <cell r="B81" t="str">
            <v>079</v>
          </cell>
        </row>
        <row r="82">
          <cell r="B82" t="str">
            <v>080</v>
          </cell>
        </row>
        <row r="83">
          <cell r="B83" t="str">
            <v>081</v>
          </cell>
        </row>
        <row r="84">
          <cell r="B84" t="str">
            <v>082</v>
          </cell>
        </row>
        <row r="85">
          <cell r="B85" t="str">
            <v>083</v>
          </cell>
        </row>
        <row r="86">
          <cell r="B86" t="str">
            <v>084</v>
          </cell>
        </row>
        <row r="87">
          <cell r="B87" t="str">
            <v>085</v>
          </cell>
        </row>
        <row r="88">
          <cell r="B88" t="str">
            <v>086</v>
          </cell>
        </row>
        <row r="89">
          <cell r="B89" t="str">
            <v>087</v>
          </cell>
        </row>
        <row r="90">
          <cell r="B90" t="str">
            <v>088</v>
          </cell>
        </row>
        <row r="91">
          <cell r="B91" t="str">
            <v>089</v>
          </cell>
        </row>
        <row r="92">
          <cell r="B92" t="str">
            <v>090</v>
          </cell>
        </row>
        <row r="93">
          <cell r="B93" t="str">
            <v>091</v>
          </cell>
        </row>
        <row r="94">
          <cell r="B94" t="str">
            <v>092</v>
          </cell>
        </row>
        <row r="95">
          <cell r="B95" t="str">
            <v>093</v>
          </cell>
        </row>
        <row r="96">
          <cell r="B96" t="str">
            <v>094</v>
          </cell>
        </row>
        <row r="97">
          <cell r="B97" t="str">
            <v>095</v>
          </cell>
        </row>
        <row r="98">
          <cell r="B98" t="str">
            <v>096</v>
          </cell>
        </row>
        <row r="99">
          <cell r="B99" t="str">
            <v>097</v>
          </cell>
        </row>
        <row r="100">
          <cell r="B100" t="str">
            <v>098</v>
          </cell>
        </row>
        <row r="101">
          <cell r="B101" t="str">
            <v>099</v>
          </cell>
        </row>
        <row r="102">
          <cell r="B102">
            <v>100</v>
          </cell>
        </row>
        <row r="103">
          <cell r="B103">
            <v>101</v>
          </cell>
        </row>
        <row r="104">
          <cell r="B104">
            <v>104</v>
          </cell>
        </row>
        <row r="105">
          <cell r="B105">
            <v>105</v>
          </cell>
        </row>
        <row r="106">
          <cell r="B106">
            <v>106</v>
          </cell>
        </row>
        <row r="107">
          <cell r="B107">
            <v>107</v>
          </cell>
        </row>
        <row r="108">
          <cell r="B108">
            <v>108</v>
          </cell>
        </row>
        <row r="109">
          <cell r="B109">
            <v>109</v>
          </cell>
        </row>
        <row r="110">
          <cell r="B110">
            <v>110</v>
          </cell>
        </row>
        <row r="111">
          <cell r="B111">
            <v>111</v>
          </cell>
        </row>
        <row r="112">
          <cell r="B112">
            <v>112</v>
          </cell>
        </row>
        <row r="113">
          <cell r="B113">
            <v>113</v>
          </cell>
        </row>
        <row r="114">
          <cell r="B114">
            <v>114</v>
          </cell>
        </row>
        <row r="115">
          <cell r="B115">
            <v>115</v>
          </cell>
        </row>
        <row r="116">
          <cell r="B116">
            <v>117</v>
          </cell>
        </row>
        <row r="117">
          <cell r="B117">
            <v>118</v>
          </cell>
        </row>
        <row r="118">
          <cell r="B118">
            <v>119</v>
          </cell>
        </row>
        <row r="119">
          <cell r="B119">
            <v>120</v>
          </cell>
        </row>
        <row r="120">
          <cell r="B120">
            <v>122</v>
          </cell>
        </row>
        <row r="121">
          <cell r="B121">
            <v>400</v>
          </cell>
        </row>
        <row r="122">
          <cell r="B122">
            <v>901</v>
          </cell>
        </row>
        <row r="123">
          <cell r="B123">
            <v>902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Б"/>
      <sheetName val="ГБ(план+касса)"/>
      <sheetName val="РБ"/>
      <sheetName val="РБ(план+касса)"/>
      <sheetName val="ГБ_РБ(на 1 июля)"/>
      <sheetName val="МБ"/>
      <sheetName val="МБ(план+касса)"/>
      <sheetName val="Доля центр-ии"/>
      <sheetName val="Доля центр-ии (2)"/>
      <sheetName val="Прирост ГБ"/>
      <sheetName val="РБ (уточн 2003)"/>
      <sheetName val="РБ (уточн 2003) (тыс)"/>
      <sheetName val="поставка сравн13"/>
      <sheetName val="бланк"/>
      <sheetName val="ремонт 25"/>
      <sheetName val="ПО НОВОМУ ШТАТНОМУ"/>
      <sheetName val="расш по 146  _2_"/>
      <sheetName val="34-143"/>
      <sheetName val="КДУ в разр.МО"/>
      <sheetName val="Лист1"/>
      <sheetName val="Скрин.в разр.МО"/>
      <sheetName val="Касса97_2003_"/>
      <sheetName val="Дем прогноз"/>
      <sheetName val="Приказ"/>
      <sheetName val="Цены"/>
      <sheetName val="ГБ_РБ(на_1_июля)"/>
      <sheetName val="Доля_центр-ии"/>
      <sheetName val="Доля_центр-ии_(2)"/>
      <sheetName val="Прирост_ГБ"/>
      <sheetName val="РБ_(уточн_2003)"/>
      <sheetName val="РБ_(уточн_2003)_(тыс)"/>
      <sheetName val="поставка_сравн13"/>
      <sheetName val="ремонт_25"/>
      <sheetName val="ПО_НОВОМУ_ШТАТНОМУ"/>
      <sheetName val="расш_по_146___2_"/>
      <sheetName val="capex"/>
      <sheetName val="calc"/>
      <sheetName val="crude oil reserves1980-2003"/>
      <sheetName val="DEPLETION TOOL"/>
      <sheetName val="FY16_"/>
      <sheetName val="Акколь"/>
      <sheetName val="face"/>
      <sheetName val="7"/>
      <sheetName val="067 100 (апп не имеющ.право) "/>
      <sheetName val="Utility"/>
      <sheetName val="КВИ_медпомощь_свод"/>
      <sheetName val="КДУ_в_разр_МО"/>
      <sheetName val="Скрин_в_разр_МО"/>
      <sheetName val="Дем_прогноз"/>
      <sheetName val="мат расходы"/>
      <sheetName val="Форма2"/>
      <sheetName val="Форма1"/>
    </sheetNames>
    <sheetDataSet>
      <sheetData sheetId="0" refreshError="1">
        <row r="43">
          <cell r="A43">
            <v>2</v>
          </cell>
        </row>
      </sheetData>
      <sheetData sheetId="1">
        <row r="43">
          <cell r="A43">
            <v>33</v>
          </cell>
        </row>
      </sheetData>
      <sheetData sheetId="2">
        <row r="43">
          <cell r="A43">
            <v>33</v>
          </cell>
        </row>
      </sheetData>
      <sheetData sheetId="3">
        <row r="43">
          <cell r="A43">
            <v>2</v>
          </cell>
        </row>
      </sheetData>
      <sheetData sheetId="4"/>
      <sheetData sheetId="5"/>
      <sheetData sheetId="6">
        <row r="43">
          <cell r="A43">
            <v>2</v>
          </cell>
        </row>
      </sheetData>
      <sheetData sheetId="7"/>
      <sheetData sheetId="8"/>
      <sheetData sheetId="9">
        <row r="43">
          <cell r="A43">
            <v>2</v>
          </cell>
        </row>
      </sheetData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3">
          <cell r="A43">
            <v>33</v>
          </cell>
        </row>
      </sheetData>
      <sheetData sheetId="19">
        <row r="43">
          <cell r="A43">
            <v>33</v>
          </cell>
        </row>
      </sheetData>
      <sheetData sheetId="20">
        <row r="43">
          <cell r="A43">
            <v>33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>
        <row r="43">
          <cell r="A43">
            <v>33</v>
          </cell>
        </row>
      </sheetData>
      <sheetData sheetId="26">
        <row r="43">
          <cell r="A43">
            <v>33</v>
          </cell>
        </row>
      </sheetData>
      <sheetData sheetId="27">
        <row r="43">
          <cell r="A43">
            <v>33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3">
          <cell r="A43">
            <v>33</v>
          </cell>
        </row>
      </sheetData>
      <sheetData sheetId="39">
        <row r="43">
          <cell r="A43">
            <v>33</v>
          </cell>
        </row>
      </sheetData>
      <sheetData sheetId="40">
        <row r="43">
          <cell r="A43">
            <v>33</v>
          </cell>
        </row>
      </sheetData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43">
          <cell r="A43">
            <v>33</v>
          </cell>
        </row>
      </sheetData>
      <sheetData sheetId="47"/>
      <sheetData sheetId="48">
        <row r="43">
          <cell r="A43">
            <v>33</v>
          </cell>
        </row>
      </sheetData>
      <sheetData sheetId="49" refreshError="1"/>
      <sheetData sheetId="50" refreshError="1"/>
      <sheetData sheetId="5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"/>
      <sheetName val="ГД"/>
      <sheetName val="33333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Служебный ФКРБ"/>
      <sheetName val="Год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>
        <row r="2">
          <cell r="A2" t="str">
            <v>5122 Автодни</v>
          </cell>
        </row>
        <row r="3">
          <cell r="A3" t="str">
            <v>077 Акр</v>
          </cell>
        </row>
        <row r="4">
          <cell r="A4" t="str">
            <v>260 Ампер</v>
          </cell>
        </row>
        <row r="5">
          <cell r="A5" t="str">
            <v>263 Ампер-час</v>
          </cell>
        </row>
        <row r="6">
          <cell r="A6" t="str">
            <v>870 Ампула</v>
          </cell>
        </row>
        <row r="7">
          <cell r="A7" t="str">
            <v>109 Ар</v>
          </cell>
        </row>
        <row r="8">
          <cell r="A8" t="str">
            <v>301 Атмосфера техническая</v>
          </cell>
        </row>
        <row r="9">
          <cell r="A9" t="str">
            <v>300 Атмосфера физическая</v>
          </cell>
        </row>
        <row r="10">
          <cell r="A10" t="str">
            <v>255 Байт</v>
          </cell>
        </row>
        <row r="11">
          <cell r="A11" t="str">
            <v>881 Банка условная</v>
          </cell>
        </row>
        <row r="12">
          <cell r="A12" t="str">
            <v>309 Бар</v>
          </cell>
        </row>
        <row r="13">
          <cell r="A13" t="str">
            <v>146 Баррель (нефтяной) США</v>
          </cell>
        </row>
        <row r="14">
          <cell r="A14" t="str">
            <v>151 Баррель сухой США</v>
          </cell>
        </row>
        <row r="15">
          <cell r="A15" t="str">
            <v>323 Беккерель</v>
          </cell>
        </row>
        <row r="16">
          <cell r="A16" t="str">
            <v>254 Бит</v>
          </cell>
        </row>
        <row r="17">
          <cell r="A17" t="str">
            <v>616 Бобина</v>
          </cell>
        </row>
        <row r="18">
          <cell r="A18" t="str">
            <v>258 Бод</v>
          </cell>
        </row>
        <row r="19">
          <cell r="A19" t="str">
            <v>868 Бутылка</v>
          </cell>
        </row>
        <row r="20">
          <cell r="A20" t="str">
            <v>140 Бушель СК</v>
          </cell>
        </row>
        <row r="21">
          <cell r="A21" t="str">
            <v>150 Бушель США</v>
          </cell>
        </row>
        <row r="22">
          <cell r="A22" t="str">
            <v>229 Вар</v>
          </cell>
        </row>
        <row r="23">
          <cell r="A23" t="str">
            <v>212 Ватт</v>
          </cell>
        </row>
        <row r="24">
          <cell r="A24" t="str">
            <v>243 Ватт-час</v>
          </cell>
        </row>
        <row r="25">
          <cell r="A25" t="str">
            <v>324 Вебер</v>
          </cell>
        </row>
        <row r="26">
          <cell r="A26" t="str">
            <v>5139 Взлетно-посадочная полоса</v>
          </cell>
        </row>
        <row r="27">
          <cell r="A27" t="str">
            <v>184 Водоизмещение</v>
          </cell>
        </row>
        <row r="28">
          <cell r="A28" t="str">
            <v>222 Вольт</v>
          </cell>
        </row>
        <row r="29">
          <cell r="A29" t="str">
            <v>226 Вольт-ампер</v>
          </cell>
        </row>
        <row r="30">
          <cell r="A30" t="str">
            <v>145 Галлон жидкостный США</v>
          </cell>
        </row>
        <row r="31">
          <cell r="A31" t="str">
            <v>139 Галлон СК</v>
          </cell>
        </row>
        <row r="32">
          <cell r="A32" t="str">
            <v>835 Галлон спирта установленной крепости</v>
          </cell>
        </row>
        <row r="33">
          <cell r="A33" t="str">
            <v>149 Галлон сухой США</v>
          </cell>
        </row>
        <row r="34">
          <cell r="A34" t="str">
            <v>059 Гектар</v>
          </cell>
        </row>
        <row r="35">
          <cell r="A35" t="str">
            <v>310 Гектобар</v>
          </cell>
        </row>
        <row r="36">
          <cell r="A36" t="str">
            <v>160 Гектограмм</v>
          </cell>
        </row>
        <row r="37">
          <cell r="A37" t="str">
            <v>122 Гектолитр</v>
          </cell>
        </row>
        <row r="38">
          <cell r="A38" t="str">
            <v>833 Гектолитр чистого спирта</v>
          </cell>
        </row>
        <row r="39">
          <cell r="A39" t="str">
            <v>017 Гектометр</v>
          </cell>
        </row>
        <row r="40">
          <cell r="A40" t="str">
            <v>287 Генри</v>
          </cell>
        </row>
        <row r="41">
          <cell r="A41" t="str">
            <v>290 Герц</v>
          </cell>
        </row>
        <row r="42">
          <cell r="A42" t="str">
            <v>302 Гигабеккерель</v>
          </cell>
        </row>
        <row r="43">
          <cell r="A43" t="str">
            <v>233 Гигакалория</v>
          </cell>
        </row>
        <row r="44">
          <cell r="A44" t="str">
            <v>238 Гигакалория в час</v>
          </cell>
        </row>
        <row r="45">
          <cell r="A45" t="str">
            <v>366 Год</v>
          </cell>
        </row>
        <row r="46">
          <cell r="A46" t="str">
            <v>836 Голова</v>
          </cell>
        </row>
        <row r="47">
          <cell r="A47" t="str">
            <v>849 Голова условная</v>
          </cell>
        </row>
        <row r="48">
          <cell r="A48" t="str">
            <v>281 Градус Фаренгейта</v>
          </cell>
        </row>
        <row r="49">
          <cell r="A49" t="str">
            <v>280 Градус Цельсия</v>
          </cell>
        </row>
        <row r="50">
          <cell r="A50" t="str">
            <v>163 Грамм</v>
          </cell>
        </row>
        <row r="51">
          <cell r="A51" t="str">
            <v>306 Грамм делящихся изотопов</v>
          </cell>
        </row>
        <row r="52">
          <cell r="A52" t="str">
            <v>510 Грамм на киловатт-час</v>
          </cell>
        </row>
        <row r="53">
          <cell r="A53" t="str">
            <v>189 Гран СК, США</v>
          </cell>
        </row>
        <row r="54">
          <cell r="A54" t="str">
            <v>398 Гривна украинская</v>
          </cell>
        </row>
        <row r="55">
          <cell r="A55" t="str">
            <v>638 Гросс</v>
          </cell>
        </row>
        <row r="56">
          <cell r="A56" t="str">
            <v>731 Гросс большой</v>
          </cell>
        </row>
        <row r="57">
          <cell r="A57" t="str">
            <v>185 Грузоподъемность в метрических тоннах</v>
          </cell>
        </row>
        <row r="58">
          <cell r="A58" t="str">
            <v>730 Два десятка</v>
          </cell>
        </row>
        <row r="59">
          <cell r="A59" t="str">
            <v>5133 Двадцать процентов</v>
          </cell>
        </row>
        <row r="60">
          <cell r="A60" t="str">
            <v>5132 Двадцать четыре штуки</v>
          </cell>
        </row>
        <row r="61">
          <cell r="A61" t="str">
            <v>5131 Двадцать штук</v>
          </cell>
        </row>
        <row r="62">
          <cell r="A62" t="str">
            <v>361 Декада</v>
          </cell>
        </row>
        <row r="63">
          <cell r="A63" t="str">
            <v>116 Декалитр</v>
          </cell>
        </row>
        <row r="64">
          <cell r="A64" t="str">
            <v>368 Десятилетие</v>
          </cell>
        </row>
        <row r="65">
          <cell r="A65" t="str">
            <v>5123 Десяток</v>
          </cell>
        </row>
        <row r="66">
          <cell r="A66" t="str">
            <v>5040 Десять миллилитров</v>
          </cell>
        </row>
        <row r="67">
          <cell r="A67" t="str">
            <v>732 Десять пар</v>
          </cell>
        </row>
        <row r="68">
          <cell r="A68" t="str">
            <v>5104 Десять таблеток</v>
          </cell>
        </row>
        <row r="69">
          <cell r="A69" t="str">
            <v>454 Десять тысяч тонно-километров брутто</v>
          </cell>
        </row>
        <row r="70">
          <cell r="A70" t="str">
            <v>118 Децилитр</v>
          </cell>
        </row>
        <row r="71">
          <cell r="A71" t="str">
            <v>005 Дециметр</v>
          </cell>
        </row>
        <row r="72">
          <cell r="A72" t="str">
            <v>053 Дециметр квадратный</v>
          </cell>
        </row>
        <row r="73">
          <cell r="A73" t="str">
            <v>136 Джилл СК</v>
          </cell>
        </row>
        <row r="74">
          <cell r="A74" t="str">
            <v>142 Джилл США</v>
          </cell>
        </row>
        <row r="75">
          <cell r="A75" t="str">
            <v>271 Джоуль</v>
          </cell>
        </row>
        <row r="76">
          <cell r="A76" t="str">
            <v>285 Диоптрия</v>
          </cell>
        </row>
        <row r="77">
          <cell r="A77" t="str">
            <v>639 Доза</v>
          </cell>
        </row>
        <row r="78">
          <cell r="A78" t="str">
            <v>5100 Долларов США</v>
          </cell>
        </row>
        <row r="79">
          <cell r="A79" t="str">
            <v>899 Домохозяйство</v>
          </cell>
        </row>
        <row r="80">
          <cell r="A80" t="str">
            <v>455 Драм армянский</v>
          </cell>
        </row>
        <row r="81">
          <cell r="A81" t="str">
            <v>188 Драхма СК (1,771745 г)</v>
          </cell>
        </row>
        <row r="82">
          <cell r="A82" t="str">
            <v>199 Драхма СК (3,887935 г)</v>
          </cell>
        </row>
        <row r="83">
          <cell r="A83" t="str">
            <v>200 Драхма США</v>
          </cell>
        </row>
        <row r="84">
          <cell r="A84" t="str">
            <v>641 Дюжина</v>
          </cell>
        </row>
        <row r="85">
          <cell r="A85" t="str">
            <v>733 Дюжина пар</v>
          </cell>
        </row>
        <row r="86">
          <cell r="A86" t="str">
            <v>737 Дюжина рулонов</v>
          </cell>
        </row>
        <row r="87">
          <cell r="A87" t="str">
            <v>780 Дюжина упаковок</v>
          </cell>
        </row>
        <row r="88">
          <cell r="A88" t="str">
            <v>740 Дюжина штук</v>
          </cell>
        </row>
        <row r="89">
          <cell r="A89" t="str">
            <v>039 Дюйм</v>
          </cell>
        </row>
        <row r="90">
          <cell r="A90" t="str">
            <v>071 Дюйм квадратный</v>
          </cell>
        </row>
        <row r="91">
          <cell r="A91" t="str">
            <v>131 Дюйм кубический</v>
          </cell>
        </row>
        <row r="92">
          <cell r="A92" t="str">
            <v>642 Единица</v>
          </cell>
        </row>
        <row r="93">
          <cell r="A93" t="str">
            <v>851 Единица международная</v>
          </cell>
        </row>
        <row r="94">
          <cell r="A94" t="str">
            <v>275 Единица тепловая Британская</v>
          </cell>
        </row>
        <row r="95">
          <cell r="A95" t="str">
            <v>876 Единица условная</v>
          </cell>
        </row>
        <row r="96">
          <cell r="A96" t="str">
            <v>560 Заработная плата минимальная</v>
          </cell>
        </row>
        <row r="97">
          <cell r="A97" t="str">
            <v>321 Зиверт</v>
          </cell>
        </row>
        <row r="98">
          <cell r="A98" t="str">
            <v>922 Знак</v>
          </cell>
        </row>
        <row r="99">
          <cell r="A99" t="str">
            <v>657 Изделие</v>
          </cell>
        </row>
        <row r="100">
          <cell r="A100" t="str">
            <v>236 Калория в час</v>
          </cell>
        </row>
        <row r="101">
          <cell r="A101" t="str">
            <v>5137 Каналы телефонных станций</v>
          </cell>
        </row>
        <row r="102">
          <cell r="A102" t="str">
            <v>282 Кандела</v>
          </cell>
        </row>
        <row r="103">
          <cell r="A103" t="str">
            <v>162 Карат метрический</v>
          </cell>
        </row>
        <row r="104">
          <cell r="A104" t="str">
            <v>889 Катушка условная</v>
          </cell>
        </row>
        <row r="105">
          <cell r="A105" t="str">
            <v>5105 Кбит/секунду</v>
          </cell>
        </row>
        <row r="106">
          <cell r="A106" t="str">
            <v>388 Квадрильон рублей российских</v>
          </cell>
        </row>
        <row r="107">
          <cell r="A107" t="str">
            <v>144 Кварта жидкостная США</v>
          </cell>
        </row>
        <row r="108">
          <cell r="A108" t="str">
            <v>138 Кварта СК</v>
          </cell>
        </row>
        <row r="109">
          <cell r="A109" t="str">
            <v>148 Кварта сухая США</v>
          </cell>
        </row>
        <row r="110">
          <cell r="A110" t="str">
            <v>364 Квартал</v>
          </cell>
        </row>
        <row r="111">
          <cell r="A111" t="str">
            <v>191 Квартер СК</v>
          </cell>
        </row>
        <row r="112">
          <cell r="A112" t="str">
            <v>909 Квартира</v>
          </cell>
        </row>
        <row r="113">
          <cell r="A113" t="str">
            <v>802 Квинтильон штук (Европа)</v>
          </cell>
        </row>
        <row r="114">
          <cell r="A114" t="str">
            <v>288 Кельвин</v>
          </cell>
        </row>
        <row r="115">
          <cell r="A115" t="str">
            <v>256 Килобайт</v>
          </cell>
        </row>
        <row r="116">
          <cell r="A116" t="str">
            <v>312 Килобар</v>
          </cell>
        </row>
        <row r="117">
          <cell r="A117" t="str">
            <v>230 Киловар</v>
          </cell>
        </row>
        <row r="118">
          <cell r="A118" t="str">
            <v>214 Киловатт</v>
          </cell>
        </row>
        <row r="119">
          <cell r="A119" t="str">
            <v>245 Киловатт-час</v>
          </cell>
        </row>
        <row r="120">
          <cell r="A120" t="str">
            <v>223 Киловольт</v>
          </cell>
        </row>
        <row r="121">
          <cell r="A121" t="str">
            <v>227 Киловольт-ампер</v>
          </cell>
        </row>
        <row r="122">
          <cell r="A122" t="str">
            <v>248 Киловольт-ампер реактивный</v>
          </cell>
        </row>
        <row r="123">
          <cell r="A123" t="str">
            <v>291 Килогерц</v>
          </cell>
        </row>
        <row r="124">
          <cell r="A124" t="str">
            <v>166 Килограмм</v>
          </cell>
        </row>
        <row r="125">
          <cell r="A125" t="str">
            <v>845 Килограмм 90 %-ного сухого вещества</v>
          </cell>
        </row>
        <row r="126">
          <cell r="A126" t="str">
            <v>861 Килограмм азота</v>
          </cell>
        </row>
        <row r="127">
          <cell r="A127" t="str">
            <v>499 Килограмм в секунду</v>
          </cell>
        </row>
        <row r="128">
          <cell r="A128" t="str">
            <v>859 Килограмм гидроксида калия</v>
          </cell>
        </row>
        <row r="129">
          <cell r="A129" t="str">
            <v>863 Килограмм гидроксида натрия</v>
          </cell>
        </row>
        <row r="130">
          <cell r="A130" t="str">
            <v>511 Килограмм на гигакалорию</v>
          </cell>
        </row>
        <row r="131">
          <cell r="A131" t="str">
            <v>316 Килограмм на кубический метр</v>
          </cell>
        </row>
        <row r="132">
          <cell r="A132" t="str">
            <v>852 Килограмм оксида калия</v>
          </cell>
        </row>
        <row r="133">
          <cell r="A133" t="str">
            <v>841 Килограмм пероксида водорода</v>
          </cell>
        </row>
        <row r="134">
          <cell r="A134" t="str">
            <v>865 Килограмм пятиокиси фосфора</v>
          </cell>
        </row>
        <row r="135">
          <cell r="A135" t="str">
            <v>867 Килограмм урана</v>
          </cell>
        </row>
        <row r="136">
          <cell r="A136" t="str">
            <v>273 Килоджоуль</v>
          </cell>
        </row>
        <row r="137">
          <cell r="A137" t="str">
            <v>232 Килокалория</v>
          </cell>
        </row>
        <row r="138">
          <cell r="A138" t="str">
            <v>237 Килокалория в час</v>
          </cell>
        </row>
        <row r="139">
          <cell r="A139" t="str">
            <v>008 Километр (тысяча метров)</v>
          </cell>
        </row>
        <row r="140">
          <cell r="A140" t="str">
            <v>333 Километр в час</v>
          </cell>
        </row>
        <row r="141">
          <cell r="A141" t="str">
            <v>061 Километр квадратный</v>
          </cell>
        </row>
        <row r="142">
          <cell r="A142" t="str">
            <v>049 Километр условных труб</v>
          </cell>
        </row>
        <row r="143">
          <cell r="A143" t="str">
            <v>297 Килопаскаль</v>
          </cell>
        </row>
        <row r="144">
          <cell r="A144" t="str">
            <v>170 Килотонна</v>
          </cell>
        </row>
        <row r="145">
          <cell r="A145" t="str">
            <v>893 Кирпич условный</v>
          </cell>
        </row>
        <row r="146">
          <cell r="A146" t="str">
            <v>911 Койка</v>
          </cell>
        </row>
        <row r="147">
          <cell r="A147" t="str">
            <v>5106 Койко-сутки</v>
          </cell>
        </row>
        <row r="148">
          <cell r="A148" t="str">
            <v>839 Комплект</v>
          </cell>
        </row>
        <row r="149">
          <cell r="A149" t="str">
            <v>153 Корд</v>
          </cell>
        </row>
        <row r="150">
          <cell r="A150" t="str">
            <v>647 Кормовая единица</v>
          </cell>
        </row>
        <row r="151">
          <cell r="A151" t="str">
            <v>820 Крепость спирта по массе</v>
          </cell>
        </row>
        <row r="152">
          <cell r="A152" t="str">
            <v>821 Крепость спирта по объему</v>
          </cell>
        </row>
        <row r="153">
          <cell r="A153" t="str">
            <v>270 Кулон</v>
          </cell>
        </row>
        <row r="154">
          <cell r="A154" t="str">
            <v>349 Кулон на килограмм</v>
          </cell>
        </row>
        <row r="155">
          <cell r="A155" t="str">
            <v>884 Кусок условный</v>
          </cell>
        </row>
        <row r="156">
          <cell r="A156" t="str">
            <v>305 Кюри</v>
          </cell>
        </row>
        <row r="157">
          <cell r="A157" t="str">
            <v>438 Лари грузинский</v>
          </cell>
        </row>
        <row r="158">
          <cell r="A158" t="str">
            <v>431 Лей молдавский</v>
          </cell>
        </row>
        <row r="159">
          <cell r="A159" t="str">
            <v>625 Лист</v>
          </cell>
        </row>
        <row r="160">
          <cell r="A160" t="str">
            <v>918 Лист авторский</v>
          </cell>
        </row>
        <row r="161">
          <cell r="A161" t="str">
            <v>920 Лист печатный</v>
          </cell>
        </row>
        <row r="162">
          <cell r="A162" t="str">
            <v>921 Лист учетно-издательский</v>
          </cell>
        </row>
        <row r="163">
          <cell r="A163" t="str">
            <v>112 Литр (куб. дм.)</v>
          </cell>
        </row>
        <row r="164">
          <cell r="A164" t="str">
            <v>5127 Литр в смену</v>
          </cell>
        </row>
        <row r="165">
          <cell r="A165" t="str">
            <v>831 Литр чистого спирта</v>
          </cell>
        </row>
        <row r="166">
          <cell r="A166" t="str">
            <v>251 Лошадиная сила</v>
          </cell>
        </row>
        <row r="167">
          <cell r="A167" t="str">
            <v>283 Люкс</v>
          </cell>
        </row>
        <row r="168">
          <cell r="A168" t="str">
            <v>284 Люмен</v>
          </cell>
        </row>
        <row r="169">
          <cell r="A169" t="str">
            <v>462 Манат азербайджанский</v>
          </cell>
        </row>
        <row r="170">
          <cell r="A170" t="str">
            <v>483 Манат туркменский</v>
          </cell>
        </row>
        <row r="171">
          <cell r="A171" t="str">
            <v>5136 Машины скорой помощи</v>
          </cell>
        </row>
        <row r="172">
          <cell r="A172" t="str">
            <v>257 Мегабайт</v>
          </cell>
        </row>
        <row r="173">
          <cell r="A173" t="str">
            <v>228 Мегавольт-ампер</v>
          </cell>
        </row>
        <row r="174">
          <cell r="A174" t="str">
            <v>292 Мегагерц</v>
          </cell>
        </row>
        <row r="175">
          <cell r="A175" t="str">
            <v>240 Мегакалория</v>
          </cell>
        </row>
        <row r="176">
          <cell r="A176" t="str">
            <v>563 Мегакалория на тысячу кубических метров-сутки-градус Цельсия</v>
          </cell>
        </row>
        <row r="177">
          <cell r="A177" t="str">
            <v>126 Мегалитр</v>
          </cell>
        </row>
        <row r="178">
          <cell r="A178" t="str">
            <v>298 Мегапаскаль</v>
          </cell>
        </row>
        <row r="179">
          <cell r="A179" t="str">
            <v>698 Место</v>
          </cell>
        </row>
        <row r="180">
          <cell r="A180" t="str">
            <v>421 Место пассажирское</v>
          </cell>
        </row>
        <row r="181">
          <cell r="A181" t="str">
            <v>906 Место посадочное</v>
          </cell>
        </row>
        <row r="182">
          <cell r="A182" t="str">
            <v>904 Место рабочее</v>
          </cell>
        </row>
        <row r="183">
          <cell r="A183" t="str">
            <v>902 Место ученическое</v>
          </cell>
        </row>
        <row r="184">
          <cell r="A184" t="str">
            <v>362 Месяц</v>
          </cell>
        </row>
        <row r="185">
          <cell r="A185" t="str">
            <v>006 Метр</v>
          </cell>
        </row>
        <row r="186">
          <cell r="A186" t="str">
            <v>328 Метр в секунду</v>
          </cell>
        </row>
        <row r="187">
          <cell r="A187" t="str">
            <v>231 Метр в час</v>
          </cell>
        </row>
        <row r="188">
          <cell r="A188" t="str">
            <v>055 Метр квадратный</v>
          </cell>
        </row>
        <row r="189">
          <cell r="A189" t="str">
            <v>084 Метр квадратный жилой площади</v>
          </cell>
        </row>
        <row r="190">
          <cell r="A190" t="str">
            <v>081 Метр квадратный общей площади</v>
          </cell>
        </row>
        <row r="191">
          <cell r="A191" t="str">
            <v>062 Метр квадратный условный</v>
          </cell>
        </row>
        <row r="192">
          <cell r="A192" t="str">
            <v>087 Метр квадратный учебно-лабораторных зданий</v>
          </cell>
        </row>
        <row r="193">
          <cell r="A193" t="str">
            <v>113 Метр кубический</v>
          </cell>
        </row>
        <row r="194">
          <cell r="A194" t="str">
            <v>596 Метр кубический в секунду</v>
          </cell>
        </row>
        <row r="195">
          <cell r="A195" t="str">
            <v>598 Метр кубический в час</v>
          </cell>
        </row>
        <row r="196">
          <cell r="A196" t="str">
            <v>134 Метр кубический вместимости</v>
          </cell>
        </row>
        <row r="197">
          <cell r="A197" t="str">
            <v>121 Метр кубический плотный</v>
          </cell>
        </row>
        <row r="198">
          <cell r="A198" t="str">
            <v>123 Метр кубический условный</v>
          </cell>
        </row>
        <row r="199">
          <cell r="A199" t="str">
            <v>335 Метр на секунду в квадрате</v>
          </cell>
        </row>
        <row r="200">
          <cell r="A200" t="str">
            <v>018 Метр погонный</v>
          </cell>
        </row>
        <row r="201">
          <cell r="A201" t="str">
            <v>021 Метр погонный проходки</v>
          </cell>
        </row>
        <row r="202">
          <cell r="A202" t="str">
            <v>020 Метр условный</v>
          </cell>
        </row>
        <row r="203">
          <cell r="A203" t="str">
            <v>5001 Метр условных труб</v>
          </cell>
        </row>
        <row r="204">
          <cell r="A204" t="str">
            <v>002 Микрометр</v>
          </cell>
        </row>
        <row r="205">
          <cell r="A205" t="str">
            <v>352 Микросекунда</v>
          </cell>
        </row>
        <row r="206">
          <cell r="A206" t="str">
            <v>318 Микрофарад</v>
          </cell>
        </row>
        <row r="207">
          <cell r="A207" t="str">
            <v>401 Миллиард гривен украинских</v>
          </cell>
        </row>
        <row r="208">
          <cell r="A208" t="str">
            <v>5103 Миллиард долларов США</v>
          </cell>
        </row>
        <row r="209">
          <cell r="A209" t="str">
            <v>458 Миллиард драмов армянских</v>
          </cell>
        </row>
        <row r="210">
          <cell r="A210" t="str">
            <v>249 Миллиард киловатт-часов</v>
          </cell>
        </row>
        <row r="211">
          <cell r="A211" t="str">
            <v>441 Миллиард лари грузинских</v>
          </cell>
        </row>
        <row r="212">
          <cell r="A212" t="str">
            <v>434 Миллиард леев молдавских</v>
          </cell>
        </row>
        <row r="213">
          <cell r="A213" t="str">
            <v>465 Миллиард манатов азербайджанских</v>
          </cell>
        </row>
        <row r="214">
          <cell r="A214" t="str">
            <v>486 Миллиард манатов туркменских</v>
          </cell>
        </row>
        <row r="215">
          <cell r="A215" t="str">
            <v>115 Миллиард метров кубических</v>
          </cell>
        </row>
        <row r="216">
          <cell r="A216" t="str">
            <v>408 Миллиард рублей белорусских</v>
          </cell>
        </row>
        <row r="217">
          <cell r="A217" t="str">
            <v>386 Миллиард рублей российских</v>
          </cell>
        </row>
        <row r="218">
          <cell r="A218" t="str">
            <v>575 Миллиард рублов таджикских</v>
          </cell>
        </row>
        <row r="219">
          <cell r="A219" t="str">
            <v>568 Миллиард сомов киргизских</v>
          </cell>
        </row>
        <row r="220">
          <cell r="A220" t="str">
            <v>479 Миллиард сумов узбекских</v>
          </cell>
        </row>
        <row r="221">
          <cell r="A221" t="str">
            <v>472 Миллиард тенге казахских</v>
          </cell>
        </row>
        <row r="222">
          <cell r="A222" t="str">
            <v>800 Миллиард штук</v>
          </cell>
        </row>
        <row r="223">
          <cell r="A223" t="str">
            <v>308 Миллибар</v>
          </cell>
        </row>
        <row r="224">
          <cell r="A224" t="str">
            <v>161 Миллиграмм</v>
          </cell>
        </row>
        <row r="225">
          <cell r="A225" t="str">
            <v>304 Милликюри</v>
          </cell>
        </row>
        <row r="226">
          <cell r="A226" t="str">
            <v>111 Миллилитр (куб. см.)</v>
          </cell>
        </row>
        <row r="227">
          <cell r="A227" t="str">
            <v>003 Миллиметр</v>
          </cell>
        </row>
        <row r="228">
          <cell r="A228" t="str">
            <v>337 Миллиметр водяного столба</v>
          </cell>
        </row>
        <row r="229">
          <cell r="A229" t="str">
            <v>050 Миллиметр квадратный</v>
          </cell>
        </row>
        <row r="230">
          <cell r="A230" t="str">
            <v>110 Миллиметр кубический</v>
          </cell>
        </row>
        <row r="231">
          <cell r="A231" t="str">
            <v>338 Миллиметр ртутного столба</v>
          </cell>
        </row>
        <row r="232">
          <cell r="A232" t="str">
            <v>241 Миллион ампер-часов</v>
          </cell>
        </row>
        <row r="233">
          <cell r="A233" t="str">
            <v>883 Миллион банок условных</v>
          </cell>
        </row>
        <row r="234">
          <cell r="A234" t="str">
            <v>235 Миллион гигакалорий</v>
          </cell>
        </row>
        <row r="235">
          <cell r="A235" t="str">
            <v>557 Миллион голов в год</v>
          </cell>
        </row>
        <row r="236">
          <cell r="A236" t="str">
            <v>400 Миллион гривен украинских</v>
          </cell>
        </row>
        <row r="237">
          <cell r="A237" t="str">
            <v>120 Миллион декалитров</v>
          </cell>
        </row>
        <row r="238">
          <cell r="A238" t="str">
            <v>056 Миллион дециметров квадратных</v>
          </cell>
        </row>
        <row r="239">
          <cell r="A239" t="str">
            <v>5102 Миллион долларов США</v>
          </cell>
        </row>
        <row r="240">
          <cell r="A240" t="str">
            <v>901 Миллион домохозяйств</v>
          </cell>
        </row>
        <row r="241">
          <cell r="A241" t="str">
            <v>457 Миллион драмов армянских</v>
          </cell>
        </row>
        <row r="242">
          <cell r="A242" t="str">
            <v>644 Миллион единиц</v>
          </cell>
        </row>
        <row r="243">
          <cell r="A243" t="str">
            <v>544 Миллион единиц в год</v>
          </cell>
        </row>
        <row r="244">
          <cell r="A244" t="str">
            <v>855 Миллион единиц международных</v>
          </cell>
        </row>
        <row r="245">
          <cell r="A245" t="str">
            <v>878 Миллион единиц условных</v>
          </cell>
        </row>
        <row r="246">
          <cell r="A246" t="str">
            <v>167 Миллион каратов метрических</v>
          </cell>
        </row>
        <row r="247">
          <cell r="A247" t="str">
            <v>216 Миллион киловатт (гигаватт)</v>
          </cell>
        </row>
        <row r="248">
          <cell r="A248" t="str">
            <v>247 Миллион киловатт час (гигаватт-час)</v>
          </cell>
        </row>
        <row r="249">
          <cell r="A249" t="str">
            <v>242 Миллион киловольт-ампер</v>
          </cell>
        </row>
        <row r="250">
          <cell r="A250" t="str">
            <v>895 Миллион кирпичей условных</v>
          </cell>
        </row>
        <row r="251">
          <cell r="A251" t="str">
            <v>886 Миллион кусков условных</v>
          </cell>
        </row>
        <row r="252">
          <cell r="A252" t="str">
            <v>440 Миллион лари грузинских</v>
          </cell>
        </row>
        <row r="253">
          <cell r="A253" t="str">
            <v>433 Миллион леев молдавских</v>
          </cell>
        </row>
        <row r="254">
          <cell r="A254" t="str">
            <v>253 Миллион лошадиных сил</v>
          </cell>
        </row>
        <row r="255">
          <cell r="A255" t="str">
            <v>464 Миллион манатов азербайджанских</v>
          </cell>
        </row>
        <row r="256">
          <cell r="A256" t="str">
            <v>485 Миллион манатов туркменских</v>
          </cell>
        </row>
        <row r="257">
          <cell r="A257" t="str">
            <v>009 Миллион метров</v>
          </cell>
        </row>
        <row r="258">
          <cell r="A258" t="str">
            <v>057 Миллион метров квадратных</v>
          </cell>
        </row>
        <row r="259">
          <cell r="A259" t="str">
            <v>089 Миллион метров квадратных в двухмиллиметровом исчислении</v>
          </cell>
        </row>
        <row r="260">
          <cell r="A260" t="str">
            <v>086 Миллион метров квадратных жилой площади</v>
          </cell>
        </row>
        <row r="261">
          <cell r="A261" t="str">
            <v>083 Миллион метров квадратных общей площади</v>
          </cell>
        </row>
        <row r="262">
          <cell r="A262" t="str">
            <v>064 Миллион метров квадратных условных</v>
          </cell>
        </row>
        <row r="263">
          <cell r="A263" t="str">
            <v>159 Миллион метров кубических</v>
          </cell>
        </row>
        <row r="264">
          <cell r="A264" t="str">
            <v>125 Миллион метров кубических переработки газа</v>
          </cell>
        </row>
        <row r="265">
          <cell r="A265" t="str">
            <v>838 Миллион пар</v>
          </cell>
        </row>
        <row r="266">
          <cell r="A266" t="str">
            <v>424 Миллион пассажиро-километров</v>
          </cell>
        </row>
        <row r="267">
          <cell r="A267" t="str">
            <v>129 Миллион полулитров</v>
          </cell>
        </row>
        <row r="268">
          <cell r="A268" t="str">
            <v>407 Миллион рублей белорусских</v>
          </cell>
        </row>
        <row r="269">
          <cell r="A269" t="str">
            <v>385 Миллион рублей российских</v>
          </cell>
        </row>
        <row r="270">
          <cell r="A270" t="str">
            <v>574 Миллион рублов таджикских</v>
          </cell>
        </row>
        <row r="271">
          <cell r="A271" t="str">
            <v>898 Миллион семей</v>
          </cell>
        </row>
        <row r="272">
          <cell r="A272" t="str">
            <v>567 Миллион сомов киргизских</v>
          </cell>
        </row>
        <row r="273">
          <cell r="A273" t="str">
            <v>478 Миллион сумов узбекских</v>
          </cell>
        </row>
        <row r="274">
          <cell r="A274" t="str">
            <v>471 Миллион тенге казахских</v>
          </cell>
        </row>
        <row r="275">
          <cell r="A275" t="str">
            <v>171 Миллион тонн</v>
          </cell>
        </row>
        <row r="276">
          <cell r="A276" t="str">
            <v>550 Миллион тонн в год</v>
          </cell>
        </row>
        <row r="277">
          <cell r="A277" t="str">
            <v>176 Миллион тонн условного топлива</v>
          </cell>
        </row>
        <row r="278">
          <cell r="A278" t="str">
            <v>451 Миллион тонно-километров</v>
          </cell>
        </row>
        <row r="279">
          <cell r="A279" t="str">
            <v>779 Миллион упаковок</v>
          </cell>
        </row>
        <row r="280">
          <cell r="A280" t="str">
            <v>5129 Миллион условных плиток</v>
          </cell>
        </row>
        <row r="281">
          <cell r="A281" t="str">
            <v>5130 Миллион условных штук</v>
          </cell>
        </row>
        <row r="282">
          <cell r="A282" t="str">
            <v>794 Миллион человек</v>
          </cell>
        </row>
        <row r="283">
          <cell r="A283" t="str">
            <v>799 Миллион штук</v>
          </cell>
        </row>
        <row r="284">
          <cell r="A284" t="str">
            <v>353 Миллисекунда</v>
          </cell>
        </row>
        <row r="285">
          <cell r="A285" t="str">
            <v>079 Миля квадратная</v>
          </cell>
        </row>
        <row r="286">
          <cell r="A286" t="str">
            <v>047 Миля морская (1852 м)</v>
          </cell>
        </row>
        <row r="287">
          <cell r="A287" t="str">
            <v>045 Миля уставная (1609,344 м)</v>
          </cell>
        </row>
        <row r="288">
          <cell r="A288" t="str">
            <v>355 Минута</v>
          </cell>
        </row>
        <row r="289">
          <cell r="A289" t="str">
            <v>272 Моль</v>
          </cell>
        </row>
        <row r="290">
          <cell r="A290" t="str">
            <v>213 Мощность эффективная</v>
          </cell>
        </row>
        <row r="291">
          <cell r="A291" t="str">
            <v>704 Набор</v>
          </cell>
        </row>
        <row r="292">
          <cell r="A292" t="str">
            <v>001 Нанометр</v>
          </cell>
        </row>
        <row r="293">
          <cell r="A293" t="str">
            <v>351 Наносекунда</v>
          </cell>
        </row>
        <row r="294">
          <cell r="A294" t="str">
            <v>360 Неделя</v>
          </cell>
        </row>
        <row r="295">
          <cell r="A295" t="str">
            <v>908 Номер</v>
          </cell>
        </row>
        <row r="296">
          <cell r="A296" t="str">
            <v>526 Нормо-час</v>
          </cell>
        </row>
        <row r="297">
          <cell r="A297" t="str">
            <v>289 Ньютон</v>
          </cell>
        </row>
        <row r="298">
          <cell r="A298" t="str">
            <v>330 Оборот в секунду</v>
          </cell>
        </row>
        <row r="299">
          <cell r="A299" t="str">
            <v>5107 Один анализ</v>
          </cell>
        </row>
        <row r="300">
          <cell r="A300" t="str">
            <v>5108 Один баллон</v>
          </cell>
        </row>
        <row r="301">
          <cell r="A301" t="str">
            <v>5109 Один билет</v>
          </cell>
        </row>
        <row r="302">
          <cell r="A302" t="str">
            <v>5111 Одна пачка</v>
          </cell>
        </row>
        <row r="303">
          <cell r="A303" t="str">
            <v>5113 Одна процедура</v>
          </cell>
        </row>
        <row r="304">
          <cell r="A304" t="str">
            <v>5114 Одна услуга</v>
          </cell>
        </row>
        <row r="305">
          <cell r="A305" t="str">
            <v>5110 Одно исследование</v>
          </cell>
        </row>
        <row r="306">
          <cell r="A306" t="str">
            <v>5112 Одно посещение</v>
          </cell>
        </row>
        <row r="307">
          <cell r="A307" t="str">
            <v>274 Ом</v>
          </cell>
        </row>
        <row r="308">
          <cell r="A308" t="str">
            <v>715 Пара</v>
          </cell>
        </row>
        <row r="309">
          <cell r="A309" t="str">
            <v>547 Пара в смену</v>
          </cell>
        </row>
        <row r="310">
          <cell r="A310" t="str">
            <v>294 Паскаль</v>
          </cell>
        </row>
        <row r="311">
          <cell r="A311" t="str">
            <v>5124 Пассажир/час</v>
          </cell>
        </row>
        <row r="312">
          <cell r="A312" t="str">
            <v>414 Пассажиро-километр</v>
          </cell>
        </row>
        <row r="313">
          <cell r="A313" t="str">
            <v>427 Пассажиропоток</v>
          </cell>
        </row>
        <row r="314">
          <cell r="A314" t="str">
            <v>198 Пеннивейт СК, США</v>
          </cell>
        </row>
        <row r="315">
          <cell r="A315" t="str">
            <v>317 Пикофарад</v>
          </cell>
        </row>
        <row r="316">
          <cell r="A316" t="str">
            <v>143 Пинта жидкостная США</v>
          </cell>
        </row>
        <row r="317">
          <cell r="A317" t="str">
            <v>137 Пинта СК</v>
          </cell>
        </row>
        <row r="318">
          <cell r="A318" t="str">
            <v>147 Пинта сухая США</v>
          </cell>
        </row>
        <row r="319">
          <cell r="A319" t="str">
            <v>891 Плитка условная</v>
          </cell>
        </row>
        <row r="320">
          <cell r="A320" t="str">
            <v>365 Полугодие</v>
          </cell>
        </row>
        <row r="321">
          <cell r="A321" t="str">
            <v>545 Посещение в смену</v>
          </cell>
        </row>
        <row r="322">
          <cell r="A322" t="str">
            <v>734 Посылка</v>
          </cell>
        </row>
        <row r="323">
          <cell r="A323" t="str">
            <v>746 Промилле</v>
          </cell>
        </row>
        <row r="324">
          <cell r="A324" t="str">
            <v>744 Процент</v>
          </cell>
        </row>
        <row r="325">
          <cell r="A325" t="str">
            <v>5041 Пятнадцать миллилитров</v>
          </cell>
        </row>
        <row r="326">
          <cell r="A326" t="str">
            <v>5128 раз</v>
          </cell>
        </row>
        <row r="327">
          <cell r="A327" t="str">
            <v>5115 Разовая поездка автобусом</v>
          </cell>
        </row>
        <row r="328">
          <cell r="A328" t="str">
            <v>915 Ремонт условный</v>
          </cell>
        </row>
        <row r="329">
          <cell r="A329" t="str">
            <v>916 Ремонт условный в год</v>
          </cell>
        </row>
        <row r="330">
          <cell r="A330" t="str">
            <v>572 Рубл таджикский</v>
          </cell>
        </row>
        <row r="331">
          <cell r="A331" t="str">
            <v>405 Рубль белорусский</v>
          </cell>
        </row>
        <row r="332">
          <cell r="A332" t="str">
            <v>383 Рубль российский</v>
          </cell>
        </row>
        <row r="333">
          <cell r="A333" t="str">
            <v>736 Рулон</v>
          </cell>
        </row>
        <row r="334">
          <cell r="A334" t="str">
            <v>173 Сантиграмм</v>
          </cell>
        </row>
        <row r="335">
          <cell r="A335" t="str">
            <v>117 Сантилитр</v>
          </cell>
        </row>
        <row r="336">
          <cell r="A336" t="str">
            <v>004 Сантиметр</v>
          </cell>
        </row>
        <row r="337">
          <cell r="A337" t="str">
            <v>339 Сантиметр водяного столба</v>
          </cell>
        </row>
        <row r="338">
          <cell r="A338" t="str">
            <v>051 Сантиметр квадратный</v>
          </cell>
        </row>
        <row r="339">
          <cell r="A339" t="str">
            <v>354 Секунда</v>
          </cell>
        </row>
        <row r="340">
          <cell r="A340" t="str">
            <v>840 Секция</v>
          </cell>
        </row>
        <row r="341">
          <cell r="A341" t="str">
            <v>896 Семья</v>
          </cell>
        </row>
        <row r="342">
          <cell r="A342" t="str">
            <v>924 Символ</v>
          </cell>
        </row>
        <row r="343">
          <cell r="A343" t="str">
            <v>296 Сименс</v>
          </cell>
        </row>
        <row r="344">
          <cell r="A344" t="str">
            <v>197 Скрупул СК, США</v>
          </cell>
        </row>
        <row r="345">
          <cell r="A345" t="str">
            <v>923 Слово</v>
          </cell>
        </row>
        <row r="346">
          <cell r="A346" t="str">
            <v>5134 Случай</v>
          </cell>
        </row>
        <row r="347">
          <cell r="A347" t="str">
            <v>917 Смена</v>
          </cell>
        </row>
        <row r="348">
          <cell r="A348" t="str">
            <v>565 Сом киргизский</v>
          </cell>
        </row>
        <row r="349">
          <cell r="A349" t="str">
            <v>152 Стандарт</v>
          </cell>
        </row>
        <row r="350">
          <cell r="A350" t="str">
            <v>738 Стандарт короткий</v>
          </cell>
        </row>
        <row r="351">
          <cell r="A351" t="str">
            <v>853 Сто единиц международных</v>
          </cell>
        </row>
        <row r="352">
          <cell r="A352" t="str">
            <v>626 Сто листов</v>
          </cell>
        </row>
        <row r="353">
          <cell r="A353" t="str">
            <v>5042 Сто миллилитров</v>
          </cell>
        </row>
        <row r="354">
          <cell r="A354" t="str">
            <v>5043 Сто пятьдесят миллилитров</v>
          </cell>
        </row>
        <row r="355">
          <cell r="A355" t="str">
            <v>781 Сто упаковок</v>
          </cell>
        </row>
        <row r="356">
          <cell r="A356" t="str">
            <v>797 Сто штук</v>
          </cell>
        </row>
        <row r="357">
          <cell r="A357" t="str">
            <v>683 Сто ящиков</v>
          </cell>
        </row>
        <row r="358">
          <cell r="A358" t="str">
            <v>190 Стоун СК</v>
          </cell>
        </row>
        <row r="359">
          <cell r="A359" t="str">
            <v>476 Сум узбекский</v>
          </cell>
        </row>
        <row r="360">
          <cell r="A360" t="str">
            <v>359 Сутки</v>
          </cell>
        </row>
        <row r="361">
          <cell r="A361" t="str">
            <v>469 Тенге казахский</v>
          </cell>
        </row>
        <row r="362">
          <cell r="A362" t="str">
            <v>5118 Тенге/месяц</v>
          </cell>
        </row>
        <row r="363">
          <cell r="A363" t="str">
            <v>5117 Тенге/минута</v>
          </cell>
        </row>
        <row r="364">
          <cell r="A364" t="str">
            <v>5116 Тенге/час</v>
          </cell>
        </row>
        <row r="365">
          <cell r="A365" t="str">
            <v>313 Тесла</v>
          </cell>
        </row>
        <row r="366">
          <cell r="A366" t="str">
            <v>913 Том книжного фонда</v>
          </cell>
        </row>
        <row r="367">
          <cell r="A367" t="str">
            <v>168 Тонна (метрическая)</v>
          </cell>
        </row>
        <row r="368">
          <cell r="A368" t="str">
            <v>847 Тонна 90 %-ного сухого вещества</v>
          </cell>
        </row>
        <row r="369">
          <cell r="A369" t="str">
            <v>181 Тонна брутто-регистровая</v>
          </cell>
        </row>
        <row r="370">
          <cell r="A370" t="str">
            <v>5126 Тонна в год</v>
          </cell>
        </row>
        <row r="371">
          <cell r="A371" t="str">
            <v>536 Тонна в смену</v>
          </cell>
        </row>
        <row r="372">
          <cell r="A372" t="str">
            <v>535 Тонна в сутки</v>
          </cell>
        </row>
        <row r="373">
          <cell r="A373" t="str">
            <v>534 Тонна в час</v>
          </cell>
        </row>
        <row r="374">
          <cell r="A374" t="str">
            <v>196 Тонна длинная СК, США</v>
          </cell>
        </row>
        <row r="375">
          <cell r="A375" t="str">
            <v>195 Тонна короткая СК, США</v>
          </cell>
        </row>
        <row r="376">
          <cell r="A376" t="str">
            <v>182 Тонна нетто-регистровая</v>
          </cell>
        </row>
        <row r="377">
          <cell r="A377" t="str">
            <v>183 Тонна обмерная (фрахтовая)</v>
          </cell>
        </row>
        <row r="378">
          <cell r="A378" t="str">
            <v>533 Тонна пара в час</v>
          </cell>
        </row>
        <row r="379">
          <cell r="A379" t="str">
            <v>552 Тонна переработки в сутки</v>
          </cell>
        </row>
        <row r="380">
          <cell r="A380" t="str">
            <v>5060 Тонна прокатного оборудования</v>
          </cell>
        </row>
        <row r="381">
          <cell r="A381" t="str">
            <v>514 Тонна тяги</v>
          </cell>
        </row>
        <row r="382">
          <cell r="A382" t="str">
            <v>179 Тонна условная</v>
          </cell>
        </row>
        <row r="383">
          <cell r="A383" t="str">
            <v>172 Тонна условного топлива</v>
          </cell>
        </row>
        <row r="384">
          <cell r="A384" t="str">
            <v>449 Тонно-километр</v>
          </cell>
        </row>
        <row r="385">
          <cell r="A385" t="str">
            <v>512 Тонно-номер</v>
          </cell>
        </row>
        <row r="386">
          <cell r="A386" t="str">
            <v>459 Триллион драмов армянских</v>
          </cell>
        </row>
        <row r="387">
          <cell r="A387" t="str">
            <v>442 Триллион лари грузинских</v>
          </cell>
        </row>
        <row r="388">
          <cell r="A388" t="str">
            <v>435 Триллион леев молдавских</v>
          </cell>
        </row>
        <row r="389">
          <cell r="A389" t="str">
            <v>466 Триллион манатов азербайджанских</v>
          </cell>
        </row>
        <row r="390">
          <cell r="A390" t="str">
            <v>487 Триллион манатов туркменских</v>
          </cell>
        </row>
        <row r="391">
          <cell r="A391" t="str">
            <v>409 Триллион рублей белорусских</v>
          </cell>
        </row>
        <row r="392">
          <cell r="A392" t="str">
            <v>387 Триллион рублей российских</v>
          </cell>
        </row>
        <row r="393">
          <cell r="A393" t="str">
            <v>576 Триллион рублов таджикских</v>
          </cell>
        </row>
        <row r="394">
          <cell r="A394" t="str">
            <v>569 Триллион сомов киргизских</v>
          </cell>
        </row>
        <row r="395">
          <cell r="A395" t="str">
            <v>480 Триллион сумов узбекских</v>
          </cell>
        </row>
        <row r="396">
          <cell r="A396" t="str">
            <v>473 Триллион тенге казахских</v>
          </cell>
        </row>
        <row r="397">
          <cell r="A397" t="str">
            <v>801 Триллион штук</v>
          </cell>
        </row>
        <row r="398">
          <cell r="A398" t="str">
            <v>925 Труба условная</v>
          </cell>
        </row>
        <row r="399">
          <cell r="A399" t="str">
            <v>470 Тысяч тенге казахских</v>
          </cell>
        </row>
        <row r="400">
          <cell r="A400" t="str">
            <v>5135 Тысяча  кубических метров газа в час</v>
          </cell>
        </row>
        <row r="401">
          <cell r="A401" t="str">
            <v>5002 Тысяча автокилометров</v>
          </cell>
        </row>
        <row r="402">
          <cell r="A402" t="str">
            <v>264 Тысяча ампер-часов</v>
          </cell>
        </row>
        <row r="403">
          <cell r="A403" t="str">
            <v>871 Тысяча ампул</v>
          </cell>
        </row>
        <row r="404">
          <cell r="A404" t="str">
            <v>882 Тысяча банок условных</v>
          </cell>
        </row>
        <row r="405">
          <cell r="A405" t="str">
            <v>543 Тысяча банок условных в смену</v>
          </cell>
        </row>
        <row r="406">
          <cell r="A406" t="str">
            <v>154 Тысяча бордфутов</v>
          </cell>
        </row>
        <row r="407">
          <cell r="A407" t="str">
            <v>869 Тысяча бутылок</v>
          </cell>
        </row>
        <row r="408">
          <cell r="A408" t="str">
            <v>060 Тысяча гектаров</v>
          </cell>
        </row>
        <row r="409">
          <cell r="A409" t="str">
            <v>234 Тысяча гигакалорий</v>
          </cell>
        </row>
        <row r="410">
          <cell r="A410" t="str">
            <v>239 Тысяча гигакалорий в час</v>
          </cell>
        </row>
        <row r="411">
          <cell r="A411" t="str">
            <v>556 Тысяча голов в год</v>
          </cell>
        </row>
        <row r="412">
          <cell r="A412" t="str">
            <v>399 Тысяча гривен украинских</v>
          </cell>
        </row>
        <row r="413">
          <cell r="A413" t="str">
            <v>119 Тысяча декалитров</v>
          </cell>
        </row>
        <row r="414">
          <cell r="A414" t="str">
            <v>054 Тысяча дециметров квадратных</v>
          </cell>
        </row>
        <row r="415">
          <cell r="A415" t="str">
            <v>640 Тысяча доз</v>
          </cell>
        </row>
        <row r="416">
          <cell r="A416" t="str">
            <v>5101 Тысяча долларов США</v>
          </cell>
        </row>
        <row r="417">
          <cell r="A417" t="str">
            <v>900 Тысяча домохозяйств</v>
          </cell>
        </row>
        <row r="418">
          <cell r="A418" t="str">
            <v>456 Тысяча драмов армянских</v>
          </cell>
        </row>
        <row r="419">
          <cell r="A419" t="str">
            <v>643 Тысяча единиц</v>
          </cell>
        </row>
        <row r="420">
          <cell r="A420" t="str">
            <v>877 Тысяча единиц условных</v>
          </cell>
        </row>
        <row r="421">
          <cell r="A421" t="str">
            <v>165 Тысяча каратов метрических</v>
          </cell>
        </row>
        <row r="422">
          <cell r="A422" t="str">
            <v>890 Тысяча катушек условных</v>
          </cell>
        </row>
        <row r="423">
          <cell r="A423" t="str">
            <v>910 Тысяча квартир</v>
          </cell>
        </row>
        <row r="424">
          <cell r="A424" t="str">
            <v>5119 Тысяча килловат в час на один километр</v>
          </cell>
        </row>
        <row r="425">
          <cell r="A425" t="str">
            <v>215 Тысяча киловатт (мегаватт)</v>
          </cell>
        </row>
        <row r="426">
          <cell r="A426" t="str">
            <v>246 Тысяча киловатт час (мегаватт-час)</v>
          </cell>
        </row>
        <row r="427">
          <cell r="A427" t="str">
            <v>250 Тысяча киловольт-ампер реактивных</v>
          </cell>
        </row>
        <row r="428">
          <cell r="A428" t="str">
            <v>630 Тысяча кирпичей стандартных условных</v>
          </cell>
        </row>
        <row r="429">
          <cell r="A429" t="str">
            <v>894 Тысяча кирпичей условных</v>
          </cell>
        </row>
        <row r="430">
          <cell r="A430" t="str">
            <v>912 Тысяча коек</v>
          </cell>
        </row>
        <row r="431">
          <cell r="A431" t="str">
            <v>875 Тысяча коробок</v>
          </cell>
        </row>
        <row r="432">
          <cell r="A432" t="str">
            <v>559 Тысяча кур-несушек</v>
          </cell>
        </row>
        <row r="433">
          <cell r="A433" t="str">
            <v>885 Тысяча кусков условных</v>
          </cell>
        </row>
        <row r="434">
          <cell r="A434" t="str">
            <v>439 Тысяча лари грузинских</v>
          </cell>
        </row>
        <row r="435">
          <cell r="A435" t="str">
            <v>432 Тысяча леев молдавских</v>
          </cell>
        </row>
        <row r="436">
          <cell r="A436" t="str">
            <v>927 Тысяча листов-оттисков</v>
          </cell>
        </row>
        <row r="437">
          <cell r="A437" t="str">
            <v>5044 Тысяча литров</v>
          </cell>
        </row>
        <row r="438">
          <cell r="A438" t="str">
            <v>252 Тысяча лошадиных сил</v>
          </cell>
        </row>
        <row r="439">
          <cell r="A439" t="str">
            <v>463 Тысяча манатов азербайджанских</v>
          </cell>
        </row>
        <row r="440">
          <cell r="A440" t="str">
            <v>484 Тысяча манатов туркменских</v>
          </cell>
        </row>
        <row r="441">
          <cell r="A441" t="str">
            <v>699 Тысяча мест</v>
          </cell>
        </row>
        <row r="442">
          <cell r="A442" t="str">
            <v>907 Тысяча мест посадочных</v>
          </cell>
        </row>
        <row r="443">
          <cell r="A443" t="str">
            <v>905 Тысяча мест рабочих</v>
          </cell>
        </row>
        <row r="444">
          <cell r="A444" t="str">
            <v>903 Тысяча мест ученических</v>
          </cell>
        </row>
        <row r="445">
          <cell r="A445" t="str">
            <v>058 Тысяча метров квадратных</v>
          </cell>
        </row>
        <row r="446">
          <cell r="A446" t="str">
            <v>085 Тысяча метров квадратных жилой площади</v>
          </cell>
        </row>
        <row r="447">
          <cell r="A447" t="str">
            <v>082 Тысяча метров квадратных общей площади</v>
          </cell>
        </row>
        <row r="448">
          <cell r="A448" t="str">
            <v>063 Тысяча метров квадратных условных</v>
          </cell>
        </row>
        <row r="449">
          <cell r="A449" t="str">
            <v>088 Тысяча метров квадратных учебно-лабораторных зданий</v>
          </cell>
        </row>
        <row r="450">
          <cell r="A450" t="str">
            <v>114 Тысяча метров кубических</v>
          </cell>
        </row>
        <row r="451">
          <cell r="A451" t="str">
            <v>599 Тысяча метров кубических в сутки</v>
          </cell>
        </row>
        <row r="452">
          <cell r="A452" t="str">
            <v>127 Тысяча метров кубических плотных</v>
          </cell>
        </row>
        <row r="453">
          <cell r="A453" t="str">
            <v>156 Тысяча метров кубических приведенных</v>
          </cell>
        </row>
        <row r="454">
          <cell r="A454" t="str">
            <v>124 Тысяча метров кубических условных</v>
          </cell>
        </row>
        <row r="455">
          <cell r="A455" t="str">
            <v>019 Тысяча метров погонных</v>
          </cell>
        </row>
        <row r="456">
          <cell r="A456" t="str">
            <v>048 Тысяча метров условных</v>
          </cell>
        </row>
        <row r="457">
          <cell r="A457" t="str">
            <v>5120 Тысяча номеров</v>
          </cell>
        </row>
        <row r="458">
          <cell r="A458" t="str">
            <v>837 Тысяча пар</v>
          </cell>
        </row>
        <row r="459">
          <cell r="A459" t="str">
            <v>548 Тысяча пар в смену</v>
          </cell>
        </row>
        <row r="460">
          <cell r="A460" t="str">
            <v>717 Тысяча пар условных</v>
          </cell>
        </row>
        <row r="461">
          <cell r="A461" t="str">
            <v>423 Тысяча пассажиро-километров</v>
          </cell>
        </row>
        <row r="462">
          <cell r="A462" t="str">
            <v>892 Тысяча плиток условных</v>
          </cell>
        </row>
        <row r="463">
          <cell r="A463" t="str">
            <v>128 Тысяча полулитров</v>
          </cell>
        </row>
        <row r="464">
          <cell r="A464" t="str">
            <v>546 Тысяча посещений в смену</v>
          </cell>
        </row>
        <row r="465">
          <cell r="A465" t="str">
            <v>558 Тысяча птицемест</v>
          </cell>
        </row>
        <row r="466">
          <cell r="A466" t="str">
            <v>406 Тысяча рублей белорусских</v>
          </cell>
        </row>
        <row r="467">
          <cell r="A467" t="str">
            <v>384 Тысяча рублей российских</v>
          </cell>
        </row>
        <row r="468">
          <cell r="A468" t="str">
            <v>573 Тысяча рублов таджикских</v>
          </cell>
        </row>
        <row r="469">
          <cell r="A469" t="str">
            <v>751 Тысяча рулонов</v>
          </cell>
        </row>
        <row r="470">
          <cell r="A470" t="str">
            <v>897 Тысяча семей</v>
          </cell>
        </row>
        <row r="471">
          <cell r="A471" t="str">
            <v>566 Тысяча сомов киргизских</v>
          </cell>
        </row>
        <row r="472">
          <cell r="A472" t="str">
            <v>477 Тысяча сумов узбекских</v>
          </cell>
        </row>
        <row r="473">
          <cell r="A473" t="str">
            <v>914 Тысяча томов книжного фонда</v>
          </cell>
        </row>
        <row r="474">
          <cell r="A474" t="str">
            <v>169 Тысяча тонн</v>
          </cell>
        </row>
        <row r="475">
          <cell r="A475" t="str">
            <v>538 Тысяча тонн в год</v>
          </cell>
        </row>
        <row r="476">
          <cell r="A476" t="str">
            <v>537 Тысяча тонн в сезон</v>
          </cell>
        </row>
        <row r="477">
          <cell r="A477" t="str">
            <v>177 Тысяча тонн единовременного хранения</v>
          </cell>
        </row>
        <row r="478">
          <cell r="A478" t="str">
            <v>561 Тысяча тонн пара в час</v>
          </cell>
        </row>
        <row r="479">
          <cell r="A479" t="str">
            <v>178 Тысяча тонн переработки</v>
          </cell>
        </row>
        <row r="480">
          <cell r="A480" t="str">
            <v>553 Тысяча тонн переработки в сутки</v>
          </cell>
        </row>
        <row r="481">
          <cell r="A481" t="str">
            <v>175 Тысяча тонн условного топлива</v>
          </cell>
        </row>
        <row r="482">
          <cell r="A482" t="str">
            <v>450 Тысяча тонно-километров</v>
          </cell>
        </row>
        <row r="483">
          <cell r="A483" t="str">
            <v>874 Тысяча тубов</v>
          </cell>
        </row>
        <row r="484">
          <cell r="A484" t="str">
            <v>783 Тысяча упаковок</v>
          </cell>
        </row>
        <row r="485">
          <cell r="A485" t="str">
            <v>873 Тысяча флаконов</v>
          </cell>
        </row>
        <row r="486">
          <cell r="A486" t="str">
            <v>555 Тысяча центнеров переработки в сутки</v>
          </cell>
        </row>
        <row r="487">
          <cell r="A487" t="str">
            <v>793 Тысяча человек</v>
          </cell>
        </row>
        <row r="488">
          <cell r="A488" t="str">
            <v>541 Тысяча человеко-дней</v>
          </cell>
        </row>
        <row r="489">
          <cell r="A489" t="str">
            <v>542 Тысяча человеко-часов</v>
          </cell>
        </row>
        <row r="490">
          <cell r="A490" t="str">
            <v>798 Тысяча штук</v>
          </cell>
        </row>
        <row r="491">
          <cell r="A491" t="str">
            <v>5125 Тысяча штук в смену</v>
          </cell>
        </row>
        <row r="492">
          <cell r="A492" t="str">
            <v>880 Тысяча штук условных</v>
          </cell>
        </row>
        <row r="493">
          <cell r="A493" t="str">
            <v>888 Тысяча ящиков условных</v>
          </cell>
        </row>
        <row r="494">
          <cell r="A494" t="str">
            <v>327 Узел</v>
          </cell>
        </row>
        <row r="495">
          <cell r="A495" t="str">
            <v>135 Унция жидкостная СК</v>
          </cell>
        </row>
        <row r="496">
          <cell r="A496" t="str">
            <v>141 Унция жидкостная США</v>
          </cell>
        </row>
        <row r="497">
          <cell r="A497" t="str">
            <v>187 Унция СК, США (28,349523 г)</v>
          </cell>
        </row>
        <row r="498">
          <cell r="A498" t="str">
            <v>201 Унция СК, США, унция тройская (31,10348 г)</v>
          </cell>
        </row>
        <row r="499">
          <cell r="A499" t="str">
            <v>778 Упаковка</v>
          </cell>
        </row>
        <row r="500">
          <cell r="A500" t="str">
            <v>314 Фарад</v>
          </cell>
        </row>
        <row r="501">
          <cell r="A501" t="str">
            <v>872 Флакон</v>
          </cell>
        </row>
        <row r="502">
          <cell r="A502" t="str">
            <v>186 Фунт СК, США (0,45359237 кг)</v>
          </cell>
        </row>
        <row r="503">
          <cell r="A503" t="str">
            <v>202 Фунт тройский США (0,373242 кг)</v>
          </cell>
        </row>
        <row r="504">
          <cell r="A504" t="str">
            <v>041 Фут</v>
          </cell>
        </row>
        <row r="505">
          <cell r="A505" t="str">
            <v>073 Фут квадратный</v>
          </cell>
        </row>
        <row r="506">
          <cell r="A506" t="str">
            <v>132 Фут кубический</v>
          </cell>
        </row>
        <row r="507">
          <cell r="A507" t="str">
            <v>192 Центал СК</v>
          </cell>
        </row>
        <row r="508">
          <cell r="A508" t="str">
            <v>206 Центнер (гектокилиграмм)</v>
          </cell>
        </row>
        <row r="509">
          <cell r="A509" t="str">
            <v>194 Центнер длинный СК</v>
          </cell>
        </row>
        <row r="510">
          <cell r="A510" t="str">
            <v>648 Центнер кормовых единиц</v>
          </cell>
        </row>
        <row r="511">
          <cell r="A511" t="str">
            <v>554 Центнер переработки в сутки</v>
          </cell>
        </row>
        <row r="512">
          <cell r="A512" t="str">
            <v>650 Центнер с гектара</v>
          </cell>
        </row>
        <row r="513">
          <cell r="A513" t="str">
            <v>193 Центнер США</v>
          </cell>
        </row>
        <row r="514">
          <cell r="A514" t="str">
            <v>356 Час</v>
          </cell>
        </row>
        <row r="515">
          <cell r="A515" t="str">
            <v>528 Час работы оборудования</v>
          </cell>
        </row>
        <row r="516">
          <cell r="A516" t="str">
            <v>735 Часть</v>
          </cell>
        </row>
        <row r="517">
          <cell r="A517" t="str">
            <v>792 Человек</v>
          </cell>
        </row>
        <row r="518">
          <cell r="A518" t="str">
            <v>524 Человек в год</v>
          </cell>
        </row>
        <row r="519">
          <cell r="A519" t="str">
            <v>522 Человек на квадратный километр</v>
          </cell>
        </row>
        <row r="520">
          <cell r="A520" t="str">
            <v>521 Человек на квадратный метр</v>
          </cell>
        </row>
        <row r="521">
          <cell r="A521" t="str">
            <v>540 Человеко-день</v>
          </cell>
        </row>
        <row r="522">
          <cell r="A522" t="str">
            <v>539 Человеко-час</v>
          </cell>
        </row>
        <row r="523">
          <cell r="A523" t="str">
            <v>5121 Шесть штук</v>
          </cell>
        </row>
        <row r="524">
          <cell r="A524" t="str">
            <v>796 Штука</v>
          </cell>
        </row>
        <row r="525">
          <cell r="A525" t="str">
            <v>879 Штука условная</v>
          </cell>
        </row>
        <row r="526">
          <cell r="A526" t="str">
            <v>5020 Эквивалентные квадратные метры</v>
          </cell>
        </row>
        <row r="527">
          <cell r="A527" t="str">
            <v>277 Электрон-вольт</v>
          </cell>
        </row>
        <row r="528">
          <cell r="A528" t="str">
            <v>745 Элемент</v>
          </cell>
        </row>
        <row r="529">
          <cell r="A529" t="str">
            <v>325 Эрстед</v>
          </cell>
        </row>
        <row r="530">
          <cell r="A530" t="str">
            <v>5138 Яйцемест</v>
          </cell>
        </row>
        <row r="531">
          <cell r="A531" t="str">
            <v>043 Ярд</v>
          </cell>
        </row>
        <row r="532">
          <cell r="A532" t="str">
            <v>075 Ярд квадратный</v>
          </cell>
        </row>
        <row r="533">
          <cell r="A533" t="str">
            <v>133 Ярд кубический</v>
          </cell>
        </row>
        <row r="534">
          <cell r="A534" t="str">
            <v>812 Ящик</v>
          </cell>
        </row>
        <row r="535">
          <cell r="A535" t="str">
            <v>887 Ящик условный</v>
          </cell>
        </row>
      </sheetData>
      <sheetData sheetId="1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5"/>
      <c r="C1" s="255"/>
      <c r="D1" s="255"/>
      <c r="E1" s="255"/>
      <c r="F1" s="2"/>
      <c r="G1" s="2"/>
      <c r="H1" s="2"/>
      <c r="I1" s="2"/>
      <c r="J1" s="2"/>
      <c r="K1" s="2"/>
      <c r="L1" s="2"/>
      <c r="M1" s="2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6"/>
      <c r="AB3" s="6"/>
      <c r="AC3" s="6"/>
      <c r="AM3" s="6"/>
      <c r="AN3" s="6"/>
      <c r="AO3" s="6"/>
    </row>
    <row r="4" spans="1:41" ht="41.25" customHeight="1">
      <c r="A4" s="257" t="s">
        <v>0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8" t="s">
        <v>1</v>
      </c>
      <c r="B6" s="258" t="s">
        <v>2</v>
      </c>
      <c r="C6" s="259" t="s">
        <v>3</v>
      </c>
      <c r="D6" s="259" t="s">
        <v>4</v>
      </c>
      <c r="E6" s="262" t="s">
        <v>5</v>
      </c>
      <c r="F6" s="263" t="s">
        <v>6</v>
      </c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5"/>
      <c r="R6" s="262" t="s">
        <v>7</v>
      </c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 t="s">
        <v>8</v>
      </c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</row>
    <row r="7" spans="1:41" s="10" customFormat="1" ht="56.25" customHeight="1">
      <c r="A7" s="258"/>
      <c r="B7" s="258"/>
      <c r="C7" s="260"/>
      <c r="D7" s="260"/>
      <c r="E7" s="262"/>
      <c r="F7" s="266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8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62"/>
      <c r="AK7" s="262"/>
      <c r="AL7" s="262"/>
      <c r="AM7" s="262"/>
      <c r="AN7" s="262"/>
      <c r="AO7" s="262"/>
    </row>
    <row r="8" spans="1:41" s="10" customFormat="1" ht="18" customHeight="1">
      <c r="A8" s="258"/>
      <c r="B8" s="258"/>
      <c r="C8" s="260"/>
      <c r="D8" s="260"/>
      <c r="E8" s="262"/>
      <c r="F8" s="269" t="s">
        <v>9</v>
      </c>
      <c r="G8" s="269"/>
      <c r="H8" s="269"/>
      <c r="I8" s="270"/>
      <c r="J8" s="271" t="s">
        <v>10</v>
      </c>
      <c r="K8" s="269"/>
      <c r="L8" s="269"/>
      <c r="M8" s="270"/>
      <c r="N8" s="271" t="s">
        <v>11</v>
      </c>
      <c r="O8" s="269"/>
      <c r="P8" s="269"/>
      <c r="Q8" s="270"/>
      <c r="R8" s="271" t="s">
        <v>10</v>
      </c>
      <c r="S8" s="269"/>
      <c r="T8" s="269"/>
      <c r="U8" s="270"/>
      <c r="V8" s="271" t="s">
        <v>11</v>
      </c>
      <c r="W8" s="269"/>
      <c r="X8" s="269"/>
      <c r="Y8" s="270"/>
      <c r="Z8" s="271" t="s">
        <v>12</v>
      </c>
      <c r="AA8" s="269"/>
      <c r="AB8" s="269"/>
      <c r="AC8" s="270"/>
      <c r="AD8" s="271" t="s">
        <v>10</v>
      </c>
      <c r="AE8" s="269"/>
      <c r="AF8" s="269"/>
      <c r="AG8" s="270"/>
      <c r="AH8" s="271" t="s">
        <v>11</v>
      </c>
      <c r="AI8" s="269"/>
      <c r="AJ8" s="269"/>
      <c r="AK8" s="270"/>
      <c r="AL8" s="271" t="s">
        <v>12</v>
      </c>
      <c r="AM8" s="269"/>
      <c r="AN8" s="269"/>
      <c r="AO8" s="270"/>
    </row>
    <row r="9" spans="1:41" s="9" customFormat="1" ht="15.75" customHeight="1">
      <c r="A9" s="258"/>
      <c r="B9" s="258"/>
      <c r="C9" s="261"/>
      <c r="D9" s="261"/>
      <c r="E9" s="262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2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3"/>
      <c r="C361" s="272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3"/>
      <c r="C362" s="273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3"/>
      <c r="C363" s="273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3"/>
      <c r="C364" s="273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3"/>
      <c r="C365" s="273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3"/>
      <c r="C366" s="273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3"/>
      <c r="C367" s="273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3"/>
      <c r="C368" s="273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3"/>
      <c r="C369" s="273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3"/>
      <c r="C370" s="273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3"/>
      <c r="C371" s="273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3"/>
      <c r="C372" s="273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3"/>
      <c r="C373" s="273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3"/>
      <c r="C374" s="273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3"/>
      <c r="C375" s="273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3"/>
      <c r="C376" s="273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3"/>
      <c r="C377" s="273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3"/>
      <c r="C378" s="273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3"/>
      <c r="C379" s="273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3"/>
      <c r="C380" s="273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3"/>
      <c r="C381" s="273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3"/>
      <c r="C382" s="273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3"/>
      <c r="C383" s="273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3"/>
      <c r="C384" s="274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3"/>
      <c r="C385" s="272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3"/>
      <c r="C386" s="274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3"/>
      <c r="C387" s="272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3"/>
      <c r="C388" s="274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3"/>
      <c r="C389" s="272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3"/>
      <c r="C390" s="273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3"/>
      <c r="C391" s="274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3"/>
      <c r="C392" s="272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3"/>
      <c r="C393" s="274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3"/>
      <c r="C394" s="272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3"/>
      <c r="C395" s="274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3"/>
      <c r="C396" s="272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4"/>
      <c r="C397" s="274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2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3"/>
      <c r="C399" s="272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3"/>
      <c r="C400" s="273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3"/>
      <c r="C401" s="273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3"/>
      <c r="C402" s="273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3"/>
      <c r="C403" s="273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3"/>
      <c r="C404" s="273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3"/>
      <c r="C405" s="273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3"/>
      <c r="C406" s="273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3"/>
      <c r="C407" s="273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3"/>
      <c r="C408" s="273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3"/>
      <c r="C409" s="273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3"/>
      <c r="C410" s="273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3"/>
      <c r="C411" s="273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3"/>
      <c r="C412" s="273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3"/>
      <c r="C413" s="273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3"/>
      <c r="C414" s="273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3"/>
      <c r="C415" s="273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3"/>
      <c r="C416" s="273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3"/>
      <c r="C417" s="273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3"/>
      <c r="C418" s="273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3"/>
      <c r="C419" s="273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3"/>
      <c r="C420" s="273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3"/>
      <c r="C421" s="273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3"/>
      <c r="C422" s="273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3"/>
      <c r="C423" s="273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3"/>
      <c r="C424" s="273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3"/>
      <c r="C425" s="274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3"/>
      <c r="C426" s="272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3"/>
      <c r="C427" s="273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3"/>
      <c r="C428" s="273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3"/>
      <c r="C429" s="273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3"/>
      <c r="C430" s="273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3"/>
      <c r="C431" s="273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3"/>
      <c r="C432" s="273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3"/>
      <c r="C433" s="273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3"/>
      <c r="C434" s="273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3"/>
      <c r="C435" s="273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3"/>
      <c r="C436" s="273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3"/>
      <c r="C437" s="273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3"/>
      <c r="C438" s="273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3"/>
      <c r="C439" s="273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3"/>
      <c r="C440" s="273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3"/>
      <c r="C441" s="273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3"/>
      <c r="C442" s="273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3"/>
      <c r="C443" s="273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3"/>
      <c r="C444" s="273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3"/>
      <c r="C445" s="273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3"/>
      <c r="C446" s="273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3"/>
      <c r="C447" s="273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3"/>
      <c r="C448" s="274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3"/>
      <c r="C449" s="272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3"/>
      <c r="C450" s="273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3"/>
      <c r="C451" s="274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3"/>
      <c r="C452" s="272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3"/>
      <c r="C453" s="274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3"/>
      <c r="C454" s="272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3"/>
      <c r="C455" s="274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3"/>
      <c r="C456" s="272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3"/>
      <c r="C457" s="273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3"/>
      <c r="C458" s="273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3"/>
      <c r="C459" s="273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3"/>
      <c r="C460" s="273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4"/>
      <c r="C461" s="274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2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3"/>
      <c r="C463" s="272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3"/>
      <c r="C464" s="273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3"/>
      <c r="C465" s="273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3"/>
      <c r="C466" s="273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3"/>
      <c r="C467" s="273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3"/>
      <c r="C468" s="273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3"/>
      <c r="C469" s="273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3"/>
      <c r="C470" s="273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3"/>
      <c r="C471" s="273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3"/>
      <c r="C472" s="273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3"/>
      <c r="C473" s="273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3"/>
      <c r="C474" s="274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3"/>
      <c r="C475" s="272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3"/>
      <c r="C476" s="273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3"/>
      <c r="C477" s="273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3"/>
      <c r="C478" s="273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3"/>
      <c r="C479" s="273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3"/>
      <c r="C480" s="273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3"/>
      <c r="C481" s="273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3"/>
      <c r="C482" s="273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3"/>
      <c r="C483" s="273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3"/>
      <c r="C484" s="273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3"/>
      <c r="C485" s="273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4"/>
      <c r="C486" s="274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0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O486"/>
  <sheetViews>
    <sheetView view="pageBreakPreview" topLeftCell="A7" zoomScaleSheetLayoutView="100" workbookViewId="0">
      <pane xSplit="5" ySplit="4" topLeftCell="AD11" activePane="bottomRight" state="frozen"/>
      <selection activeCell="AD32" sqref="AD32"/>
      <selection pane="topRight" activeCell="AD32" sqref="AD32"/>
      <selection pane="bottomLeft" activeCell="AD32" sqref="AD32"/>
      <selection pane="bottomRight" activeCell="AD32" sqref="AD32"/>
    </sheetView>
  </sheetViews>
  <sheetFormatPr defaultRowHeight="12.75" outlineLevelRow="1" outlineLevelCol="1"/>
  <cols>
    <col min="1" max="1" width="4.7109375" style="1" customWidth="1"/>
    <col min="2" max="2" width="4.7109375" style="5" customWidth="1"/>
    <col min="3" max="3" width="5" style="5" customWidth="1"/>
    <col min="4" max="4" width="5.140625" style="5" customWidth="1"/>
    <col min="5" max="5" width="55.7109375" style="1" customWidth="1"/>
    <col min="6" max="6" width="12.140625" style="1" customWidth="1"/>
    <col min="7" max="8" width="11.7109375" style="1" hidden="1" customWidth="1" outlineLevel="1"/>
    <col min="9" max="10" width="11.5703125" style="1" hidden="1" customWidth="1" outlineLevel="1"/>
    <col min="11" max="11" width="11.42578125" style="1" hidden="1" customWidth="1" outlineLevel="1"/>
    <col min="12" max="12" width="10.140625" style="1" hidden="1" customWidth="1" outlineLevel="1"/>
    <col min="13" max="13" width="11.140625" style="1" hidden="1" customWidth="1" outlineLevel="1"/>
    <col min="14" max="17" width="12.140625" style="1" hidden="1" customWidth="1" outlineLevel="1"/>
    <col min="18" max="18" width="12.85546875" style="1" customWidth="1" collapsed="1"/>
    <col min="19" max="21" width="12.85546875" style="1" customWidth="1" outlineLevel="1"/>
    <col min="22" max="22" width="13" style="1" customWidth="1"/>
    <col min="23" max="25" width="13" style="1" customWidth="1" outlineLevel="1"/>
    <col min="26" max="26" width="13" style="1" customWidth="1"/>
    <col min="27" max="29" width="13" style="1" customWidth="1" outlineLevel="1"/>
    <col min="30" max="30" width="12.85546875" style="1" customWidth="1"/>
    <col min="31" max="33" width="12.85546875" style="1" customWidth="1" outlineLevel="1"/>
    <col min="34" max="34" width="13" style="1" customWidth="1"/>
    <col min="35" max="37" width="13" style="1" customWidth="1" outlineLevel="1"/>
    <col min="38" max="38" width="13" style="1" customWidth="1"/>
    <col min="39" max="41" width="13" style="1" customWidth="1" outlineLevel="1"/>
    <col min="42" max="268" width="9.140625" style="1"/>
    <col min="269" max="269" width="5" style="1" customWidth="1"/>
    <col min="270" max="270" width="68.5703125" style="1" customWidth="1"/>
    <col min="271" max="272" width="10.85546875" style="1" customWidth="1"/>
    <col min="273" max="273" width="11.28515625" style="1" customWidth="1"/>
    <col min="274" max="275" width="0" style="1" hidden="1" customWidth="1"/>
    <col min="276" max="278" width="11.28515625" style="1" customWidth="1"/>
    <col min="279" max="524" width="9.140625" style="1"/>
    <col min="525" max="525" width="5" style="1" customWidth="1"/>
    <col min="526" max="526" width="68.5703125" style="1" customWidth="1"/>
    <col min="527" max="528" width="10.85546875" style="1" customWidth="1"/>
    <col min="529" max="529" width="11.28515625" style="1" customWidth="1"/>
    <col min="530" max="531" width="0" style="1" hidden="1" customWidth="1"/>
    <col min="532" max="534" width="11.28515625" style="1" customWidth="1"/>
    <col min="535" max="780" width="9.140625" style="1"/>
    <col min="781" max="781" width="5" style="1" customWidth="1"/>
    <col min="782" max="782" width="68.5703125" style="1" customWidth="1"/>
    <col min="783" max="784" width="10.85546875" style="1" customWidth="1"/>
    <col min="785" max="785" width="11.28515625" style="1" customWidth="1"/>
    <col min="786" max="787" width="0" style="1" hidden="1" customWidth="1"/>
    <col min="788" max="790" width="11.28515625" style="1" customWidth="1"/>
    <col min="791" max="1036" width="9.140625" style="1"/>
    <col min="1037" max="1037" width="5" style="1" customWidth="1"/>
    <col min="1038" max="1038" width="68.5703125" style="1" customWidth="1"/>
    <col min="1039" max="1040" width="10.85546875" style="1" customWidth="1"/>
    <col min="1041" max="1041" width="11.28515625" style="1" customWidth="1"/>
    <col min="1042" max="1043" width="0" style="1" hidden="1" customWidth="1"/>
    <col min="1044" max="1046" width="11.28515625" style="1" customWidth="1"/>
    <col min="1047" max="1292" width="9.140625" style="1"/>
    <col min="1293" max="1293" width="5" style="1" customWidth="1"/>
    <col min="1294" max="1294" width="68.5703125" style="1" customWidth="1"/>
    <col min="1295" max="1296" width="10.85546875" style="1" customWidth="1"/>
    <col min="1297" max="1297" width="11.28515625" style="1" customWidth="1"/>
    <col min="1298" max="1299" width="0" style="1" hidden="1" customWidth="1"/>
    <col min="1300" max="1302" width="11.28515625" style="1" customWidth="1"/>
    <col min="1303" max="1548" width="9.140625" style="1"/>
    <col min="1549" max="1549" width="5" style="1" customWidth="1"/>
    <col min="1550" max="1550" width="68.5703125" style="1" customWidth="1"/>
    <col min="1551" max="1552" width="10.85546875" style="1" customWidth="1"/>
    <col min="1553" max="1553" width="11.28515625" style="1" customWidth="1"/>
    <col min="1554" max="1555" width="0" style="1" hidden="1" customWidth="1"/>
    <col min="1556" max="1558" width="11.28515625" style="1" customWidth="1"/>
    <col min="1559" max="1804" width="9.140625" style="1"/>
    <col min="1805" max="1805" width="5" style="1" customWidth="1"/>
    <col min="1806" max="1806" width="68.5703125" style="1" customWidth="1"/>
    <col min="1807" max="1808" width="10.85546875" style="1" customWidth="1"/>
    <col min="1809" max="1809" width="11.28515625" style="1" customWidth="1"/>
    <col min="1810" max="1811" width="0" style="1" hidden="1" customWidth="1"/>
    <col min="1812" max="1814" width="11.28515625" style="1" customWidth="1"/>
    <col min="1815" max="2060" width="9.140625" style="1"/>
    <col min="2061" max="2061" width="5" style="1" customWidth="1"/>
    <col min="2062" max="2062" width="68.5703125" style="1" customWidth="1"/>
    <col min="2063" max="2064" width="10.85546875" style="1" customWidth="1"/>
    <col min="2065" max="2065" width="11.28515625" style="1" customWidth="1"/>
    <col min="2066" max="2067" width="0" style="1" hidden="1" customWidth="1"/>
    <col min="2068" max="2070" width="11.28515625" style="1" customWidth="1"/>
    <col min="2071" max="2316" width="9.140625" style="1"/>
    <col min="2317" max="2317" width="5" style="1" customWidth="1"/>
    <col min="2318" max="2318" width="68.5703125" style="1" customWidth="1"/>
    <col min="2319" max="2320" width="10.85546875" style="1" customWidth="1"/>
    <col min="2321" max="2321" width="11.28515625" style="1" customWidth="1"/>
    <col min="2322" max="2323" width="0" style="1" hidden="1" customWidth="1"/>
    <col min="2324" max="2326" width="11.28515625" style="1" customWidth="1"/>
    <col min="2327" max="2572" width="9.140625" style="1"/>
    <col min="2573" max="2573" width="5" style="1" customWidth="1"/>
    <col min="2574" max="2574" width="68.5703125" style="1" customWidth="1"/>
    <col min="2575" max="2576" width="10.85546875" style="1" customWidth="1"/>
    <col min="2577" max="2577" width="11.28515625" style="1" customWidth="1"/>
    <col min="2578" max="2579" width="0" style="1" hidden="1" customWidth="1"/>
    <col min="2580" max="2582" width="11.28515625" style="1" customWidth="1"/>
    <col min="2583" max="2828" width="9.140625" style="1"/>
    <col min="2829" max="2829" width="5" style="1" customWidth="1"/>
    <col min="2830" max="2830" width="68.5703125" style="1" customWidth="1"/>
    <col min="2831" max="2832" width="10.85546875" style="1" customWidth="1"/>
    <col min="2833" max="2833" width="11.28515625" style="1" customWidth="1"/>
    <col min="2834" max="2835" width="0" style="1" hidden="1" customWidth="1"/>
    <col min="2836" max="2838" width="11.28515625" style="1" customWidth="1"/>
    <col min="2839" max="3084" width="9.140625" style="1"/>
    <col min="3085" max="3085" width="5" style="1" customWidth="1"/>
    <col min="3086" max="3086" width="68.5703125" style="1" customWidth="1"/>
    <col min="3087" max="3088" width="10.85546875" style="1" customWidth="1"/>
    <col min="3089" max="3089" width="11.28515625" style="1" customWidth="1"/>
    <col min="3090" max="3091" width="0" style="1" hidden="1" customWidth="1"/>
    <col min="3092" max="3094" width="11.28515625" style="1" customWidth="1"/>
    <col min="3095" max="3340" width="9.140625" style="1"/>
    <col min="3341" max="3341" width="5" style="1" customWidth="1"/>
    <col min="3342" max="3342" width="68.5703125" style="1" customWidth="1"/>
    <col min="3343" max="3344" width="10.85546875" style="1" customWidth="1"/>
    <col min="3345" max="3345" width="11.28515625" style="1" customWidth="1"/>
    <col min="3346" max="3347" width="0" style="1" hidden="1" customWidth="1"/>
    <col min="3348" max="3350" width="11.28515625" style="1" customWidth="1"/>
    <col min="3351" max="3596" width="9.140625" style="1"/>
    <col min="3597" max="3597" width="5" style="1" customWidth="1"/>
    <col min="3598" max="3598" width="68.5703125" style="1" customWidth="1"/>
    <col min="3599" max="3600" width="10.85546875" style="1" customWidth="1"/>
    <col min="3601" max="3601" width="11.28515625" style="1" customWidth="1"/>
    <col min="3602" max="3603" width="0" style="1" hidden="1" customWidth="1"/>
    <col min="3604" max="3606" width="11.28515625" style="1" customWidth="1"/>
    <col min="3607" max="3852" width="9.140625" style="1"/>
    <col min="3853" max="3853" width="5" style="1" customWidth="1"/>
    <col min="3854" max="3854" width="68.5703125" style="1" customWidth="1"/>
    <col min="3855" max="3856" width="10.85546875" style="1" customWidth="1"/>
    <col min="3857" max="3857" width="11.28515625" style="1" customWidth="1"/>
    <col min="3858" max="3859" width="0" style="1" hidden="1" customWidth="1"/>
    <col min="3860" max="3862" width="11.28515625" style="1" customWidth="1"/>
    <col min="3863" max="4108" width="9.140625" style="1"/>
    <col min="4109" max="4109" width="5" style="1" customWidth="1"/>
    <col min="4110" max="4110" width="68.5703125" style="1" customWidth="1"/>
    <col min="4111" max="4112" width="10.85546875" style="1" customWidth="1"/>
    <col min="4113" max="4113" width="11.28515625" style="1" customWidth="1"/>
    <col min="4114" max="4115" width="0" style="1" hidden="1" customWidth="1"/>
    <col min="4116" max="4118" width="11.28515625" style="1" customWidth="1"/>
    <col min="4119" max="4364" width="9.140625" style="1"/>
    <col min="4365" max="4365" width="5" style="1" customWidth="1"/>
    <col min="4366" max="4366" width="68.5703125" style="1" customWidth="1"/>
    <col min="4367" max="4368" width="10.85546875" style="1" customWidth="1"/>
    <col min="4369" max="4369" width="11.28515625" style="1" customWidth="1"/>
    <col min="4370" max="4371" width="0" style="1" hidden="1" customWidth="1"/>
    <col min="4372" max="4374" width="11.28515625" style="1" customWidth="1"/>
    <col min="4375" max="4620" width="9.140625" style="1"/>
    <col min="4621" max="4621" width="5" style="1" customWidth="1"/>
    <col min="4622" max="4622" width="68.5703125" style="1" customWidth="1"/>
    <col min="4623" max="4624" width="10.85546875" style="1" customWidth="1"/>
    <col min="4625" max="4625" width="11.28515625" style="1" customWidth="1"/>
    <col min="4626" max="4627" width="0" style="1" hidden="1" customWidth="1"/>
    <col min="4628" max="4630" width="11.28515625" style="1" customWidth="1"/>
    <col min="4631" max="4876" width="9.140625" style="1"/>
    <col min="4877" max="4877" width="5" style="1" customWidth="1"/>
    <col min="4878" max="4878" width="68.5703125" style="1" customWidth="1"/>
    <col min="4879" max="4880" width="10.85546875" style="1" customWidth="1"/>
    <col min="4881" max="4881" width="11.28515625" style="1" customWidth="1"/>
    <col min="4882" max="4883" width="0" style="1" hidden="1" customWidth="1"/>
    <col min="4884" max="4886" width="11.28515625" style="1" customWidth="1"/>
    <col min="4887" max="5132" width="9.140625" style="1"/>
    <col min="5133" max="5133" width="5" style="1" customWidth="1"/>
    <col min="5134" max="5134" width="68.5703125" style="1" customWidth="1"/>
    <col min="5135" max="5136" width="10.85546875" style="1" customWidth="1"/>
    <col min="5137" max="5137" width="11.28515625" style="1" customWidth="1"/>
    <col min="5138" max="5139" width="0" style="1" hidden="1" customWidth="1"/>
    <col min="5140" max="5142" width="11.28515625" style="1" customWidth="1"/>
    <col min="5143" max="5388" width="9.140625" style="1"/>
    <col min="5389" max="5389" width="5" style="1" customWidth="1"/>
    <col min="5390" max="5390" width="68.5703125" style="1" customWidth="1"/>
    <col min="5391" max="5392" width="10.85546875" style="1" customWidth="1"/>
    <col min="5393" max="5393" width="11.28515625" style="1" customWidth="1"/>
    <col min="5394" max="5395" width="0" style="1" hidden="1" customWidth="1"/>
    <col min="5396" max="5398" width="11.28515625" style="1" customWidth="1"/>
    <col min="5399" max="5644" width="9.140625" style="1"/>
    <col min="5645" max="5645" width="5" style="1" customWidth="1"/>
    <col min="5646" max="5646" width="68.5703125" style="1" customWidth="1"/>
    <col min="5647" max="5648" width="10.85546875" style="1" customWidth="1"/>
    <col min="5649" max="5649" width="11.28515625" style="1" customWidth="1"/>
    <col min="5650" max="5651" width="0" style="1" hidden="1" customWidth="1"/>
    <col min="5652" max="5654" width="11.28515625" style="1" customWidth="1"/>
    <col min="5655" max="5900" width="9.140625" style="1"/>
    <col min="5901" max="5901" width="5" style="1" customWidth="1"/>
    <col min="5902" max="5902" width="68.5703125" style="1" customWidth="1"/>
    <col min="5903" max="5904" width="10.85546875" style="1" customWidth="1"/>
    <col min="5905" max="5905" width="11.28515625" style="1" customWidth="1"/>
    <col min="5906" max="5907" width="0" style="1" hidden="1" customWidth="1"/>
    <col min="5908" max="5910" width="11.28515625" style="1" customWidth="1"/>
    <col min="5911" max="6156" width="9.140625" style="1"/>
    <col min="6157" max="6157" width="5" style="1" customWidth="1"/>
    <col min="6158" max="6158" width="68.5703125" style="1" customWidth="1"/>
    <col min="6159" max="6160" width="10.85546875" style="1" customWidth="1"/>
    <col min="6161" max="6161" width="11.28515625" style="1" customWidth="1"/>
    <col min="6162" max="6163" width="0" style="1" hidden="1" customWidth="1"/>
    <col min="6164" max="6166" width="11.28515625" style="1" customWidth="1"/>
    <col min="6167" max="6412" width="9.140625" style="1"/>
    <col min="6413" max="6413" width="5" style="1" customWidth="1"/>
    <col min="6414" max="6414" width="68.5703125" style="1" customWidth="1"/>
    <col min="6415" max="6416" width="10.85546875" style="1" customWidth="1"/>
    <col min="6417" max="6417" width="11.28515625" style="1" customWidth="1"/>
    <col min="6418" max="6419" width="0" style="1" hidden="1" customWidth="1"/>
    <col min="6420" max="6422" width="11.28515625" style="1" customWidth="1"/>
    <col min="6423" max="6668" width="9.140625" style="1"/>
    <col min="6669" max="6669" width="5" style="1" customWidth="1"/>
    <col min="6670" max="6670" width="68.5703125" style="1" customWidth="1"/>
    <col min="6671" max="6672" width="10.85546875" style="1" customWidth="1"/>
    <col min="6673" max="6673" width="11.28515625" style="1" customWidth="1"/>
    <col min="6674" max="6675" width="0" style="1" hidden="1" customWidth="1"/>
    <col min="6676" max="6678" width="11.28515625" style="1" customWidth="1"/>
    <col min="6679" max="6924" width="9.140625" style="1"/>
    <col min="6925" max="6925" width="5" style="1" customWidth="1"/>
    <col min="6926" max="6926" width="68.5703125" style="1" customWidth="1"/>
    <col min="6927" max="6928" width="10.85546875" style="1" customWidth="1"/>
    <col min="6929" max="6929" width="11.28515625" style="1" customWidth="1"/>
    <col min="6930" max="6931" width="0" style="1" hidden="1" customWidth="1"/>
    <col min="6932" max="6934" width="11.28515625" style="1" customWidth="1"/>
    <col min="6935" max="7180" width="9.140625" style="1"/>
    <col min="7181" max="7181" width="5" style="1" customWidth="1"/>
    <col min="7182" max="7182" width="68.5703125" style="1" customWidth="1"/>
    <col min="7183" max="7184" width="10.85546875" style="1" customWidth="1"/>
    <col min="7185" max="7185" width="11.28515625" style="1" customWidth="1"/>
    <col min="7186" max="7187" width="0" style="1" hidden="1" customWidth="1"/>
    <col min="7188" max="7190" width="11.28515625" style="1" customWidth="1"/>
    <col min="7191" max="7436" width="9.140625" style="1"/>
    <col min="7437" max="7437" width="5" style="1" customWidth="1"/>
    <col min="7438" max="7438" width="68.5703125" style="1" customWidth="1"/>
    <col min="7439" max="7440" width="10.85546875" style="1" customWidth="1"/>
    <col min="7441" max="7441" width="11.28515625" style="1" customWidth="1"/>
    <col min="7442" max="7443" width="0" style="1" hidden="1" customWidth="1"/>
    <col min="7444" max="7446" width="11.28515625" style="1" customWidth="1"/>
    <col min="7447" max="7692" width="9.140625" style="1"/>
    <col min="7693" max="7693" width="5" style="1" customWidth="1"/>
    <col min="7694" max="7694" width="68.5703125" style="1" customWidth="1"/>
    <col min="7695" max="7696" width="10.85546875" style="1" customWidth="1"/>
    <col min="7697" max="7697" width="11.28515625" style="1" customWidth="1"/>
    <col min="7698" max="7699" width="0" style="1" hidden="1" customWidth="1"/>
    <col min="7700" max="7702" width="11.28515625" style="1" customWidth="1"/>
    <col min="7703" max="7948" width="9.140625" style="1"/>
    <col min="7949" max="7949" width="5" style="1" customWidth="1"/>
    <col min="7950" max="7950" width="68.5703125" style="1" customWidth="1"/>
    <col min="7951" max="7952" width="10.85546875" style="1" customWidth="1"/>
    <col min="7953" max="7953" width="11.28515625" style="1" customWidth="1"/>
    <col min="7954" max="7955" width="0" style="1" hidden="1" customWidth="1"/>
    <col min="7956" max="7958" width="11.28515625" style="1" customWidth="1"/>
    <col min="7959" max="8204" width="9.140625" style="1"/>
    <col min="8205" max="8205" width="5" style="1" customWidth="1"/>
    <col min="8206" max="8206" width="68.5703125" style="1" customWidth="1"/>
    <col min="8207" max="8208" width="10.85546875" style="1" customWidth="1"/>
    <col min="8209" max="8209" width="11.28515625" style="1" customWidth="1"/>
    <col min="8210" max="8211" width="0" style="1" hidden="1" customWidth="1"/>
    <col min="8212" max="8214" width="11.28515625" style="1" customWidth="1"/>
    <col min="8215" max="8460" width="9.140625" style="1"/>
    <col min="8461" max="8461" width="5" style="1" customWidth="1"/>
    <col min="8462" max="8462" width="68.5703125" style="1" customWidth="1"/>
    <col min="8463" max="8464" width="10.85546875" style="1" customWidth="1"/>
    <col min="8465" max="8465" width="11.28515625" style="1" customWidth="1"/>
    <col min="8466" max="8467" width="0" style="1" hidden="1" customWidth="1"/>
    <col min="8468" max="8470" width="11.28515625" style="1" customWidth="1"/>
    <col min="8471" max="8716" width="9.140625" style="1"/>
    <col min="8717" max="8717" width="5" style="1" customWidth="1"/>
    <col min="8718" max="8718" width="68.5703125" style="1" customWidth="1"/>
    <col min="8719" max="8720" width="10.85546875" style="1" customWidth="1"/>
    <col min="8721" max="8721" width="11.28515625" style="1" customWidth="1"/>
    <col min="8722" max="8723" width="0" style="1" hidden="1" customWidth="1"/>
    <col min="8724" max="8726" width="11.28515625" style="1" customWidth="1"/>
    <col min="8727" max="8972" width="9.140625" style="1"/>
    <col min="8973" max="8973" width="5" style="1" customWidth="1"/>
    <col min="8974" max="8974" width="68.5703125" style="1" customWidth="1"/>
    <col min="8975" max="8976" width="10.85546875" style="1" customWidth="1"/>
    <col min="8977" max="8977" width="11.28515625" style="1" customWidth="1"/>
    <col min="8978" max="8979" width="0" style="1" hidden="1" customWidth="1"/>
    <col min="8980" max="8982" width="11.28515625" style="1" customWidth="1"/>
    <col min="8983" max="9228" width="9.140625" style="1"/>
    <col min="9229" max="9229" width="5" style="1" customWidth="1"/>
    <col min="9230" max="9230" width="68.5703125" style="1" customWidth="1"/>
    <col min="9231" max="9232" width="10.85546875" style="1" customWidth="1"/>
    <col min="9233" max="9233" width="11.28515625" style="1" customWidth="1"/>
    <col min="9234" max="9235" width="0" style="1" hidden="1" customWidth="1"/>
    <col min="9236" max="9238" width="11.28515625" style="1" customWidth="1"/>
    <col min="9239" max="9484" width="9.140625" style="1"/>
    <col min="9485" max="9485" width="5" style="1" customWidth="1"/>
    <col min="9486" max="9486" width="68.5703125" style="1" customWidth="1"/>
    <col min="9487" max="9488" width="10.85546875" style="1" customWidth="1"/>
    <col min="9489" max="9489" width="11.28515625" style="1" customWidth="1"/>
    <col min="9490" max="9491" width="0" style="1" hidden="1" customWidth="1"/>
    <col min="9492" max="9494" width="11.28515625" style="1" customWidth="1"/>
    <col min="9495" max="9740" width="9.140625" style="1"/>
    <col min="9741" max="9741" width="5" style="1" customWidth="1"/>
    <col min="9742" max="9742" width="68.5703125" style="1" customWidth="1"/>
    <col min="9743" max="9744" width="10.85546875" style="1" customWidth="1"/>
    <col min="9745" max="9745" width="11.28515625" style="1" customWidth="1"/>
    <col min="9746" max="9747" width="0" style="1" hidden="1" customWidth="1"/>
    <col min="9748" max="9750" width="11.28515625" style="1" customWidth="1"/>
    <col min="9751" max="9996" width="9.140625" style="1"/>
    <col min="9997" max="9997" width="5" style="1" customWidth="1"/>
    <col min="9998" max="9998" width="68.5703125" style="1" customWidth="1"/>
    <col min="9999" max="10000" width="10.85546875" style="1" customWidth="1"/>
    <col min="10001" max="10001" width="11.28515625" style="1" customWidth="1"/>
    <col min="10002" max="10003" width="0" style="1" hidden="1" customWidth="1"/>
    <col min="10004" max="10006" width="11.28515625" style="1" customWidth="1"/>
    <col min="10007" max="10252" width="9.140625" style="1"/>
    <col min="10253" max="10253" width="5" style="1" customWidth="1"/>
    <col min="10254" max="10254" width="68.5703125" style="1" customWidth="1"/>
    <col min="10255" max="10256" width="10.85546875" style="1" customWidth="1"/>
    <col min="10257" max="10257" width="11.28515625" style="1" customWidth="1"/>
    <col min="10258" max="10259" width="0" style="1" hidden="1" customWidth="1"/>
    <col min="10260" max="10262" width="11.28515625" style="1" customWidth="1"/>
    <col min="10263" max="10508" width="9.140625" style="1"/>
    <col min="10509" max="10509" width="5" style="1" customWidth="1"/>
    <col min="10510" max="10510" width="68.5703125" style="1" customWidth="1"/>
    <col min="10511" max="10512" width="10.85546875" style="1" customWidth="1"/>
    <col min="10513" max="10513" width="11.28515625" style="1" customWidth="1"/>
    <col min="10514" max="10515" width="0" style="1" hidden="1" customWidth="1"/>
    <col min="10516" max="10518" width="11.28515625" style="1" customWidth="1"/>
    <col min="10519" max="10764" width="9.140625" style="1"/>
    <col min="10765" max="10765" width="5" style="1" customWidth="1"/>
    <col min="10766" max="10766" width="68.5703125" style="1" customWidth="1"/>
    <col min="10767" max="10768" width="10.85546875" style="1" customWidth="1"/>
    <col min="10769" max="10769" width="11.28515625" style="1" customWidth="1"/>
    <col min="10770" max="10771" width="0" style="1" hidden="1" customWidth="1"/>
    <col min="10772" max="10774" width="11.28515625" style="1" customWidth="1"/>
    <col min="10775" max="11020" width="9.140625" style="1"/>
    <col min="11021" max="11021" width="5" style="1" customWidth="1"/>
    <col min="11022" max="11022" width="68.5703125" style="1" customWidth="1"/>
    <col min="11023" max="11024" width="10.85546875" style="1" customWidth="1"/>
    <col min="11025" max="11025" width="11.28515625" style="1" customWidth="1"/>
    <col min="11026" max="11027" width="0" style="1" hidden="1" customWidth="1"/>
    <col min="11028" max="11030" width="11.28515625" style="1" customWidth="1"/>
    <col min="11031" max="11276" width="9.140625" style="1"/>
    <col min="11277" max="11277" width="5" style="1" customWidth="1"/>
    <col min="11278" max="11278" width="68.5703125" style="1" customWidth="1"/>
    <col min="11279" max="11280" width="10.85546875" style="1" customWidth="1"/>
    <col min="11281" max="11281" width="11.28515625" style="1" customWidth="1"/>
    <col min="11282" max="11283" width="0" style="1" hidden="1" customWidth="1"/>
    <col min="11284" max="11286" width="11.28515625" style="1" customWidth="1"/>
    <col min="11287" max="11532" width="9.140625" style="1"/>
    <col min="11533" max="11533" width="5" style="1" customWidth="1"/>
    <col min="11534" max="11534" width="68.5703125" style="1" customWidth="1"/>
    <col min="11535" max="11536" width="10.85546875" style="1" customWidth="1"/>
    <col min="11537" max="11537" width="11.28515625" style="1" customWidth="1"/>
    <col min="11538" max="11539" width="0" style="1" hidden="1" customWidth="1"/>
    <col min="11540" max="11542" width="11.28515625" style="1" customWidth="1"/>
    <col min="11543" max="11788" width="9.140625" style="1"/>
    <col min="11789" max="11789" width="5" style="1" customWidth="1"/>
    <col min="11790" max="11790" width="68.5703125" style="1" customWidth="1"/>
    <col min="11791" max="11792" width="10.85546875" style="1" customWidth="1"/>
    <col min="11793" max="11793" width="11.28515625" style="1" customWidth="1"/>
    <col min="11794" max="11795" width="0" style="1" hidden="1" customWidth="1"/>
    <col min="11796" max="11798" width="11.28515625" style="1" customWidth="1"/>
    <col min="11799" max="12044" width="9.140625" style="1"/>
    <col min="12045" max="12045" width="5" style="1" customWidth="1"/>
    <col min="12046" max="12046" width="68.5703125" style="1" customWidth="1"/>
    <col min="12047" max="12048" width="10.85546875" style="1" customWidth="1"/>
    <col min="12049" max="12049" width="11.28515625" style="1" customWidth="1"/>
    <col min="12050" max="12051" width="0" style="1" hidden="1" customWidth="1"/>
    <col min="12052" max="12054" width="11.28515625" style="1" customWidth="1"/>
    <col min="12055" max="12300" width="9.140625" style="1"/>
    <col min="12301" max="12301" width="5" style="1" customWidth="1"/>
    <col min="12302" max="12302" width="68.5703125" style="1" customWidth="1"/>
    <col min="12303" max="12304" width="10.85546875" style="1" customWidth="1"/>
    <col min="12305" max="12305" width="11.28515625" style="1" customWidth="1"/>
    <col min="12306" max="12307" width="0" style="1" hidden="1" customWidth="1"/>
    <col min="12308" max="12310" width="11.28515625" style="1" customWidth="1"/>
    <col min="12311" max="12556" width="9.140625" style="1"/>
    <col min="12557" max="12557" width="5" style="1" customWidth="1"/>
    <col min="12558" max="12558" width="68.5703125" style="1" customWidth="1"/>
    <col min="12559" max="12560" width="10.85546875" style="1" customWidth="1"/>
    <col min="12561" max="12561" width="11.28515625" style="1" customWidth="1"/>
    <col min="12562" max="12563" width="0" style="1" hidden="1" customWidth="1"/>
    <col min="12564" max="12566" width="11.28515625" style="1" customWidth="1"/>
    <col min="12567" max="12812" width="9.140625" style="1"/>
    <col min="12813" max="12813" width="5" style="1" customWidth="1"/>
    <col min="12814" max="12814" width="68.5703125" style="1" customWidth="1"/>
    <col min="12815" max="12816" width="10.85546875" style="1" customWidth="1"/>
    <col min="12817" max="12817" width="11.28515625" style="1" customWidth="1"/>
    <col min="12818" max="12819" width="0" style="1" hidden="1" customWidth="1"/>
    <col min="12820" max="12822" width="11.28515625" style="1" customWidth="1"/>
    <col min="12823" max="13068" width="9.140625" style="1"/>
    <col min="13069" max="13069" width="5" style="1" customWidth="1"/>
    <col min="13070" max="13070" width="68.5703125" style="1" customWidth="1"/>
    <col min="13071" max="13072" width="10.85546875" style="1" customWidth="1"/>
    <col min="13073" max="13073" width="11.28515625" style="1" customWidth="1"/>
    <col min="13074" max="13075" width="0" style="1" hidden="1" customWidth="1"/>
    <col min="13076" max="13078" width="11.28515625" style="1" customWidth="1"/>
    <col min="13079" max="13324" width="9.140625" style="1"/>
    <col min="13325" max="13325" width="5" style="1" customWidth="1"/>
    <col min="13326" max="13326" width="68.5703125" style="1" customWidth="1"/>
    <col min="13327" max="13328" width="10.85546875" style="1" customWidth="1"/>
    <col min="13329" max="13329" width="11.28515625" style="1" customWidth="1"/>
    <col min="13330" max="13331" width="0" style="1" hidden="1" customWidth="1"/>
    <col min="13332" max="13334" width="11.28515625" style="1" customWidth="1"/>
    <col min="13335" max="13580" width="9.140625" style="1"/>
    <col min="13581" max="13581" width="5" style="1" customWidth="1"/>
    <col min="13582" max="13582" width="68.5703125" style="1" customWidth="1"/>
    <col min="13583" max="13584" width="10.85546875" style="1" customWidth="1"/>
    <col min="13585" max="13585" width="11.28515625" style="1" customWidth="1"/>
    <col min="13586" max="13587" width="0" style="1" hidden="1" customWidth="1"/>
    <col min="13588" max="13590" width="11.28515625" style="1" customWidth="1"/>
    <col min="13591" max="13836" width="9.140625" style="1"/>
    <col min="13837" max="13837" width="5" style="1" customWidth="1"/>
    <col min="13838" max="13838" width="68.5703125" style="1" customWidth="1"/>
    <col min="13839" max="13840" width="10.85546875" style="1" customWidth="1"/>
    <col min="13841" max="13841" width="11.28515625" style="1" customWidth="1"/>
    <col min="13842" max="13843" width="0" style="1" hidden="1" customWidth="1"/>
    <col min="13844" max="13846" width="11.28515625" style="1" customWidth="1"/>
    <col min="13847" max="14092" width="9.140625" style="1"/>
    <col min="14093" max="14093" width="5" style="1" customWidth="1"/>
    <col min="14094" max="14094" width="68.5703125" style="1" customWidth="1"/>
    <col min="14095" max="14096" width="10.85546875" style="1" customWidth="1"/>
    <col min="14097" max="14097" width="11.28515625" style="1" customWidth="1"/>
    <col min="14098" max="14099" width="0" style="1" hidden="1" customWidth="1"/>
    <col min="14100" max="14102" width="11.28515625" style="1" customWidth="1"/>
    <col min="14103" max="14348" width="9.140625" style="1"/>
    <col min="14349" max="14349" width="5" style="1" customWidth="1"/>
    <col min="14350" max="14350" width="68.5703125" style="1" customWidth="1"/>
    <col min="14351" max="14352" width="10.85546875" style="1" customWidth="1"/>
    <col min="14353" max="14353" width="11.28515625" style="1" customWidth="1"/>
    <col min="14354" max="14355" width="0" style="1" hidden="1" customWidth="1"/>
    <col min="14356" max="14358" width="11.28515625" style="1" customWidth="1"/>
    <col min="14359" max="14604" width="9.140625" style="1"/>
    <col min="14605" max="14605" width="5" style="1" customWidth="1"/>
    <col min="14606" max="14606" width="68.5703125" style="1" customWidth="1"/>
    <col min="14607" max="14608" width="10.85546875" style="1" customWidth="1"/>
    <col min="14609" max="14609" width="11.28515625" style="1" customWidth="1"/>
    <col min="14610" max="14611" width="0" style="1" hidden="1" customWidth="1"/>
    <col min="14612" max="14614" width="11.28515625" style="1" customWidth="1"/>
    <col min="14615" max="14860" width="9.140625" style="1"/>
    <col min="14861" max="14861" width="5" style="1" customWidth="1"/>
    <col min="14862" max="14862" width="68.5703125" style="1" customWidth="1"/>
    <col min="14863" max="14864" width="10.85546875" style="1" customWidth="1"/>
    <col min="14865" max="14865" width="11.28515625" style="1" customWidth="1"/>
    <col min="14866" max="14867" width="0" style="1" hidden="1" customWidth="1"/>
    <col min="14868" max="14870" width="11.28515625" style="1" customWidth="1"/>
    <col min="14871" max="15116" width="9.140625" style="1"/>
    <col min="15117" max="15117" width="5" style="1" customWidth="1"/>
    <col min="15118" max="15118" width="68.5703125" style="1" customWidth="1"/>
    <col min="15119" max="15120" width="10.85546875" style="1" customWidth="1"/>
    <col min="15121" max="15121" width="11.28515625" style="1" customWidth="1"/>
    <col min="15122" max="15123" width="0" style="1" hidden="1" customWidth="1"/>
    <col min="15124" max="15126" width="11.28515625" style="1" customWidth="1"/>
    <col min="15127" max="15372" width="9.140625" style="1"/>
    <col min="15373" max="15373" width="5" style="1" customWidth="1"/>
    <col min="15374" max="15374" width="68.5703125" style="1" customWidth="1"/>
    <col min="15375" max="15376" width="10.85546875" style="1" customWidth="1"/>
    <col min="15377" max="15377" width="11.28515625" style="1" customWidth="1"/>
    <col min="15378" max="15379" width="0" style="1" hidden="1" customWidth="1"/>
    <col min="15380" max="15382" width="11.28515625" style="1" customWidth="1"/>
    <col min="15383" max="15628" width="9.140625" style="1"/>
    <col min="15629" max="15629" width="5" style="1" customWidth="1"/>
    <col min="15630" max="15630" width="68.5703125" style="1" customWidth="1"/>
    <col min="15631" max="15632" width="10.85546875" style="1" customWidth="1"/>
    <col min="15633" max="15633" width="11.28515625" style="1" customWidth="1"/>
    <col min="15634" max="15635" width="0" style="1" hidden="1" customWidth="1"/>
    <col min="15636" max="15638" width="11.28515625" style="1" customWidth="1"/>
    <col min="15639" max="15884" width="9.140625" style="1"/>
    <col min="15885" max="15885" width="5" style="1" customWidth="1"/>
    <col min="15886" max="15886" width="68.5703125" style="1" customWidth="1"/>
    <col min="15887" max="15888" width="10.85546875" style="1" customWidth="1"/>
    <col min="15889" max="15889" width="11.28515625" style="1" customWidth="1"/>
    <col min="15890" max="15891" width="0" style="1" hidden="1" customWidth="1"/>
    <col min="15892" max="15894" width="11.28515625" style="1" customWidth="1"/>
    <col min="15895" max="16140" width="9.140625" style="1"/>
    <col min="16141" max="16141" width="5" style="1" customWidth="1"/>
    <col min="16142" max="16142" width="68.5703125" style="1" customWidth="1"/>
    <col min="16143" max="16144" width="10.85546875" style="1" customWidth="1"/>
    <col min="16145" max="16145" width="11.28515625" style="1" customWidth="1"/>
    <col min="16146" max="16147" width="0" style="1" hidden="1" customWidth="1"/>
    <col min="16148" max="16150" width="11.28515625" style="1" customWidth="1"/>
    <col min="16151" max="16384" width="9.140625" style="1"/>
  </cols>
  <sheetData>
    <row r="1" spans="1:41" ht="18.75">
      <c r="B1" s="255"/>
      <c r="C1" s="255"/>
      <c r="D1" s="255"/>
      <c r="E1" s="255"/>
      <c r="F1" s="2"/>
      <c r="G1" s="2"/>
      <c r="H1" s="2"/>
      <c r="I1" s="2"/>
      <c r="J1" s="2"/>
      <c r="K1" s="2"/>
      <c r="L1" s="2"/>
      <c r="M1" s="2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3"/>
      <c r="AB1" s="3"/>
      <c r="AC1" s="3"/>
      <c r="AE1" s="4"/>
      <c r="AF1" s="4"/>
      <c r="AG1" s="4"/>
      <c r="AH1" s="4"/>
      <c r="AI1" s="4"/>
      <c r="AM1" s="3"/>
      <c r="AN1" s="3"/>
      <c r="AO1" s="3"/>
    </row>
    <row r="2" spans="1:41">
      <c r="B2" s="1"/>
      <c r="C2" s="1"/>
      <c r="D2" s="1"/>
    </row>
    <row r="3" spans="1:41"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6"/>
      <c r="AB3" s="6"/>
      <c r="AC3" s="6"/>
      <c r="AM3" s="6"/>
      <c r="AN3" s="6"/>
      <c r="AO3" s="6"/>
    </row>
    <row r="4" spans="1:41" ht="41.25" customHeight="1">
      <c r="A4" s="257" t="s">
        <v>0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57"/>
      <c r="AB4" s="257"/>
      <c r="AC4" s="257"/>
      <c r="AD4" s="257"/>
      <c r="AE4" s="257"/>
      <c r="AF4" s="257"/>
      <c r="AG4" s="257"/>
      <c r="AH4" s="257"/>
      <c r="AI4" s="257"/>
      <c r="AJ4" s="257"/>
      <c r="AK4" s="257"/>
      <c r="AL4" s="257"/>
    </row>
    <row r="5" spans="1:41"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1:41" s="9" customFormat="1" ht="18.75" customHeight="1">
      <c r="A6" s="258" t="s">
        <v>1</v>
      </c>
      <c r="B6" s="258" t="s">
        <v>2</v>
      </c>
      <c r="C6" s="259" t="s">
        <v>3</v>
      </c>
      <c r="D6" s="259" t="s">
        <v>4</v>
      </c>
      <c r="E6" s="262" t="s">
        <v>5</v>
      </c>
      <c r="F6" s="263" t="s">
        <v>6</v>
      </c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5"/>
      <c r="R6" s="262" t="s">
        <v>7</v>
      </c>
      <c r="S6" s="262"/>
      <c r="T6" s="262"/>
      <c r="U6" s="262"/>
      <c r="V6" s="262"/>
      <c r="W6" s="262"/>
      <c r="X6" s="262"/>
      <c r="Y6" s="262"/>
      <c r="Z6" s="262"/>
      <c r="AA6" s="262"/>
      <c r="AB6" s="262"/>
      <c r="AC6" s="262"/>
      <c r="AD6" s="262" t="s">
        <v>8</v>
      </c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</row>
    <row r="7" spans="1:41" s="10" customFormat="1" ht="56.25" customHeight="1">
      <c r="A7" s="258"/>
      <c r="B7" s="258"/>
      <c r="C7" s="260"/>
      <c r="D7" s="260"/>
      <c r="E7" s="262"/>
      <c r="F7" s="266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8"/>
      <c r="R7" s="262"/>
      <c r="S7" s="262"/>
      <c r="T7" s="262"/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2"/>
      <c r="AG7" s="262"/>
      <c r="AH7" s="262"/>
      <c r="AI7" s="262"/>
      <c r="AJ7" s="262"/>
      <c r="AK7" s="262"/>
      <c r="AL7" s="262"/>
      <c r="AM7" s="262"/>
      <c r="AN7" s="262"/>
      <c r="AO7" s="262"/>
    </row>
    <row r="8" spans="1:41" s="10" customFormat="1" ht="18" customHeight="1">
      <c r="A8" s="258"/>
      <c r="B8" s="258"/>
      <c r="C8" s="260"/>
      <c r="D8" s="260"/>
      <c r="E8" s="262"/>
      <c r="F8" s="269" t="s">
        <v>9</v>
      </c>
      <c r="G8" s="269"/>
      <c r="H8" s="269"/>
      <c r="I8" s="270"/>
      <c r="J8" s="271" t="s">
        <v>10</v>
      </c>
      <c r="K8" s="269"/>
      <c r="L8" s="269"/>
      <c r="M8" s="270"/>
      <c r="N8" s="271" t="s">
        <v>11</v>
      </c>
      <c r="O8" s="269"/>
      <c r="P8" s="269"/>
      <c r="Q8" s="270"/>
      <c r="R8" s="271" t="s">
        <v>10</v>
      </c>
      <c r="S8" s="269"/>
      <c r="T8" s="269"/>
      <c r="U8" s="270"/>
      <c r="V8" s="271" t="s">
        <v>11</v>
      </c>
      <c r="W8" s="269"/>
      <c r="X8" s="269"/>
      <c r="Y8" s="270"/>
      <c r="Z8" s="271" t="s">
        <v>12</v>
      </c>
      <c r="AA8" s="269"/>
      <c r="AB8" s="269"/>
      <c r="AC8" s="270"/>
      <c r="AD8" s="271" t="s">
        <v>10</v>
      </c>
      <c r="AE8" s="269"/>
      <c r="AF8" s="269"/>
      <c r="AG8" s="270"/>
      <c r="AH8" s="271" t="s">
        <v>11</v>
      </c>
      <c r="AI8" s="269"/>
      <c r="AJ8" s="269"/>
      <c r="AK8" s="270"/>
      <c r="AL8" s="271" t="s">
        <v>12</v>
      </c>
      <c r="AM8" s="269"/>
      <c r="AN8" s="269"/>
      <c r="AO8" s="270"/>
    </row>
    <row r="9" spans="1:41" s="9" customFormat="1" ht="15.75" customHeight="1">
      <c r="A9" s="258"/>
      <c r="B9" s="258"/>
      <c r="C9" s="261"/>
      <c r="D9" s="261"/>
      <c r="E9" s="262"/>
      <c r="F9" s="11" t="s">
        <v>13</v>
      </c>
      <c r="G9" s="11" t="s">
        <v>14</v>
      </c>
      <c r="H9" s="11" t="s">
        <v>15</v>
      </c>
      <c r="I9" s="11" t="s">
        <v>16</v>
      </c>
      <c r="J9" s="11" t="s">
        <v>13</v>
      </c>
      <c r="K9" s="11" t="s">
        <v>14</v>
      </c>
      <c r="L9" s="11" t="s">
        <v>15</v>
      </c>
      <c r="M9" s="11" t="s">
        <v>16</v>
      </c>
      <c r="N9" s="11" t="s">
        <v>13</v>
      </c>
      <c r="O9" s="11" t="s">
        <v>17</v>
      </c>
      <c r="P9" s="11" t="s">
        <v>15</v>
      </c>
      <c r="Q9" s="11" t="s">
        <v>16</v>
      </c>
      <c r="R9" s="11" t="s">
        <v>13</v>
      </c>
      <c r="S9" s="11" t="s">
        <v>17</v>
      </c>
      <c r="T9" s="11" t="s">
        <v>15</v>
      </c>
      <c r="U9" s="11" t="s">
        <v>16</v>
      </c>
      <c r="V9" s="11" t="s">
        <v>13</v>
      </c>
      <c r="W9" s="11" t="s">
        <v>17</v>
      </c>
      <c r="X9" s="11" t="s">
        <v>15</v>
      </c>
      <c r="Y9" s="11" t="s">
        <v>16</v>
      </c>
      <c r="Z9" s="11" t="s">
        <v>13</v>
      </c>
      <c r="AA9" s="11" t="s">
        <v>17</v>
      </c>
      <c r="AB9" s="11" t="s">
        <v>15</v>
      </c>
      <c r="AC9" s="11" t="s">
        <v>16</v>
      </c>
      <c r="AD9" s="11" t="s">
        <v>13</v>
      </c>
      <c r="AE9" s="11" t="s">
        <v>17</v>
      </c>
      <c r="AF9" s="11" t="s">
        <v>15</v>
      </c>
      <c r="AG9" s="11" t="s">
        <v>16</v>
      </c>
      <c r="AH9" s="11" t="s">
        <v>13</v>
      </c>
      <c r="AI9" s="11" t="s">
        <v>17</v>
      </c>
      <c r="AJ9" s="11" t="s">
        <v>15</v>
      </c>
      <c r="AK9" s="11" t="s">
        <v>16</v>
      </c>
      <c r="AL9" s="11" t="s">
        <v>13</v>
      </c>
      <c r="AM9" s="11" t="s">
        <v>17</v>
      </c>
      <c r="AN9" s="11" t="s">
        <v>15</v>
      </c>
      <c r="AO9" s="11" t="s">
        <v>16</v>
      </c>
    </row>
    <row r="10" spans="1:41" s="13" customFormat="1" ht="18" customHeight="1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  <c r="G10" s="12">
        <v>7</v>
      </c>
      <c r="H10" s="12"/>
      <c r="I10" s="12">
        <v>8</v>
      </c>
      <c r="J10" s="12">
        <v>9</v>
      </c>
      <c r="K10" s="12">
        <v>10</v>
      </c>
      <c r="L10" s="12">
        <v>11</v>
      </c>
      <c r="M10" s="12"/>
      <c r="N10" s="12">
        <v>12</v>
      </c>
      <c r="O10" s="12">
        <v>13</v>
      </c>
      <c r="P10" s="12">
        <v>14</v>
      </c>
      <c r="Q10" s="12"/>
      <c r="R10" s="12">
        <v>7</v>
      </c>
      <c r="S10" s="12"/>
      <c r="T10" s="12"/>
      <c r="U10" s="12"/>
      <c r="V10" s="12">
        <v>8</v>
      </c>
      <c r="W10" s="12"/>
      <c r="X10" s="12"/>
      <c r="Y10" s="12"/>
      <c r="Z10" s="12">
        <v>9</v>
      </c>
      <c r="AA10" s="12">
        <v>12</v>
      </c>
      <c r="AB10" s="12"/>
      <c r="AC10" s="12">
        <v>13</v>
      </c>
      <c r="AD10" s="12">
        <v>10</v>
      </c>
      <c r="AE10" s="12"/>
      <c r="AF10" s="12"/>
      <c r="AG10" s="12"/>
      <c r="AH10" s="12">
        <v>11</v>
      </c>
      <c r="AI10" s="12"/>
      <c r="AJ10" s="12"/>
      <c r="AK10" s="12"/>
      <c r="AL10" s="12">
        <v>12</v>
      </c>
      <c r="AM10" s="12">
        <v>12</v>
      </c>
      <c r="AN10" s="12"/>
      <c r="AO10" s="12">
        <v>13</v>
      </c>
    </row>
    <row r="11" spans="1:41" s="17" customFormat="1" ht="33" customHeight="1">
      <c r="A11" s="14" t="s">
        <v>18</v>
      </c>
      <c r="B11" s="14"/>
      <c r="C11" s="14"/>
      <c r="D11" s="14"/>
      <c r="E11" s="15" t="s">
        <v>19</v>
      </c>
      <c r="F11" s="16">
        <f>G11+H11+I11</f>
        <v>115398059.53999999</v>
      </c>
      <c r="G11" s="16">
        <f>G13+G328+G338+G340+G345</f>
        <v>14359820.539999999</v>
      </c>
      <c r="H11" s="16">
        <f>H13+H347</f>
        <v>8226415</v>
      </c>
      <c r="I11" s="16">
        <f>I13+I358+I360+I398+I462</f>
        <v>92811824</v>
      </c>
      <c r="J11" s="16">
        <f>K11+L11+M11</f>
        <v>74511474.939999998</v>
      </c>
      <c r="K11" s="16">
        <f>K13+K328+K338+K340+K345</f>
        <v>14980793.940000001</v>
      </c>
      <c r="L11" s="16">
        <f>L13+L347</f>
        <v>8948492</v>
      </c>
      <c r="M11" s="16">
        <f>M13+M358+M360+M398+M462</f>
        <v>50582189</v>
      </c>
      <c r="N11" s="16">
        <f>O11+P11+Q11</f>
        <v>57076397.900000006</v>
      </c>
      <c r="O11" s="16">
        <f>O13+O328+O338+O340+O345</f>
        <v>14158112.940000001</v>
      </c>
      <c r="P11" s="16">
        <f>P13+P347</f>
        <v>8905300</v>
      </c>
      <c r="Q11" s="16">
        <f>Q13+Q358+Q360+Q398+Q462</f>
        <v>34012984.960000001</v>
      </c>
      <c r="R11" s="16">
        <f>S11+T11+U11</f>
        <v>88211582.200000003</v>
      </c>
      <c r="S11" s="16">
        <f>S13+S328+S338+S340+S345</f>
        <v>15545983.199999999</v>
      </c>
      <c r="T11" s="16">
        <f>T13+T347</f>
        <v>9011525</v>
      </c>
      <c r="U11" s="16">
        <f>U13+U358+U360+U398+U462</f>
        <v>63654074</v>
      </c>
      <c r="V11" s="16">
        <f>W11+X11+Y11</f>
        <v>70543382.439999998</v>
      </c>
      <c r="W11" s="16">
        <f>W13+W328+W338+W340+W345</f>
        <v>15157624.440000001</v>
      </c>
      <c r="X11" s="16">
        <f>X13+X347</f>
        <v>8928806</v>
      </c>
      <c r="Y11" s="16">
        <f>Y13+Y358+Y360+Y398+Y462</f>
        <v>46456952</v>
      </c>
      <c r="Z11" s="16">
        <f>AA11+AB11+AC11</f>
        <v>66679239.439999998</v>
      </c>
      <c r="AA11" s="16">
        <f>AA13+AA328+AA338+AA340+AA345</f>
        <v>14345987.440000001</v>
      </c>
      <c r="AB11" s="16">
        <f>AB13+AB347</f>
        <v>8474414</v>
      </c>
      <c r="AC11" s="16">
        <f>AC13+AC358+AC360+AC398+AC462</f>
        <v>43858838</v>
      </c>
      <c r="AD11" s="16">
        <f>AE11+AF11+AG11</f>
        <v>80859258</v>
      </c>
      <c r="AE11" s="16">
        <f>AE13+AE328+AE338+AE340+AE345</f>
        <v>1860338</v>
      </c>
      <c r="AF11" s="16">
        <f>AF13+AF347</f>
        <v>8807177</v>
      </c>
      <c r="AG11" s="16">
        <f>AG13+AG358+AG360+AG398+AG462</f>
        <v>70191743</v>
      </c>
      <c r="AH11" s="16">
        <f>AI11+AJ11+AK11</f>
        <v>72885971</v>
      </c>
      <c r="AI11" s="16">
        <f>AI13+AI328+AI338+AI340+AI345</f>
        <v>3861918</v>
      </c>
      <c r="AJ11" s="16">
        <f>AJ13+AJ347</f>
        <v>15886481</v>
      </c>
      <c r="AK11" s="16">
        <f>AK13+AK358+AK360+AK398+AK462</f>
        <v>53137572</v>
      </c>
      <c r="AL11" s="16">
        <f>AM11+AN11+AO11</f>
        <v>25244493</v>
      </c>
      <c r="AM11" s="16">
        <f>AM13+AM328+AM338+AM340+AM345</f>
        <v>1453599</v>
      </c>
      <c r="AN11" s="16">
        <f>AN13+AN347</f>
        <v>13026906</v>
      </c>
      <c r="AO11" s="16">
        <f>AO13+AO358+AO360+AO398+AO462</f>
        <v>10763988</v>
      </c>
    </row>
    <row r="12" spans="1:41" s="22" customFormat="1" ht="15" customHeight="1">
      <c r="A12" s="18"/>
      <c r="B12" s="19"/>
      <c r="C12" s="19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s="27" customFormat="1" ht="63">
      <c r="A13" s="23"/>
      <c r="B13" s="24" t="s">
        <v>20</v>
      </c>
      <c r="C13" s="23"/>
      <c r="D13" s="23"/>
      <c r="E13" s="25" t="s">
        <v>21</v>
      </c>
      <c r="F13" s="26">
        <f t="shared" ref="F13:F76" si="0">G13+H13+I13</f>
        <v>7420917.54</v>
      </c>
      <c r="G13" s="26">
        <f>SUM(G15:G17)</f>
        <v>5333354.54</v>
      </c>
      <c r="H13" s="26">
        <f>H18+H50+H52+H100+H102+H143</f>
        <v>1078411</v>
      </c>
      <c r="I13" s="26">
        <f>I18+I50+I52+I100+I102+I143</f>
        <v>1009152</v>
      </c>
      <c r="J13" s="26">
        <f t="shared" ref="J13:J76" si="1">K13+L13+M13</f>
        <v>7536341.9400000004</v>
      </c>
      <c r="K13" s="26">
        <f>SUM(K15:K17)</f>
        <v>6074580.9400000004</v>
      </c>
      <c r="L13" s="26">
        <f>L18+L50+L52+L100+L102+L143</f>
        <v>963674</v>
      </c>
      <c r="M13" s="26">
        <f>M18+M50+M52+M100+M102+M143</f>
        <v>498087</v>
      </c>
      <c r="N13" s="26">
        <f t="shared" ref="N13:N76" si="2">O13+P13+Q13</f>
        <v>7536746.9400000004</v>
      </c>
      <c r="O13" s="26">
        <f>SUM(O15:O17)</f>
        <v>6074625.9400000004</v>
      </c>
      <c r="P13" s="26">
        <f>P18+P50+P52+P100+P102+P143</f>
        <v>964034</v>
      </c>
      <c r="Q13" s="26">
        <f>Q18+Q50+Q52+Q100+Q102+Q143</f>
        <v>498087</v>
      </c>
      <c r="R13" s="26">
        <f t="shared" ref="R13:R76" si="3">S13+T13+U13</f>
        <v>8014838.2000000002</v>
      </c>
      <c r="S13" s="26">
        <f>SUM(S15:S17)</f>
        <v>6479788.2000000002</v>
      </c>
      <c r="T13" s="26">
        <f>T18+T50+T52+T100+T102+T143</f>
        <v>1026707</v>
      </c>
      <c r="U13" s="26">
        <f>U18+U50+U52+U100+U102+U143</f>
        <v>508343</v>
      </c>
      <c r="V13" s="26">
        <f t="shared" ref="V13:V76" si="4">W13+X13+Y13</f>
        <v>7736955.4400000004</v>
      </c>
      <c r="W13" s="26">
        <f>SUM(W15:W17)</f>
        <v>6241072.4400000004</v>
      </c>
      <c r="X13" s="26">
        <f>X18+X50+X52+X100+X102+X143</f>
        <v>987540</v>
      </c>
      <c r="Y13" s="26">
        <f>Y18+Y50+Y52+Y100+Y102+Y143</f>
        <v>508343</v>
      </c>
      <c r="Z13" s="26">
        <f t="shared" ref="Z13:Z76" si="5">AA13+AB13+AC13</f>
        <v>7716003.4400000004</v>
      </c>
      <c r="AA13" s="26">
        <f>SUM(AA15:AA17)</f>
        <v>6241074.4400000004</v>
      </c>
      <c r="AB13" s="26">
        <f>AB18+AB50+AB52+AB100+AB102+AB143</f>
        <v>964034</v>
      </c>
      <c r="AC13" s="26">
        <f>AC18+AC50+AC52+AC100+AC102+AC143</f>
        <v>510895</v>
      </c>
      <c r="AD13" s="26">
        <f t="shared" ref="AD13:AD76" si="6">AE13+AF13+AG13</f>
        <v>359197</v>
      </c>
      <c r="AE13" s="26">
        <f>SUM(AE15:AE17)</f>
        <v>0</v>
      </c>
      <c r="AF13" s="26">
        <f>AF18+AF50+AF52+AF100+AF102+AF143</f>
        <v>359197</v>
      </c>
      <c r="AG13" s="26">
        <f>AG18+AG50+AG52+AG100+AG102+AG143</f>
        <v>0</v>
      </c>
      <c r="AH13" s="26">
        <f t="shared" ref="AH13:AH76" si="7">AI13+AJ13+AK13</f>
        <v>357949</v>
      </c>
      <c r="AI13" s="26">
        <f>SUM(AI15:AI17)</f>
        <v>0</v>
      </c>
      <c r="AJ13" s="26">
        <f>AJ18+AJ50+AJ52+AJ100+AJ102+AJ143</f>
        <v>357949</v>
      </c>
      <c r="AK13" s="26">
        <f>AK18+AK50+AK52+AK100+AK102+AK143</f>
        <v>0</v>
      </c>
      <c r="AL13" s="26">
        <f t="shared" ref="AL13:AL76" si="8">AM13+AN13+AO13</f>
        <v>352377</v>
      </c>
      <c r="AM13" s="26">
        <f>SUM(AM15:AM17)</f>
        <v>0</v>
      </c>
      <c r="AN13" s="26">
        <f>AN18+AN50+AN52+AN100+AN102+AN143</f>
        <v>352377</v>
      </c>
      <c r="AO13" s="26">
        <f>AO18+AO50+AO52+AO100+AO102+AO143</f>
        <v>0</v>
      </c>
    </row>
    <row r="14" spans="1:41" s="33" customFormat="1" ht="15.75">
      <c r="A14" s="28"/>
      <c r="B14" s="29"/>
      <c r="C14" s="28"/>
      <c r="D14" s="28"/>
      <c r="E14" s="30" t="s">
        <v>22</v>
      </c>
      <c r="F14" s="31">
        <f t="shared" si="0"/>
        <v>0</v>
      </c>
      <c r="G14" s="31"/>
      <c r="H14" s="31"/>
      <c r="I14" s="31"/>
      <c r="J14" s="31">
        <f t="shared" si="1"/>
        <v>0</v>
      </c>
      <c r="K14" s="31"/>
      <c r="L14" s="31"/>
      <c r="M14" s="31"/>
      <c r="N14" s="31">
        <f t="shared" si="2"/>
        <v>0</v>
      </c>
      <c r="O14" s="31"/>
      <c r="P14" s="32"/>
      <c r="Q14" s="32"/>
      <c r="R14" s="31">
        <f t="shared" si="3"/>
        <v>0</v>
      </c>
      <c r="S14" s="31"/>
      <c r="T14" s="31"/>
      <c r="U14" s="31"/>
      <c r="V14" s="31">
        <f t="shared" si="4"/>
        <v>0</v>
      </c>
      <c r="W14" s="31"/>
      <c r="X14" s="31"/>
      <c r="Y14" s="31"/>
      <c r="Z14" s="31">
        <f t="shared" si="5"/>
        <v>0</v>
      </c>
      <c r="AA14" s="31"/>
      <c r="AB14" s="31"/>
      <c r="AC14" s="31"/>
      <c r="AD14" s="31">
        <f t="shared" si="6"/>
        <v>0</v>
      </c>
      <c r="AE14" s="31"/>
      <c r="AF14" s="31"/>
      <c r="AG14" s="31"/>
      <c r="AH14" s="31">
        <f t="shared" si="7"/>
        <v>0</v>
      </c>
      <c r="AI14" s="31"/>
      <c r="AJ14" s="31"/>
      <c r="AK14" s="31"/>
      <c r="AL14" s="31">
        <f t="shared" si="8"/>
        <v>0</v>
      </c>
      <c r="AM14" s="31"/>
      <c r="AN14" s="31"/>
      <c r="AO14" s="31"/>
    </row>
    <row r="15" spans="1:41" s="33" customFormat="1" ht="15.75">
      <c r="A15" s="28"/>
      <c r="B15" s="29"/>
      <c r="C15" s="28"/>
      <c r="D15" s="28"/>
      <c r="E15" s="30" t="s">
        <v>23</v>
      </c>
      <c r="F15" s="31">
        <f t="shared" si="0"/>
        <v>3513731.24</v>
      </c>
      <c r="G15" s="31">
        <f>G22+G50+G58+G100+G108+G167</f>
        <v>3513731.24</v>
      </c>
      <c r="H15" s="31"/>
      <c r="I15" s="31"/>
      <c r="J15" s="31">
        <f t="shared" si="1"/>
        <v>4198791.4400000004</v>
      </c>
      <c r="K15" s="31">
        <f>K22+K50+K58+K100+K108+K167</f>
        <v>4198791.4400000004</v>
      </c>
      <c r="L15" s="31"/>
      <c r="M15" s="31"/>
      <c r="N15" s="31">
        <f t="shared" si="2"/>
        <v>4198836.4400000004</v>
      </c>
      <c r="O15" s="31">
        <f>O22+O50+O58+O100+O108+O167</f>
        <v>4198836.4400000004</v>
      </c>
      <c r="P15" s="31"/>
      <c r="Q15" s="31"/>
      <c r="R15" s="31">
        <f t="shared" si="3"/>
        <v>4198791.2</v>
      </c>
      <c r="S15" s="31">
        <f>S22+S50+S58+S100+S108+S167</f>
        <v>4198791.2</v>
      </c>
      <c r="T15" s="31"/>
      <c r="U15" s="31"/>
      <c r="V15" s="31">
        <f t="shared" si="4"/>
        <v>4198836.4400000004</v>
      </c>
      <c r="W15" s="31">
        <f>W22+W50+W58+W100+W108+W167</f>
        <v>4198836.4400000004</v>
      </c>
      <c r="X15" s="31"/>
      <c r="Y15" s="31"/>
      <c r="Z15" s="31">
        <f t="shared" si="5"/>
        <v>4198836.4400000004</v>
      </c>
      <c r="AA15" s="31">
        <f>AA22+AA50+AA58+AA100+AA108+AA167</f>
        <v>4198836.4400000004</v>
      </c>
      <c r="AB15" s="31"/>
      <c r="AC15" s="31"/>
      <c r="AD15" s="31">
        <f t="shared" si="6"/>
        <v>0</v>
      </c>
      <c r="AE15" s="31"/>
      <c r="AF15" s="31"/>
      <c r="AG15" s="31"/>
      <c r="AH15" s="31">
        <f t="shared" si="7"/>
        <v>0</v>
      </c>
      <c r="AI15" s="31"/>
      <c r="AJ15" s="31"/>
      <c r="AK15" s="31"/>
      <c r="AL15" s="31">
        <f t="shared" si="8"/>
        <v>0</v>
      </c>
      <c r="AM15" s="31"/>
      <c r="AN15" s="31"/>
      <c r="AO15" s="31"/>
    </row>
    <row r="16" spans="1:41" s="33" customFormat="1" ht="15.75">
      <c r="A16" s="28"/>
      <c r="B16" s="29"/>
      <c r="C16" s="28"/>
      <c r="D16" s="28"/>
      <c r="E16" s="30" t="s">
        <v>24</v>
      </c>
      <c r="F16" s="31">
        <f t="shared" si="0"/>
        <v>200706.9</v>
      </c>
      <c r="G16" s="31">
        <f>G26+G64+G113+G190</f>
        <v>200706.9</v>
      </c>
      <c r="H16" s="31"/>
      <c r="I16" s="31"/>
      <c r="J16" s="31">
        <f t="shared" si="1"/>
        <v>207659.9</v>
      </c>
      <c r="K16" s="31">
        <f>K26+K64+K113+K190</f>
        <v>207659.9</v>
      </c>
      <c r="L16" s="31"/>
      <c r="M16" s="31"/>
      <c r="N16" s="31">
        <f t="shared" si="2"/>
        <v>207659.9</v>
      </c>
      <c r="O16" s="31">
        <f>O26+O64+O113+O190</f>
        <v>207659.9</v>
      </c>
      <c r="P16" s="31"/>
      <c r="Q16" s="31"/>
      <c r="R16" s="31">
        <f t="shared" si="3"/>
        <v>267469</v>
      </c>
      <c r="S16" s="31">
        <f>S26+S64+S113+S190</f>
        <v>267469</v>
      </c>
      <c r="T16" s="31"/>
      <c r="U16" s="31"/>
      <c r="V16" s="31">
        <f t="shared" si="4"/>
        <v>269288</v>
      </c>
      <c r="W16" s="31">
        <f>W26+W64+W113+W190</f>
        <v>269288</v>
      </c>
      <c r="X16" s="31"/>
      <c r="Y16" s="31"/>
      <c r="Z16" s="31">
        <f t="shared" si="5"/>
        <v>269289</v>
      </c>
      <c r="AA16" s="31">
        <f>AA26+AA64+AA113+AA190</f>
        <v>269289</v>
      </c>
      <c r="AB16" s="31"/>
      <c r="AC16" s="31"/>
      <c r="AD16" s="31">
        <f t="shared" si="6"/>
        <v>0</v>
      </c>
      <c r="AE16" s="31"/>
      <c r="AF16" s="31"/>
      <c r="AG16" s="31"/>
      <c r="AH16" s="31">
        <f t="shared" si="7"/>
        <v>0</v>
      </c>
      <c r="AI16" s="31"/>
      <c r="AJ16" s="31"/>
      <c r="AK16" s="31"/>
      <c r="AL16" s="31">
        <f t="shared" si="8"/>
        <v>0</v>
      </c>
      <c r="AM16" s="31"/>
      <c r="AN16" s="31"/>
      <c r="AO16" s="31"/>
    </row>
    <row r="17" spans="1:41" s="33" customFormat="1" ht="15.75">
      <c r="A17" s="28"/>
      <c r="B17" s="29"/>
      <c r="C17" s="28"/>
      <c r="D17" s="28"/>
      <c r="E17" s="30" t="s">
        <v>25</v>
      </c>
      <c r="F17" s="31">
        <f t="shared" si="0"/>
        <v>1618916.3999999997</v>
      </c>
      <c r="G17" s="31">
        <f>G30+G70+G118+G213</f>
        <v>1618916.3999999997</v>
      </c>
      <c r="H17" s="31"/>
      <c r="I17" s="31"/>
      <c r="J17" s="31">
        <f t="shared" si="1"/>
        <v>1668129.5999999996</v>
      </c>
      <c r="K17" s="31">
        <f>K30+K70+K118+K213</f>
        <v>1668129.5999999996</v>
      </c>
      <c r="L17" s="31"/>
      <c r="M17" s="31"/>
      <c r="N17" s="31">
        <f t="shared" si="2"/>
        <v>1668129.5999999996</v>
      </c>
      <c r="O17" s="31">
        <f>O30+O70+O118+O213</f>
        <v>1668129.5999999996</v>
      </c>
      <c r="P17" s="31"/>
      <c r="Q17" s="31"/>
      <c r="R17" s="31">
        <f t="shared" si="3"/>
        <v>2013528</v>
      </c>
      <c r="S17" s="31">
        <f>S30+S70+S118+S213</f>
        <v>2013528</v>
      </c>
      <c r="T17" s="31"/>
      <c r="U17" s="31"/>
      <c r="V17" s="31">
        <f t="shared" si="4"/>
        <v>1772948</v>
      </c>
      <c r="W17" s="31">
        <f>W30+W70+W118+W213</f>
        <v>1772948</v>
      </c>
      <c r="X17" s="31"/>
      <c r="Y17" s="31"/>
      <c r="Z17" s="31">
        <f t="shared" si="5"/>
        <v>1772949</v>
      </c>
      <c r="AA17" s="31">
        <f>AA30+AA70+AA118+AA213</f>
        <v>1772949</v>
      </c>
      <c r="AB17" s="31"/>
      <c r="AC17" s="31"/>
      <c r="AD17" s="31">
        <f t="shared" si="6"/>
        <v>0</v>
      </c>
      <c r="AE17" s="31"/>
      <c r="AF17" s="31"/>
      <c r="AG17" s="31"/>
      <c r="AH17" s="31">
        <f t="shared" si="7"/>
        <v>0</v>
      </c>
      <c r="AI17" s="31"/>
      <c r="AJ17" s="31"/>
      <c r="AK17" s="31"/>
      <c r="AL17" s="31">
        <f t="shared" si="8"/>
        <v>0</v>
      </c>
      <c r="AM17" s="31"/>
      <c r="AN17" s="31"/>
      <c r="AO17" s="31"/>
    </row>
    <row r="18" spans="1:41" s="39" customFormat="1" ht="63">
      <c r="A18" s="34"/>
      <c r="B18" s="35"/>
      <c r="C18" s="36">
        <v>100</v>
      </c>
      <c r="D18" s="34"/>
      <c r="E18" s="37" t="s">
        <v>26</v>
      </c>
      <c r="F18" s="38">
        <f t="shared" si="0"/>
        <v>380387.8</v>
      </c>
      <c r="G18" s="38">
        <f>G19+G20+G21</f>
        <v>267435.8</v>
      </c>
      <c r="H18" s="38">
        <f>H19+H20+H21</f>
        <v>112952</v>
      </c>
      <c r="I18" s="38"/>
      <c r="J18" s="38">
        <f t="shared" si="1"/>
        <v>394747.6</v>
      </c>
      <c r="K18" s="38">
        <f t="shared" ref="K18:Q18" si="9">SUM(K19:K21)</f>
        <v>286234.59999999998</v>
      </c>
      <c r="L18" s="38">
        <f t="shared" si="9"/>
        <v>108513</v>
      </c>
      <c r="M18" s="38">
        <f t="shared" si="9"/>
        <v>0</v>
      </c>
      <c r="N18" s="38">
        <f t="shared" si="2"/>
        <v>394747.6</v>
      </c>
      <c r="O18" s="38">
        <f t="shared" si="9"/>
        <v>286234.59999999998</v>
      </c>
      <c r="P18" s="38">
        <f t="shared" si="9"/>
        <v>108513</v>
      </c>
      <c r="Q18" s="38">
        <f t="shared" si="9"/>
        <v>0</v>
      </c>
      <c r="R18" s="38">
        <f t="shared" si="3"/>
        <v>469037</v>
      </c>
      <c r="S18" s="38">
        <f>SUM(S19:S21)</f>
        <v>342524</v>
      </c>
      <c r="T18" s="38">
        <f>SUM(T19:T21)</f>
        <v>126513</v>
      </c>
      <c r="U18" s="38">
        <f t="shared" ref="U18:AC18" si="10">SUM(U19:U21)</f>
        <v>0</v>
      </c>
      <c r="V18" s="38">
        <f t="shared" si="4"/>
        <v>473374</v>
      </c>
      <c r="W18" s="38">
        <f t="shared" si="10"/>
        <v>342524</v>
      </c>
      <c r="X18" s="38">
        <f>SUM(X19:X21)</f>
        <v>130850</v>
      </c>
      <c r="Y18" s="38">
        <f t="shared" si="10"/>
        <v>0</v>
      </c>
      <c r="Z18" s="38">
        <f t="shared" si="5"/>
        <v>477777</v>
      </c>
      <c r="AA18" s="38">
        <f t="shared" si="10"/>
        <v>342524</v>
      </c>
      <c r="AB18" s="38">
        <f t="shared" si="10"/>
        <v>135253</v>
      </c>
      <c r="AC18" s="38">
        <f t="shared" si="10"/>
        <v>0</v>
      </c>
      <c r="AD18" s="38">
        <f t="shared" si="6"/>
        <v>0</v>
      </c>
      <c r="AE18" s="38"/>
      <c r="AF18" s="38">
        <f>SUM(AF19:AF21)</f>
        <v>0</v>
      </c>
      <c r="AG18" s="38">
        <f>SUM(AG19:AG21)</f>
        <v>0</v>
      </c>
      <c r="AH18" s="38">
        <f t="shared" si="7"/>
        <v>0</v>
      </c>
      <c r="AI18" s="38">
        <f>SUM(AI19:AI21)</f>
        <v>0</v>
      </c>
      <c r="AJ18" s="38">
        <f>SUM(AJ19:AJ21)</f>
        <v>0</v>
      </c>
      <c r="AK18" s="38">
        <f>SUM(AK19:AK21)</f>
        <v>0</v>
      </c>
      <c r="AL18" s="38">
        <f t="shared" si="8"/>
        <v>0</v>
      </c>
      <c r="AM18" s="38">
        <f>SUM(AM19:AM21)</f>
        <v>0</v>
      </c>
      <c r="AN18" s="38">
        <f>SUM(AN19:AN21)</f>
        <v>0</v>
      </c>
      <c r="AO18" s="38">
        <f>SUM(AO19:AO21)</f>
        <v>0</v>
      </c>
    </row>
    <row r="19" spans="1:41" s="46" customFormat="1" ht="15.75" hidden="1">
      <c r="A19" s="40"/>
      <c r="B19" s="41"/>
      <c r="C19" s="42"/>
      <c r="D19" s="43">
        <v>131</v>
      </c>
      <c r="E19" s="44" t="s">
        <v>27</v>
      </c>
      <c r="F19" s="45">
        <f t="shared" si="0"/>
        <v>341586.4</v>
      </c>
      <c r="G19" s="45">
        <f t="shared" ref="G19:H21" si="11">G23+G27+G31+G35</f>
        <v>241544.4</v>
      </c>
      <c r="H19" s="45">
        <f t="shared" si="11"/>
        <v>100042</v>
      </c>
      <c r="I19" s="45"/>
      <c r="J19" s="45">
        <f t="shared" si="1"/>
        <v>339706</v>
      </c>
      <c r="K19" s="45">
        <f t="shared" ref="K19:L21" si="12">K23+K27+K31+K35</f>
        <v>248267</v>
      </c>
      <c r="L19" s="45">
        <f t="shared" si="12"/>
        <v>91439</v>
      </c>
      <c r="M19" s="45"/>
      <c r="N19" s="45">
        <f t="shared" si="2"/>
        <v>339706</v>
      </c>
      <c r="O19" s="45">
        <f>O23+O27+O31</f>
        <v>248267</v>
      </c>
      <c r="P19" s="45">
        <f>P23+P27+P31+P35</f>
        <v>91439</v>
      </c>
      <c r="Q19" s="45"/>
      <c r="R19" s="45">
        <f t="shared" si="3"/>
        <v>416625</v>
      </c>
      <c r="S19" s="45">
        <f>S23+S27+S31</f>
        <v>309728</v>
      </c>
      <c r="T19" s="45">
        <f>T23+T27+T31+T35</f>
        <v>106897</v>
      </c>
      <c r="U19" s="45"/>
      <c r="V19" s="45">
        <f t="shared" si="4"/>
        <v>420366</v>
      </c>
      <c r="W19" s="45">
        <f>W23+W27+W31</f>
        <v>309728</v>
      </c>
      <c r="X19" s="45">
        <f>X23+X27+X31+X35</f>
        <v>110638</v>
      </c>
      <c r="Y19" s="45"/>
      <c r="Z19" s="45">
        <f t="shared" si="5"/>
        <v>424238</v>
      </c>
      <c r="AA19" s="45">
        <f>AA23+AA27+AA31</f>
        <v>309728</v>
      </c>
      <c r="AB19" s="45">
        <f>AB23+AB27+AB31+AB35</f>
        <v>114510</v>
      </c>
      <c r="AC19" s="45">
        <f>AC23+AC27+AC31</f>
        <v>0</v>
      </c>
      <c r="AD19" s="45">
        <f t="shared" si="6"/>
        <v>0</v>
      </c>
      <c r="AE19" s="45"/>
      <c r="AF19" s="45"/>
      <c r="AG19" s="45"/>
      <c r="AH19" s="45">
        <f t="shared" si="7"/>
        <v>0</v>
      </c>
      <c r="AI19" s="45"/>
      <c r="AJ19" s="45">
        <f>AJ23+AJ27+AJ31+AJ35</f>
        <v>0</v>
      </c>
      <c r="AK19" s="45"/>
      <c r="AL19" s="45">
        <f t="shared" si="8"/>
        <v>0</v>
      </c>
      <c r="AM19" s="45">
        <f>AM23+AM27+AM31</f>
        <v>0</v>
      </c>
      <c r="AN19" s="45">
        <f>AN23+AN27+AN31+AN35</f>
        <v>0</v>
      </c>
      <c r="AO19" s="45">
        <f>AO23+AO27+AO31</f>
        <v>0</v>
      </c>
    </row>
    <row r="20" spans="1:41" s="46" customFormat="1" ht="15.75" hidden="1">
      <c r="A20" s="40"/>
      <c r="B20" s="41"/>
      <c r="C20" s="42"/>
      <c r="D20" s="43">
        <v>135</v>
      </c>
      <c r="E20" s="44" t="s">
        <v>28</v>
      </c>
      <c r="F20" s="45">
        <f t="shared" si="0"/>
        <v>35946.399999999994</v>
      </c>
      <c r="G20" s="45">
        <f t="shared" si="11"/>
        <v>25891.399999999998</v>
      </c>
      <c r="H20" s="45">
        <f t="shared" si="11"/>
        <v>10055</v>
      </c>
      <c r="I20" s="45"/>
      <c r="J20" s="45">
        <f t="shared" si="1"/>
        <v>52186.6</v>
      </c>
      <c r="K20" s="45">
        <f t="shared" si="12"/>
        <v>37967.599999999999</v>
      </c>
      <c r="L20" s="45">
        <f t="shared" si="12"/>
        <v>14219</v>
      </c>
      <c r="M20" s="45"/>
      <c r="N20" s="45">
        <f t="shared" si="2"/>
        <v>52186.6</v>
      </c>
      <c r="O20" s="45">
        <f>O24+O28+O32</f>
        <v>37967.599999999999</v>
      </c>
      <c r="P20" s="45">
        <f>P24+P28+P32+P36</f>
        <v>14219</v>
      </c>
      <c r="Q20" s="45"/>
      <c r="R20" s="45">
        <f t="shared" si="3"/>
        <v>49259</v>
      </c>
      <c r="S20" s="45">
        <f>S24+S28+S32</f>
        <v>32796</v>
      </c>
      <c r="T20" s="45">
        <f>T24+T28+T32+T36</f>
        <v>16463</v>
      </c>
      <c r="U20" s="45"/>
      <c r="V20" s="45">
        <f t="shared" si="4"/>
        <v>49800</v>
      </c>
      <c r="W20" s="45">
        <f>W24+W28+W32</f>
        <v>32796</v>
      </c>
      <c r="X20" s="45">
        <f>X24+X28+X32+X36</f>
        <v>17004</v>
      </c>
      <c r="Y20" s="45"/>
      <c r="Z20" s="45">
        <f t="shared" si="5"/>
        <v>50294</v>
      </c>
      <c r="AA20" s="45">
        <f>AA24+AA28+AA32</f>
        <v>32796</v>
      </c>
      <c r="AB20" s="45">
        <f>AB24+AB28+AB32+AB36</f>
        <v>17498</v>
      </c>
      <c r="AC20" s="45">
        <f>AC24+AC28+AC32</f>
        <v>0</v>
      </c>
      <c r="AD20" s="45">
        <f t="shared" si="6"/>
        <v>0</v>
      </c>
      <c r="AE20" s="45"/>
      <c r="AF20" s="45"/>
      <c r="AG20" s="45"/>
      <c r="AH20" s="45">
        <f t="shared" si="7"/>
        <v>0</v>
      </c>
      <c r="AI20" s="45"/>
      <c r="AJ20" s="45">
        <f>AJ24+AJ28+AJ32+AJ36</f>
        <v>0</v>
      </c>
      <c r="AK20" s="45"/>
      <c r="AL20" s="45">
        <f t="shared" si="8"/>
        <v>0</v>
      </c>
      <c r="AM20" s="45">
        <f>AM24+AM28+AM32</f>
        <v>0</v>
      </c>
      <c r="AN20" s="45">
        <f>AN24+AN28+AN32+AN36</f>
        <v>0</v>
      </c>
      <c r="AO20" s="45">
        <f>AO24+AO28+AO32</f>
        <v>0</v>
      </c>
    </row>
    <row r="21" spans="1:41" s="46" customFormat="1" ht="31.5" hidden="1">
      <c r="A21" s="40"/>
      <c r="B21" s="41"/>
      <c r="C21" s="42"/>
      <c r="D21" s="47" t="s">
        <v>29</v>
      </c>
      <c r="E21" s="48" t="s">
        <v>30</v>
      </c>
      <c r="F21" s="45">
        <f t="shared" si="0"/>
        <v>2855</v>
      </c>
      <c r="G21" s="45">
        <f t="shared" si="11"/>
        <v>0</v>
      </c>
      <c r="H21" s="45">
        <f t="shared" si="11"/>
        <v>2855</v>
      </c>
      <c r="I21" s="45"/>
      <c r="J21" s="45">
        <f t="shared" si="1"/>
        <v>2855</v>
      </c>
      <c r="K21" s="45">
        <f t="shared" si="12"/>
        <v>0</v>
      </c>
      <c r="L21" s="45">
        <f t="shared" si="12"/>
        <v>2855</v>
      </c>
      <c r="M21" s="45"/>
      <c r="N21" s="45">
        <f t="shared" si="2"/>
        <v>2855</v>
      </c>
      <c r="O21" s="45"/>
      <c r="P21" s="45">
        <f>P25+P29+P33+P37</f>
        <v>2855</v>
      </c>
      <c r="Q21" s="45"/>
      <c r="R21" s="45">
        <f t="shared" si="3"/>
        <v>3153</v>
      </c>
      <c r="S21" s="45"/>
      <c r="T21" s="45">
        <f>T25+T29+T33+T37</f>
        <v>3153</v>
      </c>
      <c r="U21" s="45"/>
      <c r="V21" s="45">
        <f t="shared" si="4"/>
        <v>3208</v>
      </c>
      <c r="W21" s="45"/>
      <c r="X21" s="45">
        <f>X25+X29+X33+X37</f>
        <v>3208</v>
      </c>
      <c r="Y21" s="45"/>
      <c r="Z21" s="45">
        <f t="shared" si="5"/>
        <v>3245</v>
      </c>
      <c r="AA21" s="45"/>
      <c r="AB21" s="45">
        <f>AB25+AB29+AB33+AB37</f>
        <v>3245</v>
      </c>
      <c r="AC21" s="45"/>
      <c r="AD21" s="45">
        <f t="shared" si="6"/>
        <v>0</v>
      </c>
      <c r="AE21" s="45"/>
      <c r="AF21" s="45"/>
      <c r="AG21" s="45"/>
      <c r="AH21" s="45">
        <f t="shared" si="7"/>
        <v>0</v>
      </c>
      <c r="AI21" s="45"/>
      <c r="AJ21" s="45">
        <f>AJ25+AJ29+AJ33+AJ37</f>
        <v>0</v>
      </c>
      <c r="AK21" s="45"/>
      <c r="AL21" s="45">
        <f t="shared" si="8"/>
        <v>0</v>
      </c>
      <c r="AM21" s="45"/>
      <c r="AN21" s="45">
        <f>AN25+AN29+AN33+AN37</f>
        <v>0</v>
      </c>
      <c r="AO21" s="45"/>
    </row>
    <row r="22" spans="1:41" s="53" customFormat="1" ht="15.75" outlineLevel="1">
      <c r="A22" s="49"/>
      <c r="B22" s="41"/>
      <c r="C22" s="42"/>
      <c r="D22" s="50"/>
      <c r="E22" s="51" t="s">
        <v>31</v>
      </c>
      <c r="F22" s="52">
        <f t="shared" si="0"/>
        <v>12712</v>
      </c>
      <c r="G22" s="52">
        <v>12712</v>
      </c>
      <c r="H22" s="52"/>
      <c r="I22" s="52"/>
      <c r="J22" s="52">
        <f t="shared" si="1"/>
        <v>12712</v>
      </c>
      <c r="K22" s="52">
        <f>SUM(K23:K24)</f>
        <v>12712</v>
      </c>
      <c r="L22" s="52"/>
      <c r="M22" s="52"/>
      <c r="N22" s="52">
        <f t="shared" si="2"/>
        <v>12712</v>
      </c>
      <c r="O22" s="52">
        <f>SUM(O23:O24)</f>
        <v>12712</v>
      </c>
      <c r="P22" s="45"/>
      <c r="Q22" s="45"/>
      <c r="R22" s="52">
        <f t="shared" si="3"/>
        <v>12712</v>
      </c>
      <c r="S22" s="52">
        <f>SUM(S23:S24)</f>
        <v>12712</v>
      </c>
      <c r="T22" s="52"/>
      <c r="U22" s="52"/>
      <c r="V22" s="52">
        <f t="shared" si="4"/>
        <v>12712</v>
      </c>
      <c r="W22" s="52">
        <f>SUM(W23:W24)</f>
        <v>12712</v>
      </c>
      <c r="X22" s="52"/>
      <c r="Y22" s="52"/>
      <c r="Z22" s="52">
        <f t="shared" si="5"/>
        <v>12712</v>
      </c>
      <c r="AA22" s="52">
        <f>SUM(AA23:AA24)</f>
        <v>12712</v>
      </c>
      <c r="AB22" s="52"/>
      <c r="AC22" s="52"/>
      <c r="AD22" s="52">
        <f t="shared" si="6"/>
        <v>0</v>
      </c>
      <c r="AE22" s="52"/>
      <c r="AF22" s="52"/>
      <c r="AG22" s="52"/>
      <c r="AH22" s="52">
        <f t="shared" si="7"/>
        <v>0</v>
      </c>
      <c r="AI22" s="52">
        <f>SUM(AI23:AI24)</f>
        <v>0</v>
      </c>
      <c r="AJ22" s="52"/>
      <c r="AK22" s="52"/>
      <c r="AL22" s="52">
        <f t="shared" si="8"/>
        <v>0</v>
      </c>
      <c r="AM22" s="52">
        <f>SUM(AM23:AM24)</f>
        <v>0</v>
      </c>
      <c r="AN22" s="52"/>
      <c r="AO22" s="52"/>
    </row>
    <row r="23" spans="1:41" s="46" customFormat="1" ht="15.75" outlineLevel="1">
      <c r="A23" s="40"/>
      <c r="B23" s="41"/>
      <c r="C23" s="42"/>
      <c r="D23" s="43">
        <v>131</v>
      </c>
      <c r="E23" s="44" t="s">
        <v>27</v>
      </c>
      <c r="F23" s="45">
        <f t="shared" si="0"/>
        <v>11551</v>
      </c>
      <c r="G23" s="45">
        <v>11551</v>
      </c>
      <c r="H23" s="45"/>
      <c r="I23" s="45"/>
      <c r="J23" s="45">
        <f t="shared" si="1"/>
        <v>11551</v>
      </c>
      <c r="K23" s="45">
        <v>11551</v>
      </c>
      <c r="L23" s="45"/>
      <c r="M23" s="45"/>
      <c r="N23" s="45">
        <f t="shared" si="2"/>
        <v>11551</v>
      </c>
      <c r="O23" s="45">
        <v>11551</v>
      </c>
      <c r="P23" s="45"/>
      <c r="Q23" s="45"/>
      <c r="R23" s="45">
        <f t="shared" si="3"/>
        <v>11551</v>
      </c>
      <c r="S23" s="45">
        <v>11551</v>
      </c>
      <c r="T23" s="45"/>
      <c r="U23" s="45"/>
      <c r="V23" s="45">
        <f t="shared" si="4"/>
        <v>11551</v>
      </c>
      <c r="W23" s="45">
        <v>11551</v>
      </c>
      <c r="X23" s="45"/>
      <c r="Y23" s="45"/>
      <c r="Z23" s="45">
        <f t="shared" si="5"/>
        <v>11551</v>
      </c>
      <c r="AA23" s="45">
        <v>11551</v>
      </c>
      <c r="AB23" s="45"/>
      <c r="AC23" s="45"/>
      <c r="AD23" s="45">
        <f t="shared" si="6"/>
        <v>0</v>
      </c>
      <c r="AE23" s="45"/>
      <c r="AF23" s="45"/>
      <c r="AG23" s="45"/>
      <c r="AH23" s="45">
        <f t="shared" si="7"/>
        <v>0</v>
      </c>
      <c r="AI23" s="45"/>
      <c r="AJ23" s="45"/>
      <c r="AK23" s="45"/>
      <c r="AL23" s="45">
        <f t="shared" si="8"/>
        <v>0</v>
      </c>
      <c r="AM23" s="45"/>
      <c r="AN23" s="45"/>
      <c r="AO23" s="45"/>
    </row>
    <row r="24" spans="1:41" s="46" customFormat="1" ht="15.75" outlineLevel="1">
      <c r="A24" s="40"/>
      <c r="B24" s="41"/>
      <c r="C24" s="42"/>
      <c r="D24" s="43">
        <v>135</v>
      </c>
      <c r="E24" s="44" t="s">
        <v>28</v>
      </c>
      <c r="F24" s="45">
        <f t="shared" si="0"/>
        <v>1161</v>
      </c>
      <c r="G24" s="45">
        <v>1161</v>
      </c>
      <c r="H24" s="45"/>
      <c r="I24" s="45"/>
      <c r="J24" s="45">
        <f t="shared" si="1"/>
        <v>1161</v>
      </c>
      <c r="K24" s="45">
        <v>1161</v>
      </c>
      <c r="L24" s="45"/>
      <c r="M24" s="45"/>
      <c r="N24" s="45">
        <f t="shared" si="2"/>
        <v>1161</v>
      </c>
      <c r="O24" s="45">
        <v>1161</v>
      </c>
      <c r="P24" s="45"/>
      <c r="Q24" s="45"/>
      <c r="R24" s="45">
        <f t="shared" si="3"/>
        <v>1161</v>
      </c>
      <c r="S24" s="45">
        <v>1161</v>
      </c>
      <c r="T24" s="45"/>
      <c r="U24" s="45"/>
      <c r="V24" s="45">
        <f t="shared" si="4"/>
        <v>1161</v>
      </c>
      <c r="W24" s="45">
        <v>1161</v>
      </c>
      <c r="X24" s="45"/>
      <c r="Y24" s="45"/>
      <c r="Z24" s="45">
        <f t="shared" si="5"/>
        <v>1161</v>
      </c>
      <c r="AA24" s="45">
        <v>1161</v>
      </c>
      <c r="AB24" s="45"/>
      <c r="AC24" s="45"/>
      <c r="AD24" s="45">
        <f t="shared" si="6"/>
        <v>0</v>
      </c>
      <c r="AE24" s="45"/>
      <c r="AF24" s="45"/>
      <c r="AG24" s="45"/>
      <c r="AH24" s="45">
        <f t="shared" si="7"/>
        <v>0</v>
      </c>
      <c r="AI24" s="45"/>
      <c r="AJ24" s="45"/>
      <c r="AK24" s="45"/>
      <c r="AL24" s="45">
        <f t="shared" si="8"/>
        <v>0</v>
      </c>
      <c r="AM24" s="45"/>
      <c r="AN24" s="45"/>
      <c r="AO24" s="45"/>
    </row>
    <row r="25" spans="1:41" s="46" customFormat="1" ht="31.5" outlineLevel="1">
      <c r="A25" s="40"/>
      <c r="B25" s="41"/>
      <c r="C25" s="42"/>
      <c r="D25" s="47" t="s">
        <v>29</v>
      </c>
      <c r="E25" s="48" t="s">
        <v>30</v>
      </c>
      <c r="F25" s="45">
        <f t="shared" si="0"/>
        <v>0</v>
      </c>
      <c r="G25" s="45"/>
      <c r="H25" s="45"/>
      <c r="I25" s="45"/>
      <c r="J25" s="45">
        <f t="shared" si="1"/>
        <v>0</v>
      </c>
      <c r="K25" s="45"/>
      <c r="L25" s="45"/>
      <c r="M25" s="45"/>
      <c r="N25" s="45">
        <f t="shared" si="2"/>
        <v>0</v>
      </c>
      <c r="O25" s="45"/>
      <c r="P25" s="45"/>
      <c r="Q25" s="45"/>
      <c r="R25" s="45">
        <f t="shared" si="3"/>
        <v>0</v>
      </c>
      <c r="S25" s="45"/>
      <c r="T25" s="45"/>
      <c r="U25" s="45"/>
      <c r="V25" s="45">
        <f t="shared" si="4"/>
        <v>0</v>
      </c>
      <c r="W25" s="45"/>
      <c r="X25" s="45"/>
      <c r="Y25" s="45"/>
      <c r="Z25" s="45">
        <f t="shared" si="5"/>
        <v>0</v>
      </c>
      <c r="AA25" s="45"/>
      <c r="AB25" s="45"/>
      <c r="AC25" s="45"/>
      <c r="AD25" s="45">
        <f t="shared" si="6"/>
        <v>0</v>
      </c>
      <c r="AE25" s="45"/>
      <c r="AF25" s="45"/>
      <c r="AG25" s="45"/>
      <c r="AH25" s="45">
        <f t="shared" si="7"/>
        <v>0</v>
      </c>
      <c r="AI25" s="45"/>
      <c r="AJ25" s="45"/>
      <c r="AK25" s="45"/>
      <c r="AL25" s="45">
        <f t="shared" si="8"/>
        <v>0</v>
      </c>
      <c r="AM25" s="45"/>
      <c r="AN25" s="45"/>
      <c r="AO25" s="45"/>
    </row>
    <row r="26" spans="1:41" s="53" customFormat="1" ht="15.75" outlineLevel="1">
      <c r="A26" s="49"/>
      <c r="B26" s="41"/>
      <c r="C26" s="42"/>
      <c r="D26" s="50"/>
      <c r="E26" s="51" t="s">
        <v>24</v>
      </c>
      <c r="F26" s="52">
        <f t="shared" si="0"/>
        <v>8532.6</v>
      </c>
      <c r="G26" s="52">
        <v>8532.6</v>
      </c>
      <c r="H26" s="52"/>
      <c r="I26" s="52"/>
      <c r="J26" s="52">
        <f t="shared" si="1"/>
        <v>8532.6</v>
      </c>
      <c r="K26" s="52">
        <f>SUM(K27:K28)</f>
        <v>8532.6</v>
      </c>
      <c r="L26" s="52"/>
      <c r="M26" s="52"/>
      <c r="N26" s="52">
        <f t="shared" si="2"/>
        <v>8532.6</v>
      </c>
      <c r="O26" s="52">
        <f>SUM(O27:O28)</f>
        <v>8532.6</v>
      </c>
      <c r="P26" s="45"/>
      <c r="Q26" s="45"/>
      <c r="R26" s="52">
        <f t="shared" si="3"/>
        <v>12334</v>
      </c>
      <c r="S26" s="52">
        <f>SUM(S27:S28)</f>
        <v>12334</v>
      </c>
      <c r="T26" s="52"/>
      <c r="U26" s="52"/>
      <c r="V26" s="52">
        <f t="shared" si="4"/>
        <v>12334</v>
      </c>
      <c r="W26" s="52">
        <f>SUM(W27:W28)</f>
        <v>12334</v>
      </c>
      <c r="X26" s="52"/>
      <c r="Y26" s="52"/>
      <c r="Z26" s="52">
        <f t="shared" si="5"/>
        <v>12334</v>
      </c>
      <c r="AA26" s="52">
        <f>SUM(AA27:AA28)</f>
        <v>12334</v>
      </c>
      <c r="AB26" s="52"/>
      <c r="AC26" s="52"/>
      <c r="AD26" s="52">
        <f t="shared" si="6"/>
        <v>0</v>
      </c>
      <c r="AE26" s="52"/>
      <c r="AF26" s="52"/>
      <c r="AG26" s="52"/>
      <c r="AH26" s="52">
        <f t="shared" si="7"/>
        <v>0</v>
      </c>
      <c r="AI26" s="52">
        <f>SUM(AI27:AI28)</f>
        <v>0</v>
      </c>
      <c r="AJ26" s="52"/>
      <c r="AK26" s="52"/>
      <c r="AL26" s="52">
        <f t="shared" si="8"/>
        <v>0</v>
      </c>
      <c r="AM26" s="52">
        <f>SUM(AM27:AM28)</f>
        <v>0</v>
      </c>
      <c r="AN26" s="52"/>
      <c r="AO26" s="52"/>
    </row>
    <row r="27" spans="1:41" s="46" customFormat="1" ht="15.75" outlineLevel="1">
      <c r="A27" s="40"/>
      <c r="B27" s="41"/>
      <c r="C27" s="42"/>
      <c r="D27" s="43">
        <v>131</v>
      </c>
      <c r="E27" s="44" t="s">
        <v>27</v>
      </c>
      <c r="F27" s="45">
        <f t="shared" si="0"/>
        <v>7661</v>
      </c>
      <c r="G27" s="45">
        <v>7661</v>
      </c>
      <c r="H27" s="45"/>
      <c r="I27" s="45"/>
      <c r="J27" s="45">
        <f t="shared" si="1"/>
        <v>7661</v>
      </c>
      <c r="K27" s="45">
        <v>7661</v>
      </c>
      <c r="L27" s="45"/>
      <c r="M27" s="45"/>
      <c r="N27" s="45">
        <f t="shared" si="2"/>
        <v>7661</v>
      </c>
      <c r="O27" s="45">
        <v>7661</v>
      </c>
      <c r="P27" s="45"/>
      <c r="Q27" s="45"/>
      <c r="R27" s="45">
        <f t="shared" si="3"/>
        <v>11157</v>
      </c>
      <c r="S27" s="45">
        <v>11157</v>
      </c>
      <c r="T27" s="45"/>
      <c r="U27" s="45"/>
      <c r="V27" s="45">
        <f t="shared" si="4"/>
        <v>11157</v>
      </c>
      <c r="W27" s="45">
        <v>11157</v>
      </c>
      <c r="X27" s="45"/>
      <c r="Y27" s="45"/>
      <c r="Z27" s="45">
        <f t="shared" si="5"/>
        <v>11157</v>
      </c>
      <c r="AA27" s="45">
        <v>11157</v>
      </c>
      <c r="AB27" s="45"/>
      <c r="AC27" s="45"/>
      <c r="AD27" s="45">
        <f t="shared" si="6"/>
        <v>0</v>
      </c>
      <c r="AE27" s="45"/>
      <c r="AF27" s="45"/>
      <c r="AG27" s="45"/>
      <c r="AH27" s="45">
        <f t="shared" si="7"/>
        <v>0</v>
      </c>
      <c r="AI27" s="45"/>
      <c r="AJ27" s="45"/>
      <c r="AK27" s="45"/>
      <c r="AL27" s="45">
        <f t="shared" si="8"/>
        <v>0</v>
      </c>
      <c r="AM27" s="45"/>
      <c r="AN27" s="45"/>
      <c r="AO27" s="45"/>
    </row>
    <row r="28" spans="1:41" s="46" customFormat="1" ht="15.75" outlineLevel="1">
      <c r="A28" s="40"/>
      <c r="B28" s="41"/>
      <c r="C28" s="42"/>
      <c r="D28" s="43">
        <v>135</v>
      </c>
      <c r="E28" s="44" t="s">
        <v>28</v>
      </c>
      <c r="F28" s="45">
        <f t="shared" si="0"/>
        <v>871.6</v>
      </c>
      <c r="G28" s="45">
        <v>871.6</v>
      </c>
      <c r="H28" s="45"/>
      <c r="I28" s="45"/>
      <c r="J28" s="45">
        <f t="shared" si="1"/>
        <v>871.6</v>
      </c>
      <c r="K28" s="45">
        <v>871.6</v>
      </c>
      <c r="L28" s="45"/>
      <c r="M28" s="45"/>
      <c r="N28" s="45">
        <f t="shared" si="2"/>
        <v>871.6</v>
      </c>
      <c r="O28" s="45">
        <v>871.6</v>
      </c>
      <c r="P28" s="45"/>
      <c r="Q28" s="45"/>
      <c r="R28" s="45">
        <f t="shared" si="3"/>
        <v>1177</v>
      </c>
      <c r="S28" s="45">
        <v>1177</v>
      </c>
      <c r="T28" s="45"/>
      <c r="U28" s="45"/>
      <c r="V28" s="45">
        <f t="shared" si="4"/>
        <v>1177</v>
      </c>
      <c r="W28" s="45">
        <v>1177</v>
      </c>
      <c r="X28" s="45"/>
      <c r="Y28" s="45"/>
      <c r="Z28" s="45">
        <f t="shared" si="5"/>
        <v>1177</v>
      </c>
      <c r="AA28" s="45">
        <v>1177</v>
      </c>
      <c r="AB28" s="45"/>
      <c r="AC28" s="45"/>
      <c r="AD28" s="45">
        <f t="shared" si="6"/>
        <v>0</v>
      </c>
      <c r="AE28" s="45"/>
      <c r="AF28" s="45"/>
      <c r="AG28" s="45"/>
      <c r="AH28" s="45">
        <f t="shared" si="7"/>
        <v>0</v>
      </c>
      <c r="AI28" s="45"/>
      <c r="AJ28" s="45"/>
      <c r="AK28" s="45"/>
      <c r="AL28" s="45">
        <f t="shared" si="8"/>
        <v>0</v>
      </c>
      <c r="AM28" s="45"/>
      <c r="AN28" s="45"/>
      <c r="AO28" s="45"/>
    </row>
    <row r="29" spans="1:41" s="46" customFormat="1" ht="31.5" outlineLevel="1">
      <c r="A29" s="40"/>
      <c r="B29" s="41"/>
      <c r="C29" s="42"/>
      <c r="D29" s="47" t="s">
        <v>29</v>
      </c>
      <c r="E29" s="48" t="s">
        <v>30</v>
      </c>
      <c r="F29" s="45">
        <f t="shared" si="0"/>
        <v>0</v>
      </c>
      <c r="G29" s="45"/>
      <c r="H29" s="45"/>
      <c r="I29" s="45"/>
      <c r="J29" s="45">
        <f t="shared" si="1"/>
        <v>0</v>
      </c>
      <c r="K29" s="45"/>
      <c r="L29" s="45"/>
      <c r="M29" s="45"/>
      <c r="N29" s="45">
        <f t="shared" si="2"/>
        <v>0</v>
      </c>
      <c r="O29" s="45"/>
      <c r="P29" s="45"/>
      <c r="Q29" s="45"/>
      <c r="R29" s="45">
        <f t="shared" si="3"/>
        <v>0</v>
      </c>
      <c r="S29" s="45"/>
      <c r="T29" s="45"/>
      <c r="U29" s="45"/>
      <c r="V29" s="45">
        <f t="shared" si="4"/>
        <v>0</v>
      </c>
      <c r="W29" s="45"/>
      <c r="X29" s="45"/>
      <c r="Y29" s="45"/>
      <c r="Z29" s="45">
        <f t="shared" si="5"/>
        <v>0</v>
      </c>
      <c r="AA29" s="45"/>
      <c r="AB29" s="45"/>
      <c r="AC29" s="45"/>
      <c r="AD29" s="45">
        <f t="shared" si="6"/>
        <v>0</v>
      </c>
      <c r="AE29" s="45"/>
      <c r="AF29" s="45"/>
      <c r="AG29" s="45"/>
      <c r="AH29" s="45">
        <f t="shared" si="7"/>
        <v>0</v>
      </c>
      <c r="AI29" s="45"/>
      <c r="AJ29" s="45"/>
      <c r="AK29" s="45"/>
      <c r="AL29" s="45">
        <f t="shared" si="8"/>
        <v>0</v>
      </c>
      <c r="AM29" s="45"/>
      <c r="AN29" s="45"/>
      <c r="AO29" s="45"/>
    </row>
    <row r="30" spans="1:41" s="53" customFormat="1" ht="15.75" outlineLevel="1">
      <c r="A30" s="49"/>
      <c r="B30" s="41"/>
      <c r="C30" s="42"/>
      <c r="D30" s="50"/>
      <c r="E30" s="54" t="s">
        <v>25</v>
      </c>
      <c r="F30" s="52">
        <f t="shared" si="0"/>
        <v>246191.19999999998</v>
      </c>
      <c r="G30" s="52">
        <v>246191.19999999998</v>
      </c>
      <c r="H30" s="52"/>
      <c r="I30" s="52"/>
      <c r="J30" s="52">
        <f t="shared" si="1"/>
        <v>264990</v>
      </c>
      <c r="K30" s="52">
        <f>SUM(K31:K32)</f>
        <v>264990</v>
      </c>
      <c r="L30" s="52"/>
      <c r="M30" s="52"/>
      <c r="N30" s="52">
        <f t="shared" si="2"/>
        <v>264990</v>
      </c>
      <c r="O30" s="52">
        <f>SUM(O31:O32)</f>
        <v>264990</v>
      </c>
      <c r="P30" s="45"/>
      <c r="Q30" s="45"/>
      <c r="R30" s="52">
        <f t="shared" si="3"/>
        <v>317478</v>
      </c>
      <c r="S30" s="52">
        <f>SUM(S31:S32)</f>
        <v>317478</v>
      </c>
      <c r="T30" s="52"/>
      <c r="U30" s="52"/>
      <c r="V30" s="52">
        <f t="shared" si="4"/>
        <v>317478</v>
      </c>
      <c r="W30" s="52">
        <f>SUM(W31:W32)</f>
        <v>317478</v>
      </c>
      <c r="X30" s="52"/>
      <c r="Y30" s="52"/>
      <c r="Z30" s="52">
        <f t="shared" si="5"/>
        <v>317478</v>
      </c>
      <c r="AA30" s="52">
        <f>SUM(AA31:AA32)</f>
        <v>317478</v>
      </c>
      <c r="AB30" s="52"/>
      <c r="AC30" s="52"/>
      <c r="AD30" s="52">
        <f t="shared" si="6"/>
        <v>0</v>
      </c>
      <c r="AE30" s="52"/>
      <c r="AF30" s="52"/>
      <c r="AG30" s="52"/>
      <c r="AH30" s="52">
        <f t="shared" si="7"/>
        <v>0</v>
      </c>
      <c r="AI30" s="52">
        <f>SUM(AI31:AI32)</f>
        <v>0</v>
      </c>
      <c r="AJ30" s="52"/>
      <c r="AK30" s="52"/>
      <c r="AL30" s="52">
        <f t="shared" si="8"/>
        <v>0</v>
      </c>
      <c r="AM30" s="52">
        <f>SUM(AM31:AM32)</f>
        <v>0</v>
      </c>
      <c r="AN30" s="52"/>
      <c r="AO30" s="52"/>
    </row>
    <row r="31" spans="1:41" s="46" customFormat="1" ht="15.75" outlineLevel="1">
      <c r="A31" s="40"/>
      <c r="B31" s="41"/>
      <c r="C31" s="42"/>
      <c r="D31" s="43">
        <v>131</v>
      </c>
      <c r="E31" s="44" t="s">
        <v>27</v>
      </c>
      <c r="F31" s="45">
        <f t="shared" si="0"/>
        <v>222332.4</v>
      </c>
      <c r="G31" s="45">
        <v>222332.4</v>
      </c>
      <c r="H31" s="45"/>
      <c r="I31" s="45"/>
      <c r="J31" s="45">
        <f t="shared" si="1"/>
        <v>229055</v>
      </c>
      <c r="K31" s="45">
        <v>229055</v>
      </c>
      <c r="L31" s="45"/>
      <c r="M31" s="45"/>
      <c r="N31" s="45">
        <f t="shared" si="2"/>
        <v>229055</v>
      </c>
      <c r="O31" s="45">
        <v>229055</v>
      </c>
      <c r="P31" s="45"/>
      <c r="Q31" s="45"/>
      <c r="R31" s="45">
        <f t="shared" si="3"/>
        <v>287020</v>
      </c>
      <c r="S31" s="45">
        <v>287020</v>
      </c>
      <c r="T31" s="45"/>
      <c r="U31" s="45"/>
      <c r="V31" s="45">
        <f t="shared" si="4"/>
        <v>287020</v>
      </c>
      <c r="W31" s="45">
        <v>287020</v>
      </c>
      <c r="X31" s="45"/>
      <c r="Y31" s="45"/>
      <c r="Z31" s="45">
        <f t="shared" si="5"/>
        <v>287020</v>
      </c>
      <c r="AA31" s="45">
        <v>287020</v>
      </c>
      <c r="AB31" s="45"/>
      <c r="AC31" s="45"/>
      <c r="AD31" s="45">
        <f t="shared" si="6"/>
        <v>0</v>
      </c>
      <c r="AE31" s="45"/>
      <c r="AF31" s="45"/>
      <c r="AG31" s="45"/>
      <c r="AH31" s="45">
        <f t="shared" si="7"/>
        <v>0</v>
      </c>
      <c r="AI31" s="45"/>
      <c r="AJ31" s="45"/>
      <c r="AK31" s="45"/>
      <c r="AL31" s="45">
        <f t="shared" si="8"/>
        <v>0</v>
      </c>
      <c r="AM31" s="45"/>
      <c r="AN31" s="45"/>
      <c r="AO31" s="45"/>
    </row>
    <row r="32" spans="1:41" s="46" customFormat="1" ht="15.75" outlineLevel="1">
      <c r="A32" s="40"/>
      <c r="B32" s="41"/>
      <c r="C32" s="42"/>
      <c r="D32" s="43">
        <v>135</v>
      </c>
      <c r="E32" s="44" t="s">
        <v>28</v>
      </c>
      <c r="F32" s="45">
        <f t="shared" si="0"/>
        <v>23858.799999999999</v>
      </c>
      <c r="G32" s="45">
        <v>23858.799999999999</v>
      </c>
      <c r="H32" s="45"/>
      <c r="I32" s="45"/>
      <c r="J32" s="45">
        <f t="shared" si="1"/>
        <v>35935</v>
      </c>
      <c r="K32" s="45">
        <v>35935</v>
      </c>
      <c r="L32" s="45"/>
      <c r="M32" s="45"/>
      <c r="N32" s="45">
        <f t="shared" si="2"/>
        <v>35935</v>
      </c>
      <c r="O32" s="45">
        <v>35935</v>
      </c>
      <c r="P32" s="45"/>
      <c r="Q32" s="45"/>
      <c r="R32" s="45">
        <f t="shared" si="3"/>
        <v>30458</v>
      </c>
      <c r="S32" s="45">
        <v>30458</v>
      </c>
      <c r="T32" s="45"/>
      <c r="U32" s="45"/>
      <c r="V32" s="45">
        <f t="shared" si="4"/>
        <v>30458</v>
      </c>
      <c r="W32" s="45">
        <v>30458</v>
      </c>
      <c r="X32" s="45"/>
      <c r="Y32" s="45"/>
      <c r="Z32" s="45">
        <f t="shared" si="5"/>
        <v>30458</v>
      </c>
      <c r="AA32" s="45">
        <v>30458</v>
      </c>
      <c r="AB32" s="45"/>
      <c r="AC32" s="45"/>
      <c r="AD32" s="45">
        <f t="shared" si="6"/>
        <v>0</v>
      </c>
      <c r="AE32" s="45"/>
      <c r="AF32" s="45"/>
      <c r="AG32" s="45"/>
      <c r="AH32" s="45">
        <f t="shared" si="7"/>
        <v>0</v>
      </c>
      <c r="AI32" s="45"/>
      <c r="AJ32" s="45"/>
      <c r="AK32" s="45"/>
      <c r="AL32" s="45">
        <f t="shared" si="8"/>
        <v>0</v>
      </c>
      <c r="AM32" s="45"/>
      <c r="AN32" s="45"/>
      <c r="AO32" s="45"/>
    </row>
    <row r="33" spans="1:41" s="46" customFormat="1" ht="31.5" outlineLevel="1">
      <c r="A33" s="40"/>
      <c r="B33" s="41"/>
      <c r="C33" s="42"/>
      <c r="D33" s="47" t="s">
        <v>29</v>
      </c>
      <c r="E33" s="48" t="s">
        <v>30</v>
      </c>
      <c r="F33" s="45">
        <f t="shared" si="0"/>
        <v>0</v>
      </c>
      <c r="G33" s="45"/>
      <c r="H33" s="45"/>
      <c r="I33" s="45"/>
      <c r="J33" s="45">
        <f t="shared" si="1"/>
        <v>0</v>
      </c>
      <c r="K33" s="45"/>
      <c r="L33" s="45"/>
      <c r="M33" s="45"/>
      <c r="N33" s="45">
        <f t="shared" si="2"/>
        <v>0</v>
      </c>
      <c r="O33" s="45"/>
      <c r="P33" s="45"/>
      <c r="Q33" s="45"/>
      <c r="R33" s="45">
        <f t="shared" si="3"/>
        <v>0</v>
      </c>
      <c r="S33" s="45"/>
      <c r="T33" s="45"/>
      <c r="U33" s="45"/>
      <c r="V33" s="45">
        <f t="shared" si="4"/>
        <v>0</v>
      </c>
      <c r="W33" s="45"/>
      <c r="X33" s="45"/>
      <c r="Y33" s="45"/>
      <c r="Z33" s="45">
        <f t="shared" si="5"/>
        <v>0</v>
      </c>
      <c r="AA33" s="45"/>
      <c r="AB33" s="45"/>
      <c r="AC33" s="45"/>
      <c r="AD33" s="45">
        <f t="shared" si="6"/>
        <v>0</v>
      </c>
      <c r="AE33" s="45"/>
      <c r="AF33" s="45"/>
      <c r="AG33" s="45"/>
      <c r="AH33" s="45">
        <f t="shared" si="7"/>
        <v>0</v>
      </c>
      <c r="AI33" s="45"/>
      <c r="AJ33" s="45"/>
      <c r="AK33" s="45"/>
      <c r="AL33" s="45">
        <f t="shared" si="8"/>
        <v>0</v>
      </c>
      <c r="AM33" s="45"/>
      <c r="AN33" s="45"/>
      <c r="AO33" s="45"/>
    </row>
    <row r="34" spans="1:41" s="53" customFormat="1" ht="15.75" outlineLevel="1">
      <c r="A34" s="49"/>
      <c r="B34" s="41"/>
      <c r="C34" s="55"/>
      <c r="D34" s="50"/>
      <c r="E34" s="51" t="s">
        <v>32</v>
      </c>
      <c r="F34" s="52">
        <f t="shared" si="0"/>
        <v>112952</v>
      </c>
      <c r="G34" s="52"/>
      <c r="H34" s="52">
        <f>SUM(H35:H37)</f>
        <v>112952</v>
      </c>
      <c r="I34" s="52"/>
      <c r="J34" s="52">
        <f t="shared" si="1"/>
        <v>108513</v>
      </c>
      <c r="K34" s="52"/>
      <c r="L34" s="52">
        <f>SUM(L35:L37)</f>
        <v>108513</v>
      </c>
      <c r="M34" s="52"/>
      <c r="N34" s="52">
        <f t="shared" si="2"/>
        <v>108513</v>
      </c>
      <c r="O34" s="52"/>
      <c r="P34" s="52">
        <f>SUM(P35:P37)</f>
        <v>108513</v>
      </c>
      <c r="Q34" s="52"/>
      <c r="R34" s="52">
        <f t="shared" si="3"/>
        <v>126513</v>
      </c>
      <c r="S34" s="52"/>
      <c r="T34" s="52">
        <f>SUM(T35:T37)</f>
        <v>126513</v>
      </c>
      <c r="U34" s="52"/>
      <c r="V34" s="52">
        <f t="shared" si="4"/>
        <v>130850</v>
      </c>
      <c r="W34" s="52"/>
      <c r="X34" s="52">
        <f>SUM(X35:X37)</f>
        <v>130850</v>
      </c>
      <c r="Y34" s="52"/>
      <c r="Z34" s="52">
        <f t="shared" si="5"/>
        <v>135253</v>
      </c>
      <c r="AA34" s="52"/>
      <c r="AB34" s="52">
        <f>SUM(AB35:AB37)</f>
        <v>135253</v>
      </c>
      <c r="AC34" s="52"/>
      <c r="AD34" s="52">
        <f t="shared" si="6"/>
        <v>0</v>
      </c>
      <c r="AE34" s="52"/>
      <c r="AF34" s="52">
        <f>SUM(AF35:AF37)</f>
        <v>0</v>
      </c>
      <c r="AG34" s="52"/>
      <c r="AH34" s="52">
        <f t="shared" si="7"/>
        <v>0</v>
      </c>
      <c r="AI34" s="52"/>
      <c r="AJ34" s="52">
        <f>SUM(AJ35:AJ37)</f>
        <v>0</v>
      </c>
      <c r="AK34" s="52"/>
      <c r="AL34" s="52">
        <f t="shared" si="8"/>
        <v>0</v>
      </c>
      <c r="AM34" s="52"/>
      <c r="AN34" s="52">
        <f>SUM(AN35:AN37)</f>
        <v>0</v>
      </c>
      <c r="AO34" s="52"/>
    </row>
    <row r="35" spans="1:41" s="46" customFormat="1" ht="15.75" outlineLevel="1">
      <c r="A35" s="40"/>
      <c r="B35" s="41"/>
      <c r="C35" s="42"/>
      <c r="D35" s="43">
        <v>131</v>
      </c>
      <c r="E35" s="44" t="s">
        <v>27</v>
      </c>
      <c r="F35" s="45">
        <f t="shared" si="0"/>
        <v>100042</v>
      </c>
      <c r="G35" s="45"/>
      <c r="H35" s="45">
        <v>100042</v>
      </c>
      <c r="I35" s="45"/>
      <c r="J35" s="45">
        <f t="shared" si="1"/>
        <v>91439</v>
      </c>
      <c r="K35" s="45"/>
      <c r="L35" s="45">
        <v>91439</v>
      </c>
      <c r="M35" s="45"/>
      <c r="N35" s="45">
        <f t="shared" si="2"/>
        <v>91439</v>
      </c>
      <c r="O35" s="45"/>
      <c r="P35" s="45">
        <v>91439</v>
      </c>
      <c r="Q35" s="45"/>
      <c r="R35" s="45">
        <f t="shared" si="3"/>
        <v>106897</v>
      </c>
      <c r="S35" s="45"/>
      <c r="T35" s="45">
        <v>106897</v>
      </c>
      <c r="U35" s="45"/>
      <c r="V35" s="45">
        <f t="shared" si="4"/>
        <v>110638</v>
      </c>
      <c r="W35" s="45"/>
      <c r="X35" s="45">
        <v>110638</v>
      </c>
      <c r="Y35" s="45"/>
      <c r="Z35" s="45">
        <f t="shared" si="5"/>
        <v>114510</v>
      </c>
      <c r="AA35" s="45"/>
      <c r="AB35" s="45">
        <v>114510</v>
      </c>
      <c r="AC35" s="45"/>
      <c r="AD35" s="45">
        <f t="shared" si="6"/>
        <v>0</v>
      </c>
      <c r="AE35" s="45"/>
      <c r="AF35" s="45"/>
      <c r="AG35" s="45"/>
      <c r="AH35" s="45">
        <f t="shared" si="7"/>
        <v>0</v>
      </c>
      <c r="AI35" s="45"/>
      <c r="AJ35" s="45"/>
      <c r="AK35" s="45"/>
      <c r="AL35" s="45">
        <f t="shared" si="8"/>
        <v>0</v>
      </c>
      <c r="AM35" s="45"/>
      <c r="AN35" s="45"/>
      <c r="AO35" s="45"/>
    </row>
    <row r="36" spans="1:41" s="46" customFormat="1" ht="15.75" outlineLevel="1">
      <c r="A36" s="40"/>
      <c r="B36" s="41"/>
      <c r="C36" s="42"/>
      <c r="D36" s="43">
        <v>135</v>
      </c>
      <c r="E36" s="44" t="s">
        <v>28</v>
      </c>
      <c r="F36" s="45">
        <f t="shared" si="0"/>
        <v>10055</v>
      </c>
      <c r="G36" s="45"/>
      <c r="H36" s="45">
        <v>10055</v>
      </c>
      <c r="I36" s="45"/>
      <c r="J36" s="45">
        <f t="shared" si="1"/>
        <v>14219</v>
      </c>
      <c r="K36" s="45"/>
      <c r="L36" s="45">
        <v>14219</v>
      </c>
      <c r="M36" s="45"/>
      <c r="N36" s="45">
        <f t="shared" si="2"/>
        <v>14219</v>
      </c>
      <c r="O36" s="45"/>
      <c r="P36" s="45">
        <v>14219</v>
      </c>
      <c r="Q36" s="45"/>
      <c r="R36" s="45">
        <f t="shared" si="3"/>
        <v>16463</v>
      </c>
      <c r="S36" s="45"/>
      <c r="T36" s="45">
        <v>16463</v>
      </c>
      <c r="U36" s="45"/>
      <c r="V36" s="45">
        <f t="shared" si="4"/>
        <v>17004</v>
      </c>
      <c r="W36" s="45"/>
      <c r="X36" s="45">
        <v>17004</v>
      </c>
      <c r="Y36" s="45"/>
      <c r="Z36" s="45">
        <f t="shared" si="5"/>
        <v>17498</v>
      </c>
      <c r="AA36" s="45"/>
      <c r="AB36" s="45">
        <v>17498</v>
      </c>
      <c r="AC36" s="45"/>
      <c r="AD36" s="45">
        <f t="shared" si="6"/>
        <v>0</v>
      </c>
      <c r="AE36" s="45"/>
      <c r="AF36" s="45"/>
      <c r="AG36" s="45"/>
      <c r="AH36" s="45">
        <f t="shared" si="7"/>
        <v>0</v>
      </c>
      <c r="AI36" s="45"/>
      <c r="AJ36" s="45"/>
      <c r="AK36" s="45"/>
      <c r="AL36" s="45">
        <f t="shared" si="8"/>
        <v>0</v>
      </c>
      <c r="AM36" s="45"/>
      <c r="AN36" s="45"/>
      <c r="AO36" s="45"/>
    </row>
    <row r="37" spans="1:41" s="46" customFormat="1" ht="31.5" outlineLevel="1">
      <c r="A37" s="40"/>
      <c r="B37" s="41"/>
      <c r="C37" s="42"/>
      <c r="D37" s="47" t="s">
        <v>29</v>
      </c>
      <c r="E37" s="48" t="s">
        <v>30</v>
      </c>
      <c r="F37" s="45">
        <f t="shared" si="0"/>
        <v>2855</v>
      </c>
      <c r="G37" s="45"/>
      <c r="H37" s="45">
        <v>2855</v>
      </c>
      <c r="I37" s="45"/>
      <c r="J37" s="45">
        <f t="shared" si="1"/>
        <v>2855</v>
      </c>
      <c r="K37" s="45"/>
      <c r="L37" s="45">
        <v>2855</v>
      </c>
      <c r="M37" s="45"/>
      <c r="N37" s="45">
        <f t="shared" si="2"/>
        <v>2855</v>
      </c>
      <c r="O37" s="45"/>
      <c r="P37" s="45">
        <v>2855</v>
      </c>
      <c r="Q37" s="45"/>
      <c r="R37" s="45">
        <f t="shared" si="3"/>
        <v>3153</v>
      </c>
      <c r="S37" s="45"/>
      <c r="T37" s="45">
        <v>3153</v>
      </c>
      <c r="U37" s="45"/>
      <c r="V37" s="45">
        <f t="shared" si="4"/>
        <v>3208</v>
      </c>
      <c r="W37" s="45"/>
      <c r="X37" s="45">
        <v>3208</v>
      </c>
      <c r="Y37" s="45"/>
      <c r="Z37" s="45">
        <f t="shared" si="5"/>
        <v>3245</v>
      </c>
      <c r="AA37" s="45"/>
      <c r="AB37" s="45">
        <v>3245</v>
      </c>
      <c r="AC37" s="45"/>
      <c r="AD37" s="45">
        <f t="shared" si="6"/>
        <v>0</v>
      </c>
      <c r="AE37" s="45"/>
      <c r="AF37" s="45"/>
      <c r="AG37" s="45"/>
      <c r="AH37" s="45">
        <f t="shared" si="7"/>
        <v>0</v>
      </c>
      <c r="AI37" s="45"/>
      <c r="AJ37" s="45"/>
      <c r="AK37" s="45"/>
      <c r="AL37" s="45">
        <f t="shared" si="8"/>
        <v>0</v>
      </c>
      <c r="AM37" s="45"/>
      <c r="AN37" s="45"/>
      <c r="AO37" s="45"/>
    </row>
    <row r="38" spans="1:41" s="46" customFormat="1" ht="15.75" outlineLevel="1">
      <c r="A38" s="40"/>
      <c r="B38" s="41"/>
      <c r="C38" s="42"/>
      <c r="D38" s="47"/>
      <c r="E38" s="56" t="s">
        <v>33</v>
      </c>
      <c r="F38" s="45">
        <f t="shared" si="0"/>
        <v>0</v>
      </c>
      <c r="G38" s="45"/>
      <c r="H38" s="45"/>
      <c r="I38" s="45"/>
      <c r="J38" s="45">
        <f t="shared" si="1"/>
        <v>0</v>
      </c>
      <c r="K38" s="45"/>
      <c r="L38" s="45"/>
      <c r="M38" s="45"/>
      <c r="N38" s="45">
        <f t="shared" si="2"/>
        <v>0</v>
      </c>
      <c r="O38" s="45"/>
      <c r="P38" s="45"/>
      <c r="Q38" s="45"/>
      <c r="R38" s="45">
        <f t="shared" si="3"/>
        <v>0</v>
      </c>
      <c r="S38" s="45"/>
      <c r="T38" s="45"/>
      <c r="U38" s="45"/>
      <c r="V38" s="45">
        <f t="shared" si="4"/>
        <v>0</v>
      </c>
      <c r="W38" s="45"/>
      <c r="X38" s="45"/>
      <c r="Y38" s="45"/>
      <c r="Z38" s="45">
        <f t="shared" si="5"/>
        <v>0</v>
      </c>
      <c r="AA38" s="45"/>
      <c r="AB38" s="45"/>
      <c r="AC38" s="45"/>
      <c r="AD38" s="45">
        <f t="shared" si="6"/>
        <v>0</v>
      </c>
      <c r="AE38" s="45"/>
      <c r="AF38" s="45"/>
      <c r="AG38" s="45"/>
      <c r="AH38" s="45">
        <f t="shared" si="7"/>
        <v>0</v>
      </c>
      <c r="AI38" s="45"/>
      <c r="AJ38" s="45"/>
      <c r="AK38" s="45"/>
      <c r="AL38" s="45">
        <f t="shared" si="8"/>
        <v>0</v>
      </c>
      <c r="AM38" s="45"/>
      <c r="AN38" s="45"/>
      <c r="AO38" s="45"/>
    </row>
    <row r="39" spans="1:41" s="46" customFormat="1" ht="15.75" outlineLevel="1">
      <c r="A39" s="40"/>
      <c r="B39" s="41"/>
      <c r="C39" s="42"/>
      <c r="D39" s="43">
        <v>131</v>
      </c>
      <c r="E39" s="44" t="s">
        <v>27</v>
      </c>
      <c r="F39" s="45">
        <f t="shared" si="0"/>
        <v>0</v>
      </c>
      <c r="G39" s="45"/>
      <c r="H39" s="45"/>
      <c r="I39" s="45"/>
      <c r="J39" s="45">
        <f t="shared" si="1"/>
        <v>0</v>
      </c>
      <c r="K39" s="45"/>
      <c r="L39" s="45"/>
      <c r="M39" s="45"/>
      <c r="N39" s="45">
        <f t="shared" si="2"/>
        <v>0</v>
      </c>
      <c r="O39" s="45"/>
      <c r="P39" s="45"/>
      <c r="Q39" s="45"/>
      <c r="R39" s="45">
        <f t="shared" si="3"/>
        <v>0</v>
      </c>
      <c r="S39" s="45"/>
      <c r="T39" s="45"/>
      <c r="U39" s="45"/>
      <c r="V39" s="45">
        <f t="shared" si="4"/>
        <v>0</v>
      </c>
      <c r="W39" s="45"/>
      <c r="X39" s="45"/>
      <c r="Y39" s="45"/>
      <c r="Z39" s="45">
        <f t="shared" si="5"/>
        <v>0</v>
      </c>
      <c r="AA39" s="45"/>
      <c r="AB39" s="45"/>
      <c r="AC39" s="45"/>
      <c r="AD39" s="45">
        <f t="shared" si="6"/>
        <v>0</v>
      </c>
      <c r="AE39" s="45"/>
      <c r="AF39" s="45"/>
      <c r="AG39" s="45"/>
      <c r="AH39" s="45">
        <f t="shared" si="7"/>
        <v>0</v>
      </c>
      <c r="AI39" s="45"/>
      <c r="AJ39" s="45"/>
      <c r="AK39" s="45"/>
      <c r="AL39" s="45">
        <f t="shared" si="8"/>
        <v>0</v>
      </c>
      <c r="AM39" s="45"/>
      <c r="AN39" s="45"/>
      <c r="AO39" s="45"/>
    </row>
    <row r="40" spans="1:41" s="46" customFormat="1" ht="15.75" outlineLevel="1">
      <c r="A40" s="40"/>
      <c r="B40" s="41"/>
      <c r="C40" s="42"/>
      <c r="D40" s="43">
        <v>135</v>
      </c>
      <c r="E40" s="44" t="s">
        <v>28</v>
      </c>
      <c r="F40" s="45">
        <f t="shared" si="0"/>
        <v>0</v>
      </c>
      <c r="G40" s="45"/>
      <c r="H40" s="45"/>
      <c r="I40" s="45"/>
      <c r="J40" s="45">
        <f t="shared" si="1"/>
        <v>0</v>
      </c>
      <c r="K40" s="45"/>
      <c r="L40" s="45"/>
      <c r="M40" s="45"/>
      <c r="N40" s="45">
        <f t="shared" si="2"/>
        <v>0</v>
      </c>
      <c r="O40" s="45"/>
      <c r="P40" s="45"/>
      <c r="Q40" s="45"/>
      <c r="R40" s="45">
        <f t="shared" si="3"/>
        <v>0</v>
      </c>
      <c r="S40" s="45"/>
      <c r="T40" s="45"/>
      <c r="U40" s="45"/>
      <c r="V40" s="45">
        <f t="shared" si="4"/>
        <v>0</v>
      </c>
      <c r="W40" s="45"/>
      <c r="X40" s="45"/>
      <c r="Y40" s="45"/>
      <c r="Z40" s="45">
        <f t="shared" si="5"/>
        <v>0</v>
      </c>
      <c r="AA40" s="45"/>
      <c r="AB40" s="45"/>
      <c r="AC40" s="45"/>
      <c r="AD40" s="45">
        <f t="shared" si="6"/>
        <v>0</v>
      </c>
      <c r="AE40" s="45"/>
      <c r="AF40" s="45"/>
      <c r="AG40" s="45"/>
      <c r="AH40" s="45">
        <f t="shared" si="7"/>
        <v>0</v>
      </c>
      <c r="AI40" s="45"/>
      <c r="AJ40" s="45"/>
      <c r="AK40" s="45"/>
      <c r="AL40" s="45">
        <f t="shared" si="8"/>
        <v>0</v>
      </c>
      <c r="AM40" s="45"/>
      <c r="AN40" s="45"/>
      <c r="AO40" s="45"/>
    </row>
    <row r="41" spans="1:41" s="46" customFormat="1" ht="31.5" outlineLevel="1">
      <c r="A41" s="40"/>
      <c r="B41" s="41"/>
      <c r="C41" s="42"/>
      <c r="D41" s="47" t="s">
        <v>29</v>
      </c>
      <c r="E41" s="48" t="s">
        <v>30</v>
      </c>
      <c r="F41" s="45">
        <f t="shared" si="0"/>
        <v>0</v>
      </c>
      <c r="G41" s="45"/>
      <c r="H41" s="45"/>
      <c r="I41" s="45"/>
      <c r="J41" s="45">
        <f t="shared" si="1"/>
        <v>0</v>
      </c>
      <c r="K41" s="45"/>
      <c r="L41" s="45"/>
      <c r="M41" s="45"/>
      <c r="N41" s="45">
        <f t="shared" si="2"/>
        <v>0</v>
      </c>
      <c r="O41" s="45"/>
      <c r="P41" s="45"/>
      <c r="Q41" s="45"/>
      <c r="R41" s="45">
        <f t="shared" si="3"/>
        <v>0</v>
      </c>
      <c r="S41" s="45"/>
      <c r="T41" s="45"/>
      <c r="U41" s="45"/>
      <c r="V41" s="45">
        <f t="shared" si="4"/>
        <v>0</v>
      </c>
      <c r="W41" s="45"/>
      <c r="X41" s="45"/>
      <c r="Y41" s="45"/>
      <c r="Z41" s="45">
        <f t="shared" si="5"/>
        <v>0</v>
      </c>
      <c r="AA41" s="45"/>
      <c r="AB41" s="45"/>
      <c r="AC41" s="45"/>
      <c r="AD41" s="45">
        <f t="shared" si="6"/>
        <v>0</v>
      </c>
      <c r="AE41" s="45"/>
      <c r="AF41" s="45"/>
      <c r="AG41" s="45"/>
      <c r="AH41" s="45">
        <f t="shared" si="7"/>
        <v>0</v>
      </c>
      <c r="AI41" s="45"/>
      <c r="AJ41" s="45"/>
      <c r="AK41" s="45"/>
      <c r="AL41" s="45">
        <f t="shared" si="8"/>
        <v>0</v>
      </c>
      <c r="AM41" s="45"/>
      <c r="AN41" s="45"/>
      <c r="AO41" s="45"/>
    </row>
    <row r="42" spans="1:41" s="46" customFormat="1" ht="15.75" outlineLevel="1">
      <c r="A42" s="40"/>
      <c r="B42" s="41"/>
      <c r="C42" s="42"/>
      <c r="D42" s="50"/>
      <c r="E42" s="51" t="s">
        <v>34</v>
      </c>
      <c r="F42" s="45">
        <f t="shared" si="0"/>
        <v>0</v>
      </c>
      <c r="G42" s="45"/>
      <c r="H42" s="45"/>
      <c r="I42" s="45"/>
      <c r="J42" s="45">
        <f t="shared" si="1"/>
        <v>0</v>
      </c>
      <c r="K42" s="45"/>
      <c r="L42" s="45"/>
      <c r="M42" s="45"/>
      <c r="N42" s="45">
        <f t="shared" si="2"/>
        <v>0</v>
      </c>
      <c r="O42" s="45"/>
      <c r="P42" s="45"/>
      <c r="Q42" s="45"/>
      <c r="R42" s="45">
        <f t="shared" si="3"/>
        <v>0</v>
      </c>
      <c r="S42" s="45"/>
      <c r="T42" s="45"/>
      <c r="U42" s="45"/>
      <c r="V42" s="45">
        <f t="shared" si="4"/>
        <v>0</v>
      </c>
      <c r="W42" s="45"/>
      <c r="X42" s="45"/>
      <c r="Y42" s="45"/>
      <c r="Z42" s="45">
        <f t="shared" si="5"/>
        <v>0</v>
      </c>
      <c r="AA42" s="45"/>
      <c r="AB42" s="45"/>
      <c r="AC42" s="45"/>
      <c r="AD42" s="45">
        <f t="shared" si="6"/>
        <v>0</v>
      </c>
      <c r="AE42" s="45"/>
      <c r="AF42" s="45"/>
      <c r="AG42" s="45"/>
      <c r="AH42" s="45">
        <f t="shared" si="7"/>
        <v>0</v>
      </c>
      <c r="AI42" s="45"/>
      <c r="AJ42" s="45"/>
      <c r="AK42" s="45"/>
      <c r="AL42" s="45">
        <f t="shared" si="8"/>
        <v>0</v>
      </c>
      <c r="AM42" s="45"/>
      <c r="AN42" s="45"/>
      <c r="AO42" s="45"/>
    </row>
    <row r="43" spans="1:41" s="46" customFormat="1" ht="15.75" outlineLevel="1">
      <c r="A43" s="40"/>
      <c r="B43" s="41"/>
      <c r="C43" s="42"/>
      <c r="D43" s="43">
        <v>131</v>
      </c>
      <c r="E43" s="44" t="s">
        <v>27</v>
      </c>
      <c r="F43" s="45">
        <f t="shared" si="0"/>
        <v>0</v>
      </c>
      <c r="G43" s="45"/>
      <c r="H43" s="45"/>
      <c r="I43" s="45"/>
      <c r="J43" s="45">
        <f t="shared" si="1"/>
        <v>0</v>
      </c>
      <c r="K43" s="45"/>
      <c r="L43" s="45"/>
      <c r="M43" s="45"/>
      <c r="N43" s="45">
        <f t="shared" si="2"/>
        <v>0</v>
      </c>
      <c r="O43" s="45"/>
      <c r="P43" s="45"/>
      <c r="Q43" s="45"/>
      <c r="R43" s="45">
        <f t="shared" si="3"/>
        <v>0</v>
      </c>
      <c r="S43" s="45"/>
      <c r="T43" s="45"/>
      <c r="U43" s="45"/>
      <c r="V43" s="45">
        <f t="shared" si="4"/>
        <v>0</v>
      </c>
      <c r="W43" s="45"/>
      <c r="X43" s="45"/>
      <c r="Y43" s="45"/>
      <c r="Z43" s="45">
        <f t="shared" si="5"/>
        <v>0</v>
      </c>
      <c r="AA43" s="45"/>
      <c r="AB43" s="45"/>
      <c r="AC43" s="45"/>
      <c r="AD43" s="45">
        <f t="shared" si="6"/>
        <v>0</v>
      </c>
      <c r="AE43" s="45"/>
      <c r="AF43" s="45"/>
      <c r="AG43" s="45"/>
      <c r="AH43" s="45">
        <f t="shared" si="7"/>
        <v>0</v>
      </c>
      <c r="AI43" s="45"/>
      <c r="AJ43" s="45"/>
      <c r="AK43" s="45"/>
      <c r="AL43" s="45">
        <f t="shared" si="8"/>
        <v>0</v>
      </c>
      <c r="AM43" s="45"/>
      <c r="AN43" s="45"/>
      <c r="AO43" s="45"/>
    </row>
    <row r="44" spans="1:41" s="46" customFormat="1" ht="15.75" outlineLevel="1">
      <c r="A44" s="40"/>
      <c r="B44" s="41"/>
      <c r="C44" s="42"/>
      <c r="D44" s="43">
        <v>135</v>
      </c>
      <c r="E44" s="44" t="s">
        <v>28</v>
      </c>
      <c r="F44" s="45">
        <f t="shared" si="0"/>
        <v>0</v>
      </c>
      <c r="G44" s="45"/>
      <c r="H44" s="45"/>
      <c r="I44" s="45"/>
      <c r="J44" s="45">
        <f t="shared" si="1"/>
        <v>0</v>
      </c>
      <c r="K44" s="45"/>
      <c r="L44" s="45"/>
      <c r="M44" s="45"/>
      <c r="N44" s="45">
        <f t="shared" si="2"/>
        <v>0</v>
      </c>
      <c r="O44" s="45"/>
      <c r="P44" s="45"/>
      <c r="Q44" s="45"/>
      <c r="R44" s="45">
        <f t="shared" si="3"/>
        <v>0</v>
      </c>
      <c r="S44" s="45"/>
      <c r="T44" s="45"/>
      <c r="U44" s="45"/>
      <c r="V44" s="45">
        <f t="shared" si="4"/>
        <v>0</v>
      </c>
      <c r="W44" s="45"/>
      <c r="X44" s="45"/>
      <c r="Y44" s="45"/>
      <c r="Z44" s="45">
        <f t="shared" si="5"/>
        <v>0</v>
      </c>
      <c r="AA44" s="45"/>
      <c r="AB44" s="45"/>
      <c r="AC44" s="45"/>
      <c r="AD44" s="45">
        <f t="shared" si="6"/>
        <v>0</v>
      </c>
      <c r="AE44" s="45"/>
      <c r="AF44" s="45"/>
      <c r="AG44" s="45"/>
      <c r="AH44" s="45">
        <f t="shared" si="7"/>
        <v>0</v>
      </c>
      <c r="AI44" s="45"/>
      <c r="AJ44" s="45"/>
      <c r="AK44" s="45"/>
      <c r="AL44" s="45">
        <f t="shared" si="8"/>
        <v>0</v>
      </c>
      <c r="AM44" s="45"/>
      <c r="AN44" s="45"/>
      <c r="AO44" s="45"/>
    </row>
    <row r="45" spans="1:41" s="46" customFormat="1" ht="31.5" outlineLevel="1">
      <c r="A45" s="40"/>
      <c r="B45" s="41"/>
      <c r="C45" s="42"/>
      <c r="D45" s="47" t="s">
        <v>29</v>
      </c>
      <c r="E45" s="48" t="s">
        <v>30</v>
      </c>
      <c r="F45" s="45">
        <f t="shared" si="0"/>
        <v>0</v>
      </c>
      <c r="G45" s="45"/>
      <c r="H45" s="45"/>
      <c r="I45" s="45"/>
      <c r="J45" s="45">
        <f t="shared" si="1"/>
        <v>0</v>
      </c>
      <c r="K45" s="45"/>
      <c r="L45" s="45"/>
      <c r="M45" s="45"/>
      <c r="N45" s="45">
        <f t="shared" si="2"/>
        <v>0</v>
      </c>
      <c r="O45" s="45"/>
      <c r="P45" s="45"/>
      <c r="Q45" s="45"/>
      <c r="R45" s="45">
        <f t="shared" si="3"/>
        <v>0</v>
      </c>
      <c r="S45" s="45"/>
      <c r="T45" s="45"/>
      <c r="U45" s="45"/>
      <c r="V45" s="45">
        <f t="shared" si="4"/>
        <v>0</v>
      </c>
      <c r="W45" s="45"/>
      <c r="X45" s="45"/>
      <c r="Y45" s="45"/>
      <c r="Z45" s="45">
        <f t="shared" si="5"/>
        <v>0</v>
      </c>
      <c r="AA45" s="45"/>
      <c r="AB45" s="45"/>
      <c r="AC45" s="45"/>
      <c r="AD45" s="45">
        <f t="shared" si="6"/>
        <v>0</v>
      </c>
      <c r="AE45" s="45"/>
      <c r="AF45" s="45"/>
      <c r="AG45" s="45"/>
      <c r="AH45" s="45">
        <f t="shared" si="7"/>
        <v>0</v>
      </c>
      <c r="AI45" s="45"/>
      <c r="AJ45" s="45"/>
      <c r="AK45" s="45"/>
      <c r="AL45" s="45">
        <f t="shared" si="8"/>
        <v>0</v>
      </c>
      <c r="AM45" s="45"/>
      <c r="AN45" s="45"/>
      <c r="AO45" s="45"/>
    </row>
    <row r="46" spans="1:41" s="46" customFormat="1" ht="15.75" outlineLevel="1">
      <c r="A46" s="40"/>
      <c r="B46" s="41"/>
      <c r="C46" s="42"/>
      <c r="D46" s="50"/>
      <c r="E46" s="51" t="s">
        <v>35</v>
      </c>
      <c r="F46" s="45">
        <f t="shared" si="0"/>
        <v>0</v>
      </c>
      <c r="G46" s="45"/>
      <c r="H46" s="45"/>
      <c r="I46" s="45"/>
      <c r="J46" s="45">
        <f t="shared" si="1"/>
        <v>0</v>
      </c>
      <c r="K46" s="45"/>
      <c r="L46" s="45"/>
      <c r="M46" s="45"/>
      <c r="N46" s="45">
        <f t="shared" si="2"/>
        <v>0</v>
      </c>
      <c r="O46" s="45"/>
      <c r="P46" s="45"/>
      <c r="Q46" s="45"/>
      <c r="R46" s="45">
        <f t="shared" si="3"/>
        <v>0</v>
      </c>
      <c r="S46" s="45"/>
      <c r="T46" s="45"/>
      <c r="U46" s="45"/>
      <c r="V46" s="45">
        <f t="shared" si="4"/>
        <v>0</v>
      </c>
      <c r="W46" s="45"/>
      <c r="X46" s="45"/>
      <c r="Y46" s="45"/>
      <c r="Z46" s="45">
        <f t="shared" si="5"/>
        <v>0</v>
      </c>
      <c r="AA46" s="45"/>
      <c r="AB46" s="45"/>
      <c r="AC46" s="45"/>
      <c r="AD46" s="45">
        <f t="shared" si="6"/>
        <v>0</v>
      </c>
      <c r="AE46" s="45"/>
      <c r="AF46" s="45"/>
      <c r="AG46" s="45"/>
      <c r="AH46" s="45">
        <f t="shared" si="7"/>
        <v>0</v>
      </c>
      <c r="AI46" s="45"/>
      <c r="AJ46" s="45"/>
      <c r="AK46" s="45"/>
      <c r="AL46" s="45">
        <f t="shared" si="8"/>
        <v>0</v>
      </c>
      <c r="AM46" s="45"/>
      <c r="AN46" s="45"/>
      <c r="AO46" s="45"/>
    </row>
    <row r="47" spans="1:41" s="46" customFormat="1" ht="15.75" outlineLevel="1">
      <c r="A47" s="40"/>
      <c r="B47" s="41"/>
      <c r="C47" s="42"/>
      <c r="D47" s="43">
        <v>131</v>
      </c>
      <c r="E47" s="44" t="s">
        <v>27</v>
      </c>
      <c r="F47" s="45">
        <f t="shared" si="0"/>
        <v>0</v>
      </c>
      <c r="G47" s="45"/>
      <c r="H47" s="45"/>
      <c r="I47" s="45"/>
      <c r="J47" s="45">
        <f t="shared" si="1"/>
        <v>0</v>
      </c>
      <c r="K47" s="45"/>
      <c r="L47" s="45"/>
      <c r="M47" s="45"/>
      <c r="N47" s="45">
        <f t="shared" si="2"/>
        <v>0</v>
      </c>
      <c r="O47" s="45"/>
      <c r="P47" s="45"/>
      <c r="Q47" s="45"/>
      <c r="R47" s="45">
        <f t="shared" si="3"/>
        <v>0</v>
      </c>
      <c r="S47" s="45"/>
      <c r="T47" s="45"/>
      <c r="U47" s="45"/>
      <c r="V47" s="45">
        <f t="shared" si="4"/>
        <v>0</v>
      </c>
      <c r="W47" s="45"/>
      <c r="X47" s="45"/>
      <c r="Y47" s="45"/>
      <c r="Z47" s="45">
        <f t="shared" si="5"/>
        <v>0</v>
      </c>
      <c r="AA47" s="45"/>
      <c r="AB47" s="45"/>
      <c r="AC47" s="45"/>
      <c r="AD47" s="45">
        <f t="shared" si="6"/>
        <v>0</v>
      </c>
      <c r="AE47" s="45"/>
      <c r="AF47" s="45"/>
      <c r="AG47" s="45"/>
      <c r="AH47" s="45">
        <f t="shared" si="7"/>
        <v>0</v>
      </c>
      <c r="AI47" s="45"/>
      <c r="AJ47" s="45"/>
      <c r="AK47" s="45"/>
      <c r="AL47" s="45">
        <f t="shared" si="8"/>
        <v>0</v>
      </c>
      <c r="AM47" s="45"/>
      <c r="AN47" s="45"/>
      <c r="AO47" s="45"/>
    </row>
    <row r="48" spans="1:41" s="46" customFormat="1" ht="15.75" outlineLevel="1">
      <c r="A48" s="40"/>
      <c r="B48" s="41"/>
      <c r="C48" s="42"/>
      <c r="D48" s="43">
        <v>135</v>
      </c>
      <c r="E48" s="44" t="s">
        <v>28</v>
      </c>
      <c r="F48" s="45">
        <f t="shared" si="0"/>
        <v>0</v>
      </c>
      <c r="G48" s="45"/>
      <c r="H48" s="45"/>
      <c r="I48" s="45"/>
      <c r="J48" s="45">
        <f t="shared" si="1"/>
        <v>0</v>
      </c>
      <c r="K48" s="45"/>
      <c r="L48" s="45"/>
      <c r="M48" s="45"/>
      <c r="N48" s="45">
        <f t="shared" si="2"/>
        <v>0</v>
      </c>
      <c r="O48" s="45"/>
      <c r="P48" s="45"/>
      <c r="Q48" s="45"/>
      <c r="R48" s="45">
        <f t="shared" si="3"/>
        <v>0</v>
      </c>
      <c r="S48" s="45"/>
      <c r="T48" s="45"/>
      <c r="U48" s="45"/>
      <c r="V48" s="45">
        <f t="shared" si="4"/>
        <v>0</v>
      </c>
      <c r="W48" s="45"/>
      <c r="X48" s="45"/>
      <c r="Y48" s="45"/>
      <c r="Z48" s="45">
        <f t="shared" si="5"/>
        <v>0</v>
      </c>
      <c r="AA48" s="45"/>
      <c r="AB48" s="45"/>
      <c r="AC48" s="45"/>
      <c r="AD48" s="45">
        <f t="shared" si="6"/>
        <v>0</v>
      </c>
      <c r="AE48" s="45"/>
      <c r="AF48" s="45"/>
      <c r="AG48" s="45"/>
      <c r="AH48" s="45">
        <f t="shared" si="7"/>
        <v>0</v>
      </c>
      <c r="AI48" s="45"/>
      <c r="AJ48" s="45"/>
      <c r="AK48" s="45"/>
      <c r="AL48" s="45">
        <f t="shared" si="8"/>
        <v>0</v>
      </c>
      <c r="AM48" s="45"/>
      <c r="AN48" s="45"/>
      <c r="AO48" s="45"/>
    </row>
    <row r="49" spans="1:41" s="53" customFormat="1" ht="31.5" outlineLevel="1">
      <c r="A49" s="49"/>
      <c r="B49" s="41"/>
      <c r="C49" s="55"/>
      <c r="D49" s="47" t="s">
        <v>29</v>
      </c>
      <c r="E49" s="48" t="s">
        <v>30</v>
      </c>
      <c r="F49" s="52">
        <f t="shared" si="0"/>
        <v>0</v>
      </c>
      <c r="G49" s="52"/>
      <c r="H49" s="52"/>
      <c r="I49" s="52"/>
      <c r="J49" s="52">
        <f t="shared" si="1"/>
        <v>0</v>
      </c>
      <c r="K49" s="52"/>
      <c r="L49" s="52"/>
      <c r="M49" s="52"/>
      <c r="N49" s="52">
        <f t="shared" si="2"/>
        <v>0</v>
      </c>
      <c r="O49" s="52"/>
      <c r="P49" s="52"/>
      <c r="Q49" s="52"/>
      <c r="R49" s="52">
        <f t="shared" si="3"/>
        <v>0</v>
      </c>
      <c r="S49" s="52"/>
      <c r="T49" s="52"/>
      <c r="U49" s="52"/>
      <c r="V49" s="52">
        <f t="shared" si="4"/>
        <v>0</v>
      </c>
      <c r="W49" s="52"/>
      <c r="X49" s="52"/>
      <c r="Y49" s="52"/>
      <c r="Z49" s="52">
        <f t="shared" si="5"/>
        <v>0</v>
      </c>
      <c r="AA49" s="52"/>
      <c r="AB49" s="52"/>
      <c r="AC49" s="52"/>
      <c r="AD49" s="52">
        <f t="shared" si="6"/>
        <v>0</v>
      </c>
      <c r="AE49" s="52"/>
      <c r="AF49" s="52"/>
      <c r="AG49" s="52"/>
      <c r="AH49" s="52">
        <f t="shared" si="7"/>
        <v>0</v>
      </c>
      <c r="AI49" s="52"/>
      <c r="AJ49" s="52"/>
      <c r="AK49" s="52"/>
      <c r="AL49" s="52">
        <f t="shared" si="8"/>
        <v>0</v>
      </c>
      <c r="AM49" s="52"/>
      <c r="AN49" s="52"/>
      <c r="AO49" s="52"/>
    </row>
    <row r="50" spans="1:41" s="39" customFormat="1" ht="31.5">
      <c r="A50" s="34"/>
      <c r="B50" s="35"/>
      <c r="C50" s="36">
        <v>103</v>
      </c>
      <c r="D50" s="57"/>
      <c r="E50" s="37" t="s">
        <v>36</v>
      </c>
      <c r="F50" s="38">
        <f t="shared" si="0"/>
        <v>120736</v>
      </c>
      <c r="G50" s="38">
        <f>G51</f>
        <v>120736</v>
      </c>
      <c r="H50" s="38"/>
      <c r="I50" s="38"/>
      <c r="J50" s="38">
        <f t="shared" si="1"/>
        <v>0</v>
      </c>
      <c r="K50" s="38"/>
      <c r="L50" s="38"/>
      <c r="M50" s="38"/>
      <c r="N50" s="38">
        <f t="shared" si="2"/>
        <v>0</v>
      </c>
      <c r="O50" s="38"/>
      <c r="P50" s="38"/>
      <c r="Q50" s="38"/>
      <c r="R50" s="38">
        <f t="shared" si="3"/>
        <v>0</v>
      </c>
      <c r="S50" s="38"/>
      <c r="T50" s="38"/>
      <c r="U50" s="38"/>
      <c r="V50" s="38">
        <f t="shared" si="4"/>
        <v>0</v>
      </c>
      <c r="W50" s="38"/>
      <c r="X50" s="38"/>
      <c r="Y50" s="38"/>
      <c r="Z50" s="38">
        <f t="shared" si="5"/>
        <v>0</v>
      </c>
      <c r="AA50" s="38">
        <f>AA51</f>
        <v>0</v>
      </c>
      <c r="AB50" s="38"/>
      <c r="AC50" s="38"/>
      <c r="AD50" s="38">
        <f t="shared" si="6"/>
        <v>0</v>
      </c>
      <c r="AE50" s="38"/>
      <c r="AF50" s="38"/>
      <c r="AG50" s="38"/>
      <c r="AH50" s="38">
        <f t="shared" si="7"/>
        <v>0</v>
      </c>
      <c r="AI50" s="38"/>
      <c r="AJ50" s="38"/>
      <c r="AK50" s="38"/>
      <c r="AL50" s="38">
        <f t="shared" si="8"/>
        <v>0</v>
      </c>
      <c r="AM50" s="38">
        <f>AM51</f>
        <v>0</v>
      </c>
      <c r="AN50" s="38"/>
      <c r="AO50" s="38"/>
    </row>
    <row r="51" spans="1:41" s="46" customFormat="1" ht="15.75" hidden="1">
      <c r="A51" s="40"/>
      <c r="B51" s="41"/>
      <c r="C51" s="42"/>
      <c r="D51" s="43">
        <v>156</v>
      </c>
      <c r="E51" s="44" t="s">
        <v>37</v>
      </c>
      <c r="F51" s="45">
        <f t="shared" si="0"/>
        <v>120736</v>
      </c>
      <c r="G51" s="45">
        <v>120736</v>
      </c>
      <c r="H51" s="45"/>
      <c r="I51" s="45"/>
      <c r="J51" s="45">
        <f t="shared" si="1"/>
        <v>0</v>
      </c>
      <c r="K51" s="45"/>
      <c r="L51" s="45"/>
      <c r="M51" s="45"/>
      <c r="N51" s="45">
        <f t="shared" si="2"/>
        <v>0</v>
      </c>
      <c r="O51" s="45"/>
      <c r="P51" s="45"/>
      <c r="Q51" s="45"/>
      <c r="R51" s="45">
        <f t="shared" si="3"/>
        <v>0</v>
      </c>
      <c r="S51" s="45">
        <v>0</v>
      </c>
      <c r="T51" s="45"/>
      <c r="U51" s="45"/>
      <c r="V51" s="45">
        <f t="shared" si="4"/>
        <v>0</v>
      </c>
      <c r="W51" s="45"/>
      <c r="X51" s="45"/>
      <c r="Y51" s="45"/>
      <c r="Z51" s="45">
        <f t="shared" si="5"/>
        <v>0</v>
      </c>
      <c r="AA51" s="45"/>
      <c r="AB51" s="45"/>
      <c r="AC51" s="45"/>
      <c r="AD51" s="45">
        <f t="shared" si="6"/>
        <v>0</v>
      </c>
      <c r="AE51" s="45"/>
      <c r="AF51" s="45"/>
      <c r="AG51" s="45"/>
      <c r="AH51" s="45">
        <f t="shared" si="7"/>
        <v>0</v>
      </c>
      <c r="AI51" s="45"/>
      <c r="AJ51" s="45"/>
      <c r="AK51" s="45"/>
      <c r="AL51" s="45">
        <f t="shared" si="8"/>
        <v>0</v>
      </c>
      <c r="AM51" s="45"/>
      <c r="AN51" s="45"/>
      <c r="AO51" s="45"/>
    </row>
    <row r="52" spans="1:41" s="39" customFormat="1" ht="47.25">
      <c r="A52" s="34"/>
      <c r="B52" s="35"/>
      <c r="C52" s="36">
        <v>104</v>
      </c>
      <c r="D52" s="57"/>
      <c r="E52" s="37" t="s">
        <v>38</v>
      </c>
      <c r="F52" s="38">
        <f t="shared" si="0"/>
        <v>54325.04</v>
      </c>
      <c r="G52" s="38">
        <f>G53+G54+G55+G56+G57</f>
        <v>39235.040000000001</v>
      </c>
      <c r="H52" s="38">
        <f>H53+H54+H55+H56+H57</f>
        <v>8561</v>
      </c>
      <c r="I52" s="38">
        <f>SUM(I53:I57)</f>
        <v>6529</v>
      </c>
      <c r="J52" s="38">
        <f t="shared" si="1"/>
        <v>58471.240000000005</v>
      </c>
      <c r="K52" s="38">
        <f>SUM(K53:K57)</f>
        <v>43381.240000000005</v>
      </c>
      <c r="L52" s="38">
        <f>SUM(L53:L57)</f>
        <v>8561</v>
      </c>
      <c r="M52" s="38">
        <f>SUM(M53:M57)</f>
        <v>6529</v>
      </c>
      <c r="N52" s="38">
        <f t="shared" si="2"/>
        <v>58471.240000000005</v>
      </c>
      <c r="O52" s="38">
        <f>SUM(O53:O57)</f>
        <v>43381.240000000005</v>
      </c>
      <c r="P52" s="38">
        <f>SUM(P53:P57)</f>
        <v>8561</v>
      </c>
      <c r="Q52" s="38">
        <f>SUM(Q53:Q57)</f>
        <v>6529</v>
      </c>
      <c r="R52" s="38">
        <f t="shared" si="3"/>
        <v>84477</v>
      </c>
      <c r="S52" s="38">
        <f>SUM(S53:S57)</f>
        <v>43381</v>
      </c>
      <c r="T52" s="38">
        <f>SUM(T53:T57)</f>
        <v>33327</v>
      </c>
      <c r="U52" s="38">
        <f>SUM(U53:U57)</f>
        <v>7769</v>
      </c>
      <c r="V52" s="38">
        <f t="shared" si="4"/>
        <v>84477.24</v>
      </c>
      <c r="W52" s="38">
        <f t="shared" ref="W52:AB52" si="13">SUM(W53:W57)</f>
        <v>43381.240000000005</v>
      </c>
      <c r="X52" s="38">
        <f t="shared" si="13"/>
        <v>33327</v>
      </c>
      <c r="Y52" s="38">
        <f>SUM(Y53:Y57)</f>
        <v>7769</v>
      </c>
      <c r="Z52" s="38">
        <f t="shared" si="5"/>
        <v>74641.240000000005</v>
      </c>
      <c r="AA52" s="38">
        <f t="shared" si="13"/>
        <v>43381.240000000005</v>
      </c>
      <c r="AB52" s="38">
        <f t="shared" si="13"/>
        <v>23491</v>
      </c>
      <c r="AC52" s="38">
        <f>SUM(AC53:AC57)</f>
        <v>7769</v>
      </c>
      <c r="AD52" s="38">
        <f t="shared" si="6"/>
        <v>0</v>
      </c>
      <c r="AE52" s="38"/>
      <c r="AF52" s="38">
        <f>SUM(AF53:AF57)</f>
        <v>0</v>
      </c>
      <c r="AG52" s="38">
        <f>SUM(AG53:AG57)</f>
        <v>0</v>
      </c>
      <c r="AH52" s="38">
        <f t="shared" si="7"/>
        <v>0</v>
      </c>
      <c r="AI52" s="38">
        <f>SUM(AI53:AI57)</f>
        <v>0</v>
      </c>
      <c r="AJ52" s="38">
        <f>SUM(AJ53:AJ57)</f>
        <v>0</v>
      </c>
      <c r="AK52" s="38">
        <f>SUM(AK53:AK57)</f>
        <v>0</v>
      </c>
      <c r="AL52" s="38">
        <f t="shared" si="8"/>
        <v>0</v>
      </c>
      <c r="AM52" s="38">
        <f>SUM(AM53:AM57)</f>
        <v>0</v>
      </c>
      <c r="AN52" s="38">
        <f>SUM(AN53:AN57)</f>
        <v>0</v>
      </c>
      <c r="AO52" s="38">
        <f>SUM(AO53:AO57)</f>
        <v>0</v>
      </c>
    </row>
    <row r="53" spans="1:41" s="53" customFormat="1" ht="15.75" hidden="1">
      <c r="A53" s="49"/>
      <c r="B53" s="41"/>
      <c r="C53" s="42"/>
      <c r="D53" s="43">
        <v>149</v>
      </c>
      <c r="E53" s="44" t="s">
        <v>39</v>
      </c>
      <c r="F53" s="45">
        <f t="shared" si="0"/>
        <v>23334.2</v>
      </c>
      <c r="G53" s="45">
        <f>G59+G65+G71+G77</f>
        <v>13244.2</v>
      </c>
      <c r="H53" s="45">
        <f>H59+H65+H71+H77</f>
        <v>4561</v>
      </c>
      <c r="I53" s="45">
        <f>I59+I65+I71+I77+I83+I89+I95</f>
        <v>5529</v>
      </c>
      <c r="J53" s="45">
        <f t="shared" si="1"/>
        <v>31107</v>
      </c>
      <c r="K53" s="45">
        <f>K59+K65+K71</f>
        <v>21017</v>
      </c>
      <c r="L53" s="45">
        <f>L59+L65+L71+L77</f>
        <v>4561</v>
      </c>
      <c r="M53" s="45">
        <f>M59+M65+M71+M77+M83+M89+M95</f>
        <v>5529</v>
      </c>
      <c r="N53" s="45">
        <f t="shared" si="2"/>
        <v>31107</v>
      </c>
      <c r="O53" s="45">
        <f>O59+O65+O71</f>
        <v>21017</v>
      </c>
      <c r="P53" s="45">
        <f>P59+P65+P71+P77</f>
        <v>4561</v>
      </c>
      <c r="Q53" s="45">
        <f>Q59+Q65+Q71+Q77+Q83+Q89+Q95</f>
        <v>5529</v>
      </c>
      <c r="R53" s="45">
        <f t="shared" si="3"/>
        <v>31570</v>
      </c>
      <c r="S53" s="45">
        <f>S59+S65+S71</f>
        <v>21017</v>
      </c>
      <c r="T53" s="45">
        <f>T59+T65+T71+T77</f>
        <v>4404</v>
      </c>
      <c r="U53" s="45">
        <f>U59+U65+U71+U77+U83+U89+U95</f>
        <v>6149</v>
      </c>
      <c r="V53" s="45">
        <f t="shared" si="4"/>
        <v>31570</v>
      </c>
      <c r="W53" s="45">
        <f>W59+W65+W71</f>
        <v>21017</v>
      </c>
      <c r="X53" s="45">
        <f>X59+X65+X71+X77</f>
        <v>4404</v>
      </c>
      <c r="Y53" s="45">
        <f>Y59+Y65+Y71+Y77+Y83+Y89+Y95</f>
        <v>6149</v>
      </c>
      <c r="Z53" s="45">
        <f t="shared" si="5"/>
        <v>31570</v>
      </c>
      <c r="AA53" s="45">
        <f>AA59+AA65+AA71</f>
        <v>21017</v>
      </c>
      <c r="AB53" s="45">
        <f>AB59+AB65+AB71+AB77</f>
        <v>4404</v>
      </c>
      <c r="AC53" s="45">
        <f>AC59+AC65+AC71+AC77+AC83+AC89+AC95</f>
        <v>6149</v>
      </c>
      <c r="AD53" s="45">
        <f t="shared" si="6"/>
        <v>0</v>
      </c>
      <c r="AE53" s="45"/>
      <c r="AF53" s="45"/>
      <c r="AG53" s="45"/>
      <c r="AH53" s="45">
        <f t="shared" si="7"/>
        <v>0</v>
      </c>
      <c r="AI53" s="45"/>
      <c r="AJ53" s="45">
        <f>AJ59+AJ65+AJ71+AJ77</f>
        <v>0</v>
      </c>
      <c r="AK53" s="45">
        <f>AK59+AK65+AK71+AK77+AK83+AK89+AK95</f>
        <v>0</v>
      </c>
      <c r="AL53" s="45">
        <f t="shared" si="8"/>
        <v>0</v>
      </c>
      <c r="AM53" s="45">
        <f>AM59+AM65+AM71</f>
        <v>0</v>
      </c>
      <c r="AN53" s="45">
        <f>AN59+AN65+AN71+AN77</f>
        <v>0</v>
      </c>
      <c r="AO53" s="45">
        <f>AO59+AO65+AO71+AO77+AO83+AO89+AO95</f>
        <v>0</v>
      </c>
    </row>
    <row r="54" spans="1:41" s="53" customFormat="1" ht="15.75" hidden="1">
      <c r="A54" s="49"/>
      <c r="B54" s="41"/>
      <c r="C54" s="42"/>
      <c r="D54" s="58" t="s">
        <v>40</v>
      </c>
      <c r="E54" s="48" t="s">
        <v>41</v>
      </c>
      <c r="F54" s="45">
        <f t="shared" si="0"/>
        <v>0</v>
      </c>
      <c r="G54" s="45">
        <f t="shared" ref="G54:H57" si="14">G60+G66+G72+G78</f>
        <v>0</v>
      </c>
      <c r="H54" s="45">
        <f t="shared" si="14"/>
        <v>0</v>
      </c>
      <c r="I54" s="45">
        <f>I60+I66+I72+I78+I84+I90+I96</f>
        <v>0</v>
      </c>
      <c r="J54" s="45">
        <f t="shared" si="1"/>
        <v>0</v>
      </c>
      <c r="K54" s="45"/>
      <c r="L54" s="45">
        <f>L60+L66+L72+L78</f>
        <v>0</v>
      </c>
      <c r="M54" s="45">
        <f>M60+M66+M72+M78+M84+M90+M96</f>
        <v>0</v>
      </c>
      <c r="N54" s="45">
        <f t="shared" si="2"/>
        <v>0</v>
      </c>
      <c r="O54" s="45"/>
      <c r="P54" s="45">
        <f>P60+P66+P72+P78</f>
        <v>0</v>
      </c>
      <c r="Q54" s="45">
        <f>Q60+Q66+Q72+Q78+Q84+Q90+Q96</f>
        <v>0</v>
      </c>
      <c r="R54" s="45">
        <f t="shared" si="3"/>
        <v>16392</v>
      </c>
      <c r="S54" s="45"/>
      <c r="T54" s="45">
        <f>T60+T66+T72+T78</f>
        <v>16392</v>
      </c>
      <c r="U54" s="45">
        <f>U60+U66+U72+U78+U84+U90+U96</f>
        <v>0</v>
      </c>
      <c r="V54" s="45">
        <f t="shared" si="4"/>
        <v>16392</v>
      </c>
      <c r="W54" s="45"/>
      <c r="X54" s="45">
        <f>X60+X66+X72+X78</f>
        <v>16392</v>
      </c>
      <c r="Y54" s="45">
        <f>Y60+Y66+Y72+Y78+Y84+Y90+Y96</f>
        <v>0</v>
      </c>
      <c r="Z54" s="45">
        <f t="shared" si="5"/>
        <v>16392</v>
      </c>
      <c r="AA54" s="45"/>
      <c r="AB54" s="45">
        <f>AB60+AB66+AB72+AB78</f>
        <v>16392</v>
      </c>
      <c r="AC54" s="45">
        <f>AC60+AC66+AC72+AC78+AC84+AC90+AC96</f>
        <v>0</v>
      </c>
      <c r="AD54" s="45">
        <f t="shared" si="6"/>
        <v>0</v>
      </c>
      <c r="AE54" s="45"/>
      <c r="AF54" s="45"/>
      <c r="AG54" s="45"/>
      <c r="AH54" s="45">
        <f t="shared" si="7"/>
        <v>0</v>
      </c>
      <c r="AI54" s="45"/>
      <c r="AJ54" s="45">
        <f>AJ60+AJ66+AJ72+AJ78</f>
        <v>0</v>
      </c>
      <c r="AK54" s="45">
        <f>AK60+AK66+AK72+AK78+AK84+AK90+AK96</f>
        <v>0</v>
      </c>
      <c r="AL54" s="45">
        <f t="shared" si="8"/>
        <v>0</v>
      </c>
      <c r="AM54" s="45"/>
      <c r="AN54" s="45">
        <f>AN60+AN66+AN72+AN78</f>
        <v>0</v>
      </c>
      <c r="AO54" s="45">
        <f>AO60+AO66+AO72+AO78+AO84+AO90+AO96</f>
        <v>0</v>
      </c>
    </row>
    <row r="55" spans="1:41" s="53" customFormat="1" ht="15.75" hidden="1">
      <c r="A55" s="49"/>
      <c r="B55" s="41"/>
      <c r="C55" s="42"/>
      <c r="D55" s="43">
        <v>159</v>
      </c>
      <c r="E55" s="44" t="s">
        <v>42</v>
      </c>
      <c r="F55" s="45">
        <f t="shared" si="0"/>
        <v>26231.24</v>
      </c>
      <c r="G55" s="45">
        <f t="shared" si="14"/>
        <v>21231.24</v>
      </c>
      <c r="H55" s="45">
        <f t="shared" si="14"/>
        <v>4000</v>
      </c>
      <c r="I55" s="45">
        <f>I61+I67+I73+I79+I85+I91+I97</f>
        <v>1000</v>
      </c>
      <c r="J55" s="45">
        <f t="shared" si="1"/>
        <v>21372.240000000002</v>
      </c>
      <c r="K55" s="45">
        <f>K61+K67+K73</f>
        <v>16372.240000000002</v>
      </c>
      <c r="L55" s="45">
        <f>L61+L67+L73+L79</f>
        <v>4000</v>
      </c>
      <c r="M55" s="45">
        <f>M61+M67+M73+M79+M85+M91+M97</f>
        <v>1000</v>
      </c>
      <c r="N55" s="45">
        <f t="shared" si="2"/>
        <v>21372.240000000002</v>
      </c>
      <c r="O55" s="45">
        <f>O61+O67+O73</f>
        <v>16372.240000000002</v>
      </c>
      <c r="P55" s="45">
        <f>P61+P67+P73+P79</f>
        <v>4000</v>
      </c>
      <c r="Q55" s="45">
        <f>Q61+Q67+Q73+Q79+Q85+Q91+Q97</f>
        <v>1000</v>
      </c>
      <c r="R55" s="45">
        <f t="shared" si="3"/>
        <v>30523</v>
      </c>
      <c r="S55" s="45">
        <f>S61+S67+S73</f>
        <v>16372</v>
      </c>
      <c r="T55" s="45">
        <f>T61+T67+T73+T79</f>
        <v>12531</v>
      </c>
      <c r="U55" s="45">
        <f>U61+U67+U73+U79+U85+U91+U97</f>
        <v>1620</v>
      </c>
      <c r="V55" s="45">
        <f t="shared" si="4"/>
        <v>30523.24</v>
      </c>
      <c r="W55" s="45">
        <f>W61+W67+W73</f>
        <v>16372.240000000002</v>
      </c>
      <c r="X55" s="45">
        <f>X61+X67+X73+X79</f>
        <v>12531</v>
      </c>
      <c r="Y55" s="45">
        <f>Y61+Y67+Y73+Y79+Y85+Y91+Y97</f>
        <v>1620</v>
      </c>
      <c r="Z55" s="45">
        <f t="shared" si="5"/>
        <v>20687.240000000002</v>
      </c>
      <c r="AA55" s="45">
        <f>AA61+AA67+AA73</f>
        <v>16372.240000000002</v>
      </c>
      <c r="AB55" s="45">
        <f>AB61+AB67+AB73+AB79</f>
        <v>2695</v>
      </c>
      <c r="AC55" s="45">
        <f>AC61+AC67+AC73+AC79+AC85+AC91+AC97</f>
        <v>1620</v>
      </c>
      <c r="AD55" s="45">
        <f t="shared" si="6"/>
        <v>0</v>
      </c>
      <c r="AE55" s="45"/>
      <c r="AF55" s="45"/>
      <c r="AG55" s="45"/>
      <c r="AH55" s="45">
        <f t="shared" si="7"/>
        <v>0</v>
      </c>
      <c r="AI55" s="45"/>
      <c r="AJ55" s="45">
        <f>AJ61+AJ67+AJ73+AJ79</f>
        <v>0</v>
      </c>
      <c r="AK55" s="45">
        <f>AK61+AK67+AK73+AK79+AK85+AK91+AK97</f>
        <v>0</v>
      </c>
      <c r="AL55" s="45">
        <f t="shared" si="8"/>
        <v>0</v>
      </c>
      <c r="AM55" s="45">
        <f>AM61+AM67+AM73</f>
        <v>0</v>
      </c>
      <c r="AN55" s="45">
        <f>AN61+AN67+AN73+AN79</f>
        <v>0</v>
      </c>
      <c r="AO55" s="45">
        <f>AO61+AO67+AO73+AO79+AO85+AO91+AO97</f>
        <v>0</v>
      </c>
    </row>
    <row r="56" spans="1:41" s="53" customFormat="1" ht="15.75" hidden="1">
      <c r="A56" s="49"/>
      <c r="B56" s="41"/>
      <c r="C56" s="42"/>
      <c r="D56" s="43">
        <v>416</v>
      </c>
      <c r="E56" s="44" t="s">
        <v>43</v>
      </c>
      <c r="F56" s="45">
        <f t="shared" si="0"/>
        <v>4437.6000000000004</v>
      </c>
      <c r="G56" s="45">
        <f t="shared" si="14"/>
        <v>4437.6000000000004</v>
      </c>
      <c r="H56" s="45">
        <f t="shared" si="14"/>
        <v>0</v>
      </c>
      <c r="I56" s="45">
        <f>I62+I68+I74+I80+I86+I92+I98</f>
        <v>0</v>
      </c>
      <c r="J56" s="45">
        <f t="shared" si="1"/>
        <v>5992</v>
      </c>
      <c r="K56" s="45">
        <f>K62+K68+K74</f>
        <v>5992</v>
      </c>
      <c r="L56" s="45">
        <f>L62+L68+L74+L80</f>
        <v>0</v>
      </c>
      <c r="M56" s="45">
        <f>M62+M68+M74+M80+M86+M92+M98</f>
        <v>0</v>
      </c>
      <c r="N56" s="45">
        <f t="shared" si="2"/>
        <v>5992</v>
      </c>
      <c r="O56" s="45">
        <f>O62+O68+O74</f>
        <v>5992</v>
      </c>
      <c r="P56" s="45">
        <f>P62+P68+P74+P80</f>
        <v>0</v>
      </c>
      <c r="Q56" s="45">
        <f>Q62+Q68+Q74+Q80+Q86+Q92+Q98</f>
        <v>0</v>
      </c>
      <c r="R56" s="45">
        <f t="shared" si="3"/>
        <v>5992</v>
      </c>
      <c r="S56" s="45">
        <f>S62+S68+S74</f>
        <v>5992</v>
      </c>
      <c r="T56" s="45">
        <f>T62+T68+T74+T80</f>
        <v>0</v>
      </c>
      <c r="U56" s="45">
        <f>U62+U68+U74+U80+U86+U92+U98</f>
        <v>0</v>
      </c>
      <c r="V56" s="45">
        <f t="shared" si="4"/>
        <v>5992</v>
      </c>
      <c r="W56" s="45">
        <f>W62+W68+W74</f>
        <v>5992</v>
      </c>
      <c r="X56" s="45">
        <f>X62+X68+X74+X80</f>
        <v>0</v>
      </c>
      <c r="Y56" s="45">
        <f>Y62+Y68+Y74+Y80+Y86+Y92+Y98</f>
        <v>0</v>
      </c>
      <c r="Z56" s="45">
        <f t="shared" si="5"/>
        <v>5992</v>
      </c>
      <c r="AA56" s="45">
        <f>AA62+AA68+AA74</f>
        <v>5992</v>
      </c>
      <c r="AB56" s="45">
        <f>AB62+AB68+AB74+AB80</f>
        <v>0</v>
      </c>
      <c r="AC56" s="45">
        <f>AC62+AC68+AC74+AC80+AC86+AC92+AC98</f>
        <v>0</v>
      </c>
      <c r="AD56" s="45">
        <f t="shared" si="6"/>
        <v>0</v>
      </c>
      <c r="AE56" s="45"/>
      <c r="AF56" s="45"/>
      <c r="AG56" s="45"/>
      <c r="AH56" s="45">
        <f t="shared" si="7"/>
        <v>0</v>
      </c>
      <c r="AI56" s="45"/>
      <c r="AJ56" s="45">
        <f>AJ62+AJ68+AJ74+AJ80</f>
        <v>0</v>
      </c>
      <c r="AK56" s="45">
        <f>AK62+AK68+AK74+AK80+AK86+AK92+AK98</f>
        <v>0</v>
      </c>
      <c r="AL56" s="45">
        <f t="shared" si="8"/>
        <v>0</v>
      </c>
      <c r="AM56" s="45">
        <f>AM62+AM68+AM74</f>
        <v>0</v>
      </c>
      <c r="AN56" s="45">
        <f>AN62+AN68+AN74+AN80</f>
        <v>0</v>
      </c>
      <c r="AO56" s="45">
        <f>AO62+AO68+AO74+AO80+AO86+AO92+AO98</f>
        <v>0</v>
      </c>
    </row>
    <row r="57" spans="1:41" s="53" customFormat="1" ht="15.75" hidden="1">
      <c r="A57" s="49"/>
      <c r="B57" s="41"/>
      <c r="C57" s="42"/>
      <c r="D57" s="43">
        <v>419</v>
      </c>
      <c r="E57" s="44" t="s">
        <v>44</v>
      </c>
      <c r="F57" s="45">
        <f t="shared" si="0"/>
        <v>322</v>
      </c>
      <c r="G57" s="45">
        <f t="shared" si="14"/>
        <v>322</v>
      </c>
      <c r="H57" s="45">
        <f t="shared" si="14"/>
        <v>0</v>
      </c>
      <c r="I57" s="45">
        <f>I63+I69+I75+I81+I87+I93+I99</f>
        <v>0</v>
      </c>
      <c r="J57" s="45">
        <f t="shared" si="1"/>
        <v>0</v>
      </c>
      <c r="K57" s="45">
        <f>K63+K69+K75</f>
        <v>0</v>
      </c>
      <c r="L57" s="45">
        <f>L63+L69+L75+L81</f>
        <v>0</v>
      </c>
      <c r="M57" s="45">
        <f>M63+M69+M75+M81+M87+M93+M99</f>
        <v>0</v>
      </c>
      <c r="N57" s="45">
        <f t="shared" si="2"/>
        <v>0</v>
      </c>
      <c r="O57" s="45">
        <f>O63+O69+O75</f>
        <v>0</v>
      </c>
      <c r="P57" s="45">
        <f>P63+P69+P75+P81</f>
        <v>0</v>
      </c>
      <c r="Q57" s="45">
        <f>Q63+Q69+Q75+Q81+Q87+Q93+Q99</f>
        <v>0</v>
      </c>
      <c r="R57" s="45">
        <f t="shared" si="3"/>
        <v>0</v>
      </c>
      <c r="S57" s="45">
        <f>S63+S69+S75</f>
        <v>0</v>
      </c>
      <c r="T57" s="45">
        <f>T63+T69+T75+T81</f>
        <v>0</v>
      </c>
      <c r="U57" s="45">
        <f>U63+U69+U75+U81+U87+U93+U99</f>
        <v>0</v>
      </c>
      <c r="V57" s="45">
        <f t="shared" si="4"/>
        <v>0</v>
      </c>
      <c r="W57" s="45">
        <f>W63+W69+W75</f>
        <v>0</v>
      </c>
      <c r="X57" s="45">
        <f>X63+X69+X75+X81</f>
        <v>0</v>
      </c>
      <c r="Y57" s="45">
        <f>Y63+Y69+Y75+Y81+Y87+Y93+Y99</f>
        <v>0</v>
      </c>
      <c r="Z57" s="45">
        <f t="shared" si="5"/>
        <v>0</v>
      </c>
      <c r="AA57" s="45">
        <f>AA63+AA69+AA75</f>
        <v>0</v>
      </c>
      <c r="AB57" s="45">
        <f>AB63+AB69+AB75+AB81</f>
        <v>0</v>
      </c>
      <c r="AC57" s="45">
        <f>AC63+AC69+AC75+AC81+AC87+AC93+AC99</f>
        <v>0</v>
      </c>
      <c r="AD57" s="45">
        <f t="shared" si="6"/>
        <v>0</v>
      </c>
      <c r="AE57" s="45"/>
      <c r="AF57" s="45"/>
      <c r="AG57" s="45"/>
      <c r="AH57" s="45">
        <f t="shared" si="7"/>
        <v>0</v>
      </c>
      <c r="AI57" s="45">
        <f>AI63+AI69+AI75</f>
        <v>0</v>
      </c>
      <c r="AJ57" s="45">
        <f>AJ63+AJ69+AJ75+AJ81</f>
        <v>0</v>
      </c>
      <c r="AK57" s="45">
        <f>AK63+AK69+AK75+AK81+AK87+AK93+AK99</f>
        <v>0</v>
      </c>
      <c r="AL57" s="45">
        <f t="shared" si="8"/>
        <v>0</v>
      </c>
      <c r="AM57" s="45">
        <f>AM63+AM69+AM75</f>
        <v>0</v>
      </c>
      <c r="AN57" s="45">
        <f>AN63+AN69+AN75+AN81</f>
        <v>0</v>
      </c>
      <c r="AO57" s="45">
        <f>AO63+AO69+AO75+AO81+AO87+AO93+AO99</f>
        <v>0</v>
      </c>
    </row>
    <row r="58" spans="1:41" s="53" customFormat="1" ht="15.75" hidden="1" outlineLevel="1">
      <c r="A58" s="49"/>
      <c r="B58" s="41"/>
      <c r="C58" s="42"/>
      <c r="D58" s="49"/>
      <c r="E58" s="51" t="s">
        <v>31</v>
      </c>
      <c r="F58" s="52">
        <f t="shared" si="0"/>
        <v>8131.2400000000007</v>
      </c>
      <c r="G58" s="52">
        <f>SUM(G59:G63)</f>
        <v>8131.2400000000007</v>
      </c>
      <c r="H58" s="52"/>
      <c r="I58" s="52"/>
      <c r="J58" s="52">
        <f t="shared" si="1"/>
        <v>8131.2400000000007</v>
      </c>
      <c r="K58" s="52">
        <f>SUM(K59:K63)</f>
        <v>8131.2400000000007</v>
      </c>
      <c r="L58" s="52"/>
      <c r="M58" s="52"/>
      <c r="N58" s="52">
        <f t="shared" si="2"/>
        <v>8131.2400000000007</v>
      </c>
      <c r="O58" s="52">
        <f>SUM(O59:O63)</f>
        <v>8131.2400000000007</v>
      </c>
      <c r="P58" s="45"/>
      <c r="Q58" s="45"/>
      <c r="R58" s="52">
        <f t="shared" si="3"/>
        <v>8131</v>
      </c>
      <c r="S58" s="52">
        <f>SUM(S59:S63)</f>
        <v>8131</v>
      </c>
      <c r="T58" s="52"/>
      <c r="U58" s="52"/>
      <c r="V58" s="52">
        <f t="shared" si="4"/>
        <v>8131.2400000000007</v>
      </c>
      <c r="W58" s="52">
        <f>SUM(W59:W63)</f>
        <v>8131.2400000000007</v>
      </c>
      <c r="X58" s="52"/>
      <c r="Y58" s="52"/>
      <c r="Z58" s="52">
        <f t="shared" si="5"/>
        <v>8131.2400000000007</v>
      </c>
      <c r="AA58" s="52">
        <f>SUM(AA59:AA63)</f>
        <v>8131.2400000000007</v>
      </c>
      <c r="AB58" s="52"/>
      <c r="AC58" s="52"/>
      <c r="AD58" s="52">
        <f t="shared" si="6"/>
        <v>0</v>
      </c>
      <c r="AE58" s="52"/>
      <c r="AF58" s="52"/>
      <c r="AG58" s="52"/>
      <c r="AH58" s="52">
        <f t="shared" si="7"/>
        <v>8131.2400000000007</v>
      </c>
      <c r="AI58" s="52">
        <f>SUM(AI59:AI63)</f>
        <v>8131.2400000000007</v>
      </c>
      <c r="AJ58" s="52"/>
      <c r="AK58" s="52"/>
      <c r="AL58" s="52">
        <f t="shared" si="8"/>
        <v>0</v>
      </c>
      <c r="AM58" s="52">
        <f>SUM(AM59:AM63)</f>
        <v>0</v>
      </c>
      <c r="AN58" s="52"/>
      <c r="AO58" s="52"/>
    </row>
    <row r="59" spans="1:41" s="46" customFormat="1" ht="15.75" hidden="1" outlineLevel="1">
      <c r="A59" s="40"/>
      <c r="B59" s="41"/>
      <c r="C59" s="42"/>
      <c r="D59" s="43">
        <v>149</v>
      </c>
      <c r="E59" s="44" t="s">
        <v>39</v>
      </c>
      <c r="F59" s="45">
        <f t="shared" si="0"/>
        <v>450</v>
      </c>
      <c r="G59" s="45">
        <v>450</v>
      </c>
      <c r="H59" s="45"/>
      <c r="I59" s="45"/>
      <c r="J59" s="45">
        <f t="shared" si="1"/>
        <v>450</v>
      </c>
      <c r="K59" s="45">
        <v>450</v>
      </c>
      <c r="L59" s="45"/>
      <c r="M59" s="45"/>
      <c r="N59" s="45">
        <f t="shared" si="2"/>
        <v>450</v>
      </c>
      <c r="O59" s="45">
        <v>450</v>
      </c>
      <c r="P59" s="45"/>
      <c r="Q59" s="45"/>
      <c r="R59" s="45">
        <f t="shared" si="3"/>
        <v>450</v>
      </c>
      <c r="S59" s="45">
        <v>450</v>
      </c>
      <c r="T59" s="45"/>
      <c r="U59" s="45"/>
      <c r="V59" s="45">
        <f t="shared" si="4"/>
        <v>450</v>
      </c>
      <c r="W59" s="45">
        <v>450</v>
      </c>
      <c r="X59" s="45"/>
      <c r="Y59" s="45"/>
      <c r="Z59" s="45">
        <f t="shared" si="5"/>
        <v>450</v>
      </c>
      <c r="AA59" s="45">
        <v>450</v>
      </c>
      <c r="AB59" s="45"/>
      <c r="AC59" s="45"/>
      <c r="AD59" s="45">
        <f t="shared" si="6"/>
        <v>0</v>
      </c>
      <c r="AE59" s="45"/>
      <c r="AF59" s="45"/>
      <c r="AG59" s="45"/>
      <c r="AH59" s="45">
        <f t="shared" si="7"/>
        <v>450</v>
      </c>
      <c r="AI59" s="45">
        <v>450</v>
      </c>
      <c r="AJ59" s="45"/>
      <c r="AK59" s="45"/>
      <c r="AL59" s="45">
        <f t="shared" si="8"/>
        <v>0</v>
      </c>
      <c r="AM59" s="45"/>
      <c r="AN59" s="45"/>
      <c r="AO59" s="45"/>
    </row>
    <row r="60" spans="1:41" s="46" customFormat="1" ht="15.75" hidden="1" outlineLevel="1">
      <c r="A60" s="40"/>
      <c r="B60" s="41"/>
      <c r="C60" s="42"/>
      <c r="D60" s="58" t="s">
        <v>40</v>
      </c>
      <c r="E60" s="48" t="s">
        <v>41</v>
      </c>
      <c r="F60" s="45">
        <f t="shared" si="0"/>
        <v>0</v>
      </c>
      <c r="G60" s="45"/>
      <c r="H60" s="45"/>
      <c r="I60" s="45"/>
      <c r="J60" s="45">
        <f t="shared" si="1"/>
        <v>0</v>
      </c>
      <c r="K60" s="45"/>
      <c r="L60" s="45"/>
      <c r="M60" s="45"/>
      <c r="N60" s="45">
        <f t="shared" si="2"/>
        <v>0</v>
      </c>
      <c r="O60" s="45"/>
      <c r="P60" s="45"/>
      <c r="Q60" s="45"/>
      <c r="R60" s="45">
        <f t="shared" si="3"/>
        <v>0</v>
      </c>
      <c r="S60" s="45"/>
      <c r="T60" s="45"/>
      <c r="U60" s="45"/>
      <c r="V60" s="45">
        <f t="shared" si="4"/>
        <v>0</v>
      </c>
      <c r="W60" s="45"/>
      <c r="X60" s="45"/>
      <c r="Y60" s="45"/>
      <c r="Z60" s="45">
        <f t="shared" si="5"/>
        <v>0</v>
      </c>
      <c r="AA60" s="45"/>
      <c r="AB60" s="45"/>
      <c r="AC60" s="45"/>
      <c r="AD60" s="45">
        <f t="shared" si="6"/>
        <v>0</v>
      </c>
      <c r="AE60" s="45"/>
      <c r="AF60" s="45"/>
      <c r="AG60" s="45"/>
      <c r="AH60" s="45">
        <f t="shared" si="7"/>
        <v>0</v>
      </c>
      <c r="AI60" s="45"/>
      <c r="AJ60" s="45"/>
      <c r="AK60" s="45"/>
      <c r="AL60" s="45">
        <f t="shared" si="8"/>
        <v>0</v>
      </c>
      <c r="AM60" s="45"/>
      <c r="AN60" s="45"/>
      <c r="AO60" s="45"/>
    </row>
    <row r="61" spans="1:41" s="46" customFormat="1" ht="15.75" hidden="1" outlineLevel="1">
      <c r="A61" s="40"/>
      <c r="B61" s="41"/>
      <c r="C61" s="42"/>
      <c r="D61" s="43">
        <v>159</v>
      </c>
      <c r="E61" s="44" t="s">
        <v>42</v>
      </c>
      <c r="F61" s="45">
        <f t="shared" si="0"/>
        <v>7681.2400000000007</v>
      </c>
      <c r="G61" s="45">
        <v>7681.2400000000007</v>
      </c>
      <c r="H61" s="45"/>
      <c r="I61" s="45"/>
      <c r="J61" s="45">
        <f t="shared" si="1"/>
        <v>7681.2400000000007</v>
      </c>
      <c r="K61" s="45">
        <v>7681.2400000000007</v>
      </c>
      <c r="L61" s="45"/>
      <c r="M61" s="45"/>
      <c r="N61" s="45">
        <f t="shared" si="2"/>
        <v>7681.2400000000007</v>
      </c>
      <c r="O61" s="45">
        <v>7681.2400000000007</v>
      </c>
      <c r="P61" s="45"/>
      <c r="Q61" s="45"/>
      <c r="R61" s="45">
        <f t="shared" si="3"/>
        <v>7681</v>
      </c>
      <c r="S61" s="45">
        <v>7681</v>
      </c>
      <c r="T61" s="45"/>
      <c r="U61" s="45"/>
      <c r="V61" s="45">
        <f t="shared" si="4"/>
        <v>7681.2400000000007</v>
      </c>
      <c r="W61" s="45">
        <v>7681.2400000000007</v>
      </c>
      <c r="X61" s="45"/>
      <c r="Y61" s="45"/>
      <c r="Z61" s="45">
        <f t="shared" si="5"/>
        <v>7681.2400000000007</v>
      </c>
      <c r="AA61" s="45">
        <v>7681.2400000000007</v>
      </c>
      <c r="AB61" s="45"/>
      <c r="AC61" s="45"/>
      <c r="AD61" s="45">
        <f t="shared" si="6"/>
        <v>0</v>
      </c>
      <c r="AE61" s="45"/>
      <c r="AF61" s="45"/>
      <c r="AG61" s="45"/>
      <c r="AH61" s="45">
        <f t="shared" si="7"/>
        <v>7681.2400000000007</v>
      </c>
      <c r="AI61" s="45">
        <v>7681.2400000000007</v>
      </c>
      <c r="AJ61" s="45"/>
      <c r="AK61" s="45"/>
      <c r="AL61" s="45">
        <f t="shared" si="8"/>
        <v>0</v>
      </c>
      <c r="AM61" s="45"/>
      <c r="AN61" s="45"/>
      <c r="AO61" s="45"/>
    </row>
    <row r="62" spans="1:41" s="46" customFormat="1" ht="15.75" hidden="1" outlineLevel="1">
      <c r="A62" s="40"/>
      <c r="B62" s="41"/>
      <c r="C62" s="42"/>
      <c r="D62" s="43">
        <v>416</v>
      </c>
      <c r="E62" s="44" t="s">
        <v>43</v>
      </c>
      <c r="F62" s="45">
        <f t="shared" si="0"/>
        <v>0</v>
      </c>
      <c r="G62" s="45"/>
      <c r="H62" s="45"/>
      <c r="I62" s="45"/>
      <c r="J62" s="45">
        <f t="shared" si="1"/>
        <v>0</v>
      </c>
      <c r="K62" s="45"/>
      <c r="L62" s="45"/>
      <c r="M62" s="45"/>
      <c r="N62" s="45">
        <f t="shared" si="2"/>
        <v>0</v>
      </c>
      <c r="O62" s="45"/>
      <c r="P62" s="45"/>
      <c r="Q62" s="45"/>
      <c r="R62" s="45">
        <f t="shared" si="3"/>
        <v>0</v>
      </c>
      <c r="S62" s="45"/>
      <c r="T62" s="45"/>
      <c r="U62" s="45"/>
      <c r="V62" s="45">
        <f t="shared" si="4"/>
        <v>0</v>
      </c>
      <c r="W62" s="45"/>
      <c r="X62" s="45"/>
      <c r="Y62" s="45"/>
      <c r="Z62" s="45">
        <f t="shared" si="5"/>
        <v>0</v>
      </c>
      <c r="AA62" s="45"/>
      <c r="AB62" s="45"/>
      <c r="AC62" s="45"/>
      <c r="AD62" s="45">
        <f t="shared" si="6"/>
        <v>0</v>
      </c>
      <c r="AE62" s="45"/>
      <c r="AF62" s="45"/>
      <c r="AG62" s="45"/>
      <c r="AH62" s="45">
        <f t="shared" si="7"/>
        <v>0</v>
      </c>
      <c r="AI62" s="45"/>
      <c r="AJ62" s="45"/>
      <c r="AK62" s="45"/>
      <c r="AL62" s="45">
        <f t="shared" si="8"/>
        <v>0</v>
      </c>
      <c r="AM62" s="45"/>
      <c r="AN62" s="45"/>
      <c r="AO62" s="45"/>
    </row>
    <row r="63" spans="1:41" s="46" customFormat="1" ht="15.75" hidden="1" outlineLevel="1">
      <c r="A63" s="40"/>
      <c r="B63" s="41"/>
      <c r="C63" s="42"/>
      <c r="D63" s="43">
        <v>419</v>
      </c>
      <c r="E63" s="44" t="s">
        <v>44</v>
      </c>
      <c r="F63" s="45">
        <f t="shared" si="0"/>
        <v>0</v>
      </c>
      <c r="G63" s="45"/>
      <c r="H63" s="45"/>
      <c r="I63" s="45"/>
      <c r="J63" s="45">
        <f t="shared" si="1"/>
        <v>0</v>
      </c>
      <c r="K63" s="45"/>
      <c r="L63" s="45"/>
      <c r="M63" s="45"/>
      <c r="N63" s="45">
        <f t="shared" si="2"/>
        <v>0</v>
      </c>
      <c r="O63" s="45"/>
      <c r="P63" s="45"/>
      <c r="Q63" s="45"/>
      <c r="R63" s="45">
        <f t="shared" si="3"/>
        <v>0</v>
      </c>
      <c r="S63" s="45"/>
      <c r="T63" s="45"/>
      <c r="U63" s="45"/>
      <c r="V63" s="45">
        <f t="shared" si="4"/>
        <v>0</v>
      </c>
      <c r="W63" s="45"/>
      <c r="X63" s="45"/>
      <c r="Y63" s="45"/>
      <c r="Z63" s="45">
        <f t="shared" si="5"/>
        <v>0</v>
      </c>
      <c r="AA63" s="45"/>
      <c r="AB63" s="45"/>
      <c r="AC63" s="45"/>
      <c r="AD63" s="45">
        <f t="shared" si="6"/>
        <v>0</v>
      </c>
      <c r="AE63" s="45"/>
      <c r="AF63" s="45"/>
      <c r="AG63" s="45"/>
      <c r="AH63" s="45">
        <f t="shared" si="7"/>
        <v>0</v>
      </c>
      <c r="AI63" s="45"/>
      <c r="AJ63" s="45"/>
      <c r="AK63" s="45"/>
      <c r="AL63" s="45">
        <f t="shared" si="8"/>
        <v>0</v>
      </c>
      <c r="AM63" s="45"/>
      <c r="AN63" s="45"/>
      <c r="AO63" s="45"/>
    </row>
    <row r="64" spans="1:41" s="53" customFormat="1" ht="15.75" hidden="1" outlineLevel="1">
      <c r="A64" s="49"/>
      <c r="B64" s="41"/>
      <c r="C64" s="42"/>
      <c r="D64" s="49"/>
      <c r="E64" s="51" t="s">
        <v>24</v>
      </c>
      <c r="F64" s="52">
        <f t="shared" si="0"/>
        <v>2860</v>
      </c>
      <c r="G64" s="52">
        <f>SUM(G65:G69)</f>
        <v>2860</v>
      </c>
      <c r="H64" s="52"/>
      <c r="I64" s="52"/>
      <c r="J64" s="52">
        <f t="shared" si="1"/>
        <v>2860</v>
      </c>
      <c r="K64" s="52">
        <f>SUM(K65:K69)</f>
        <v>2860</v>
      </c>
      <c r="L64" s="52"/>
      <c r="M64" s="52"/>
      <c r="N64" s="52">
        <f t="shared" si="2"/>
        <v>2860</v>
      </c>
      <c r="O64" s="52">
        <f>SUM(O65:O69)</f>
        <v>2860</v>
      </c>
      <c r="P64" s="45"/>
      <c r="Q64" s="45"/>
      <c r="R64" s="52">
        <f t="shared" si="3"/>
        <v>2860</v>
      </c>
      <c r="S64" s="52">
        <f>SUM(S65:S69)</f>
        <v>2860</v>
      </c>
      <c r="T64" s="52"/>
      <c r="U64" s="52"/>
      <c r="V64" s="52">
        <f t="shared" si="4"/>
        <v>2860</v>
      </c>
      <c r="W64" s="52">
        <f>SUM(W65:W69)</f>
        <v>2860</v>
      </c>
      <c r="X64" s="52"/>
      <c r="Y64" s="52"/>
      <c r="Z64" s="52">
        <f t="shared" si="5"/>
        <v>2860</v>
      </c>
      <c r="AA64" s="52">
        <f>SUM(AA65:AA69)</f>
        <v>2860</v>
      </c>
      <c r="AB64" s="52"/>
      <c r="AC64" s="52"/>
      <c r="AD64" s="52">
        <f t="shared" si="6"/>
        <v>0</v>
      </c>
      <c r="AE64" s="52"/>
      <c r="AF64" s="52"/>
      <c r="AG64" s="52"/>
      <c r="AH64" s="52">
        <f t="shared" si="7"/>
        <v>2860</v>
      </c>
      <c r="AI64" s="52">
        <f>SUM(AI65:AI69)</f>
        <v>2860</v>
      </c>
      <c r="AJ64" s="52"/>
      <c r="AK64" s="52"/>
      <c r="AL64" s="52">
        <f t="shared" si="8"/>
        <v>0</v>
      </c>
      <c r="AM64" s="52">
        <f>SUM(AM65:AM69)</f>
        <v>0</v>
      </c>
      <c r="AN64" s="52"/>
      <c r="AO64" s="52"/>
    </row>
    <row r="65" spans="1:41" s="46" customFormat="1" ht="15.75" hidden="1" outlineLevel="1">
      <c r="A65" s="40"/>
      <c r="B65" s="41"/>
      <c r="C65" s="42"/>
      <c r="D65" s="43">
        <v>149</v>
      </c>
      <c r="E65" s="44" t="s">
        <v>39</v>
      </c>
      <c r="F65" s="45">
        <f t="shared" si="0"/>
        <v>450</v>
      </c>
      <c r="G65" s="45">
        <v>450</v>
      </c>
      <c r="H65" s="45"/>
      <c r="I65" s="45"/>
      <c r="J65" s="45">
        <f t="shared" si="1"/>
        <v>450</v>
      </c>
      <c r="K65" s="45">
        <v>450</v>
      </c>
      <c r="L65" s="45"/>
      <c r="M65" s="45"/>
      <c r="N65" s="45">
        <f t="shared" si="2"/>
        <v>450</v>
      </c>
      <c r="O65" s="45">
        <v>450</v>
      </c>
      <c r="P65" s="45"/>
      <c r="Q65" s="45"/>
      <c r="R65" s="45">
        <f t="shared" si="3"/>
        <v>450</v>
      </c>
      <c r="S65" s="45">
        <v>450</v>
      </c>
      <c r="T65" s="45"/>
      <c r="U65" s="45"/>
      <c r="V65" s="45">
        <f t="shared" si="4"/>
        <v>450</v>
      </c>
      <c r="W65" s="45">
        <v>450</v>
      </c>
      <c r="X65" s="45"/>
      <c r="Y65" s="45"/>
      <c r="Z65" s="45">
        <f t="shared" si="5"/>
        <v>450</v>
      </c>
      <c r="AA65" s="45">
        <v>450</v>
      </c>
      <c r="AB65" s="45"/>
      <c r="AC65" s="45"/>
      <c r="AD65" s="45">
        <f t="shared" si="6"/>
        <v>0</v>
      </c>
      <c r="AE65" s="45"/>
      <c r="AF65" s="45"/>
      <c r="AG65" s="45"/>
      <c r="AH65" s="45">
        <f t="shared" si="7"/>
        <v>450</v>
      </c>
      <c r="AI65" s="45">
        <v>450</v>
      </c>
      <c r="AJ65" s="45"/>
      <c r="AK65" s="45"/>
      <c r="AL65" s="45">
        <f t="shared" si="8"/>
        <v>0</v>
      </c>
      <c r="AM65" s="45"/>
      <c r="AN65" s="45"/>
      <c r="AO65" s="45"/>
    </row>
    <row r="66" spans="1:41" s="46" customFormat="1" ht="15.75" hidden="1" outlineLevel="1">
      <c r="A66" s="40"/>
      <c r="B66" s="41"/>
      <c r="C66" s="42"/>
      <c r="D66" s="58" t="s">
        <v>40</v>
      </c>
      <c r="E66" s="48" t="s">
        <v>41</v>
      </c>
      <c r="F66" s="45">
        <f t="shared" si="0"/>
        <v>0</v>
      </c>
      <c r="G66" s="45"/>
      <c r="H66" s="45"/>
      <c r="I66" s="45"/>
      <c r="J66" s="45">
        <f t="shared" si="1"/>
        <v>0</v>
      </c>
      <c r="K66" s="45"/>
      <c r="L66" s="45"/>
      <c r="M66" s="45"/>
      <c r="N66" s="45">
        <f t="shared" si="2"/>
        <v>0</v>
      </c>
      <c r="O66" s="45"/>
      <c r="P66" s="45"/>
      <c r="Q66" s="45"/>
      <c r="R66" s="45">
        <f t="shared" si="3"/>
        <v>0</v>
      </c>
      <c r="S66" s="45"/>
      <c r="T66" s="45"/>
      <c r="U66" s="45"/>
      <c r="V66" s="45">
        <f t="shared" si="4"/>
        <v>0</v>
      </c>
      <c r="W66" s="45"/>
      <c r="X66" s="45"/>
      <c r="Y66" s="45"/>
      <c r="Z66" s="45">
        <f t="shared" si="5"/>
        <v>0</v>
      </c>
      <c r="AA66" s="45"/>
      <c r="AB66" s="45"/>
      <c r="AC66" s="45"/>
      <c r="AD66" s="45">
        <f t="shared" si="6"/>
        <v>0</v>
      </c>
      <c r="AE66" s="45"/>
      <c r="AF66" s="45"/>
      <c r="AG66" s="45"/>
      <c r="AH66" s="45">
        <f t="shared" si="7"/>
        <v>0</v>
      </c>
      <c r="AI66" s="45"/>
      <c r="AJ66" s="45"/>
      <c r="AK66" s="45"/>
      <c r="AL66" s="45">
        <f t="shared" si="8"/>
        <v>0</v>
      </c>
      <c r="AM66" s="45"/>
      <c r="AN66" s="45"/>
      <c r="AO66" s="45"/>
    </row>
    <row r="67" spans="1:41" s="46" customFormat="1" ht="15.75" hidden="1" outlineLevel="1">
      <c r="A67" s="40"/>
      <c r="B67" s="41"/>
      <c r="C67" s="42"/>
      <c r="D67" s="43">
        <v>159</v>
      </c>
      <c r="E67" s="44" t="s">
        <v>42</v>
      </c>
      <c r="F67" s="45">
        <f t="shared" si="0"/>
        <v>2410</v>
      </c>
      <c r="G67" s="45">
        <v>2410</v>
      </c>
      <c r="H67" s="45"/>
      <c r="I67" s="45"/>
      <c r="J67" s="45">
        <f t="shared" si="1"/>
        <v>2410</v>
      </c>
      <c r="K67" s="45">
        <v>2410</v>
      </c>
      <c r="L67" s="45"/>
      <c r="M67" s="45"/>
      <c r="N67" s="45">
        <f t="shared" si="2"/>
        <v>2410</v>
      </c>
      <c r="O67" s="45">
        <v>2410</v>
      </c>
      <c r="P67" s="45"/>
      <c r="Q67" s="45"/>
      <c r="R67" s="45">
        <f t="shared" si="3"/>
        <v>2410</v>
      </c>
      <c r="S67" s="45">
        <v>2410</v>
      </c>
      <c r="T67" s="45"/>
      <c r="U67" s="45"/>
      <c r="V67" s="45">
        <f t="shared" si="4"/>
        <v>2410</v>
      </c>
      <c r="W67" s="45">
        <v>2410</v>
      </c>
      <c r="X67" s="45"/>
      <c r="Y67" s="45"/>
      <c r="Z67" s="45">
        <f t="shared" si="5"/>
        <v>2410</v>
      </c>
      <c r="AA67" s="45">
        <v>2410</v>
      </c>
      <c r="AB67" s="45"/>
      <c r="AC67" s="45"/>
      <c r="AD67" s="45">
        <f t="shared" si="6"/>
        <v>0</v>
      </c>
      <c r="AE67" s="45"/>
      <c r="AF67" s="45"/>
      <c r="AG67" s="45"/>
      <c r="AH67" s="45">
        <f t="shared" si="7"/>
        <v>2410</v>
      </c>
      <c r="AI67" s="45">
        <v>2410</v>
      </c>
      <c r="AJ67" s="45"/>
      <c r="AK67" s="45"/>
      <c r="AL67" s="45">
        <f t="shared" si="8"/>
        <v>0</v>
      </c>
      <c r="AM67" s="45"/>
      <c r="AN67" s="45"/>
      <c r="AO67" s="45"/>
    </row>
    <row r="68" spans="1:41" s="46" customFormat="1" ht="15.75" hidden="1" outlineLevel="1">
      <c r="A68" s="40"/>
      <c r="B68" s="41"/>
      <c r="C68" s="42"/>
      <c r="D68" s="43">
        <v>416</v>
      </c>
      <c r="E68" s="44" t="s">
        <v>43</v>
      </c>
      <c r="F68" s="45">
        <f t="shared" si="0"/>
        <v>0</v>
      </c>
      <c r="G68" s="45">
        <v>0</v>
      </c>
      <c r="H68" s="45"/>
      <c r="I68" s="45"/>
      <c r="J68" s="45">
        <f t="shared" si="1"/>
        <v>0</v>
      </c>
      <c r="K68" s="45"/>
      <c r="L68" s="45"/>
      <c r="M68" s="45"/>
      <c r="N68" s="45">
        <f t="shared" si="2"/>
        <v>0</v>
      </c>
      <c r="O68" s="45"/>
      <c r="P68" s="45"/>
      <c r="Q68" s="45"/>
      <c r="R68" s="45">
        <f t="shared" si="3"/>
        <v>0</v>
      </c>
      <c r="S68" s="45"/>
      <c r="T68" s="45"/>
      <c r="U68" s="45"/>
      <c r="V68" s="45">
        <f t="shared" si="4"/>
        <v>0</v>
      </c>
      <c r="W68" s="45"/>
      <c r="X68" s="45"/>
      <c r="Y68" s="45"/>
      <c r="Z68" s="45">
        <f t="shared" si="5"/>
        <v>0</v>
      </c>
      <c r="AA68" s="45"/>
      <c r="AB68" s="45"/>
      <c r="AC68" s="45"/>
      <c r="AD68" s="45">
        <f t="shared" si="6"/>
        <v>0</v>
      </c>
      <c r="AE68" s="45"/>
      <c r="AF68" s="45"/>
      <c r="AG68" s="45"/>
      <c r="AH68" s="45">
        <f t="shared" si="7"/>
        <v>0</v>
      </c>
      <c r="AI68" s="45"/>
      <c r="AJ68" s="45"/>
      <c r="AK68" s="45"/>
      <c r="AL68" s="45">
        <f t="shared" si="8"/>
        <v>0</v>
      </c>
      <c r="AM68" s="45"/>
      <c r="AN68" s="45"/>
      <c r="AO68" s="45"/>
    </row>
    <row r="69" spans="1:41" s="46" customFormat="1" ht="15.75" hidden="1" outlineLevel="1">
      <c r="A69" s="40"/>
      <c r="B69" s="41"/>
      <c r="C69" s="42"/>
      <c r="D69" s="43">
        <v>419</v>
      </c>
      <c r="E69" s="44" t="s">
        <v>44</v>
      </c>
      <c r="F69" s="45">
        <f t="shared" si="0"/>
        <v>0</v>
      </c>
      <c r="G69" s="45">
        <v>0</v>
      </c>
      <c r="H69" s="45"/>
      <c r="I69" s="45"/>
      <c r="J69" s="45">
        <f t="shared" si="1"/>
        <v>0</v>
      </c>
      <c r="K69" s="45"/>
      <c r="L69" s="45"/>
      <c r="M69" s="45"/>
      <c r="N69" s="45">
        <f t="shared" si="2"/>
        <v>0</v>
      </c>
      <c r="O69" s="45"/>
      <c r="P69" s="45"/>
      <c r="Q69" s="45"/>
      <c r="R69" s="45">
        <f t="shared" si="3"/>
        <v>0</v>
      </c>
      <c r="S69" s="45"/>
      <c r="T69" s="45"/>
      <c r="U69" s="45"/>
      <c r="V69" s="45">
        <f t="shared" si="4"/>
        <v>0</v>
      </c>
      <c r="W69" s="45"/>
      <c r="X69" s="45"/>
      <c r="Y69" s="45"/>
      <c r="Z69" s="45">
        <f t="shared" si="5"/>
        <v>0</v>
      </c>
      <c r="AA69" s="45"/>
      <c r="AB69" s="45"/>
      <c r="AC69" s="45"/>
      <c r="AD69" s="45">
        <f t="shared" si="6"/>
        <v>0</v>
      </c>
      <c r="AE69" s="45"/>
      <c r="AF69" s="45"/>
      <c r="AG69" s="45"/>
      <c r="AH69" s="45">
        <f t="shared" si="7"/>
        <v>0</v>
      </c>
      <c r="AI69" s="45"/>
      <c r="AJ69" s="45"/>
      <c r="AK69" s="45"/>
      <c r="AL69" s="45">
        <f t="shared" si="8"/>
        <v>0</v>
      </c>
      <c r="AM69" s="45"/>
      <c r="AN69" s="45"/>
      <c r="AO69" s="45"/>
    </row>
    <row r="70" spans="1:41" s="53" customFormat="1" ht="15.75" hidden="1" outlineLevel="1">
      <c r="A70" s="49"/>
      <c r="B70" s="41"/>
      <c r="C70" s="42"/>
      <c r="D70" s="49"/>
      <c r="E70" s="54" t="s">
        <v>45</v>
      </c>
      <c r="F70" s="52">
        <f t="shared" si="0"/>
        <v>28243.800000000003</v>
      </c>
      <c r="G70" s="52">
        <f>SUM(G71:G75)</f>
        <v>28243.800000000003</v>
      </c>
      <c r="H70" s="52"/>
      <c r="I70" s="52"/>
      <c r="J70" s="52">
        <f t="shared" si="1"/>
        <v>32390</v>
      </c>
      <c r="K70" s="52">
        <f>SUM(K71:K75)</f>
        <v>32390</v>
      </c>
      <c r="L70" s="52"/>
      <c r="M70" s="52"/>
      <c r="N70" s="52">
        <f t="shared" si="2"/>
        <v>32390</v>
      </c>
      <c r="O70" s="52">
        <f>SUM(O71:O75)</f>
        <v>32390</v>
      </c>
      <c r="P70" s="52"/>
      <c r="Q70" s="52"/>
      <c r="R70" s="52">
        <f t="shared" si="3"/>
        <v>32390</v>
      </c>
      <c r="S70" s="52">
        <f>SUM(S71:S75)</f>
        <v>32390</v>
      </c>
      <c r="T70" s="52"/>
      <c r="U70" s="52"/>
      <c r="V70" s="52">
        <f t="shared" si="4"/>
        <v>32390</v>
      </c>
      <c r="W70" s="52">
        <f>SUM(W71:W75)</f>
        <v>32390</v>
      </c>
      <c r="X70" s="52"/>
      <c r="Y70" s="52"/>
      <c r="Z70" s="52">
        <f t="shared" si="5"/>
        <v>32390</v>
      </c>
      <c r="AA70" s="52">
        <f>SUM(AA71:AA75)</f>
        <v>32390</v>
      </c>
      <c r="AB70" s="52"/>
      <c r="AC70" s="52"/>
      <c r="AD70" s="52">
        <f t="shared" si="6"/>
        <v>0</v>
      </c>
      <c r="AE70" s="52"/>
      <c r="AF70" s="52"/>
      <c r="AG70" s="52"/>
      <c r="AH70" s="52">
        <f t="shared" si="7"/>
        <v>32390</v>
      </c>
      <c r="AI70" s="52">
        <f>SUM(AI71:AI75)</f>
        <v>32390</v>
      </c>
      <c r="AJ70" s="52"/>
      <c r="AK70" s="52"/>
      <c r="AL70" s="52">
        <f t="shared" si="8"/>
        <v>0</v>
      </c>
      <c r="AM70" s="52">
        <f>SUM(AM71:AM75)</f>
        <v>0</v>
      </c>
      <c r="AN70" s="52"/>
      <c r="AO70" s="52"/>
    </row>
    <row r="71" spans="1:41" s="46" customFormat="1" ht="15.75" hidden="1" outlineLevel="1">
      <c r="A71" s="40"/>
      <c r="B71" s="41"/>
      <c r="C71" s="42"/>
      <c r="D71" s="43">
        <v>149</v>
      </c>
      <c r="E71" s="44" t="s">
        <v>39</v>
      </c>
      <c r="F71" s="45">
        <f t="shared" si="0"/>
        <v>12344.2</v>
      </c>
      <c r="G71" s="45">
        <v>12344.2</v>
      </c>
      <c r="H71" s="45"/>
      <c r="I71" s="45"/>
      <c r="J71" s="45">
        <f t="shared" si="1"/>
        <v>20117</v>
      </c>
      <c r="K71" s="45">
        <v>20117</v>
      </c>
      <c r="L71" s="45"/>
      <c r="M71" s="45"/>
      <c r="N71" s="45">
        <f t="shared" si="2"/>
        <v>20117</v>
      </c>
      <c r="O71" s="45">
        <v>20117</v>
      </c>
      <c r="P71" s="45"/>
      <c r="Q71" s="45"/>
      <c r="R71" s="45">
        <f t="shared" si="3"/>
        <v>20117</v>
      </c>
      <c r="S71" s="45">
        <f>20567-450</f>
        <v>20117</v>
      </c>
      <c r="T71" s="45"/>
      <c r="U71" s="45"/>
      <c r="V71" s="45">
        <f t="shared" si="4"/>
        <v>20117</v>
      </c>
      <c r="W71" s="45">
        <f>20567-450</f>
        <v>20117</v>
      </c>
      <c r="X71" s="45"/>
      <c r="Y71" s="45"/>
      <c r="Z71" s="45">
        <f t="shared" si="5"/>
        <v>20117</v>
      </c>
      <c r="AA71" s="45">
        <f>20567-450</f>
        <v>20117</v>
      </c>
      <c r="AB71" s="45"/>
      <c r="AC71" s="45"/>
      <c r="AD71" s="45">
        <f t="shared" si="6"/>
        <v>0</v>
      </c>
      <c r="AE71" s="45"/>
      <c r="AF71" s="45"/>
      <c r="AG71" s="45"/>
      <c r="AH71" s="45">
        <f t="shared" si="7"/>
        <v>20117</v>
      </c>
      <c r="AI71" s="45">
        <f>20567-450</f>
        <v>20117</v>
      </c>
      <c r="AJ71" s="45"/>
      <c r="AK71" s="45"/>
      <c r="AL71" s="45">
        <f t="shared" si="8"/>
        <v>0</v>
      </c>
      <c r="AM71" s="45"/>
      <c r="AN71" s="45"/>
      <c r="AO71" s="45"/>
    </row>
    <row r="72" spans="1:41" s="46" customFormat="1" ht="15.75" hidden="1" outlineLevel="1">
      <c r="A72" s="40"/>
      <c r="B72" s="41"/>
      <c r="C72" s="42"/>
      <c r="D72" s="58" t="s">
        <v>40</v>
      </c>
      <c r="E72" s="48" t="s">
        <v>41</v>
      </c>
      <c r="F72" s="45">
        <f t="shared" si="0"/>
        <v>0</v>
      </c>
      <c r="G72" s="45"/>
      <c r="H72" s="45"/>
      <c r="I72" s="45"/>
      <c r="J72" s="45">
        <f t="shared" si="1"/>
        <v>0</v>
      </c>
      <c r="K72" s="45"/>
      <c r="L72" s="45"/>
      <c r="M72" s="45"/>
      <c r="N72" s="45">
        <f t="shared" si="2"/>
        <v>0</v>
      </c>
      <c r="O72" s="45"/>
      <c r="P72" s="45"/>
      <c r="Q72" s="45"/>
      <c r="R72" s="45">
        <f t="shared" si="3"/>
        <v>0</v>
      </c>
      <c r="S72" s="45"/>
      <c r="T72" s="45"/>
      <c r="U72" s="45"/>
      <c r="V72" s="45">
        <f t="shared" si="4"/>
        <v>0</v>
      </c>
      <c r="W72" s="45"/>
      <c r="X72" s="45"/>
      <c r="Y72" s="45"/>
      <c r="Z72" s="45">
        <f t="shared" si="5"/>
        <v>0</v>
      </c>
      <c r="AA72" s="45"/>
      <c r="AB72" s="45"/>
      <c r="AC72" s="45"/>
      <c r="AD72" s="45">
        <f t="shared" si="6"/>
        <v>0</v>
      </c>
      <c r="AE72" s="45"/>
      <c r="AF72" s="45"/>
      <c r="AG72" s="45"/>
      <c r="AH72" s="45">
        <f t="shared" si="7"/>
        <v>0</v>
      </c>
      <c r="AI72" s="45"/>
      <c r="AJ72" s="45"/>
      <c r="AK72" s="45"/>
      <c r="AL72" s="45">
        <f t="shared" si="8"/>
        <v>0</v>
      </c>
      <c r="AM72" s="45"/>
      <c r="AN72" s="45"/>
      <c r="AO72" s="45"/>
    </row>
    <row r="73" spans="1:41" s="46" customFormat="1" ht="15.75" hidden="1" outlineLevel="1">
      <c r="A73" s="40"/>
      <c r="B73" s="41"/>
      <c r="C73" s="42"/>
      <c r="D73" s="43">
        <v>159</v>
      </c>
      <c r="E73" s="44" t="s">
        <v>42</v>
      </c>
      <c r="F73" s="45">
        <f t="shared" si="0"/>
        <v>11140</v>
      </c>
      <c r="G73" s="45">
        <v>11140</v>
      </c>
      <c r="H73" s="45"/>
      <c r="I73" s="45"/>
      <c r="J73" s="45">
        <f t="shared" si="1"/>
        <v>6281</v>
      </c>
      <c r="K73" s="45">
        <v>6281</v>
      </c>
      <c r="L73" s="45"/>
      <c r="M73" s="45"/>
      <c r="N73" s="45">
        <f t="shared" si="2"/>
        <v>6281</v>
      </c>
      <c r="O73" s="45">
        <v>6281</v>
      </c>
      <c r="P73" s="45"/>
      <c r="Q73" s="45"/>
      <c r="R73" s="45">
        <f t="shared" si="3"/>
        <v>6281</v>
      </c>
      <c r="S73" s="45">
        <f>8691-2410</f>
        <v>6281</v>
      </c>
      <c r="T73" s="45"/>
      <c r="U73" s="45"/>
      <c r="V73" s="45">
        <f t="shared" si="4"/>
        <v>6281</v>
      </c>
      <c r="W73" s="45">
        <f>8691-2410</f>
        <v>6281</v>
      </c>
      <c r="X73" s="45"/>
      <c r="Y73" s="45"/>
      <c r="Z73" s="45">
        <f t="shared" si="5"/>
        <v>6281</v>
      </c>
      <c r="AA73" s="45">
        <f>8691-2410</f>
        <v>6281</v>
      </c>
      <c r="AB73" s="45"/>
      <c r="AC73" s="45"/>
      <c r="AD73" s="45">
        <f t="shared" si="6"/>
        <v>0</v>
      </c>
      <c r="AE73" s="45"/>
      <c r="AF73" s="45"/>
      <c r="AG73" s="45"/>
      <c r="AH73" s="45">
        <f t="shared" si="7"/>
        <v>6281</v>
      </c>
      <c r="AI73" s="45">
        <f>8691-2410</f>
        <v>6281</v>
      </c>
      <c r="AJ73" s="45"/>
      <c r="AK73" s="45"/>
      <c r="AL73" s="45">
        <f t="shared" si="8"/>
        <v>0</v>
      </c>
      <c r="AM73" s="45"/>
      <c r="AN73" s="45"/>
      <c r="AO73" s="45"/>
    </row>
    <row r="74" spans="1:41" s="46" customFormat="1" ht="15.75" hidden="1" outlineLevel="1">
      <c r="A74" s="40"/>
      <c r="B74" s="41"/>
      <c r="C74" s="42"/>
      <c r="D74" s="43">
        <v>416</v>
      </c>
      <c r="E74" s="44" t="s">
        <v>43</v>
      </c>
      <c r="F74" s="45">
        <f t="shared" si="0"/>
        <v>4437.6000000000004</v>
      </c>
      <c r="G74" s="45">
        <v>4437.6000000000004</v>
      </c>
      <c r="H74" s="45"/>
      <c r="I74" s="45"/>
      <c r="J74" s="45">
        <f t="shared" si="1"/>
        <v>5992</v>
      </c>
      <c r="K74" s="45">
        <v>5992</v>
      </c>
      <c r="L74" s="45"/>
      <c r="M74" s="45"/>
      <c r="N74" s="45">
        <f t="shared" si="2"/>
        <v>5992</v>
      </c>
      <c r="O74" s="45">
        <v>5992</v>
      </c>
      <c r="P74" s="45"/>
      <c r="Q74" s="45"/>
      <c r="R74" s="45">
        <f t="shared" si="3"/>
        <v>5992</v>
      </c>
      <c r="S74" s="45">
        <v>5992</v>
      </c>
      <c r="T74" s="45"/>
      <c r="U74" s="45"/>
      <c r="V74" s="45">
        <f t="shared" si="4"/>
        <v>5992</v>
      </c>
      <c r="W74" s="45">
        <v>5992</v>
      </c>
      <c r="X74" s="45"/>
      <c r="Y74" s="45"/>
      <c r="Z74" s="45">
        <f t="shared" si="5"/>
        <v>5992</v>
      </c>
      <c r="AA74" s="45">
        <v>5992</v>
      </c>
      <c r="AB74" s="45"/>
      <c r="AC74" s="45"/>
      <c r="AD74" s="45">
        <f t="shared" si="6"/>
        <v>0</v>
      </c>
      <c r="AE74" s="45"/>
      <c r="AF74" s="45"/>
      <c r="AG74" s="45"/>
      <c r="AH74" s="45">
        <f t="shared" si="7"/>
        <v>5992</v>
      </c>
      <c r="AI74" s="45">
        <v>5992</v>
      </c>
      <c r="AJ74" s="45"/>
      <c r="AK74" s="45"/>
      <c r="AL74" s="45">
        <f t="shared" si="8"/>
        <v>0</v>
      </c>
      <c r="AM74" s="45"/>
      <c r="AN74" s="45"/>
      <c r="AO74" s="45"/>
    </row>
    <row r="75" spans="1:41" s="46" customFormat="1" ht="15.75" hidden="1" outlineLevel="1">
      <c r="A75" s="40"/>
      <c r="B75" s="41"/>
      <c r="C75" s="42"/>
      <c r="D75" s="43">
        <v>419</v>
      </c>
      <c r="E75" s="44" t="s">
        <v>44</v>
      </c>
      <c r="F75" s="45">
        <f t="shared" si="0"/>
        <v>322</v>
      </c>
      <c r="G75" s="45">
        <v>322</v>
      </c>
      <c r="H75" s="45"/>
      <c r="I75" s="45"/>
      <c r="J75" s="45">
        <f t="shared" si="1"/>
        <v>0</v>
      </c>
      <c r="K75" s="45"/>
      <c r="L75" s="45"/>
      <c r="M75" s="45"/>
      <c r="N75" s="45">
        <f t="shared" si="2"/>
        <v>0</v>
      </c>
      <c r="O75" s="45"/>
      <c r="P75" s="45"/>
      <c r="Q75" s="45"/>
      <c r="R75" s="45">
        <f t="shared" si="3"/>
        <v>0</v>
      </c>
      <c r="S75" s="45"/>
      <c r="T75" s="45"/>
      <c r="U75" s="45"/>
      <c r="V75" s="45">
        <f t="shared" si="4"/>
        <v>0</v>
      </c>
      <c r="W75" s="45"/>
      <c r="X75" s="45"/>
      <c r="Y75" s="45"/>
      <c r="Z75" s="45">
        <f t="shared" si="5"/>
        <v>0</v>
      </c>
      <c r="AA75" s="45"/>
      <c r="AB75" s="45"/>
      <c r="AC75" s="45"/>
      <c r="AD75" s="45">
        <f t="shared" si="6"/>
        <v>0</v>
      </c>
      <c r="AE75" s="45"/>
      <c r="AF75" s="45"/>
      <c r="AG75" s="45"/>
      <c r="AH75" s="45">
        <f t="shared" si="7"/>
        <v>0</v>
      </c>
      <c r="AI75" s="45"/>
      <c r="AJ75" s="45"/>
      <c r="AK75" s="45"/>
      <c r="AL75" s="45">
        <f t="shared" si="8"/>
        <v>0</v>
      </c>
      <c r="AM75" s="45"/>
      <c r="AN75" s="45"/>
      <c r="AO75" s="45"/>
    </row>
    <row r="76" spans="1:41" s="53" customFormat="1" ht="15.75" hidden="1" outlineLevel="1">
      <c r="A76" s="49"/>
      <c r="B76" s="41"/>
      <c r="C76" s="55"/>
      <c r="D76" s="49"/>
      <c r="E76" s="51" t="s">
        <v>32</v>
      </c>
      <c r="F76" s="52">
        <f t="shared" si="0"/>
        <v>8561</v>
      </c>
      <c r="G76" s="52"/>
      <c r="H76" s="52">
        <f>SUM(H77:H81)</f>
        <v>8561</v>
      </c>
      <c r="I76" s="52"/>
      <c r="J76" s="52">
        <f t="shared" si="1"/>
        <v>8561</v>
      </c>
      <c r="K76" s="52"/>
      <c r="L76" s="52">
        <f>SUM(L77:L81)</f>
        <v>8561</v>
      </c>
      <c r="M76" s="52"/>
      <c r="N76" s="52">
        <f t="shared" si="2"/>
        <v>8561</v>
      </c>
      <c r="O76" s="52"/>
      <c r="P76" s="52">
        <f>SUM(P77:P81)</f>
        <v>8561</v>
      </c>
      <c r="Q76" s="52"/>
      <c r="R76" s="52">
        <f t="shared" si="3"/>
        <v>33327</v>
      </c>
      <c r="S76" s="52"/>
      <c r="T76" s="52">
        <f>SUM(T77:T81)</f>
        <v>33327</v>
      </c>
      <c r="U76" s="52"/>
      <c r="V76" s="52">
        <f t="shared" si="4"/>
        <v>33327</v>
      </c>
      <c r="W76" s="52"/>
      <c r="X76" s="52">
        <f>SUM(X77:X81)</f>
        <v>33327</v>
      </c>
      <c r="Y76" s="52"/>
      <c r="Z76" s="52">
        <f t="shared" si="5"/>
        <v>23491</v>
      </c>
      <c r="AA76" s="52"/>
      <c r="AB76" s="52">
        <f>SUM(AB77:AB81)</f>
        <v>23491</v>
      </c>
      <c r="AC76" s="52"/>
      <c r="AD76" s="52">
        <f t="shared" si="6"/>
        <v>0</v>
      </c>
      <c r="AE76" s="52"/>
      <c r="AF76" s="52">
        <f>SUM(AF77:AF81)</f>
        <v>0</v>
      </c>
      <c r="AG76" s="52"/>
      <c r="AH76" s="52">
        <f t="shared" si="7"/>
        <v>0</v>
      </c>
      <c r="AI76" s="52"/>
      <c r="AJ76" s="52">
        <f>SUM(AJ77:AJ81)</f>
        <v>0</v>
      </c>
      <c r="AK76" s="52"/>
      <c r="AL76" s="52">
        <f t="shared" si="8"/>
        <v>0</v>
      </c>
      <c r="AM76" s="52"/>
      <c r="AN76" s="52">
        <f>SUM(AN77:AN81)</f>
        <v>0</v>
      </c>
      <c r="AO76" s="52"/>
    </row>
    <row r="77" spans="1:41" s="46" customFormat="1" ht="15.75" hidden="1" outlineLevel="1">
      <c r="A77" s="40"/>
      <c r="B77" s="41"/>
      <c r="C77" s="42"/>
      <c r="D77" s="43">
        <v>149</v>
      </c>
      <c r="E77" s="44" t="s">
        <v>39</v>
      </c>
      <c r="F77" s="45">
        <f t="shared" ref="F77:F140" si="15">G77+H77+I77</f>
        <v>4561</v>
      </c>
      <c r="G77" s="45"/>
      <c r="H77" s="45">
        <v>4561</v>
      </c>
      <c r="I77" s="45"/>
      <c r="J77" s="45">
        <f t="shared" ref="J77:J140" si="16">K77+L77+M77</f>
        <v>4561</v>
      </c>
      <c r="K77" s="45"/>
      <c r="L77" s="45">
        <v>4561</v>
      </c>
      <c r="M77" s="45"/>
      <c r="N77" s="45">
        <f t="shared" ref="N77:N140" si="17">O77+P77+Q77</f>
        <v>4561</v>
      </c>
      <c r="O77" s="45"/>
      <c r="P77" s="45">
        <v>4561</v>
      </c>
      <c r="Q77" s="45"/>
      <c r="R77" s="45">
        <f t="shared" ref="R77:R140" si="18">S77+T77+U77</f>
        <v>4404</v>
      </c>
      <c r="S77" s="45"/>
      <c r="T77" s="45">
        <v>4404</v>
      </c>
      <c r="U77" s="45"/>
      <c r="V77" s="45">
        <f t="shared" ref="V77:V140" si="19">W77+X77+Y77</f>
        <v>4404</v>
      </c>
      <c r="W77" s="45"/>
      <c r="X77" s="45">
        <v>4404</v>
      </c>
      <c r="Y77" s="45"/>
      <c r="Z77" s="45">
        <f t="shared" ref="Z77:Z140" si="20">AA77+AB77+AC77</f>
        <v>4404</v>
      </c>
      <c r="AA77" s="45"/>
      <c r="AB77" s="45">
        <v>4404</v>
      </c>
      <c r="AC77" s="45"/>
      <c r="AD77" s="45">
        <f t="shared" ref="AD77:AD140" si="21">AE77+AF77+AG77</f>
        <v>0</v>
      </c>
      <c r="AE77" s="45"/>
      <c r="AF77" s="45"/>
      <c r="AG77" s="45"/>
      <c r="AH77" s="45">
        <f t="shared" ref="AH77:AH140" si="22">AI77+AJ77+AK77</f>
        <v>0</v>
      </c>
      <c r="AI77" s="45"/>
      <c r="AJ77" s="45"/>
      <c r="AK77" s="45"/>
      <c r="AL77" s="45">
        <f t="shared" ref="AL77:AL140" si="23">AM77+AN77+AO77</f>
        <v>0</v>
      </c>
      <c r="AM77" s="45"/>
      <c r="AN77" s="45"/>
      <c r="AO77" s="45"/>
    </row>
    <row r="78" spans="1:41" s="46" customFormat="1" ht="15.75" hidden="1" outlineLevel="1">
      <c r="A78" s="40"/>
      <c r="B78" s="41"/>
      <c r="C78" s="42"/>
      <c r="D78" s="58" t="s">
        <v>40</v>
      </c>
      <c r="E78" s="48" t="s">
        <v>41</v>
      </c>
      <c r="F78" s="45">
        <f t="shared" si="15"/>
        <v>0</v>
      </c>
      <c r="G78" s="45"/>
      <c r="H78" s="45"/>
      <c r="I78" s="45"/>
      <c r="J78" s="45">
        <f t="shared" si="16"/>
        <v>0</v>
      </c>
      <c r="K78" s="45"/>
      <c r="L78" s="45"/>
      <c r="M78" s="45"/>
      <c r="N78" s="45">
        <f t="shared" si="17"/>
        <v>0</v>
      </c>
      <c r="O78" s="45"/>
      <c r="P78" s="45"/>
      <c r="Q78" s="45"/>
      <c r="R78" s="45">
        <f t="shared" si="18"/>
        <v>16392</v>
      </c>
      <c r="S78" s="45"/>
      <c r="T78" s="45">
        <v>16392</v>
      </c>
      <c r="U78" s="45"/>
      <c r="V78" s="45">
        <f t="shared" si="19"/>
        <v>16392</v>
      </c>
      <c r="W78" s="45"/>
      <c r="X78" s="45">
        <v>16392</v>
      </c>
      <c r="Y78" s="45"/>
      <c r="Z78" s="45">
        <f t="shared" si="20"/>
        <v>16392</v>
      </c>
      <c r="AA78" s="45"/>
      <c r="AB78" s="45">
        <v>16392</v>
      </c>
      <c r="AC78" s="45"/>
      <c r="AD78" s="45">
        <f t="shared" si="21"/>
        <v>0</v>
      </c>
      <c r="AE78" s="45"/>
      <c r="AF78" s="45"/>
      <c r="AG78" s="45"/>
      <c r="AH78" s="45">
        <f t="shared" si="22"/>
        <v>0</v>
      </c>
      <c r="AI78" s="45"/>
      <c r="AJ78" s="45"/>
      <c r="AK78" s="45"/>
      <c r="AL78" s="45">
        <f t="shared" si="23"/>
        <v>0</v>
      </c>
      <c r="AM78" s="45"/>
      <c r="AN78" s="45"/>
      <c r="AO78" s="45"/>
    </row>
    <row r="79" spans="1:41" s="46" customFormat="1" ht="15.75" hidden="1" outlineLevel="1">
      <c r="A79" s="40"/>
      <c r="B79" s="41"/>
      <c r="C79" s="42"/>
      <c r="D79" s="43">
        <v>159</v>
      </c>
      <c r="E79" s="44" t="s">
        <v>42</v>
      </c>
      <c r="F79" s="45">
        <f t="shared" si="15"/>
        <v>4000</v>
      </c>
      <c r="G79" s="45"/>
      <c r="H79" s="45">
        <v>4000</v>
      </c>
      <c r="I79" s="45"/>
      <c r="J79" s="45">
        <f t="shared" si="16"/>
        <v>4000</v>
      </c>
      <c r="K79" s="45"/>
      <c r="L79" s="45">
        <v>4000</v>
      </c>
      <c r="M79" s="45"/>
      <c r="N79" s="45">
        <f t="shared" si="17"/>
        <v>4000</v>
      </c>
      <c r="O79" s="45"/>
      <c r="P79" s="45">
        <v>4000</v>
      </c>
      <c r="Q79" s="45"/>
      <c r="R79" s="45">
        <f t="shared" si="18"/>
        <v>12531</v>
      </c>
      <c r="S79" s="45"/>
      <c r="T79" s="45">
        <v>12531</v>
      </c>
      <c r="U79" s="45"/>
      <c r="V79" s="45">
        <f t="shared" si="19"/>
        <v>12531</v>
      </c>
      <c r="W79" s="45"/>
      <c r="X79" s="45">
        <v>12531</v>
      </c>
      <c r="Y79" s="45"/>
      <c r="Z79" s="45">
        <f t="shared" si="20"/>
        <v>2695</v>
      </c>
      <c r="AA79" s="45"/>
      <c r="AB79" s="45">
        <v>2695</v>
      </c>
      <c r="AC79" s="45"/>
      <c r="AD79" s="45">
        <f t="shared" si="21"/>
        <v>0</v>
      </c>
      <c r="AE79" s="45"/>
      <c r="AF79" s="45"/>
      <c r="AG79" s="45"/>
      <c r="AH79" s="45">
        <f t="shared" si="22"/>
        <v>0</v>
      </c>
      <c r="AI79" s="45"/>
      <c r="AJ79" s="45"/>
      <c r="AK79" s="45"/>
      <c r="AL79" s="45">
        <f t="shared" si="23"/>
        <v>0</v>
      </c>
      <c r="AM79" s="45"/>
      <c r="AN79" s="45"/>
      <c r="AO79" s="45"/>
    </row>
    <row r="80" spans="1:41" s="46" customFormat="1" ht="15.75" hidden="1" outlineLevel="1">
      <c r="A80" s="40"/>
      <c r="B80" s="41"/>
      <c r="C80" s="42"/>
      <c r="D80" s="43">
        <v>416</v>
      </c>
      <c r="E80" s="44" t="s">
        <v>43</v>
      </c>
      <c r="F80" s="45">
        <f t="shared" si="15"/>
        <v>0</v>
      </c>
      <c r="G80" s="45"/>
      <c r="H80" s="45"/>
      <c r="I80" s="45"/>
      <c r="J80" s="45">
        <f t="shared" si="16"/>
        <v>0</v>
      </c>
      <c r="K80" s="45"/>
      <c r="L80" s="45"/>
      <c r="M80" s="45"/>
      <c r="N80" s="45">
        <f t="shared" si="17"/>
        <v>0</v>
      </c>
      <c r="O80" s="45"/>
      <c r="P80" s="45"/>
      <c r="Q80" s="45"/>
      <c r="R80" s="45">
        <f t="shared" si="18"/>
        <v>0</v>
      </c>
      <c r="S80" s="45"/>
      <c r="T80" s="45"/>
      <c r="U80" s="45"/>
      <c r="V80" s="45">
        <f t="shared" si="19"/>
        <v>0</v>
      </c>
      <c r="W80" s="45"/>
      <c r="X80" s="45"/>
      <c r="Y80" s="45"/>
      <c r="Z80" s="45">
        <f t="shared" si="20"/>
        <v>0</v>
      </c>
      <c r="AA80" s="45"/>
      <c r="AB80" s="45"/>
      <c r="AC80" s="45"/>
      <c r="AD80" s="45">
        <f t="shared" si="21"/>
        <v>0</v>
      </c>
      <c r="AE80" s="45"/>
      <c r="AF80" s="45"/>
      <c r="AG80" s="45"/>
      <c r="AH80" s="45">
        <f t="shared" si="22"/>
        <v>0</v>
      </c>
      <c r="AI80" s="45"/>
      <c r="AJ80" s="45"/>
      <c r="AK80" s="45"/>
      <c r="AL80" s="45">
        <f t="shared" si="23"/>
        <v>0</v>
      </c>
      <c r="AM80" s="45"/>
      <c r="AN80" s="45"/>
      <c r="AO80" s="45"/>
    </row>
    <row r="81" spans="1:41" s="46" customFormat="1" ht="15.75" hidden="1" outlineLevel="1">
      <c r="A81" s="40"/>
      <c r="B81" s="41"/>
      <c r="C81" s="42"/>
      <c r="D81" s="43">
        <v>419</v>
      </c>
      <c r="E81" s="44" t="s">
        <v>44</v>
      </c>
      <c r="F81" s="45">
        <f t="shared" si="15"/>
        <v>0</v>
      </c>
      <c r="G81" s="45"/>
      <c r="H81" s="45"/>
      <c r="I81" s="45"/>
      <c r="J81" s="45">
        <f t="shared" si="16"/>
        <v>0</v>
      </c>
      <c r="K81" s="45"/>
      <c r="L81" s="45"/>
      <c r="M81" s="45"/>
      <c r="N81" s="45">
        <f t="shared" si="17"/>
        <v>0</v>
      </c>
      <c r="O81" s="45"/>
      <c r="P81" s="45"/>
      <c r="Q81" s="45"/>
      <c r="R81" s="45">
        <f t="shared" si="18"/>
        <v>0</v>
      </c>
      <c r="S81" s="45"/>
      <c r="T81" s="45"/>
      <c r="U81" s="45"/>
      <c r="V81" s="45">
        <f t="shared" si="19"/>
        <v>0</v>
      </c>
      <c r="W81" s="45"/>
      <c r="X81" s="45"/>
      <c r="Y81" s="45"/>
      <c r="Z81" s="45">
        <f t="shared" si="20"/>
        <v>0</v>
      </c>
      <c r="AA81" s="45"/>
      <c r="AB81" s="45"/>
      <c r="AC81" s="45"/>
      <c r="AD81" s="45">
        <f t="shared" si="21"/>
        <v>0</v>
      </c>
      <c r="AE81" s="45"/>
      <c r="AF81" s="45"/>
      <c r="AG81" s="45"/>
      <c r="AH81" s="45">
        <f t="shared" si="22"/>
        <v>0</v>
      </c>
      <c r="AI81" s="45"/>
      <c r="AJ81" s="45"/>
      <c r="AK81" s="45"/>
      <c r="AL81" s="45">
        <f t="shared" si="23"/>
        <v>0</v>
      </c>
      <c r="AM81" s="45"/>
      <c r="AN81" s="45"/>
      <c r="AO81" s="45"/>
    </row>
    <row r="82" spans="1:41" s="53" customFormat="1" ht="15.75" hidden="1" outlineLevel="1">
      <c r="A82" s="49"/>
      <c r="B82" s="41"/>
      <c r="C82" s="55"/>
      <c r="D82" s="49"/>
      <c r="E82" s="51" t="s">
        <v>33</v>
      </c>
      <c r="F82" s="52">
        <f t="shared" si="15"/>
        <v>0</v>
      </c>
      <c r="G82" s="52"/>
      <c r="H82" s="52"/>
      <c r="I82" s="52"/>
      <c r="J82" s="52">
        <f t="shared" si="16"/>
        <v>0</v>
      </c>
      <c r="K82" s="52"/>
      <c r="L82" s="52"/>
      <c r="M82" s="52"/>
      <c r="N82" s="52">
        <f t="shared" si="17"/>
        <v>0</v>
      </c>
      <c r="O82" s="52"/>
      <c r="P82" s="52"/>
      <c r="Q82" s="52"/>
      <c r="R82" s="52">
        <f t="shared" si="18"/>
        <v>0</v>
      </c>
      <c r="S82" s="52"/>
      <c r="T82" s="52"/>
      <c r="U82" s="52"/>
      <c r="V82" s="52">
        <f t="shared" si="19"/>
        <v>0</v>
      </c>
      <c r="W82" s="52"/>
      <c r="X82" s="52"/>
      <c r="Y82" s="52"/>
      <c r="Z82" s="52">
        <f t="shared" si="20"/>
        <v>0</v>
      </c>
      <c r="AA82" s="52"/>
      <c r="AB82" s="52"/>
      <c r="AC82" s="52"/>
      <c r="AD82" s="52">
        <f t="shared" si="21"/>
        <v>0</v>
      </c>
      <c r="AE82" s="52"/>
      <c r="AF82" s="52"/>
      <c r="AG82" s="52"/>
      <c r="AH82" s="52">
        <f t="shared" si="22"/>
        <v>0</v>
      </c>
      <c r="AI82" s="52"/>
      <c r="AJ82" s="52"/>
      <c r="AK82" s="52"/>
      <c r="AL82" s="52">
        <f t="shared" si="23"/>
        <v>0</v>
      </c>
      <c r="AM82" s="52"/>
      <c r="AN82" s="52"/>
      <c r="AO82" s="52"/>
    </row>
    <row r="83" spans="1:41" s="46" customFormat="1" ht="15.75" hidden="1" outlineLevel="1">
      <c r="A83" s="40"/>
      <c r="B83" s="41"/>
      <c r="C83" s="42"/>
      <c r="D83" s="43">
        <v>149</v>
      </c>
      <c r="E83" s="44" t="s">
        <v>39</v>
      </c>
      <c r="F83" s="45">
        <f t="shared" si="15"/>
        <v>0</v>
      </c>
      <c r="G83" s="45"/>
      <c r="H83" s="45"/>
      <c r="I83" s="45"/>
      <c r="J83" s="45">
        <f t="shared" si="16"/>
        <v>0</v>
      </c>
      <c r="K83" s="45"/>
      <c r="L83" s="45"/>
      <c r="M83" s="45"/>
      <c r="N83" s="45">
        <f t="shared" si="17"/>
        <v>0</v>
      </c>
      <c r="O83" s="45"/>
      <c r="P83" s="45"/>
      <c r="Q83" s="45"/>
      <c r="R83" s="45">
        <f t="shared" si="18"/>
        <v>0</v>
      </c>
      <c r="S83" s="45"/>
      <c r="T83" s="45"/>
      <c r="U83" s="45"/>
      <c r="V83" s="45">
        <f t="shared" si="19"/>
        <v>0</v>
      </c>
      <c r="W83" s="45"/>
      <c r="X83" s="45"/>
      <c r="Y83" s="45"/>
      <c r="Z83" s="45">
        <f t="shared" si="20"/>
        <v>0</v>
      </c>
      <c r="AA83" s="45"/>
      <c r="AB83" s="45"/>
      <c r="AC83" s="45"/>
      <c r="AD83" s="45">
        <f t="shared" si="21"/>
        <v>0</v>
      </c>
      <c r="AE83" s="45"/>
      <c r="AF83" s="45"/>
      <c r="AG83" s="45"/>
      <c r="AH83" s="45">
        <f t="shared" si="22"/>
        <v>0</v>
      </c>
      <c r="AI83" s="45"/>
      <c r="AJ83" s="45"/>
      <c r="AK83" s="45"/>
      <c r="AL83" s="45">
        <f t="shared" si="23"/>
        <v>0</v>
      </c>
      <c r="AM83" s="45"/>
      <c r="AN83" s="45"/>
      <c r="AO83" s="45"/>
    </row>
    <row r="84" spans="1:41" s="46" customFormat="1" ht="15.75" hidden="1" outlineLevel="1">
      <c r="A84" s="40"/>
      <c r="B84" s="41"/>
      <c r="C84" s="42"/>
      <c r="D84" s="58" t="s">
        <v>40</v>
      </c>
      <c r="E84" s="48" t="s">
        <v>41</v>
      </c>
      <c r="F84" s="45">
        <f t="shared" si="15"/>
        <v>0</v>
      </c>
      <c r="G84" s="45"/>
      <c r="H84" s="45"/>
      <c r="I84" s="45"/>
      <c r="J84" s="45">
        <f t="shared" si="16"/>
        <v>0</v>
      </c>
      <c r="K84" s="45"/>
      <c r="L84" s="45"/>
      <c r="M84" s="45"/>
      <c r="N84" s="45">
        <f t="shared" si="17"/>
        <v>0</v>
      </c>
      <c r="O84" s="45"/>
      <c r="P84" s="45"/>
      <c r="Q84" s="45"/>
      <c r="R84" s="45">
        <f t="shared" si="18"/>
        <v>0</v>
      </c>
      <c r="S84" s="45"/>
      <c r="T84" s="45"/>
      <c r="U84" s="45"/>
      <c r="V84" s="45">
        <f t="shared" si="19"/>
        <v>0</v>
      </c>
      <c r="W84" s="45"/>
      <c r="X84" s="45"/>
      <c r="Y84" s="45"/>
      <c r="Z84" s="45">
        <f t="shared" si="20"/>
        <v>0</v>
      </c>
      <c r="AA84" s="45"/>
      <c r="AB84" s="45"/>
      <c r="AC84" s="45"/>
      <c r="AD84" s="45">
        <f t="shared" si="21"/>
        <v>0</v>
      </c>
      <c r="AE84" s="45"/>
      <c r="AF84" s="45"/>
      <c r="AG84" s="45"/>
      <c r="AH84" s="45">
        <f t="shared" si="22"/>
        <v>0</v>
      </c>
      <c r="AI84" s="45"/>
      <c r="AJ84" s="45"/>
      <c r="AK84" s="45"/>
      <c r="AL84" s="45">
        <f t="shared" si="23"/>
        <v>0</v>
      </c>
      <c r="AM84" s="45"/>
      <c r="AN84" s="45"/>
      <c r="AO84" s="45"/>
    </row>
    <row r="85" spans="1:41" s="46" customFormat="1" ht="15.75" hidden="1" outlineLevel="1">
      <c r="A85" s="40"/>
      <c r="B85" s="41"/>
      <c r="C85" s="42"/>
      <c r="D85" s="43">
        <v>159</v>
      </c>
      <c r="E85" s="44" t="s">
        <v>42</v>
      </c>
      <c r="F85" s="45">
        <f t="shared" si="15"/>
        <v>0</v>
      </c>
      <c r="G85" s="45"/>
      <c r="H85" s="45"/>
      <c r="I85" s="45"/>
      <c r="J85" s="45">
        <f t="shared" si="16"/>
        <v>0</v>
      </c>
      <c r="K85" s="45"/>
      <c r="L85" s="45"/>
      <c r="M85" s="45"/>
      <c r="N85" s="45">
        <f t="shared" si="17"/>
        <v>0</v>
      </c>
      <c r="O85" s="45"/>
      <c r="P85" s="45"/>
      <c r="Q85" s="45"/>
      <c r="R85" s="45">
        <f t="shared" si="18"/>
        <v>0</v>
      </c>
      <c r="S85" s="45"/>
      <c r="T85" s="45"/>
      <c r="U85" s="45"/>
      <c r="V85" s="45">
        <f t="shared" si="19"/>
        <v>0</v>
      </c>
      <c r="W85" s="45"/>
      <c r="X85" s="45"/>
      <c r="Y85" s="45"/>
      <c r="Z85" s="45">
        <f t="shared" si="20"/>
        <v>0</v>
      </c>
      <c r="AA85" s="45"/>
      <c r="AB85" s="45"/>
      <c r="AC85" s="45"/>
      <c r="AD85" s="45">
        <f t="shared" si="21"/>
        <v>0</v>
      </c>
      <c r="AE85" s="45"/>
      <c r="AF85" s="45"/>
      <c r="AG85" s="45"/>
      <c r="AH85" s="45">
        <f t="shared" si="22"/>
        <v>0</v>
      </c>
      <c r="AI85" s="45"/>
      <c r="AJ85" s="45"/>
      <c r="AK85" s="45"/>
      <c r="AL85" s="45">
        <f t="shared" si="23"/>
        <v>0</v>
      </c>
      <c r="AM85" s="45"/>
      <c r="AN85" s="45"/>
      <c r="AO85" s="45"/>
    </row>
    <row r="86" spans="1:41" s="46" customFormat="1" ht="15.75" hidden="1" outlineLevel="1">
      <c r="A86" s="40"/>
      <c r="B86" s="41"/>
      <c r="C86" s="42"/>
      <c r="D86" s="43">
        <v>416</v>
      </c>
      <c r="E86" s="44" t="s">
        <v>43</v>
      </c>
      <c r="F86" s="45">
        <f t="shared" si="15"/>
        <v>0</v>
      </c>
      <c r="G86" s="45"/>
      <c r="H86" s="45"/>
      <c r="I86" s="45"/>
      <c r="J86" s="45">
        <f t="shared" si="16"/>
        <v>0</v>
      </c>
      <c r="K86" s="45"/>
      <c r="L86" s="45"/>
      <c r="M86" s="45"/>
      <c r="N86" s="45">
        <f t="shared" si="17"/>
        <v>0</v>
      </c>
      <c r="O86" s="45"/>
      <c r="P86" s="45"/>
      <c r="Q86" s="45"/>
      <c r="R86" s="45">
        <f t="shared" si="18"/>
        <v>0</v>
      </c>
      <c r="S86" s="45"/>
      <c r="T86" s="45"/>
      <c r="U86" s="45"/>
      <c r="V86" s="45">
        <f t="shared" si="19"/>
        <v>0</v>
      </c>
      <c r="W86" s="45"/>
      <c r="X86" s="45"/>
      <c r="Y86" s="45"/>
      <c r="Z86" s="45">
        <f t="shared" si="20"/>
        <v>0</v>
      </c>
      <c r="AA86" s="45"/>
      <c r="AB86" s="45"/>
      <c r="AC86" s="45"/>
      <c r="AD86" s="45">
        <f t="shared" si="21"/>
        <v>0</v>
      </c>
      <c r="AE86" s="45"/>
      <c r="AF86" s="45"/>
      <c r="AG86" s="45"/>
      <c r="AH86" s="45">
        <f t="shared" si="22"/>
        <v>0</v>
      </c>
      <c r="AI86" s="45"/>
      <c r="AJ86" s="45"/>
      <c r="AK86" s="45"/>
      <c r="AL86" s="45">
        <f t="shared" si="23"/>
        <v>0</v>
      </c>
      <c r="AM86" s="45"/>
      <c r="AN86" s="45"/>
      <c r="AO86" s="45"/>
    </row>
    <row r="87" spans="1:41" s="46" customFormat="1" ht="15.75" hidden="1" outlineLevel="1">
      <c r="A87" s="40"/>
      <c r="B87" s="41"/>
      <c r="C87" s="42"/>
      <c r="D87" s="43">
        <v>419</v>
      </c>
      <c r="E87" s="44" t="s">
        <v>44</v>
      </c>
      <c r="F87" s="45">
        <f t="shared" si="15"/>
        <v>0</v>
      </c>
      <c r="G87" s="45"/>
      <c r="H87" s="45"/>
      <c r="I87" s="45"/>
      <c r="J87" s="45">
        <f t="shared" si="16"/>
        <v>0</v>
      </c>
      <c r="K87" s="45"/>
      <c r="L87" s="45"/>
      <c r="M87" s="45"/>
      <c r="N87" s="45">
        <f t="shared" si="17"/>
        <v>0</v>
      </c>
      <c r="O87" s="45"/>
      <c r="P87" s="45"/>
      <c r="Q87" s="45"/>
      <c r="R87" s="45">
        <f t="shared" si="18"/>
        <v>0</v>
      </c>
      <c r="S87" s="45"/>
      <c r="T87" s="45"/>
      <c r="U87" s="45"/>
      <c r="V87" s="45">
        <f t="shared" si="19"/>
        <v>0</v>
      </c>
      <c r="W87" s="45"/>
      <c r="X87" s="45"/>
      <c r="Y87" s="45"/>
      <c r="Z87" s="45">
        <f t="shared" si="20"/>
        <v>0</v>
      </c>
      <c r="AA87" s="45"/>
      <c r="AB87" s="45"/>
      <c r="AC87" s="45"/>
      <c r="AD87" s="45">
        <f t="shared" si="21"/>
        <v>0</v>
      </c>
      <c r="AE87" s="45"/>
      <c r="AF87" s="45"/>
      <c r="AG87" s="45"/>
      <c r="AH87" s="45">
        <f t="shared" si="22"/>
        <v>0</v>
      </c>
      <c r="AI87" s="45"/>
      <c r="AJ87" s="45"/>
      <c r="AK87" s="45"/>
      <c r="AL87" s="45">
        <f t="shared" si="23"/>
        <v>0</v>
      </c>
      <c r="AM87" s="45"/>
      <c r="AN87" s="45"/>
      <c r="AO87" s="45"/>
    </row>
    <row r="88" spans="1:41" s="53" customFormat="1" ht="15.75" hidden="1" outlineLevel="1">
      <c r="A88" s="49"/>
      <c r="B88" s="41"/>
      <c r="C88" s="55"/>
      <c r="D88" s="49"/>
      <c r="E88" s="51" t="s">
        <v>34</v>
      </c>
      <c r="F88" s="52">
        <f t="shared" si="15"/>
        <v>3393</v>
      </c>
      <c r="G88" s="52"/>
      <c r="H88" s="52"/>
      <c r="I88" s="52">
        <f>SUM(I89:I93)</f>
        <v>3393</v>
      </c>
      <c r="J88" s="52">
        <f t="shared" si="16"/>
        <v>3393</v>
      </c>
      <c r="K88" s="52"/>
      <c r="L88" s="52"/>
      <c r="M88" s="52">
        <f>SUM(M89:M93)</f>
        <v>3393</v>
      </c>
      <c r="N88" s="52">
        <f t="shared" si="17"/>
        <v>3393</v>
      </c>
      <c r="O88" s="52"/>
      <c r="P88" s="52"/>
      <c r="Q88" s="52">
        <f>SUM(Q89:Q93)</f>
        <v>3393</v>
      </c>
      <c r="R88" s="52">
        <f t="shared" si="18"/>
        <v>4013</v>
      </c>
      <c r="S88" s="52"/>
      <c r="T88" s="52"/>
      <c r="U88" s="52">
        <f>SUM(U89:U93)</f>
        <v>4013</v>
      </c>
      <c r="V88" s="52">
        <f t="shared" si="19"/>
        <v>4013</v>
      </c>
      <c r="W88" s="52"/>
      <c r="X88" s="52"/>
      <c r="Y88" s="52">
        <f>SUM(Y89:Y93)</f>
        <v>4013</v>
      </c>
      <c r="Z88" s="52">
        <f t="shared" si="20"/>
        <v>4013</v>
      </c>
      <c r="AA88" s="52"/>
      <c r="AB88" s="52"/>
      <c r="AC88" s="52">
        <f>SUM(AC89:AC93)</f>
        <v>4013</v>
      </c>
      <c r="AD88" s="52">
        <f t="shared" si="21"/>
        <v>0</v>
      </c>
      <c r="AE88" s="52"/>
      <c r="AF88" s="52"/>
      <c r="AG88" s="52">
        <f>SUM(AG89:AG93)</f>
        <v>0</v>
      </c>
      <c r="AH88" s="52">
        <f t="shared" si="22"/>
        <v>0</v>
      </c>
      <c r="AI88" s="52"/>
      <c r="AJ88" s="52"/>
      <c r="AK88" s="52">
        <f>SUM(AK89:AK93)</f>
        <v>0</v>
      </c>
      <c r="AL88" s="52">
        <f t="shared" si="23"/>
        <v>0</v>
      </c>
      <c r="AM88" s="52"/>
      <c r="AN88" s="52"/>
      <c r="AO88" s="52">
        <f>SUM(AO89:AO93)</f>
        <v>0</v>
      </c>
    </row>
    <row r="89" spans="1:41" s="46" customFormat="1" ht="15.75" hidden="1" outlineLevel="1">
      <c r="A89" s="40"/>
      <c r="B89" s="41"/>
      <c r="C89" s="42"/>
      <c r="D89" s="43">
        <v>149</v>
      </c>
      <c r="E89" s="44" t="s">
        <v>39</v>
      </c>
      <c r="F89" s="45">
        <f t="shared" si="15"/>
        <v>2893</v>
      </c>
      <c r="G89" s="45"/>
      <c r="H89" s="45"/>
      <c r="I89" s="45">
        <v>2893</v>
      </c>
      <c r="J89" s="45">
        <f t="shared" si="16"/>
        <v>2893</v>
      </c>
      <c r="K89" s="45"/>
      <c r="L89" s="45"/>
      <c r="M89" s="45">
        <v>2893</v>
      </c>
      <c r="N89" s="45">
        <f t="shared" si="17"/>
        <v>2893</v>
      </c>
      <c r="O89" s="45"/>
      <c r="P89" s="45"/>
      <c r="Q89" s="45">
        <v>2893</v>
      </c>
      <c r="R89" s="45">
        <f t="shared" si="18"/>
        <v>3203</v>
      </c>
      <c r="S89" s="45"/>
      <c r="T89" s="45"/>
      <c r="U89" s="45">
        <v>3203</v>
      </c>
      <c r="V89" s="45">
        <f t="shared" si="19"/>
        <v>3203</v>
      </c>
      <c r="W89" s="45"/>
      <c r="X89" s="45"/>
      <c r="Y89" s="45">
        <v>3203</v>
      </c>
      <c r="Z89" s="45">
        <f t="shared" si="20"/>
        <v>3203</v>
      </c>
      <c r="AA89" s="45"/>
      <c r="AB89" s="45"/>
      <c r="AC89" s="45">
        <v>3203</v>
      </c>
      <c r="AD89" s="45">
        <f t="shared" si="21"/>
        <v>0</v>
      </c>
      <c r="AE89" s="45"/>
      <c r="AF89" s="45"/>
      <c r="AG89" s="45"/>
      <c r="AH89" s="45">
        <f t="shared" si="22"/>
        <v>0</v>
      </c>
      <c r="AI89" s="45"/>
      <c r="AJ89" s="45"/>
      <c r="AK89" s="45"/>
      <c r="AL89" s="45">
        <f t="shared" si="23"/>
        <v>0</v>
      </c>
      <c r="AM89" s="45"/>
      <c r="AN89" s="45"/>
      <c r="AO89" s="45"/>
    </row>
    <row r="90" spans="1:41" s="46" customFormat="1" ht="15.75" hidden="1" outlineLevel="1">
      <c r="A90" s="40"/>
      <c r="B90" s="41"/>
      <c r="C90" s="42"/>
      <c r="D90" s="58" t="s">
        <v>40</v>
      </c>
      <c r="E90" s="48" t="s">
        <v>41</v>
      </c>
      <c r="F90" s="45">
        <f t="shared" si="15"/>
        <v>0</v>
      </c>
      <c r="G90" s="45"/>
      <c r="H90" s="45"/>
      <c r="I90" s="45"/>
      <c r="J90" s="45">
        <f t="shared" si="16"/>
        <v>0</v>
      </c>
      <c r="K90" s="45"/>
      <c r="L90" s="45"/>
      <c r="M90" s="45"/>
      <c r="N90" s="45">
        <f t="shared" si="17"/>
        <v>0</v>
      </c>
      <c r="O90" s="45"/>
      <c r="P90" s="45"/>
      <c r="Q90" s="45"/>
      <c r="R90" s="45">
        <f t="shared" si="18"/>
        <v>0</v>
      </c>
      <c r="S90" s="45"/>
      <c r="T90" s="45"/>
      <c r="U90" s="45"/>
      <c r="V90" s="45">
        <f t="shared" si="19"/>
        <v>0</v>
      </c>
      <c r="W90" s="45"/>
      <c r="X90" s="45"/>
      <c r="Y90" s="45"/>
      <c r="Z90" s="45">
        <f t="shared" si="20"/>
        <v>0</v>
      </c>
      <c r="AA90" s="45"/>
      <c r="AB90" s="45"/>
      <c r="AC90" s="45"/>
      <c r="AD90" s="45">
        <f t="shared" si="21"/>
        <v>0</v>
      </c>
      <c r="AE90" s="45"/>
      <c r="AF90" s="45"/>
      <c r="AG90" s="45"/>
      <c r="AH90" s="45">
        <f t="shared" si="22"/>
        <v>0</v>
      </c>
      <c r="AI90" s="45"/>
      <c r="AJ90" s="45"/>
      <c r="AK90" s="45"/>
      <c r="AL90" s="45">
        <f t="shared" si="23"/>
        <v>0</v>
      </c>
      <c r="AM90" s="45"/>
      <c r="AN90" s="45"/>
      <c r="AO90" s="45"/>
    </row>
    <row r="91" spans="1:41" s="46" customFormat="1" ht="15.75" hidden="1" outlineLevel="1">
      <c r="A91" s="40"/>
      <c r="B91" s="41"/>
      <c r="C91" s="42"/>
      <c r="D91" s="43">
        <v>159</v>
      </c>
      <c r="E91" s="44" t="s">
        <v>42</v>
      </c>
      <c r="F91" s="45">
        <f t="shared" si="15"/>
        <v>500</v>
      </c>
      <c r="G91" s="45"/>
      <c r="H91" s="45"/>
      <c r="I91" s="45">
        <v>500</v>
      </c>
      <c r="J91" s="45">
        <f t="shared" si="16"/>
        <v>500</v>
      </c>
      <c r="K91" s="45"/>
      <c r="L91" s="45"/>
      <c r="M91" s="45">
        <v>500</v>
      </c>
      <c r="N91" s="45">
        <f t="shared" si="17"/>
        <v>500</v>
      </c>
      <c r="O91" s="45"/>
      <c r="P91" s="45"/>
      <c r="Q91" s="45">
        <v>500</v>
      </c>
      <c r="R91" s="45">
        <f t="shared" si="18"/>
        <v>810</v>
      </c>
      <c r="S91" s="45"/>
      <c r="T91" s="45"/>
      <c r="U91" s="45">
        <v>810</v>
      </c>
      <c r="V91" s="45">
        <f t="shared" si="19"/>
        <v>810</v>
      </c>
      <c r="W91" s="45"/>
      <c r="X91" s="45"/>
      <c r="Y91" s="45">
        <v>810</v>
      </c>
      <c r="Z91" s="45">
        <f t="shared" si="20"/>
        <v>810</v>
      </c>
      <c r="AA91" s="45"/>
      <c r="AB91" s="45"/>
      <c r="AC91" s="45">
        <v>810</v>
      </c>
      <c r="AD91" s="45">
        <f t="shared" si="21"/>
        <v>0</v>
      </c>
      <c r="AE91" s="45"/>
      <c r="AF91" s="45"/>
      <c r="AG91" s="45"/>
      <c r="AH91" s="45">
        <f t="shared" si="22"/>
        <v>0</v>
      </c>
      <c r="AI91" s="45"/>
      <c r="AJ91" s="45"/>
      <c r="AK91" s="45"/>
      <c r="AL91" s="45">
        <f t="shared" si="23"/>
        <v>0</v>
      </c>
      <c r="AM91" s="45"/>
      <c r="AN91" s="45"/>
      <c r="AO91" s="45"/>
    </row>
    <row r="92" spans="1:41" s="46" customFormat="1" ht="15.75" hidden="1" outlineLevel="1">
      <c r="A92" s="40"/>
      <c r="B92" s="41"/>
      <c r="C92" s="42"/>
      <c r="D92" s="43">
        <v>416</v>
      </c>
      <c r="E92" s="44" t="s">
        <v>43</v>
      </c>
      <c r="F92" s="45">
        <f t="shared" si="15"/>
        <v>0</v>
      </c>
      <c r="G92" s="45"/>
      <c r="H92" s="45"/>
      <c r="I92" s="45"/>
      <c r="J92" s="45">
        <f t="shared" si="16"/>
        <v>0</v>
      </c>
      <c r="K92" s="45"/>
      <c r="L92" s="45"/>
      <c r="M92" s="45"/>
      <c r="N92" s="45">
        <f t="shared" si="17"/>
        <v>0</v>
      </c>
      <c r="O92" s="45"/>
      <c r="P92" s="45"/>
      <c r="Q92" s="45"/>
      <c r="R92" s="45">
        <f t="shared" si="18"/>
        <v>0</v>
      </c>
      <c r="S92" s="45"/>
      <c r="T92" s="45"/>
      <c r="U92" s="45"/>
      <c r="V92" s="45">
        <f t="shared" si="19"/>
        <v>0</v>
      </c>
      <c r="W92" s="45"/>
      <c r="X92" s="45"/>
      <c r="Y92" s="45"/>
      <c r="Z92" s="45">
        <f t="shared" si="20"/>
        <v>0</v>
      </c>
      <c r="AA92" s="45"/>
      <c r="AB92" s="45"/>
      <c r="AC92" s="45"/>
      <c r="AD92" s="45">
        <f t="shared" si="21"/>
        <v>0</v>
      </c>
      <c r="AE92" s="45"/>
      <c r="AF92" s="45"/>
      <c r="AG92" s="45"/>
      <c r="AH92" s="45">
        <f t="shared" si="22"/>
        <v>0</v>
      </c>
      <c r="AI92" s="45"/>
      <c r="AJ92" s="45"/>
      <c r="AK92" s="45"/>
      <c r="AL92" s="45">
        <f t="shared" si="23"/>
        <v>0</v>
      </c>
      <c r="AM92" s="45"/>
      <c r="AN92" s="45"/>
      <c r="AO92" s="45"/>
    </row>
    <row r="93" spans="1:41" s="46" customFormat="1" ht="15.75" hidden="1" outlineLevel="1">
      <c r="A93" s="40"/>
      <c r="B93" s="41"/>
      <c r="C93" s="42"/>
      <c r="D93" s="43">
        <v>419</v>
      </c>
      <c r="E93" s="44" t="s">
        <v>44</v>
      </c>
      <c r="F93" s="45">
        <f t="shared" si="15"/>
        <v>0</v>
      </c>
      <c r="G93" s="45"/>
      <c r="H93" s="45"/>
      <c r="I93" s="45"/>
      <c r="J93" s="45">
        <f t="shared" si="16"/>
        <v>0</v>
      </c>
      <c r="K93" s="45"/>
      <c r="L93" s="45"/>
      <c r="M93" s="45"/>
      <c r="N93" s="45">
        <f t="shared" si="17"/>
        <v>0</v>
      </c>
      <c r="O93" s="45"/>
      <c r="P93" s="45"/>
      <c r="Q93" s="45"/>
      <c r="R93" s="45">
        <f t="shared" si="18"/>
        <v>0</v>
      </c>
      <c r="S93" s="45"/>
      <c r="T93" s="45"/>
      <c r="U93" s="45"/>
      <c r="V93" s="45">
        <f t="shared" si="19"/>
        <v>0</v>
      </c>
      <c r="W93" s="45"/>
      <c r="X93" s="45"/>
      <c r="Y93" s="45"/>
      <c r="Z93" s="45">
        <f t="shared" si="20"/>
        <v>0</v>
      </c>
      <c r="AA93" s="45"/>
      <c r="AB93" s="45"/>
      <c r="AC93" s="45"/>
      <c r="AD93" s="45">
        <f t="shared" si="21"/>
        <v>0</v>
      </c>
      <c r="AE93" s="45"/>
      <c r="AF93" s="45"/>
      <c r="AG93" s="45"/>
      <c r="AH93" s="45">
        <f t="shared" si="22"/>
        <v>0</v>
      </c>
      <c r="AI93" s="45"/>
      <c r="AJ93" s="45"/>
      <c r="AK93" s="45"/>
      <c r="AL93" s="45">
        <f t="shared" si="23"/>
        <v>0</v>
      </c>
      <c r="AM93" s="45"/>
      <c r="AN93" s="45"/>
      <c r="AO93" s="45"/>
    </row>
    <row r="94" spans="1:41" s="53" customFormat="1" ht="15.75" hidden="1" outlineLevel="1">
      <c r="A94" s="49"/>
      <c r="B94" s="41"/>
      <c r="C94" s="55"/>
      <c r="D94" s="49"/>
      <c r="E94" s="51" t="s">
        <v>35</v>
      </c>
      <c r="F94" s="52">
        <f t="shared" si="15"/>
        <v>3136</v>
      </c>
      <c r="G94" s="52"/>
      <c r="H94" s="52"/>
      <c r="I94" s="52">
        <f>SUM(I95:I99)</f>
        <v>3136</v>
      </c>
      <c r="J94" s="52">
        <f t="shared" si="16"/>
        <v>3136</v>
      </c>
      <c r="K94" s="52"/>
      <c r="L94" s="52"/>
      <c r="M94" s="52">
        <f>SUM(M95:M99)</f>
        <v>3136</v>
      </c>
      <c r="N94" s="52">
        <f t="shared" si="17"/>
        <v>3136</v>
      </c>
      <c r="O94" s="52"/>
      <c r="P94" s="52"/>
      <c r="Q94" s="52">
        <f>SUM(Q95:Q99)</f>
        <v>3136</v>
      </c>
      <c r="R94" s="52">
        <f t="shared" si="18"/>
        <v>3756</v>
      </c>
      <c r="S94" s="52"/>
      <c r="T94" s="52"/>
      <c r="U94" s="52">
        <f>SUM(U95:U99)</f>
        <v>3756</v>
      </c>
      <c r="V94" s="52">
        <f t="shared" si="19"/>
        <v>3756</v>
      </c>
      <c r="W94" s="52"/>
      <c r="X94" s="52"/>
      <c r="Y94" s="52">
        <f>SUM(Y95:Y99)</f>
        <v>3756</v>
      </c>
      <c r="Z94" s="52">
        <f t="shared" si="20"/>
        <v>3756</v>
      </c>
      <c r="AA94" s="52"/>
      <c r="AB94" s="52"/>
      <c r="AC94" s="52">
        <f>SUM(AC95:AC99)</f>
        <v>3756</v>
      </c>
      <c r="AD94" s="52">
        <f t="shared" si="21"/>
        <v>0</v>
      </c>
      <c r="AE94" s="52"/>
      <c r="AF94" s="52"/>
      <c r="AG94" s="52">
        <f>SUM(AG95:AG99)</f>
        <v>0</v>
      </c>
      <c r="AH94" s="52">
        <f t="shared" si="22"/>
        <v>0</v>
      </c>
      <c r="AI94" s="52"/>
      <c r="AJ94" s="52"/>
      <c r="AK94" s="52">
        <f>SUM(AK95:AK99)</f>
        <v>0</v>
      </c>
      <c r="AL94" s="52">
        <f t="shared" si="23"/>
        <v>0</v>
      </c>
      <c r="AM94" s="52"/>
      <c r="AN94" s="52"/>
      <c r="AO94" s="52">
        <f>SUM(AO95:AO99)</f>
        <v>0</v>
      </c>
    </row>
    <row r="95" spans="1:41" s="46" customFormat="1" ht="15.75" hidden="1" outlineLevel="1">
      <c r="A95" s="40"/>
      <c r="B95" s="41"/>
      <c r="C95" s="42"/>
      <c r="D95" s="43">
        <v>149</v>
      </c>
      <c r="E95" s="44" t="s">
        <v>39</v>
      </c>
      <c r="F95" s="45">
        <f t="shared" si="15"/>
        <v>2636</v>
      </c>
      <c r="G95" s="45"/>
      <c r="H95" s="45"/>
      <c r="I95" s="45">
        <v>2636</v>
      </c>
      <c r="J95" s="45">
        <f t="shared" si="16"/>
        <v>2636</v>
      </c>
      <c r="K95" s="45"/>
      <c r="L95" s="45"/>
      <c r="M95" s="45">
        <v>2636</v>
      </c>
      <c r="N95" s="45">
        <f t="shared" si="17"/>
        <v>2636</v>
      </c>
      <c r="O95" s="45"/>
      <c r="P95" s="45"/>
      <c r="Q95" s="45">
        <v>2636</v>
      </c>
      <c r="R95" s="45">
        <f t="shared" si="18"/>
        <v>2946</v>
      </c>
      <c r="S95" s="45"/>
      <c r="T95" s="45"/>
      <c r="U95" s="45">
        <v>2946</v>
      </c>
      <c r="V95" s="45">
        <f t="shared" si="19"/>
        <v>2946</v>
      </c>
      <c r="W95" s="45"/>
      <c r="X95" s="45"/>
      <c r="Y95" s="45">
        <v>2946</v>
      </c>
      <c r="Z95" s="45">
        <f t="shared" si="20"/>
        <v>2946</v>
      </c>
      <c r="AA95" s="45"/>
      <c r="AB95" s="45"/>
      <c r="AC95" s="45">
        <v>2946</v>
      </c>
      <c r="AD95" s="45">
        <f t="shared" si="21"/>
        <v>0</v>
      </c>
      <c r="AE95" s="45"/>
      <c r="AF95" s="45"/>
      <c r="AG95" s="45"/>
      <c r="AH95" s="45">
        <f t="shared" si="22"/>
        <v>0</v>
      </c>
      <c r="AI95" s="45"/>
      <c r="AJ95" s="45"/>
      <c r="AK95" s="45"/>
      <c r="AL95" s="45">
        <f t="shared" si="23"/>
        <v>0</v>
      </c>
      <c r="AM95" s="45"/>
      <c r="AN95" s="45"/>
      <c r="AO95" s="45"/>
    </row>
    <row r="96" spans="1:41" s="46" customFormat="1" ht="15.75" hidden="1" outlineLevel="1">
      <c r="A96" s="40"/>
      <c r="B96" s="41"/>
      <c r="C96" s="42"/>
      <c r="D96" s="58" t="s">
        <v>40</v>
      </c>
      <c r="E96" s="48" t="s">
        <v>41</v>
      </c>
      <c r="F96" s="45">
        <f t="shared" si="15"/>
        <v>0</v>
      </c>
      <c r="G96" s="45"/>
      <c r="H96" s="45"/>
      <c r="I96" s="45"/>
      <c r="J96" s="45">
        <f t="shared" si="16"/>
        <v>0</v>
      </c>
      <c r="K96" s="45"/>
      <c r="L96" s="45"/>
      <c r="M96" s="45"/>
      <c r="N96" s="45">
        <f t="shared" si="17"/>
        <v>0</v>
      </c>
      <c r="O96" s="45"/>
      <c r="P96" s="45"/>
      <c r="Q96" s="45"/>
      <c r="R96" s="45">
        <f t="shared" si="18"/>
        <v>0</v>
      </c>
      <c r="S96" s="45"/>
      <c r="T96" s="45"/>
      <c r="U96" s="45"/>
      <c r="V96" s="45">
        <f t="shared" si="19"/>
        <v>0</v>
      </c>
      <c r="W96" s="45"/>
      <c r="X96" s="45"/>
      <c r="Y96" s="45"/>
      <c r="Z96" s="45">
        <f t="shared" si="20"/>
        <v>0</v>
      </c>
      <c r="AA96" s="45"/>
      <c r="AB96" s="45"/>
      <c r="AC96" s="45"/>
      <c r="AD96" s="45">
        <f t="shared" si="21"/>
        <v>0</v>
      </c>
      <c r="AE96" s="45"/>
      <c r="AF96" s="45"/>
      <c r="AG96" s="45"/>
      <c r="AH96" s="45">
        <f t="shared" si="22"/>
        <v>0</v>
      </c>
      <c r="AI96" s="45"/>
      <c r="AJ96" s="45"/>
      <c r="AK96" s="45"/>
      <c r="AL96" s="45">
        <f t="shared" si="23"/>
        <v>0</v>
      </c>
      <c r="AM96" s="45"/>
      <c r="AN96" s="45"/>
      <c r="AO96" s="45"/>
    </row>
    <row r="97" spans="1:41" s="46" customFormat="1" ht="15.75" hidden="1" outlineLevel="1">
      <c r="A97" s="40"/>
      <c r="B97" s="41"/>
      <c r="C97" s="42"/>
      <c r="D97" s="43">
        <v>159</v>
      </c>
      <c r="E97" s="44" t="s">
        <v>42</v>
      </c>
      <c r="F97" s="45">
        <f t="shared" si="15"/>
        <v>500</v>
      </c>
      <c r="G97" s="45"/>
      <c r="H97" s="45"/>
      <c r="I97" s="45">
        <v>500</v>
      </c>
      <c r="J97" s="45">
        <f t="shared" si="16"/>
        <v>500</v>
      </c>
      <c r="K97" s="45"/>
      <c r="L97" s="45"/>
      <c r="M97" s="45">
        <v>500</v>
      </c>
      <c r="N97" s="45">
        <f t="shared" si="17"/>
        <v>500</v>
      </c>
      <c r="O97" s="45"/>
      <c r="P97" s="45"/>
      <c r="Q97" s="45">
        <v>500</v>
      </c>
      <c r="R97" s="45">
        <f t="shared" si="18"/>
        <v>810</v>
      </c>
      <c r="S97" s="45"/>
      <c r="T97" s="45"/>
      <c r="U97" s="45">
        <v>810</v>
      </c>
      <c r="V97" s="45">
        <f t="shared" si="19"/>
        <v>810</v>
      </c>
      <c r="W97" s="45"/>
      <c r="X97" s="45"/>
      <c r="Y97" s="45">
        <v>810</v>
      </c>
      <c r="Z97" s="45">
        <f t="shared" si="20"/>
        <v>810</v>
      </c>
      <c r="AA97" s="45"/>
      <c r="AB97" s="45"/>
      <c r="AC97" s="45">
        <v>810</v>
      </c>
      <c r="AD97" s="45">
        <f t="shared" si="21"/>
        <v>0</v>
      </c>
      <c r="AE97" s="45"/>
      <c r="AF97" s="45"/>
      <c r="AG97" s="45"/>
      <c r="AH97" s="45">
        <f t="shared" si="22"/>
        <v>0</v>
      </c>
      <c r="AI97" s="45"/>
      <c r="AJ97" s="45"/>
      <c r="AK97" s="45"/>
      <c r="AL97" s="45">
        <f t="shared" si="23"/>
        <v>0</v>
      </c>
      <c r="AM97" s="45"/>
      <c r="AN97" s="45"/>
      <c r="AO97" s="45"/>
    </row>
    <row r="98" spans="1:41" s="46" customFormat="1" ht="15.75" hidden="1" outlineLevel="1">
      <c r="A98" s="40"/>
      <c r="B98" s="41"/>
      <c r="C98" s="42"/>
      <c r="D98" s="43">
        <v>416</v>
      </c>
      <c r="E98" s="44" t="s">
        <v>43</v>
      </c>
      <c r="F98" s="45">
        <f t="shared" si="15"/>
        <v>0</v>
      </c>
      <c r="G98" s="45"/>
      <c r="H98" s="45"/>
      <c r="I98" s="45"/>
      <c r="J98" s="45">
        <f t="shared" si="16"/>
        <v>0</v>
      </c>
      <c r="K98" s="45"/>
      <c r="L98" s="45"/>
      <c r="M98" s="45"/>
      <c r="N98" s="45">
        <f t="shared" si="17"/>
        <v>0</v>
      </c>
      <c r="O98" s="45"/>
      <c r="P98" s="45"/>
      <c r="Q98" s="45"/>
      <c r="R98" s="45">
        <f t="shared" si="18"/>
        <v>0</v>
      </c>
      <c r="S98" s="45"/>
      <c r="T98" s="45"/>
      <c r="U98" s="45"/>
      <c r="V98" s="45">
        <f t="shared" si="19"/>
        <v>0</v>
      </c>
      <c r="W98" s="45"/>
      <c r="X98" s="45"/>
      <c r="Y98" s="45"/>
      <c r="Z98" s="45">
        <f t="shared" si="20"/>
        <v>0</v>
      </c>
      <c r="AA98" s="45"/>
      <c r="AB98" s="45"/>
      <c r="AC98" s="45"/>
      <c r="AD98" s="45">
        <f t="shared" si="21"/>
        <v>0</v>
      </c>
      <c r="AE98" s="45"/>
      <c r="AF98" s="45"/>
      <c r="AG98" s="45"/>
      <c r="AH98" s="45">
        <f t="shared" si="22"/>
        <v>0</v>
      </c>
      <c r="AI98" s="45"/>
      <c r="AJ98" s="45"/>
      <c r="AK98" s="45"/>
      <c r="AL98" s="45">
        <f t="shared" si="23"/>
        <v>0</v>
      </c>
      <c r="AM98" s="45"/>
      <c r="AN98" s="45"/>
      <c r="AO98" s="45"/>
    </row>
    <row r="99" spans="1:41" s="46" customFormat="1" ht="15.75" hidden="1" outlineLevel="1">
      <c r="A99" s="40"/>
      <c r="B99" s="41"/>
      <c r="C99" s="42"/>
      <c r="D99" s="43">
        <v>419</v>
      </c>
      <c r="E99" s="44" t="s">
        <v>44</v>
      </c>
      <c r="F99" s="45">
        <f t="shared" si="15"/>
        <v>0</v>
      </c>
      <c r="G99" s="45"/>
      <c r="H99" s="45"/>
      <c r="I99" s="45"/>
      <c r="J99" s="45">
        <f t="shared" si="16"/>
        <v>0</v>
      </c>
      <c r="K99" s="45"/>
      <c r="L99" s="45"/>
      <c r="M99" s="45"/>
      <c r="N99" s="45">
        <f t="shared" si="17"/>
        <v>0</v>
      </c>
      <c r="O99" s="45"/>
      <c r="P99" s="45"/>
      <c r="Q99" s="45"/>
      <c r="R99" s="45">
        <f t="shared" si="18"/>
        <v>0</v>
      </c>
      <c r="S99" s="45"/>
      <c r="T99" s="45"/>
      <c r="U99" s="45"/>
      <c r="V99" s="45">
        <f t="shared" si="19"/>
        <v>0</v>
      </c>
      <c r="W99" s="45"/>
      <c r="X99" s="45"/>
      <c r="Y99" s="45"/>
      <c r="Z99" s="45">
        <f t="shared" si="20"/>
        <v>0</v>
      </c>
      <c r="AA99" s="45"/>
      <c r="AB99" s="45"/>
      <c r="AC99" s="45"/>
      <c r="AD99" s="45">
        <f t="shared" si="21"/>
        <v>0</v>
      </c>
      <c r="AE99" s="45"/>
      <c r="AF99" s="45"/>
      <c r="AG99" s="45"/>
      <c r="AH99" s="45">
        <f t="shared" si="22"/>
        <v>0</v>
      </c>
      <c r="AI99" s="45"/>
      <c r="AJ99" s="45"/>
      <c r="AK99" s="45"/>
      <c r="AL99" s="45">
        <f t="shared" si="23"/>
        <v>0</v>
      </c>
      <c r="AM99" s="45"/>
      <c r="AN99" s="45"/>
      <c r="AO99" s="45"/>
    </row>
    <row r="100" spans="1:41" s="39" customFormat="1" ht="47.25" collapsed="1">
      <c r="A100" s="34"/>
      <c r="B100" s="35"/>
      <c r="C100" s="36">
        <v>106</v>
      </c>
      <c r="D100" s="34"/>
      <c r="E100" s="37" t="s">
        <v>46</v>
      </c>
      <c r="F100" s="38">
        <f t="shared" si="15"/>
        <v>3057386</v>
      </c>
      <c r="G100" s="38">
        <f>G101</f>
        <v>3057386</v>
      </c>
      <c r="H100" s="38"/>
      <c r="I100" s="38"/>
      <c r="J100" s="38">
        <f t="shared" si="16"/>
        <v>3851586</v>
      </c>
      <c r="K100" s="38">
        <f>K101</f>
        <v>3851586</v>
      </c>
      <c r="L100" s="38"/>
      <c r="M100" s="38"/>
      <c r="N100" s="38">
        <f t="shared" si="17"/>
        <v>3851631</v>
      </c>
      <c r="O100" s="38">
        <f>O101</f>
        <v>3851631</v>
      </c>
      <c r="P100" s="38"/>
      <c r="Q100" s="38"/>
      <c r="R100" s="38">
        <f t="shared" si="18"/>
        <v>3851586</v>
      </c>
      <c r="S100" s="38">
        <v>3851586</v>
      </c>
      <c r="T100" s="38"/>
      <c r="U100" s="38"/>
      <c r="V100" s="38">
        <f t="shared" si="19"/>
        <v>3851631</v>
      </c>
      <c r="W100" s="38">
        <f>W101</f>
        <v>3851631</v>
      </c>
      <c r="X100" s="38"/>
      <c r="Y100" s="38"/>
      <c r="Z100" s="38">
        <f t="shared" si="20"/>
        <v>3851631</v>
      </c>
      <c r="AA100" s="38">
        <f>AA101</f>
        <v>3851631</v>
      </c>
      <c r="AB100" s="38"/>
      <c r="AC100" s="38"/>
      <c r="AD100" s="38">
        <f t="shared" si="21"/>
        <v>0</v>
      </c>
      <c r="AE100" s="38"/>
      <c r="AF100" s="38"/>
      <c r="AG100" s="38"/>
      <c r="AH100" s="38">
        <f t="shared" si="22"/>
        <v>0</v>
      </c>
      <c r="AI100" s="38">
        <f>AI101</f>
        <v>0</v>
      </c>
      <c r="AJ100" s="38"/>
      <c r="AK100" s="38"/>
      <c r="AL100" s="38">
        <f t="shared" si="23"/>
        <v>0</v>
      </c>
      <c r="AM100" s="38">
        <f>AM101</f>
        <v>0</v>
      </c>
      <c r="AN100" s="38"/>
      <c r="AO100" s="38"/>
    </row>
    <row r="101" spans="1:41" s="46" customFormat="1" ht="31.5" hidden="1">
      <c r="A101" s="40"/>
      <c r="B101" s="41"/>
      <c r="C101" s="42"/>
      <c r="D101" s="40">
        <v>418</v>
      </c>
      <c r="E101" s="44" t="s">
        <v>47</v>
      </c>
      <c r="F101" s="45">
        <f t="shared" si="15"/>
        <v>3057386</v>
      </c>
      <c r="G101" s="45">
        <v>3057386</v>
      </c>
      <c r="H101" s="45"/>
      <c r="I101" s="45"/>
      <c r="J101" s="45">
        <f t="shared" si="16"/>
        <v>3851586</v>
      </c>
      <c r="K101" s="45">
        <v>3851586</v>
      </c>
      <c r="L101" s="45"/>
      <c r="M101" s="45"/>
      <c r="N101" s="45">
        <f t="shared" si="17"/>
        <v>3851631</v>
      </c>
      <c r="O101" s="45">
        <v>3851631</v>
      </c>
      <c r="P101" s="45"/>
      <c r="Q101" s="45"/>
      <c r="R101" s="45">
        <f t="shared" si="18"/>
        <v>3851631</v>
      </c>
      <c r="S101" s="45">
        <v>3851631</v>
      </c>
      <c r="T101" s="45"/>
      <c r="U101" s="45"/>
      <c r="V101" s="45">
        <f t="shared" si="19"/>
        <v>3851631</v>
      </c>
      <c r="W101" s="45">
        <v>3851631</v>
      </c>
      <c r="X101" s="45"/>
      <c r="Y101" s="45"/>
      <c r="Z101" s="45">
        <f t="shared" si="20"/>
        <v>3851631</v>
      </c>
      <c r="AA101" s="45">
        <v>3851631</v>
      </c>
      <c r="AB101" s="45"/>
      <c r="AC101" s="45"/>
      <c r="AD101" s="45">
        <f t="shared" si="21"/>
        <v>0</v>
      </c>
      <c r="AE101" s="45"/>
      <c r="AF101" s="45"/>
      <c r="AG101" s="45"/>
      <c r="AH101" s="45">
        <f t="shared" si="22"/>
        <v>0</v>
      </c>
      <c r="AI101" s="45"/>
      <c r="AJ101" s="45"/>
      <c r="AK101" s="45"/>
      <c r="AL101" s="45">
        <f t="shared" si="23"/>
        <v>0</v>
      </c>
      <c r="AM101" s="45"/>
      <c r="AN101" s="45"/>
      <c r="AO101" s="45"/>
    </row>
    <row r="102" spans="1:41" s="39" customFormat="1" ht="31.5">
      <c r="A102" s="34"/>
      <c r="B102" s="35"/>
      <c r="C102" s="36">
        <v>111</v>
      </c>
      <c r="D102" s="34"/>
      <c r="E102" s="37" t="s">
        <v>48</v>
      </c>
      <c r="F102" s="38">
        <f t="shared" si="15"/>
        <v>885607.8</v>
      </c>
      <c r="G102" s="38">
        <f>SUM(G103:G106)</f>
        <v>63483.8</v>
      </c>
      <c r="H102" s="38">
        <f>SUM(H103:H106)</f>
        <v>206572</v>
      </c>
      <c r="I102" s="38">
        <f>SUM(I103:I106)</f>
        <v>615552</v>
      </c>
      <c r="J102" s="38">
        <f t="shared" si="16"/>
        <v>172149</v>
      </c>
      <c r="K102" s="38">
        <f>SUM(K103:K106)</f>
        <v>53504</v>
      </c>
      <c r="L102" s="38">
        <f>SUM(L103:L106)</f>
        <v>118645</v>
      </c>
      <c r="M102" s="38">
        <f>SUM(M103:M106)</f>
        <v>0</v>
      </c>
      <c r="N102" s="38">
        <f t="shared" si="17"/>
        <v>172149</v>
      </c>
      <c r="O102" s="38">
        <f>SUM(O103:O106)</f>
        <v>53504</v>
      </c>
      <c r="P102" s="38">
        <f>SUM(P103:P106)</f>
        <v>118645</v>
      </c>
      <c r="Q102" s="38">
        <f>SUM(Q103:Q106)</f>
        <v>0</v>
      </c>
      <c r="R102" s="38">
        <f t="shared" si="18"/>
        <v>378454</v>
      </c>
      <c r="S102" s="38">
        <f>SUM(S103:S106)</f>
        <v>292265</v>
      </c>
      <c r="T102" s="38">
        <f>SUM(T103:T106)</f>
        <v>86189</v>
      </c>
      <c r="U102" s="38">
        <f>SUM(U103:U106)</f>
        <v>0</v>
      </c>
      <c r="V102" s="38">
        <f t="shared" si="19"/>
        <v>85409</v>
      </c>
      <c r="W102" s="38">
        <f>SUM(W104:W106)</f>
        <v>53504</v>
      </c>
      <c r="X102" s="38">
        <f>SUM(X104:X106)</f>
        <v>31905</v>
      </c>
      <c r="Y102" s="38">
        <f>SUM(Y103:Y106)</f>
        <v>0</v>
      </c>
      <c r="Z102" s="38">
        <f t="shared" si="20"/>
        <v>53506</v>
      </c>
      <c r="AA102" s="38">
        <f>SUM(AA104:AA106)</f>
        <v>53506</v>
      </c>
      <c r="AB102" s="38">
        <f>SUM(AB104:AB106)</f>
        <v>0</v>
      </c>
      <c r="AC102" s="38">
        <f>SUM(AC103:AC106)</f>
        <v>0</v>
      </c>
      <c r="AD102" s="38">
        <f t="shared" si="21"/>
        <v>0</v>
      </c>
      <c r="AE102" s="38"/>
      <c r="AF102" s="38">
        <f>SUM(AF103:AF106)</f>
        <v>0</v>
      </c>
      <c r="AG102" s="38">
        <f>SUM(AG103:AG106)</f>
        <v>0</v>
      </c>
      <c r="AH102" s="38">
        <f t="shared" si="22"/>
        <v>0</v>
      </c>
      <c r="AI102" s="38">
        <f>SUM(AI104:AI106)</f>
        <v>0</v>
      </c>
      <c r="AJ102" s="38">
        <f>SUM(AJ104:AJ106)</f>
        <v>0</v>
      </c>
      <c r="AK102" s="38">
        <f>SUM(AK103:AK106)</f>
        <v>0</v>
      </c>
      <c r="AL102" s="38">
        <f t="shared" si="23"/>
        <v>0</v>
      </c>
      <c r="AM102" s="38">
        <f>SUM(AM104:AM106)</f>
        <v>0</v>
      </c>
      <c r="AN102" s="38">
        <f>SUM(AN104:AN106)</f>
        <v>0</v>
      </c>
      <c r="AO102" s="38">
        <f>SUM(AO103:AO106)</f>
        <v>0</v>
      </c>
    </row>
    <row r="103" spans="1:41" s="46" customFormat="1" ht="15.75" hidden="1">
      <c r="A103" s="40"/>
      <c r="B103" s="59"/>
      <c r="C103" s="42"/>
      <c r="D103" s="60">
        <v>413</v>
      </c>
      <c r="E103" s="44" t="s">
        <v>49</v>
      </c>
      <c r="F103" s="45">
        <f t="shared" si="15"/>
        <v>722327</v>
      </c>
      <c r="G103" s="45"/>
      <c r="H103" s="45">
        <f>H109+H114+H119+H124</f>
        <v>106775</v>
      </c>
      <c r="I103" s="45">
        <f>I109+I114+I119+I124+I129+I134+I139</f>
        <v>615552</v>
      </c>
      <c r="J103" s="45">
        <f t="shared" si="16"/>
        <v>0</v>
      </c>
      <c r="K103" s="45"/>
      <c r="L103" s="45"/>
      <c r="M103" s="45">
        <f>M109+M114+M119+M124+M129+M134+M139</f>
        <v>0</v>
      </c>
      <c r="N103" s="45">
        <f t="shared" si="17"/>
        <v>0</v>
      </c>
      <c r="O103" s="45"/>
      <c r="P103" s="45">
        <f>P109+P114+P119+P124</f>
        <v>0</v>
      </c>
      <c r="Q103" s="45">
        <f>Q109+Q114+Q119+Q124+Q129+Q134+Q139</f>
        <v>0</v>
      </c>
      <c r="R103" s="45">
        <f t="shared" si="18"/>
        <v>49085</v>
      </c>
      <c r="S103" s="45">
        <f>S109+S114+S119</f>
        <v>49085</v>
      </c>
      <c r="T103" s="45">
        <f>T109+T114+T119+T124</f>
        <v>0</v>
      </c>
      <c r="U103" s="45">
        <f>U109+U114+U119+U124+U129+U134+U139</f>
        <v>0</v>
      </c>
      <c r="V103" s="45">
        <f t="shared" si="19"/>
        <v>0</v>
      </c>
      <c r="W103" s="45"/>
      <c r="X103" s="45">
        <f>X109+X114+X119+X124</f>
        <v>0</v>
      </c>
      <c r="Y103" s="45">
        <f>Y109+Y114+Y119+Y124+Y129+Y134+Y139</f>
        <v>0</v>
      </c>
      <c r="Z103" s="45">
        <f t="shared" si="20"/>
        <v>0</v>
      </c>
      <c r="AA103" s="45">
        <f>AA109+AA114+AA119</f>
        <v>0</v>
      </c>
      <c r="AB103" s="45">
        <f>AB109+AB114+AB119+AB124</f>
        <v>0</v>
      </c>
      <c r="AC103" s="45">
        <f>AC109+AC114+AC119+AC124+AC129+AC134+AC139</f>
        <v>0</v>
      </c>
      <c r="AD103" s="45">
        <f t="shared" si="21"/>
        <v>0</v>
      </c>
      <c r="AE103" s="45"/>
      <c r="AF103" s="45">
        <f>AF109+AF114+AF119+AF124</f>
        <v>0</v>
      </c>
      <c r="AG103" s="45">
        <f>AG109+AG114+AG119+AG124+AG129+AG134+AG139</f>
        <v>0</v>
      </c>
      <c r="AH103" s="45">
        <f t="shared" si="22"/>
        <v>0</v>
      </c>
      <c r="AI103" s="45"/>
      <c r="AJ103" s="45">
        <f>AJ109+AJ114+AJ119+AJ124</f>
        <v>0</v>
      </c>
      <c r="AK103" s="45">
        <f>AK109+AK114+AK119+AK124+AK129+AK134+AK139</f>
        <v>0</v>
      </c>
      <c r="AL103" s="45">
        <f t="shared" si="23"/>
        <v>0</v>
      </c>
      <c r="AM103" s="45">
        <f>AM109+AM114+AM119</f>
        <v>0</v>
      </c>
      <c r="AN103" s="45">
        <f>AN109+AN114+AN119+AN124</f>
        <v>0</v>
      </c>
      <c r="AO103" s="45">
        <f>AO109+AO114+AO119+AO124+AO129+AO134+AO139</f>
        <v>0</v>
      </c>
    </row>
    <row r="104" spans="1:41" s="46" customFormat="1" ht="31.5" hidden="1">
      <c r="A104" s="40"/>
      <c r="B104" s="59"/>
      <c r="C104" s="42"/>
      <c r="D104" s="60">
        <v>414</v>
      </c>
      <c r="E104" s="44" t="s">
        <v>50</v>
      </c>
      <c r="F104" s="45">
        <f t="shared" si="15"/>
        <v>148025.79999999999</v>
      </c>
      <c r="G104" s="45">
        <f>G110+G115+G120</f>
        <v>63407.8</v>
      </c>
      <c r="H104" s="45">
        <f>H110+H115+H120+H125</f>
        <v>84618</v>
      </c>
      <c r="I104" s="45">
        <f>I110+I115+I120+I125+I130+I135+I140</f>
        <v>0</v>
      </c>
      <c r="J104" s="45">
        <f t="shared" si="16"/>
        <v>153655</v>
      </c>
      <c r="K104" s="45">
        <f>K110+K115+K120</f>
        <v>53504</v>
      </c>
      <c r="L104" s="45">
        <f>L110+L115+L120+L125</f>
        <v>100151</v>
      </c>
      <c r="M104" s="45">
        <f>M110+M115+M120+M125+M130+M135+M140</f>
        <v>0</v>
      </c>
      <c r="N104" s="45">
        <f t="shared" si="17"/>
        <v>153655</v>
      </c>
      <c r="O104" s="45">
        <f>O110+O115+O120</f>
        <v>53504</v>
      </c>
      <c r="P104" s="45">
        <f>P110+P115+P120+P125</f>
        <v>100151</v>
      </c>
      <c r="Q104" s="45">
        <f>Q110+Q115+Q120+Q125+Q130+Q135+Q140</f>
        <v>0</v>
      </c>
      <c r="R104" s="45">
        <f t="shared" si="18"/>
        <v>329369</v>
      </c>
      <c r="S104" s="45">
        <f>S110+S115+S120</f>
        <v>243180</v>
      </c>
      <c r="T104" s="45">
        <f>T110+T115+T120+T125</f>
        <v>86189</v>
      </c>
      <c r="U104" s="45">
        <f>U110+U115+U120+U125+U130+U135+U140</f>
        <v>0</v>
      </c>
      <c r="V104" s="45">
        <f t="shared" si="19"/>
        <v>85409</v>
      </c>
      <c r="W104" s="45">
        <f>W110+W115+W120</f>
        <v>53504</v>
      </c>
      <c r="X104" s="45">
        <f>X110+X115+X120+X125</f>
        <v>31905</v>
      </c>
      <c r="Y104" s="45">
        <f>Y110+Y115+Y120+Y125+Y130+Y135+Y140</f>
        <v>0</v>
      </c>
      <c r="Z104" s="45">
        <f t="shared" si="20"/>
        <v>53506</v>
      </c>
      <c r="AA104" s="45">
        <f>AA110+AA115+AA120</f>
        <v>53506</v>
      </c>
      <c r="AB104" s="45">
        <f>AB110+AB115+AB120+AB125</f>
        <v>0</v>
      </c>
      <c r="AC104" s="45">
        <f>AC110+AC115+AC120+AC125+AC130+AC135+AC140</f>
        <v>0</v>
      </c>
      <c r="AD104" s="45">
        <f t="shared" si="21"/>
        <v>0</v>
      </c>
      <c r="AE104" s="45"/>
      <c r="AF104" s="45"/>
      <c r="AG104" s="45">
        <f>AG110+AG115+AG120+AG125+AG130+AG135+AG140</f>
        <v>0</v>
      </c>
      <c r="AH104" s="45">
        <f t="shared" si="22"/>
        <v>0</v>
      </c>
      <c r="AI104" s="45"/>
      <c r="AJ104" s="45">
        <f>AJ110+AJ115+AJ120+AJ125</f>
        <v>0</v>
      </c>
      <c r="AK104" s="45">
        <f>AK110+AK115+AK120+AK125+AK130+AK135+AK140</f>
        <v>0</v>
      </c>
      <c r="AL104" s="45">
        <f t="shared" si="23"/>
        <v>0</v>
      </c>
      <c r="AM104" s="45">
        <f>AM110+AM115+AM120</f>
        <v>0</v>
      </c>
      <c r="AN104" s="45">
        <f>AN110+AN115+AN120+AN125</f>
        <v>0</v>
      </c>
      <c r="AO104" s="45">
        <f>AO110+AO115+AO120+AO125+AO130+AO135+AO140</f>
        <v>0</v>
      </c>
    </row>
    <row r="105" spans="1:41" s="46" customFormat="1" ht="15.75" hidden="1">
      <c r="A105" s="40"/>
      <c r="B105" s="59"/>
      <c r="C105" s="42"/>
      <c r="D105" s="60">
        <v>416</v>
      </c>
      <c r="E105" s="44" t="s">
        <v>43</v>
      </c>
      <c r="F105" s="45">
        <f t="shared" si="15"/>
        <v>15179</v>
      </c>
      <c r="G105" s="45"/>
      <c r="H105" s="45">
        <f>H111+H116+H121+H126</f>
        <v>15179</v>
      </c>
      <c r="I105" s="45">
        <f>I111+I116+I121+I126+I131+I136+I141</f>
        <v>0</v>
      </c>
      <c r="J105" s="45">
        <f t="shared" si="16"/>
        <v>18494</v>
      </c>
      <c r="K105" s="45">
        <f>K111+K116+K121+K126</f>
        <v>0</v>
      </c>
      <c r="L105" s="45">
        <f>L111+L116+L121+L126</f>
        <v>18494</v>
      </c>
      <c r="M105" s="45">
        <f>M111+M116+M121+M126+M131+M136+M141</f>
        <v>0</v>
      </c>
      <c r="N105" s="45">
        <f t="shared" si="17"/>
        <v>18494</v>
      </c>
      <c r="O105" s="45"/>
      <c r="P105" s="45">
        <f>P111+P116+P121+P126</f>
        <v>18494</v>
      </c>
      <c r="Q105" s="45">
        <f>Q111+Q116+Q121+Q126+Q131+Q136+Q141</f>
        <v>0</v>
      </c>
      <c r="R105" s="45">
        <f t="shared" si="18"/>
        <v>0</v>
      </c>
      <c r="S105" s="45"/>
      <c r="T105" s="45">
        <f>T111+T116+T121+T126</f>
        <v>0</v>
      </c>
      <c r="U105" s="45">
        <f>U111+U116+U121+U126+U131+U136+U141</f>
        <v>0</v>
      </c>
      <c r="V105" s="45">
        <f t="shared" si="19"/>
        <v>0</v>
      </c>
      <c r="W105" s="45"/>
      <c r="X105" s="45">
        <f>X111+X116+X121+X126</f>
        <v>0</v>
      </c>
      <c r="Y105" s="45">
        <f>Y111+Y116+Y121+Y126+Y131+Y136+Y141</f>
        <v>0</v>
      </c>
      <c r="Z105" s="45">
        <f t="shared" si="20"/>
        <v>0</v>
      </c>
      <c r="AA105" s="45"/>
      <c r="AB105" s="45">
        <f>AB111+AB116+AB121+AB126</f>
        <v>0</v>
      </c>
      <c r="AC105" s="45">
        <f>AC111+AC116+AC121+AC126+AC131+AC136+AC141</f>
        <v>0</v>
      </c>
      <c r="AD105" s="45">
        <f t="shared" si="21"/>
        <v>0</v>
      </c>
      <c r="AE105" s="45"/>
      <c r="AF105" s="45">
        <f>AF111+AF116+AF121+AF126</f>
        <v>0</v>
      </c>
      <c r="AG105" s="45">
        <f>AG111+AG116+AG121+AG126+AG131+AG136+AG141</f>
        <v>0</v>
      </c>
      <c r="AH105" s="45">
        <f t="shared" si="22"/>
        <v>0</v>
      </c>
      <c r="AI105" s="45"/>
      <c r="AJ105" s="45">
        <f>AJ111+AJ116+AJ121+AJ126</f>
        <v>0</v>
      </c>
      <c r="AK105" s="45">
        <f>AK111+AK116+AK121+AK126+AK131+AK136+AK141</f>
        <v>0</v>
      </c>
      <c r="AL105" s="45">
        <f t="shared" si="23"/>
        <v>0</v>
      </c>
      <c r="AM105" s="45"/>
      <c r="AN105" s="45">
        <f>AN111+AN116+AN121+AN126</f>
        <v>0</v>
      </c>
      <c r="AO105" s="45">
        <f>AO111+AO116+AO121+AO126+AO131+AO136+AO141</f>
        <v>0</v>
      </c>
    </row>
    <row r="106" spans="1:41" s="46" customFormat="1" ht="15.75" hidden="1">
      <c r="A106" s="40"/>
      <c r="B106" s="59"/>
      <c r="C106" s="42"/>
      <c r="D106" s="60">
        <v>419</v>
      </c>
      <c r="E106" s="44" t="s">
        <v>44</v>
      </c>
      <c r="F106" s="45">
        <f t="shared" si="15"/>
        <v>76</v>
      </c>
      <c r="G106" s="45">
        <f>G112+G117+G122</f>
        <v>76</v>
      </c>
      <c r="H106" s="45">
        <f>H112+H117+H122+H127</f>
        <v>0</v>
      </c>
      <c r="I106" s="45">
        <f>I112+I117+I122+I127+I132+I137+I142</f>
        <v>0</v>
      </c>
      <c r="J106" s="45">
        <f t="shared" si="16"/>
        <v>0</v>
      </c>
      <c r="K106" s="45">
        <f>K112+K117+K122</f>
        <v>0</v>
      </c>
      <c r="L106" s="45">
        <f>L112+L117+L122</f>
        <v>0</v>
      </c>
      <c r="M106" s="45">
        <f>M112+M117+M122+M127+M132+M137+M142</f>
        <v>0</v>
      </c>
      <c r="N106" s="45">
        <f t="shared" si="17"/>
        <v>0</v>
      </c>
      <c r="O106" s="45">
        <f>O112+O117+O122</f>
        <v>0</v>
      </c>
      <c r="P106" s="45"/>
      <c r="Q106" s="45">
        <f>Q112+Q117+Q122+Q127+Q132+Q137+Q142</f>
        <v>0</v>
      </c>
      <c r="R106" s="45">
        <f t="shared" si="18"/>
        <v>0</v>
      </c>
      <c r="S106" s="45"/>
      <c r="T106" s="45">
        <f>T112+T117+T122+T127</f>
        <v>0</v>
      </c>
      <c r="U106" s="45">
        <f>U112+U117+U122+U127+U132+U137+U142</f>
        <v>0</v>
      </c>
      <c r="V106" s="45">
        <f t="shared" si="19"/>
        <v>0</v>
      </c>
      <c r="W106" s="45">
        <f>W112+W117+W122</f>
        <v>0</v>
      </c>
      <c r="X106" s="45">
        <f>X112+X117+X122+X127</f>
        <v>0</v>
      </c>
      <c r="Y106" s="45">
        <f>Y112+Y117+Y122+Y127+Y132+Y137+Y142</f>
        <v>0</v>
      </c>
      <c r="Z106" s="45">
        <f t="shared" si="20"/>
        <v>0</v>
      </c>
      <c r="AA106" s="45">
        <f>AA112+AA117+AA122</f>
        <v>0</v>
      </c>
      <c r="AB106" s="45"/>
      <c r="AC106" s="45">
        <f>AC112+AC117+AC122+AC127+AC132+AC137+AC142</f>
        <v>0</v>
      </c>
      <c r="AD106" s="45">
        <f t="shared" si="21"/>
        <v>0</v>
      </c>
      <c r="AE106" s="45"/>
      <c r="AF106" s="45">
        <f>AF112+AF117+AF122+AF127</f>
        <v>0</v>
      </c>
      <c r="AG106" s="45">
        <f>AG112+AG117+AG122+AG127+AG132+AG137+AG142</f>
        <v>0</v>
      </c>
      <c r="AH106" s="45">
        <f t="shared" si="22"/>
        <v>0</v>
      </c>
      <c r="AI106" s="45">
        <f>AI112+AI117+AI122</f>
        <v>0</v>
      </c>
      <c r="AJ106" s="45">
        <f>AJ112+AJ117+AJ122+AJ127</f>
        <v>0</v>
      </c>
      <c r="AK106" s="45">
        <f>AK112+AK117+AK122+AK127+AK132+AK137+AK142</f>
        <v>0</v>
      </c>
      <c r="AL106" s="45">
        <f t="shared" si="23"/>
        <v>0</v>
      </c>
      <c r="AM106" s="45">
        <f>AM112+AM117+AM122</f>
        <v>0</v>
      </c>
      <c r="AN106" s="45"/>
      <c r="AO106" s="45">
        <f>AO112+AO117+AO122+AO127+AO132+AO137+AO142</f>
        <v>0</v>
      </c>
    </row>
    <row r="107" spans="1:41" s="46" customFormat="1" ht="15.75" hidden="1" outlineLevel="1">
      <c r="A107" s="40"/>
      <c r="B107" s="59"/>
      <c r="C107" s="42"/>
      <c r="D107" s="61"/>
      <c r="E107" s="44" t="s">
        <v>22</v>
      </c>
      <c r="F107" s="45">
        <f t="shared" si="15"/>
        <v>0</v>
      </c>
      <c r="G107" s="45"/>
      <c r="H107" s="45"/>
      <c r="I107" s="45"/>
      <c r="J107" s="45">
        <f t="shared" si="16"/>
        <v>0</v>
      </c>
      <c r="K107" s="45"/>
      <c r="L107" s="45"/>
      <c r="M107" s="45"/>
      <c r="N107" s="45">
        <f t="shared" si="17"/>
        <v>0</v>
      </c>
      <c r="O107" s="45"/>
      <c r="P107" s="45"/>
      <c r="Q107" s="45"/>
      <c r="R107" s="45">
        <f t="shared" si="18"/>
        <v>0</v>
      </c>
      <c r="S107" s="45"/>
      <c r="T107" s="45"/>
      <c r="U107" s="45"/>
      <c r="V107" s="45">
        <f t="shared" si="19"/>
        <v>0</v>
      </c>
      <c r="W107" s="45"/>
      <c r="X107" s="45"/>
      <c r="Y107" s="45"/>
      <c r="Z107" s="45">
        <f t="shared" si="20"/>
        <v>0</v>
      </c>
      <c r="AA107" s="45"/>
      <c r="AB107" s="45"/>
      <c r="AC107" s="45"/>
      <c r="AD107" s="45">
        <f t="shared" si="21"/>
        <v>0</v>
      </c>
      <c r="AE107" s="45"/>
      <c r="AF107" s="45"/>
      <c r="AG107" s="45"/>
      <c r="AH107" s="45">
        <f t="shared" si="22"/>
        <v>0</v>
      </c>
      <c r="AI107" s="45"/>
      <c r="AJ107" s="45"/>
      <c r="AK107" s="45"/>
      <c r="AL107" s="45">
        <f t="shared" si="23"/>
        <v>0</v>
      </c>
      <c r="AM107" s="45"/>
      <c r="AN107" s="45"/>
      <c r="AO107" s="45"/>
    </row>
    <row r="108" spans="1:41" s="53" customFormat="1" ht="15.75" hidden="1" outlineLevel="1">
      <c r="A108" s="49"/>
      <c r="B108" s="41"/>
      <c r="C108" s="42"/>
      <c r="D108" s="62"/>
      <c r="E108" s="51" t="s">
        <v>31</v>
      </c>
      <c r="F108" s="52">
        <f t="shared" si="15"/>
        <v>0</v>
      </c>
      <c r="G108" s="52">
        <f>SUM(G110:G112)</f>
        <v>0</v>
      </c>
      <c r="H108" s="52"/>
      <c r="I108" s="52"/>
      <c r="J108" s="52">
        <f t="shared" si="16"/>
        <v>0</v>
      </c>
      <c r="K108" s="52">
        <f>SUM(K110:K112)</f>
        <v>0</v>
      </c>
      <c r="L108" s="52"/>
      <c r="M108" s="52"/>
      <c r="N108" s="52">
        <f t="shared" si="17"/>
        <v>0</v>
      </c>
      <c r="O108" s="52">
        <f>SUM(O110:O112)</f>
        <v>0</v>
      </c>
      <c r="P108" s="45"/>
      <c r="Q108" s="45"/>
      <c r="R108" s="52">
        <f t="shared" si="18"/>
        <v>0</v>
      </c>
      <c r="S108" s="52"/>
      <c r="T108" s="52"/>
      <c r="U108" s="52"/>
      <c r="V108" s="52">
        <f t="shared" si="19"/>
        <v>0</v>
      </c>
      <c r="W108" s="52">
        <f>SUM(W110:W112)</f>
        <v>0</v>
      </c>
      <c r="X108" s="52"/>
      <c r="Y108" s="52"/>
      <c r="Z108" s="52">
        <f t="shared" si="20"/>
        <v>0</v>
      </c>
      <c r="AA108" s="52">
        <f>SUM(AA110:AA112)</f>
        <v>0</v>
      </c>
      <c r="AB108" s="52"/>
      <c r="AC108" s="52"/>
      <c r="AD108" s="52">
        <f t="shared" si="21"/>
        <v>0</v>
      </c>
      <c r="AE108" s="52"/>
      <c r="AF108" s="52"/>
      <c r="AG108" s="52"/>
      <c r="AH108" s="52">
        <f t="shared" si="22"/>
        <v>0</v>
      </c>
      <c r="AI108" s="52">
        <f>SUM(AI110:AI112)</f>
        <v>0</v>
      </c>
      <c r="AJ108" s="52"/>
      <c r="AK108" s="52"/>
      <c r="AL108" s="52">
        <f t="shared" si="23"/>
        <v>0</v>
      </c>
      <c r="AM108" s="52">
        <f>SUM(AM110:AM112)</f>
        <v>0</v>
      </c>
      <c r="AN108" s="52"/>
      <c r="AO108" s="52"/>
    </row>
    <row r="109" spans="1:41" s="46" customFormat="1" ht="15.75" hidden="1" outlineLevel="1">
      <c r="A109" s="40"/>
      <c r="B109" s="59"/>
      <c r="C109" s="42"/>
      <c r="D109" s="60">
        <v>413</v>
      </c>
      <c r="E109" s="44" t="s">
        <v>49</v>
      </c>
      <c r="F109" s="45">
        <f t="shared" si="15"/>
        <v>0</v>
      </c>
      <c r="G109" s="45"/>
      <c r="H109" s="45"/>
      <c r="I109" s="45"/>
      <c r="J109" s="45">
        <f t="shared" si="16"/>
        <v>0</v>
      </c>
      <c r="K109" s="45"/>
      <c r="L109" s="45"/>
      <c r="M109" s="45"/>
      <c r="N109" s="45">
        <f t="shared" si="17"/>
        <v>0</v>
      </c>
      <c r="O109" s="45"/>
      <c r="P109" s="45"/>
      <c r="Q109" s="45"/>
      <c r="R109" s="45">
        <f t="shared" si="18"/>
        <v>0</v>
      </c>
      <c r="S109" s="45"/>
      <c r="T109" s="45"/>
      <c r="U109" s="45"/>
      <c r="V109" s="45">
        <f t="shared" si="19"/>
        <v>0</v>
      </c>
      <c r="W109" s="45"/>
      <c r="X109" s="45"/>
      <c r="Y109" s="45"/>
      <c r="Z109" s="45">
        <f t="shared" si="20"/>
        <v>0</v>
      </c>
      <c r="AA109" s="45"/>
      <c r="AB109" s="45"/>
      <c r="AC109" s="45"/>
      <c r="AD109" s="45">
        <f t="shared" si="21"/>
        <v>0</v>
      </c>
      <c r="AE109" s="45"/>
      <c r="AF109" s="45"/>
      <c r="AG109" s="45"/>
      <c r="AH109" s="45">
        <f t="shared" si="22"/>
        <v>0</v>
      </c>
      <c r="AI109" s="45"/>
      <c r="AJ109" s="45"/>
      <c r="AK109" s="45"/>
      <c r="AL109" s="45">
        <f t="shared" si="23"/>
        <v>0</v>
      </c>
      <c r="AM109" s="45"/>
      <c r="AN109" s="45"/>
      <c r="AO109" s="45"/>
    </row>
    <row r="110" spans="1:41" s="46" customFormat="1" ht="31.5" hidden="1" outlineLevel="1">
      <c r="A110" s="40"/>
      <c r="B110" s="41"/>
      <c r="C110" s="42"/>
      <c r="D110" s="60">
        <v>414</v>
      </c>
      <c r="E110" s="44" t="s">
        <v>50</v>
      </c>
      <c r="F110" s="45">
        <f t="shared" si="15"/>
        <v>0</v>
      </c>
      <c r="G110" s="45"/>
      <c r="H110" s="45"/>
      <c r="I110" s="45"/>
      <c r="J110" s="45">
        <f t="shared" si="16"/>
        <v>0</v>
      </c>
      <c r="K110" s="45"/>
      <c r="L110" s="45"/>
      <c r="M110" s="45"/>
      <c r="N110" s="45">
        <f t="shared" si="17"/>
        <v>0</v>
      </c>
      <c r="O110" s="45"/>
      <c r="P110" s="45"/>
      <c r="Q110" s="45"/>
      <c r="R110" s="45">
        <f t="shared" si="18"/>
        <v>0</v>
      </c>
      <c r="S110" s="45"/>
      <c r="T110" s="45"/>
      <c r="U110" s="45"/>
      <c r="V110" s="45">
        <f t="shared" si="19"/>
        <v>0</v>
      </c>
      <c r="W110" s="45"/>
      <c r="X110" s="45"/>
      <c r="Y110" s="45"/>
      <c r="Z110" s="45">
        <f t="shared" si="20"/>
        <v>0</v>
      </c>
      <c r="AA110" s="45"/>
      <c r="AB110" s="45"/>
      <c r="AC110" s="45"/>
      <c r="AD110" s="45">
        <f t="shared" si="21"/>
        <v>0</v>
      </c>
      <c r="AE110" s="45"/>
      <c r="AF110" s="45"/>
      <c r="AG110" s="45"/>
      <c r="AH110" s="45">
        <f t="shared" si="22"/>
        <v>0</v>
      </c>
      <c r="AI110" s="45"/>
      <c r="AJ110" s="45"/>
      <c r="AK110" s="45"/>
      <c r="AL110" s="45">
        <f t="shared" si="23"/>
        <v>0</v>
      </c>
      <c r="AM110" s="45"/>
      <c r="AN110" s="45"/>
      <c r="AO110" s="45"/>
    </row>
    <row r="111" spans="1:41" s="46" customFormat="1" ht="15.75" hidden="1" outlineLevel="1">
      <c r="A111" s="40"/>
      <c r="B111" s="41"/>
      <c r="C111" s="42"/>
      <c r="D111" s="60">
        <v>416</v>
      </c>
      <c r="E111" s="44" t="s">
        <v>43</v>
      </c>
      <c r="F111" s="45">
        <f t="shared" si="15"/>
        <v>0</v>
      </c>
      <c r="G111" s="45"/>
      <c r="H111" s="45"/>
      <c r="I111" s="45"/>
      <c r="J111" s="45">
        <f t="shared" si="16"/>
        <v>0</v>
      </c>
      <c r="K111" s="45"/>
      <c r="L111" s="45"/>
      <c r="M111" s="45"/>
      <c r="N111" s="45">
        <f t="shared" si="17"/>
        <v>0</v>
      </c>
      <c r="O111" s="45"/>
      <c r="P111" s="45"/>
      <c r="Q111" s="45"/>
      <c r="R111" s="45">
        <f t="shared" si="18"/>
        <v>0</v>
      </c>
      <c r="S111" s="45"/>
      <c r="T111" s="45"/>
      <c r="U111" s="45"/>
      <c r="V111" s="45">
        <f t="shared" si="19"/>
        <v>0</v>
      </c>
      <c r="W111" s="45"/>
      <c r="X111" s="45"/>
      <c r="Y111" s="45"/>
      <c r="Z111" s="45">
        <f t="shared" si="20"/>
        <v>0</v>
      </c>
      <c r="AA111" s="45"/>
      <c r="AB111" s="45"/>
      <c r="AC111" s="45"/>
      <c r="AD111" s="45">
        <f t="shared" si="21"/>
        <v>0</v>
      </c>
      <c r="AE111" s="45"/>
      <c r="AF111" s="45"/>
      <c r="AG111" s="45"/>
      <c r="AH111" s="45">
        <f t="shared" si="22"/>
        <v>0</v>
      </c>
      <c r="AI111" s="45"/>
      <c r="AJ111" s="45"/>
      <c r="AK111" s="45"/>
      <c r="AL111" s="45">
        <f t="shared" si="23"/>
        <v>0</v>
      </c>
      <c r="AM111" s="45"/>
      <c r="AN111" s="45"/>
      <c r="AO111" s="45"/>
    </row>
    <row r="112" spans="1:41" s="46" customFormat="1" ht="15.75" hidden="1" outlineLevel="1">
      <c r="A112" s="40"/>
      <c r="B112" s="41"/>
      <c r="C112" s="42"/>
      <c r="D112" s="60">
        <v>419</v>
      </c>
      <c r="E112" s="44" t="s">
        <v>44</v>
      </c>
      <c r="F112" s="45">
        <f t="shared" si="15"/>
        <v>0</v>
      </c>
      <c r="G112" s="45"/>
      <c r="H112" s="45"/>
      <c r="I112" s="45"/>
      <c r="J112" s="45">
        <f t="shared" si="16"/>
        <v>0</v>
      </c>
      <c r="K112" s="45"/>
      <c r="L112" s="45"/>
      <c r="M112" s="45"/>
      <c r="N112" s="45">
        <f t="shared" si="17"/>
        <v>0</v>
      </c>
      <c r="O112" s="45"/>
      <c r="P112" s="45"/>
      <c r="Q112" s="45"/>
      <c r="R112" s="45">
        <f t="shared" si="18"/>
        <v>0</v>
      </c>
      <c r="S112" s="45"/>
      <c r="T112" s="45"/>
      <c r="U112" s="45"/>
      <c r="V112" s="45">
        <f t="shared" si="19"/>
        <v>0</v>
      </c>
      <c r="W112" s="45"/>
      <c r="X112" s="45"/>
      <c r="Y112" s="45"/>
      <c r="Z112" s="45">
        <f t="shared" si="20"/>
        <v>0</v>
      </c>
      <c r="AA112" s="45"/>
      <c r="AB112" s="45"/>
      <c r="AC112" s="45"/>
      <c r="AD112" s="45">
        <f t="shared" si="21"/>
        <v>0</v>
      </c>
      <c r="AE112" s="45"/>
      <c r="AF112" s="45"/>
      <c r="AG112" s="45"/>
      <c r="AH112" s="45">
        <f t="shared" si="22"/>
        <v>0</v>
      </c>
      <c r="AI112" s="45"/>
      <c r="AJ112" s="45"/>
      <c r="AK112" s="45"/>
      <c r="AL112" s="45">
        <f t="shared" si="23"/>
        <v>0</v>
      </c>
      <c r="AM112" s="45"/>
      <c r="AN112" s="45"/>
      <c r="AO112" s="45"/>
    </row>
    <row r="113" spans="1:41" s="53" customFormat="1" ht="15.75" hidden="1" outlineLevel="1">
      <c r="A113" s="49"/>
      <c r="B113" s="41"/>
      <c r="C113" s="42"/>
      <c r="D113" s="62"/>
      <c r="E113" s="51" t="s">
        <v>24</v>
      </c>
      <c r="F113" s="52">
        <f t="shared" si="15"/>
        <v>1819</v>
      </c>
      <c r="G113" s="52">
        <f>SUM(G115:G117)</f>
        <v>1819</v>
      </c>
      <c r="H113" s="52"/>
      <c r="I113" s="52"/>
      <c r="J113" s="52">
        <f t="shared" si="16"/>
        <v>1819</v>
      </c>
      <c r="K113" s="52">
        <f>SUM(K115:K117)</f>
        <v>1819</v>
      </c>
      <c r="L113" s="52"/>
      <c r="M113" s="52"/>
      <c r="N113" s="52">
        <f t="shared" si="17"/>
        <v>1819</v>
      </c>
      <c r="O113" s="52">
        <f>SUM(O115:O117)</f>
        <v>1819</v>
      </c>
      <c r="P113" s="45"/>
      <c r="Q113" s="45"/>
      <c r="R113" s="52">
        <f t="shared" si="18"/>
        <v>0</v>
      </c>
      <c r="S113" s="52">
        <f>SUM(S114:S117)</f>
        <v>0</v>
      </c>
      <c r="T113" s="52"/>
      <c r="U113" s="52"/>
      <c r="V113" s="52">
        <f t="shared" si="19"/>
        <v>1819</v>
      </c>
      <c r="W113" s="52">
        <f>SUM(W115:W117)</f>
        <v>1819</v>
      </c>
      <c r="X113" s="52"/>
      <c r="Y113" s="52"/>
      <c r="Z113" s="52">
        <f t="shared" si="20"/>
        <v>1820</v>
      </c>
      <c r="AA113" s="52">
        <f>SUM(AA115:AA117)</f>
        <v>1820</v>
      </c>
      <c r="AB113" s="52"/>
      <c r="AC113" s="52"/>
      <c r="AD113" s="52">
        <f t="shared" si="21"/>
        <v>0</v>
      </c>
      <c r="AE113" s="52"/>
      <c r="AF113" s="52"/>
      <c r="AG113" s="52"/>
      <c r="AH113" s="52">
        <f t="shared" si="22"/>
        <v>1819</v>
      </c>
      <c r="AI113" s="52">
        <f>SUM(AI115:AI117)</f>
        <v>1819</v>
      </c>
      <c r="AJ113" s="52"/>
      <c r="AK113" s="52"/>
      <c r="AL113" s="52">
        <f t="shared" si="23"/>
        <v>0</v>
      </c>
      <c r="AM113" s="52">
        <f>SUM(AM115:AM117)</f>
        <v>0</v>
      </c>
      <c r="AN113" s="52"/>
      <c r="AO113" s="52"/>
    </row>
    <row r="114" spans="1:41" s="46" customFormat="1" ht="15.75" hidden="1" outlineLevel="1">
      <c r="A114" s="40"/>
      <c r="B114" s="59"/>
      <c r="C114" s="42"/>
      <c r="D114" s="60">
        <v>413</v>
      </c>
      <c r="E114" s="44" t="s">
        <v>49</v>
      </c>
      <c r="F114" s="45">
        <f t="shared" si="15"/>
        <v>0</v>
      </c>
      <c r="G114" s="45"/>
      <c r="H114" s="45"/>
      <c r="I114" s="45"/>
      <c r="J114" s="45">
        <f t="shared" si="16"/>
        <v>0</v>
      </c>
      <c r="K114" s="45"/>
      <c r="L114" s="45"/>
      <c r="M114" s="45"/>
      <c r="N114" s="45">
        <f t="shared" si="17"/>
        <v>0</v>
      </c>
      <c r="O114" s="45"/>
      <c r="P114" s="45"/>
      <c r="Q114" s="45"/>
      <c r="R114" s="45">
        <f t="shared" si="18"/>
        <v>0</v>
      </c>
      <c r="S114" s="45"/>
      <c r="T114" s="45"/>
      <c r="U114" s="45"/>
      <c r="V114" s="45">
        <f t="shared" si="19"/>
        <v>0</v>
      </c>
      <c r="W114" s="45"/>
      <c r="X114" s="45"/>
      <c r="Y114" s="45"/>
      <c r="Z114" s="45">
        <f t="shared" si="20"/>
        <v>0</v>
      </c>
      <c r="AA114" s="45"/>
      <c r="AB114" s="45"/>
      <c r="AC114" s="45"/>
      <c r="AD114" s="45">
        <f t="shared" si="21"/>
        <v>0</v>
      </c>
      <c r="AE114" s="45"/>
      <c r="AF114" s="45"/>
      <c r="AG114" s="45"/>
      <c r="AH114" s="45">
        <f t="shared" si="22"/>
        <v>0</v>
      </c>
      <c r="AI114" s="45"/>
      <c r="AJ114" s="45"/>
      <c r="AK114" s="45"/>
      <c r="AL114" s="45">
        <f t="shared" si="23"/>
        <v>0</v>
      </c>
      <c r="AM114" s="45"/>
      <c r="AN114" s="45"/>
      <c r="AO114" s="45"/>
    </row>
    <row r="115" spans="1:41" s="46" customFormat="1" ht="31.5" hidden="1" outlineLevel="1">
      <c r="A115" s="40"/>
      <c r="B115" s="41"/>
      <c r="C115" s="42"/>
      <c r="D115" s="60">
        <v>414</v>
      </c>
      <c r="E115" s="44" t="s">
        <v>50</v>
      </c>
      <c r="F115" s="45">
        <f t="shared" si="15"/>
        <v>1819</v>
      </c>
      <c r="G115" s="45">
        <v>1819</v>
      </c>
      <c r="H115" s="45"/>
      <c r="I115" s="45"/>
      <c r="J115" s="45">
        <f t="shared" si="16"/>
        <v>1819</v>
      </c>
      <c r="K115" s="45">
        <v>1819</v>
      </c>
      <c r="L115" s="45"/>
      <c r="M115" s="45"/>
      <c r="N115" s="45">
        <f t="shared" si="17"/>
        <v>1819</v>
      </c>
      <c r="O115" s="45">
        <v>1819</v>
      </c>
      <c r="P115" s="45"/>
      <c r="Q115" s="45"/>
      <c r="R115" s="45">
        <f t="shared" si="18"/>
        <v>0</v>
      </c>
      <c r="S115" s="45"/>
      <c r="T115" s="45"/>
      <c r="U115" s="45"/>
      <c r="V115" s="45">
        <f t="shared" si="19"/>
        <v>1819</v>
      </c>
      <c r="W115" s="45">
        <v>1819</v>
      </c>
      <c r="X115" s="45"/>
      <c r="Y115" s="45"/>
      <c r="Z115" s="45">
        <f t="shared" si="20"/>
        <v>1820</v>
      </c>
      <c r="AA115" s="45">
        <v>1820</v>
      </c>
      <c r="AB115" s="45"/>
      <c r="AC115" s="45"/>
      <c r="AD115" s="45">
        <f t="shared" si="21"/>
        <v>0</v>
      </c>
      <c r="AE115" s="45"/>
      <c r="AF115" s="45"/>
      <c r="AG115" s="45"/>
      <c r="AH115" s="45">
        <f t="shared" si="22"/>
        <v>1819</v>
      </c>
      <c r="AI115" s="45">
        <v>1819</v>
      </c>
      <c r="AJ115" s="45"/>
      <c r="AK115" s="45"/>
      <c r="AL115" s="45">
        <f t="shared" si="23"/>
        <v>0</v>
      </c>
      <c r="AM115" s="45"/>
      <c r="AN115" s="45"/>
      <c r="AO115" s="45"/>
    </row>
    <row r="116" spans="1:41" s="46" customFormat="1" ht="15.75" hidden="1" outlineLevel="1">
      <c r="A116" s="40"/>
      <c r="B116" s="41"/>
      <c r="C116" s="42"/>
      <c r="D116" s="60">
        <v>416</v>
      </c>
      <c r="E116" s="44" t="s">
        <v>43</v>
      </c>
      <c r="F116" s="45">
        <f t="shared" si="15"/>
        <v>0</v>
      </c>
      <c r="G116" s="45"/>
      <c r="H116" s="45"/>
      <c r="I116" s="45"/>
      <c r="J116" s="45">
        <f t="shared" si="16"/>
        <v>0</v>
      </c>
      <c r="K116" s="45"/>
      <c r="L116" s="45"/>
      <c r="M116" s="45"/>
      <c r="N116" s="45">
        <f t="shared" si="17"/>
        <v>0</v>
      </c>
      <c r="O116" s="45"/>
      <c r="P116" s="45"/>
      <c r="Q116" s="45"/>
      <c r="R116" s="45">
        <f t="shared" si="18"/>
        <v>0</v>
      </c>
      <c r="S116" s="45"/>
      <c r="T116" s="45"/>
      <c r="U116" s="45"/>
      <c r="V116" s="45">
        <f t="shared" si="19"/>
        <v>0</v>
      </c>
      <c r="W116" s="45"/>
      <c r="X116" s="45"/>
      <c r="Y116" s="45"/>
      <c r="Z116" s="45">
        <f t="shared" si="20"/>
        <v>0</v>
      </c>
      <c r="AA116" s="45"/>
      <c r="AB116" s="45"/>
      <c r="AC116" s="45"/>
      <c r="AD116" s="45">
        <f t="shared" si="21"/>
        <v>0</v>
      </c>
      <c r="AE116" s="45"/>
      <c r="AF116" s="45"/>
      <c r="AG116" s="45"/>
      <c r="AH116" s="45">
        <f t="shared" si="22"/>
        <v>0</v>
      </c>
      <c r="AI116" s="45"/>
      <c r="AJ116" s="45"/>
      <c r="AK116" s="45"/>
      <c r="AL116" s="45">
        <f t="shared" si="23"/>
        <v>0</v>
      </c>
      <c r="AM116" s="45"/>
      <c r="AN116" s="45"/>
      <c r="AO116" s="45"/>
    </row>
    <row r="117" spans="1:41" s="46" customFormat="1" ht="15.75" hidden="1" outlineLevel="1">
      <c r="A117" s="40"/>
      <c r="B117" s="41"/>
      <c r="C117" s="42"/>
      <c r="D117" s="60">
        <v>419</v>
      </c>
      <c r="E117" s="44" t="s">
        <v>44</v>
      </c>
      <c r="F117" s="45">
        <f t="shared" si="15"/>
        <v>0</v>
      </c>
      <c r="G117" s="45"/>
      <c r="H117" s="45"/>
      <c r="I117" s="45"/>
      <c r="J117" s="45">
        <f t="shared" si="16"/>
        <v>0</v>
      </c>
      <c r="K117" s="45"/>
      <c r="L117" s="45"/>
      <c r="M117" s="45"/>
      <c r="N117" s="45">
        <f t="shared" si="17"/>
        <v>0</v>
      </c>
      <c r="O117" s="45"/>
      <c r="P117" s="45"/>
      <c r="Q117" s="45"/>
      <c r="R117" s="45">
        <f t="shared" si="18"/>
        <v>0</v>
      </c>
      <c r="S117" s="45"/>
      <c r="T117" s="45"/>
      <c r="U117" s="45"/>
      <c r="V117" s="45">
        <f t="shared" si="19"/>
        <v>0</v>
      </c>
      <c r="W117" s="45"/>
      <c r="X117" s="45"/>
      <c r="Y117" s="45"/>
      <c r="Z117" s="45">
        <f t="shared" si="20"/>
        <v>0</v>
      </c>
      <c r="AA117" s="45"/>
      <c r="AB117" s="45"/>
      <c r="AC117" s="45"/>
      <c r="AD117" s="45">
        <f t="shared" si="21"/>
        <v>0</v>
      </c>
      <c r="AE117" s="45"/>
      <c r="AF117" s="45"/>
      <c r="AG117" s="45"/>
      <c r="AH117" s="45">
        <f t="shared" si="22"/>
        <v>0</v>
      </c>
      <c r="AI117" s="45"/>
      <c r="AJ117" s="45"/>
      <c r="AK117" s="45"/>
      <c r="AL117" s="45">
        <f t="shared" si="23"/>
        <v>0</v>
      </c>
      <c r="AM117" s="45"/>
      <c r="AN117" s="45"/>
      <c r="AO117" s="45"/>
    </row>
    <row r="118" spans="1:41" s="53" customFormat="1" ht="15.75" hidden="1" outlineLevel="1">
      <c r="A118" s="49"/>
      <c r="B118" s="41"/>
      <c r="C118" s="42"/>
      <c r="D118" s="62"/>
      <c r="E118" s="54" t="s">
        <v>45</v>
      </c>
      <c r="F118" s="52">
        <f t="shared" si="15"/>
        <v>61664.800000000003</v>
      </c>
      <c r="G118" s="52">
        <f>SUM(G120:G122)</f>
        <v>61664.800000000003</v>
      </c>
      <c r="H118" s="52"/>
      <c r="I118" s="52"/>
      <c r="J118" s="52">
        <f t="shared" si="16"/>
        <v>51685</v>
      </c>
      <c r="K118" s="52">
        <f>SUM(K120:K122)</f>
        <v>51685</v>
      </c>
      <c r="L118" s="52"/>
      <c r="M118" s="52"/>
      <c r="N118" s="52">
        <f t="shared" si="17"/>
        <v>51685</v>
      </c>
      <c r="O118" s="52">
        <f>SUM(O120:O122)</f>
        <v>51685</v>
      </c>
      <c r="P118" s="45"/>
      <c r="Q118" s="45"/>
      <c r="R118" s="52">
        <f t="shared" si="18"/>
        <v>292265</v>
      </c>
      <c r="S118" s="52">
        <f>SUM(S119:S122)</f>
        <v>292265</v>
      </c>
      <c r="T118" s="52"/>
      <c r="U118" s="52"/>
      <c r="V118" s="52">
        <f t="shared" si="19"/>
        <v>51685</v>
      </c>
      <c r="W118" s="52">
        <f>SUM(W120:W122)</f>
        <v>51685</v>
      </c>
      <c r="X118" s="52"/>
      <c r="Y118" s="52"/>
      <c r="Z118" s="52">
        <f t="shared" si="20"/>
        <v>51686</v>
      </c>
      <c r="AA118" s="52">
        <f>SUM(AA120:AA122)</f>
        <v>51686</v>
      </c>
      <c r="AB118" s="52"/>
      <c r="AC118" s="52"/>
      <c r="AD118" s="52">
        <f t="shared" si="21"/>
        <v>0</v>
      </c>
      <c r="AE118" s="52"/>
      <c r="AF118" s="52"/>
      <c r="AG118" s="52"/>
      <c r="AH118" s="52">
        <f t="shared" si="22"/>
        <v>51685</v>
      </c>
      <c r="AI118" s="52">
        <f>SUM(AI120:AI122)</f>
        <v>51685</v>
      </c>
      <c r="AJ118" s="52"/>
      <c r="AK118" s="52"/>
      <c r="AL118" s="52">
        <f t="shared" si="23"/>
        <v>0</v>
      </c>
      <c r="AM118" s="52">
        <f>SUM(AM120:AM122)</f>
        <v>0</v>
      </c>
      <c r="AN118" s="52"/>
      <c r="AO118" s="52"/>
    </row>
    <row r="119" spans="1:41" s="46" customFormat="1" ht="15.75" hidden="1" outlineLevel="1">
      <c r="A119" s="40"/>
      <c r="B119" s="59"/>
      <c r="C119" s="42"/>
      <c r="D119" s="60">
        <v>413</v>
      </c>
      <c r="E119" s="44" t="s">
        <v>49</v>
      </c>
      <c r="F119" s="45">
        <f t="shared" si="15"/>
        <v>0</v>
      </c>
      <c r="G119" s="45"/>
      <c r="H119" s="45"/>
      <c r="I119" s="45"/>
      <c r="J119" s="45">
        <f t="shared" si="16"/>
        <v>0</v>
      </c>
      <c r="K119" s="45"/>
      <c r="L119" s="45"/>
      <c r="M119" s="45"/>
      <c r="N119" s="45">
        <f t="shared" si="17"/>
        <v>0</v>
      </c>
      <c r="O119" s="45"/>
      <c r="P119" s="45"/>
      <c r="Q119" s="45"/>
      <c r="R119" s="45">
        <f t="shared" si="18"/>
        <v>49085</v>
      </c>
      <c r="S119" s="45">
        <v>49085</v>
      </c>
      <c r="T119" s="45"/>
      <c r="U119" s="45"/>
      <c r="V119" s="45">
        <f t="shared" si="19"/>
        <v>0</v>
      </c>
      <c r="W119" s="45"/>
      <c r="X119" s="45"/>
      <c r="Y119" s="45"/>
      <c r="Z119" s="45">
        <f t="shared" si="20"/>
        <v>0</v>
      </c>
      <c r="AA119" s="45"/>
      <c r="AB119" s="45"/>
      <c r="AC119" s="45"/>
      <c r="AD119" s="45">
        <f t="shared" si="21"/>
        <v>0</v>
      </c>
      <c r="AE119" s="45"/>
      <c r="AF119" s="45"/>
      <c r="AG119" s="45"/>
      <c r="AH119" s="45">
        <f t="shared" si="22"/>
        <v>0</v>
      </c>
      <c r="AI119" s="45"/>
      <c r="AJ119" s="45"/>
      <c r="AK119" s="45"/>
      <c r="AL119" s="45">
        <f t="shared" si="23"/>
        <v>0</v>
      </c>
      <c r="AM119" s="45"/>
      <c r="AN119" s="45"/>
      <c r="AO119" s="45"/>
    </row>
    <row r="120" spans="1:41" s="65" customFormat="1" ht="31.5" hidden="1" outlineLevel="1">
      <c r="A120" s="61"/>
      <c r="B120" s="63"/>
      <c r="C120" s="42"/>
      <c r="D120" s="60">
        <v>414</v>
      </c>
      <c r="E120" s="64" t="s">
        <v>50</v>
      </c>
      <c r="F120" s="45">
        <f t="shared" si="15"/>
        <v>61588.800000000003</v>
      </c>
      <c r="G120" s="45">
        <v>61588.800000000003</v>
      </c>
      <c r="H120" s="45"/>
      <c r="I120" s="45"/>
      <c r="J120" s="45">
        <f t="shared" si="16"/>
        <v>51685</v>
      </c>
      <c r="K120" s="45">
        <v>51685</v>
      </c>
      <c r="L120" s="45"/>
      <c r="M120" s="45"/>
      <c r="N120" s="45">
        <f t="shared" si="17"/>
        <v>51685</v>
      </c>
      <c r="O120" s="45">
        <v>51685</v>
      </c>
      <c r="P120" s="45"/>
      <c r="Q120" s="45"/>
      <c r="R120" s="45">
        <f t="shared" si="18"/>
        <v>243180</v>
      </c>
      <c r="S120" s="45">
        <v>243180</v>
      </c>
      <c r="T120" s="45"/>
      <c r="U120" s="45"/>
      <c r="V120" s="45">
        <f t="shared" si="19"/>
        <v>51685</v>
      </c>
      <c r="W120" s="45">
        <v>51685</v>
      </c>
      <c r="X120" s="45"/>
      <c r="Y120" s="45"/>
      <c r="Z120" s="45">
        <f t="shared" si="20"/>
        <v>51686</v>
      </c>
      <c r="AA120" s="45">
        <v>51686</v>
      </c>
      <c r="AB120" s="45"/>
      <c r="AC120" s="45"/>
      <c r="AD120" s="45">
        <f t="shared" si="21"/>
        <v>0</v>
      </c>
      <c r="AE120" s="45"/>
      <c r="AF120" s="45"/>
      <c r="AG120" s="45"/>
      <c r="AH120" s="45">
        <f t="shared" si="22"/>
        <v>51685</v>
      </c>
      <c r="AI120" s="45">
        <v>51685</v>
      </c>
      <c r="AJ120" s="45"/>
      <c r="AK120" s="45"/>
      <c r="AL120" s="45">
        <f t="shared" si="23"/>
        <v>0</v>
      </c>
      <c r="AM120" s="45"/>
      <c r="AN120" s="45"/>
      <c r="AO120" s="45"/>
    </row>
    <row r="121" spans="1:41" s="65" customFormat="1" ht="15.75" hidden="1" outlineLevel="1">
      <c r="A121" s="61"/>
      <c r="B121" s="63"/>
      <c r="C121" s="42"/>
      <c r="D121" s="60">
        <v>416</v>
      </c>
      <c r="E121" s="44" t="s">
        <v>43</v>
      </c>
      <c r="F121" s="45">
        <f t="shared" si="15"/>
        <v>0</v>
      </c>
      <c r="G121" s="45"/>
      <c r="H121" s="45"/>
      <c r="I121" s="45"/>
      <c r="J121" s="45">
        <f t="shared" si="16"/>
        <v>0</v>
      </c>
      <c r="K121" s="45"/>
      <c r="L121" s="45"/>
      <c r="M121" s="45"/>
      <c r="N121" s="45">
        <f t="shared" si="17"/>
        <v>0</v>
      </c>
      <c r="O121" s="45"/>
      <c r="P121" s="45"/>
      <c r="Q121" s="45"/>
      <c r="R121" s="45">
        <f t="shared" si="18"/>
        <v>0</v>
      </c>
      <c r="S121" s="45"/>
      <c r="T121" s="45"/>
      <c r="U121" s="45"/>
      <c r="V121" s="45">
        <f t="shared" si="19"/>
        <v>0</v>
      </c>
      <c r="W121" s="45"/>
      <c r="X121" s="45"/>
      <c r="Y121" s="45"/>
      <c r="Z121" s="45">
        <f t="shared" si="20"/>
        <v>0</v>
      </c>
      <c r="AA121" s="45"/>
      <c r="AB121" s="45"/>
      <c r="AC121" s="45"/>
      <c r="AD121" s="45">
        <f t="shared" si="21"/>
        <v>0</v>
      </c>
      <c r="AE121" s="45"/>
      <c r="AF121" s="45"/>
      <c r="AG121" s="45"/>
      <c r="AH121" s="45">
        <f t="shared" si="22"/>
        <v>0</v>
      </c>
      <c r="AI121" s="45"/>
      <c r="AJ121" s="45"/>
      <c r="AK121" s="45"/>
      <c r="AL121" s="45">
        <f t="shared" si="23"/>
        <v>0</v>
      </c>
      <c r="AM121" s="45"/>
      <c r="AN121" s="45"/>
      <c r="AO121" s="45"/>
    </row>
    <row r="122" spans="1:41" s="46" customFormat="1" ht="15.75" hidden="1" outlineLevel="1">
      <c r="A122" s="40"/>
      <c r="B122" s="41"/>
      <c r="C122" s="42"/>
      <c r="D122" s="60">
        <v>419</v>
      </c>
      <c r="E122" s="44" t="s">
        <v>44</v>
      </c>
      <c r="F122" s="45">
        <f t="shared" si="15"/>
        <v>76</v>
      </c>
      <c r="G122" s="45">
        <v>76</v>
      </c>
      <c r="H122" s="45"/>
      <c r="I122" s="45"/>
      <c r="J122" s="45">
        <f t="shared" si="16"/>
        <v>0</v>
      </c>
      <c r="K122" s="45"/>
      <c r="L122" s="45"/>
      <c r="M122" s="45"/>
      <c r="N122" s="45">
        <f t="shared" si="17"/>
        <v>0</v>
      </c>
      <c r="O122" s="45"/>
      <c r="P122" s="45"/>
      <c r="Q122" s="45"/>
      <c r="R122" s="45">
        <f t="shared" si="18"/>
        <v>0</v>
      </c>
      <c r="S122" s="45"/>
      <c r="T122" s="45"/>
      <c r="U122" s="45"/>
      <c r="V122" s="45">
        <f t="shared" si="19"/>
        <v>0</v>
      </c>
      <c r="W122" s="45"/>
      <c r="X122" s="45"/>
      <c r="Y122" s="45"/>
      <c r="Z122" s="45">
        <f t="shared" si="20"/>
        <v>0</v>
      </c>
      <c r="AA122" s="45"/>
      <c r="AB122" s="45"/>
      <c r="AC122" s="45"/>
      <c r="AD122" s="45">
        <f t="shared" si="21"/>
        <v>0</v>
      </c>
      <c r="AE122" s="45"/>
      <c r="AF122" s="45"/>
      <c r="AG122" s="45"/>
      <c r="AH122" s="45">
        <f t="shared" si="22"/>
        <v>0</v>
      </c>
      <c r="AI122" s="45"/>
      <c r="AJ122" s="45"/>
      <c r="AK122" s="45"/>
      <c r="AL122" s="45">
        <f t="shared" si="23"/>
        <v>0</v>
      </c>
      <c r="AM122" s="45"/>
      <c r="AN122" s="45"/>
      <c r="AO122" s="45"/>
    </row>
    <row r="123" spans="1:41" s="53" customFormat="1" ht="15.75" hidden="1" outlineLevel="1">
      <c r="A123" s="49"/>
      <c r="B123" s="41"/>
      <c r="C123" s="55"/>
      <c r="D123" s="66"/>
      <c r="E123" s="51" t="s">
        <v>32</v>
      </c>
      <c r="F123" s="52">
        <f t="shared" si="15"/>
        <v>206572</v>
      </c>
      <c r="G123" s="52">
        <f>SUM(G124:G127)</f>
        <v>0</v>
      </c>
      <c r="H123" s="52">
        <f>SUM(H124:H127)</f>
        <v>206572</v>
      </c>
      <c r="I123" s="52"/>
      <c r="J123" s="52">
        <f t="shared" si="16"/>
        <v>118645</v>
      </c>
      <c r="K123" s="52"/>
      <c r="L123" s="52">
        <f>SUM(L124:L127)</f>
        <v>118645</v>
      </c>
      <c r="M123" s="52"/>
      <c r="N123" s="52">
        <f t="shared" si="17"/>
        <v>118645</v>
      </c>
      <c r="O123" s="52"/>
      <c r="P123" s="52">
        <f>SUM(P124:P127)</f>
        <v>118645</v>
      </c>
      <c r="Q123" s="52"/>
      <c r="R123" s="52">
        <f t="shared" si="18"/>
        <v>86189</v>
      </c>
      <c r="S123" s="52"/>
      <c r="T123" s="52">
        <f>SUM(T124:T127)</f>
        <v>86189</v>
      </c>
      <c r="U123" s="52"/>
      <c r="V123" s="52">
        <f t="shared" si="19"/>
        <v>31905</v>
      </c>
      <c r="W123" s="52"/>
      <c r="X123" s="52">
        <f>SUM(X124:X127)</f>
        <v>31905</v>
      </c>
      <c r="Y123" s="52"/>
      <c r="Z123" s="52">
        <f t="shared" si="20"/>
        <v>0</v>
      </c>
      <c r="AA123" s="52"/>
      <c r="AB123" s="52"/>
      <c r="AC123" s="52"/>
      <c r="AD123" s="52">
        <f t="shared" si="21"/>
        <v>0</v>
      </c>
      <c r="AE123" s="52"/>
      <c r="AF123" s="52">
        <f>SUM(AF124:AF127)</f>
        <v>0</v>
      </c>
      <c r="AG123" s="52"/>
      <c r="AH123" s="52">
        <f t="shared" si="22"/>
        <v>0</v>
      </c>
      <c r="AI123" s="52"/>
      <c r="AJ123" s="52">
        <f>SUM(AJ124:AJ127)</f>
        <v>0</v>
      </c>
      <c r="AK123" s="52"/>
      <c r="AL123" s="52">
        <f t="shared" si="23"/>
        <v>0</v>
      </c>
      <c r="AM123" s="52"/>
      <c r="AN123" s="52"/>
      <c r="AO123" s="52"/>
    </row>
    <row r="124" spans="1:41" s="46" customFormat="1" ht="15.75" hidden="1" outlineLevel="1">
      <c r="A124" s="40"/>
      <c r="B124" s="41"/>
      <c r="C124" s="42"/>
      <c r="D124" s="60">
        <v>413</v>
      </c>
      <c r="E124" s="44" t="s">
        <v>49</v>
      </c>
      <c r="F124" s="45">
        <f t="shared" si="15"/>
        <v>106775</v>
      </c>
      <c r="G124" s="45"/>
      <c r="H124" s="45">
        <v>106775</v>
      </c>
      <c r="I124" s="45"/>
      <c r="J124" s="45">
        <f t="shared" si="16"/>
        <v>0</v>
      </c>
      <c r="K124" s="45"/>
      <c r="L124" s="45"/>
      <c r="M124" s="45"/>
      <c r="N124" s="45">
        <f t="shared" si="17"/>
        <v>0</v>
      </c>
      <c r="O124" s="45"/>
      <c r="P124" s="45"/>
      <c r="Q124" s="45"/>
      <c r="R124" s="45">
        <f t="shared" si="18"/>
        <v>0</v>
      </c>
      <c r="S124" s="45"/>
      <c r="T124" s="45"/>
      <c r="U124" s="45"/>
      <c r="V124" s="45">
        <f t="shared" si="19"/>
        <v>0</v>
      </c>
      <c r="W124" s="45"/>
      <c r="X124" s="45"/>
      <c r="Y124" s="45"/>
      <c r="Z124" s="45">
        <f t="shared" si="20"/>
        <v>0</v>
      </c>
      <c r="AA124" s="45"/>
      <c r="AB124" s="45"/>
      <c r="AC124" s="45"/>
      <c r="AD124" s="45">
        <f t="shared" si="21"/>
        <v>0</v>
      </c>
      <c r="AE124" s="45"/>
      <c r="AF124" s="45"/>
      <c r="AG124" s="45"/>
      <c r="AH124" s="45">
        <f t="shared" si="22"/>
        <v>0</v>
      </c>
      <c r="AI124" s="45"/>
      <c r="AJ124" s="45"/>
      <c r="AK124" s="45"/>
      <c r="AL124" s="45">
        <f t="shared" si="23"/>
        <v>0</v>
      </c>
      <c r="AM124" s="45"/>
      <c r="AN124" s="45"/>
      <c r="AO124" s="45"/>
    </row>
    <row r="125" spans="1:41" s="46" customFormat="1" ht="31.5" hidden="1" outlineLevel="1">
      <c r="A125" s="40"/>
      <c r="B125" s="41"/>
      <c r="C125" s="42"/>
      <c r="D125" s="60">
        <v>414</v>
      </c>
      <c r="E125" s="64" t="s">
        <v>50</v>
      </c>
      <c r="F125" s="45">
        <f t="shared" si="15"/>
        <v>84618</v>
      </c>
      <c r="G125" s="45"/>
      <c r="H125" s="45">
        <v>84618</v>
      </c>
      <c r="I125" s="45"/>
      <c r="J125" s="45">
        <f t="shared" si="16"/>
        <v>100151</v>
      </c>
      <c r="K125" s="45"/>
      <c r="L125" s="45">
        <v>100151</v>
      </c>
      <c r="M125" s="45"/>
      <c r="N125" s="45">
        <f t="shared" si="17"/>
        <v>100151</v>
      </c>
      <c r="O125" s="45"/>
      <c r="P125" s="45">
        <v>100151</v>
      </c>
      <c r="Q125" s="45"/>
      <c r="R125" s="45">
        <f t="shared" si="18"/>
        <v>86189</v>
      </c>
      <c r="S125" s="45"/>
      <c r="T125" s="45">
        <v>86189</v>
      </c>
      <c r="U125" s="45"/>
      <c r="V125" s="45">
        <f t="shared" si="19"/>
        <v>31905</v>
      </c>
      <c r="W125" s="45"/>
      <c r="X125" s="45">
        <v>31905</v>
      </c>
      <c r="Y125" s="45"/>
      <c r="Z125" s="45">
        <f t="shared" si="20"/>
        <v>0</v>
      </c>
      <c r="AA125" s="45"/>
      <c r="AB125" s="45"/>
      <c r="AC125" s="45"/>
      <c r="AD125" s="45">
        <f t="shared" si="21"/>
        <v>0</v>
      </c>
      <c r="AE125" s="45"/>
      <c r="AF125" s="45"/>
      <c r="AG125" s="45"/>
      <c r="AH125" s="45">
        <f t="shared" si="22"/>
        <v>0</v>
      </c>
      <c r="AI125" s="45"/>
      <c r="AJ125" s="45"/>
      <c r="AK125" s="45"/>
      <c r="AL125" s="45">
        <f t="shared" si="23"/>
        <v>0</v>
      </c>
      <c r="AM125" s="45"/>
      <c r="AN125" s="45"/>
      <c r="AO125" s="45"/>
    </row>
    <row r="126" spans="1:41" s="46" customFormat="1" ht="15.75" hidden="1" outlineLevel="1">
      <c r="A126" s="40"/>
      <c r="B126" s="41"/>
      <c r="C126" s="42"/>
      <c r="D126" s="60">
        <v>416</v>
      </c>
      <c r="E126" s="44" t="s">
        <v>43</v>
      </c>
      <c r="F126" s="45">
        <f t="shared" si="15"/>
        <v>15179</v>
      </c>
      <c r="G126" s="45"/>
      <c r="H126" s="45">
        <v>15179</v>
      </c>
      <c r="I126" s="45"/>
      <c r="J126" s="45">
        <f t="shared" si="16"/>
        <v>18494</v>
      </c>
      <c r="K126" s="45"/>
      <c r="L126" s="45">
        <v>18494</v>
      </c>
      <c r="M126" s="45"/>
      <c r="N126" s="45">
        <f t="shared" si="17"/>
        <v>18494</v>
      </c>
      <c r="O126" s="45"/>
      <c r="P126" s="45">
        <v>18494</v>
      </c>
      <c r="Q126" s="45"/>
      <c r="R126" s="45">
        <f t="shared" si="18"/>
        <v>0</v>
      </c>
      <c r="S126" s="45"/>
      <c r="T126" s="45"/>
      <c r="U126" s="45"/>
      <c r="V126" s="45">
        <f t="shared" si="19"/>
        <v>0</v>
      </c>
      <c r="W126" s="45"/>
      <c r="X126" s="45"/>
      <c r="Y126" s="45"/>
      <c r="Z126" s="45">
        <f t="shared" si="20"/>
        <v>0</v>
      </c>
      <c r="AA126" s="45"/>
      <c r="AB126" s="45"/>
      <c r="AC126" s="45"/>
      <c r="AD126" s="45">
        <f t="shared" si="21"/>
        <v>0</v>
      </c>
      <c r="AE126" s="45"/>
      <c r="AF126" s="45"/>
      <c r="AG126" s="45"/>
      <c r="AH126" s="45">
        <f t="shared" si="22"/>
        <v>0</v>
      </c>
      <c r="AI126" s="45"/>
      <c r="AJ126" s="45"/>
      <c r="AK126" s="45"/>
      <c r="AL126" s="45">
        <f t="shared" si="23"/>
        <v>0</v>
      </c>
      <c r="AM126" s="45"/>
      <c r="AN126" s="45"/>
      <c r="AO126" s="45"/>
    </row>
    <row r="127" spans="1:41" s="46" customFormat="1" ht="15.75" hidden="1" outlineLevel="1">
      <c r="A127" s="40"/>
      <c r="B127" s="41"/>
      <c r="C127" s="42"/>
      <c r="D127" s="60">
        <v>419</v>
      </c>
      <c r="E127" s="44" t="s">
        <v>44</v>
      </c>
      <c r="F127" s="45">
        <f t="shared" si="15"/>
        <v>0</v>
      </c>
      <c r="G127" s="45"/>
      <c r="H127" s="45"/>
      <c r="I127" s="45"/>
      <c r="J127" s="45">
        <f t="shared" si="16"/>
        <v>0</v>
      </c>
      <c r="K127" s="45"/>
      <c r="L127" s="45"/>
      <c r="M127" s="45"/>
      <c r="N127" s="45">
        <f t="shared" si="17"/>
        <v>0</v>
      </c>
      <c r="O127" s="45"/>
      <c r="P127" s="45"/>
      <c r="Q127" s="45"/>
      <c r="R127" s="45">
        <f t="shared" si="18"/>
        <v>0</v>
      </c>
      <c r="S127" s="45"/>
      <c r="T127" s="45"/>
      <c r="U127" s="45"/>
      <c r="V127" s="45">
        <f t="shared" si="19"/>
        <v>0</v>
      </c>
      <c r="W127" s="45"/>
      <c r="X127" s="45"/>
      <c r="Y127" s="45"/>
      <c r="Z127" s="45">
        <f t="shared" si="20"/>
        <v>0</v>
      </c>
      <c r="AA127" s="45"/>
      <c r="AB127" s="45"/>
      <c r="AC127" s="45"/>
      <c r="AD127" s="45">
        <f t="shared" si="21"/>
        <v>0</v>
      </c>
      <c r="AE127" s="45"/>
      <c r="AF127" s="45"/>
      <c r="AG127" s="45"/>
      <c r="AH127" s="45">
        <f t="shared" si="22"/>
        <v>0</v>
      </c>
      <c r="AI127" s="45"/>
      <c r="AJ127" s="45"/>
      <c r="AK127" s="45"/>
      <c r="AL127" s="45">
        <f t="shared" si="23"/>
        <v>0</v>
      </c>
      <c r="AM127" s="45"/>
      <c r="AN127" s="45"/>
      <c r="AO127" s="45"/>
    </row>
    <row r="128" spans="1:41" s="46" customFormat="1" ht="15.75" hidden="1" outlineLevel="1">
      <c r="A128" s="40"/>
      <c r="B128" s="41"/>
      <c r="C128" s="42"/>
      <c r="D128" s="66"/>
      <c r="E128" s="51" t="s">
        <v>33</v>
      </c>
      <c r="F128" s="45">
        <f t="shared" si="15"/>
        <v>0</v>
      </c>
      <c r="G128" s="45"/>
      <c r="H128" s="45"/>
      <c r="I128" s="45"/>
      <c r="J128" s="45">
        <f t="shared" si="16"/>
        <v>0</v>
      </c>
      <c r="K128" s="45"/>
      <c r="L128" s="45"/>
      <c r="M128" s="45"/>
      <c r="N128" s="45">
        <f t="shared" si="17"/>
        <v>0</v>
      </c>
      <c r="O128" s="45"/>
      <c r="P128" s="45"/>
      <c r="Q128" s="45"/>
      <c r="R128" s="45">
        <f t="shared" si="18"/>
        <v>0</v>
      </c>
      <c r="S128" s="45"/>
      <c r="T128" s="45"/>
      <c r="U128" s="45"/>
      <c r="V128" s="45">
        <f t="shared" si="19"/>
        <v>0</v>
      </c>
      <c r="W128" s="45"/>
      <c r="X128" s="45"/>
      <c r="Y128" s="45"/>
      <c r="Z128" s="45">
        <f t="shared" si="20"/>
        <v>0</v>
      </c>
      <c r="AA128" s="45"/>
      <c r="AB128" s="45"/>
      <c r="AC128" s="45"/>
      <c r="AD128" s="45">
        <f t="shared" si="21"/>
        <v>0</v>
      </c>
      <c r="AE128" s="45"/>
      <c r="AF128" s="45"/>
      <c r="AG128" s="45"/>
      <c r="AH128" s="45">
        <f t="shared" si="22"/>
        <v>0</v>
      </c>
      <c r="AI128" s="45"/>
      <c r="AJ128" s="45"/>
      <c r="AK128" s="45"/>
      <c r="AL128" s="45">
        <f t="shared" si="23"/>
        <v>0</v>
      </c>
      <c r="AM128" s="45"/>
      <c r="AN128" s="45"/>
      <c r="AO128" s="45"/>
    </row>
    <row r="129" spans="1:41" s="46" customFormat="1" ht="15.75" hidden="1" outlineLevel="1">
      <c r="A129" s="40"/>
      <c r="B129" s="41"/>
      <c r="C129" s="42"/>
      <c r="D129" s="60">
        <v>413</v>
      </c>
      <c r="E129" s="44" t="s">
        <v>49</v>
      </c>
      <c r="F129" s="45">
        <f t="shared" si="15"/>
        <v>0</v>
      </c>
      <c r="G129" s="45"/>
      <c r="H129" s="45"/>
      <c r="I129" s="45"/>
      <c r="J129" s="45">
        <f t="shared" si="16"/>
        <v>0</v>
      </c>
      <c r="K129" s="45"/>
      <c r="L129" s="45"/>
      <c r="M129" s="45"/>
      <c r="N129" s="45">
        <f t="shared" si="17"/>
        <v>0</v>
      </c>
      <c r="O129" s="45"/>
      <c r="P129" s="45"/>
      <c r="Q129" s="45"/>
      <c r="R129" s="45">
        <f t="shared" si="18"/>
        <v>0</v>
      </c>
      <c r="S129" s="45"/>
      <c r="T129" s="45"/>
      <c r="U129" s="45"/>
      <c r="V129" s="45">
        <f t="shared" si="19"/>
        <v>0</v>
      </c>
      <c r="W129" s="45"/>
      <c r="X129" s="45"/>
      <c r="Y129" s="45"/>
      <c r="Z129" s="45">
        <f t="shared" si="20"/>
        <v>0</v>
      </c>
      <c r="AA129" s="45"/>
      <c r="AB129" s="45"/>
      <c r="AC129" s="45"/>
      <c r="AD129" s="45">
        <f t="shared" si="21"/>
        <v>0</v>
      </c>
      <c r="AE129" s="45"/>
      <c r="AF129" s="45"/>
      <c r="AG129" s="45"/>
      <c r="AH129" s="45">
        <f t="shared" si="22"/>
        <v>0</v>
      </c>
      <c r="AI129" s="45"/>
      <c r="AJ129" s="45"/>
      <c r="AK129" s="45"/>
      <c r="AL129" s="45">
        <f t="shared" si="23"/>
        <v>0</v>
      </c>
      <c r="AM129" s="45"/>
      <c r="AN129" s="45"/>
      <c r="AO129" s="45"/>
    </row>
    <row r="130" spans="1:41" s="46" customFormat="1" ht="31.5" hidden="1" outlineLevel="1">
      <c r="A130" s="40"/>
      <c r="B130" s="41"/>
      <c r="C130" s="42"/>
      <c r="D130" s="60">
        <v>414</v>
      </c>
      <c r="E130" s="64" t="s">
        <v>50</v>
      </c>
      <c r="F130" s="45">
        <f t="shared" si="15"/>
        <v>0</v>
      </c>
      <c r="G130" s="45"/>
      <c r="H130" s="45"/>
      <c r="I130" s="45"/>
      <c r="J130" s="45">
        <f t="shared" si="16"/>
        <v>0</v>
      </c>
      <c r="K130" s="45"/>
      <c r="L130" s="45"/>
      <c r="M130" s="45"/>
      <c r="N130" s="45">
        <f t="shared" si="17"/>
        <v>0</v>
      </c>
      <c r="O130" s="45"/>
      <c r="P130" s="45"/>
      <c r="Q130" s="45"/>
      <c r="R130" s="45">
        <f t="shared" si="18"/>
        <v>0</v>
      </c>
      <c r="S130" s="45"/>
      <c r="T130" s="45"/>
      <c r="U130" s="45"/>
      <c r="V130" s="45">
        <f t="shared" si="19"/>
        <v>0</v>
      </c>
      <c r="W130" s="45"/>
      <c r="X130" s="45"/>
      <c r="Y130" s="45"/>
      <c r="Z130" s="45">
        <f t="shared" si="20"/>
        <v>0</v>
      </c>
      <c r="AA130" s="45"/>
      <c r="AB130" s="45"/>
      <c r="AC130" s="45"/>
      <c r="AD130" s="45">
        <f t="shared" si="21"/>
        <v>0</v>
      </c>
      <c r="AE130" s="45"/>
      <c r="AF130" s="45"/>
      <c r="AG130" s="45"/>
      <c r="AH130" s="45">
        <f t="shared" si="22"/>
        <v>0</v>
      </c>
      <c r="AI130" s="45"/>
      <c r="AJ130" s="45"/>
      <c r="AK130" s="45"/>
      <c r="AL130" s="45">
        <f t="shared" si="23"/>
        <v>0</v>
      </c>
      <c r="AM130" s="45"/>
      <c r="AN130" s="45"/>
      <c r="AO130" s="45"/>
    </row>
    <row r="131" spans="1:41" s="46" customFormat="1" ht="15.75" hidden="1" outlineLevel="1">
      <c r="A131" s="40"/>
      <c r="B131" s="41"/>
      <c r="C131" s="42"/>
      <c r="D131" s="60">
        <v>416</v>
      </c>
      <c r="E131" s="44" t="s">
        <v>43</v>
      </c>
      <c r="F131" s="45">
        <f t="shared" si="15"/>
        <v>0</v>
      </c>
      <c r="G131" s="45"/>
      <c r="H131" s="45"/>
      <c r="I131" s="45"/>
      <c r="J131" s="45">
        <f t="shared" si="16"/>
        <v>0</v>
      </c>
      <c r="K131" s="45"/>
      <c r="L131" s="45"/>
      <c r="M131" s="45"/>
      <c r="N131" s="45">
        <f t="shared" si="17"/>
        <v>0</v>
      </c>
      <c r="O131" s="45"/>
      <c r="P131" s="45"/>
      <c r="Q131" s="45"/>
      <c r="R131" s="45">
        <f t="shared" si="18"/>
        <v>0</v>
      </c>
      <c r="S131" s="45"/>
      <c r="T131" s="45"/>
      <c r="U131" s="45"/>
      <c r="V131" s="45">
        <f t="shared" si="19"/>
        <v>0</v>
      </c>
      <c r="W131" s="45"/>
      <c r="X131" s="45"/>
      <c r="Y131" s="45"/>
      <c r="Z131" s="45">
        <f t="shared" si="20"/>
        <v>0</v>
      </c>
      <c r="AA131" s="45"/>
      <c r="AB131" s="45"/>
      <c r="AC131" s="45"/>
      <c r="AD131" s="45">
        <f t="shared" si="21"/>
        <v>0</v>
      </c>
      <c r="AE131" s="45"/>
      <c r="AF131" s="45"/>
      <c r="AG131" s="45"/>
      <c r="AH131" s="45">
        <f t="shared" si="22"/>
        <v>0</v>
      </c>
      <c r="AI131" s="45"/>
      <c r="AJ131" s="45"/>
      <c r="AK131" s="45"/>
      <c r="AL131" s="45">
        <f t="shared" si="23"/>
        <v>0</v>
      </c>
      <c r="AM131" s="45"/>
      <c r="AN131" s="45"/>
      <c r="AO131" s="45"/>
    </row>
    <row r="132" spans="1:41" s="46" customFormat="1" ht="15.75" hidden="1" outlineLevel="1">
      <c r="A132" s="40"/>
      <c r="B132" s="41"/>
      <c r="C132" s="42"/>
      <c r="D132" s="60">
        <v>419</v>
      </c>
      <c r="E132" s="44" t="s">
        <v>44</v>
      </c>
      <c r="F132" s="45">
        <f t="shared" si="15"/>
        <v>0</v>
      </c>
      <c r="G132" s="45"/>
      <c r="H132" s="45"/>
      <c r="I132" s="45"/>
      <c r="J132" s="45">
        <f t="shared" si="16"/>
        <v>0</v>
      </c>
      <c r="K132" s="45"/>
      <c r="L132" s="45"/>
      <c r="M132" s="45"/>
      <c r="N132" s="45">
        <f t="shared" si="17"/>
        <v>0</v>
      </c>
      <c r="O132" s="45"/>
      <c r="P132" s="45"/>
      <c r="Q132" s="45"/>
      <c r="R132" s="45">
        <f t="shared" si="18"/>
        <v>0</v>
      </c>
      <c r="S132" s="45"/>
      <c r="T132" s="45"/>
      <c r="U132" s="45"/>
      <c r="V132" s="45">
        <f t="shared" si="19"/>
        <v>0</v>
      </c>
      <c r="W132" s="45"/>
      <c r="X132" s="45"/>
      <c r="Y132" s="45"/>
      <c r="Z132" s="45">
        <f t="shared" si="20"/>
        <v>0</v>
      </c>
      <c r="AA132" s="45"/>
      <c r="AB132" s="45"/>
      <c r="AC132" s="45"/>
      <c r="AD132" s="45">
        <f t="shared" si="21"/>
        <v>0</v>
      </c>
      <c r="AE132" s="45"/>
      <c r="AF132" s="45"/>
      <c r="AG132" s="45"/>
      <c r="AH132" s="45">
        <f t="shared" si="22"/>
        <v>0</v>
      </c>
      <c r="AI132" s="45"/>
      <c r="AJ132" s="45"/>
      <c r="AK132" s="45"/>
      <c r="AL132" s="45">
        <f t="shared" si="23"/>
        <v>0</v>
      </c>
      <c r="AM132" s="45"/>
      <c r="AN132" s="45"/>
      <c r="AO132" s="45"/>
    </row>
    <row r="133" spans="1:41" s="53" customFormat="1" ht="15.75" hidden="1" outlineLevel="1">
      <c r="A133" s="49"/>
      <c r="B133" s="41"/>
      <c r="C133" s="55"/>
      <c r="D133" s="66"/>
      <c r="E133" s="51" t="s">
        <v>51</v>
      </c>
      <c r="F133" s="52">
        <f t="shared" si="15"/>
        <v>567231</v>
      </c>
      <c r="G133" s="52"/>
      <c r="H133" s="52"/>
      <c r="I133" s="52">
        <f>I134</f>
        <v>567231</v>
      </c>
      <c r="J133" s="52">
        <f t="shared" si="16"/>
        <v>0</v>
      </c>
      <c r="K133" s="52"/>
      <c r="L133" s="52"/>
      <c r="M133" s="52"/>
      <c r="N133" s="52">
        <f t="shared" si="17"/>
        <v>0</v>
      </c>
      <c r="O133" s="52"/>
      <c r="P133" s="52"/>
      <c r="Q133" s="52"/>
      <c r="R133" s="52">
        <f t="shared" si="18"/>
        <v>0</v>
      </c>
      <c r="S133" s="52"/>
      <c r="T133" s="52"/>
      <c r="U133" s="52"/>
      <c r="V133" s="52">
        <f t="shared" si="19"/>
        <v>0</v>
      </c>
      <c r="W133" s="52"/>
      <c r="X133" s="52"/>
      <c r="Y133" s="52"/>
      <c r="Z133" s="52">
        <f t="shared" si="20"/>
        <v>0</v>
      </c>
      <c r="AA133" s="52"/>
      <c r="AB133" s="52"/>
      <c r="AC133" s="52"/>
      <c r="AD133" s="52">
        <f t="shared" si="21"/>
        <v>0</v>
      </c>
      <c r="AE133" s="52"/>
      <c r="AF133" s="52"/>
      <c r="AG133" s="52"/>
      <c r="AH133" s="52">
        <f t="shared" si="22"/>
        <v>0</v>
      </c>
      <c r="AI133" s="52"/>
      <c r="AJ133" s="52"/>
      <c r="AK133" s="52"/>
      <c r="AL133" s="52">
        <f t="shared" si="23"/>
        <v>0</v>
      </c>
      <c r="AM133" s="52"/>
      <c r="AN133" s="52"/>
      <c r="AO133" s="52"/>
    </row>
    <row r="134" spans="1:41" s="46" customFormat="1" ht="15.75" hidden="1" outlineLevel="1">
      <c r="A134" s="40"/>
      <c r="B134" s="41"/>
      <c r="C134" s="42"/>
      <c r="D134" s="60">
        <v>413</v>
      </c>
      <c r="E134" s="44" t="s">
        <v>49</v>
      </c>
      <c r="F134" s="45">
        <f t="shared" si="15"/>
        <v>567231</v>
      </c>
      <c r="G134" s="45"/>
      <c r="H134" s="45"/>
      <c r="I134" s="45">
        <v>567231</v>
      </c>
      <c r="J134" s="45">
        <f t="shared" si="16"/>
        <v>0</v>
      </c>
      <c r="K134" s="45"/>
      <c r="L134" s="45"/>
      <c r="M134" s="45"/>
      <c r="N134" s="45">
        <f t="shared" si="17"/>
        <v>0</v>
      </c>
      <c r="O134" s="45"/>
      <c r="P134" s="45"/>
      <c r="Q134" s="45"/>
      <c r="R134" s="45">
        <f t="shared" si="18"/>
        <v>0</v>
      </c>
      <c r="S134" s="45"/>
      <c r="T134" s="45"/>
      <c r="U134" s="45"/>
      <c r="V134" s="45">
        <f t="shared" si="19"/>
        <v>0</v>
      </c>
      <c r="W134" s="45"/>
      <c r="X134" s="45"/>
      <c r="Y134" s="45"/>
      <c r="Z134" s="45">
        <f t="shared" si="20"/>
        <v>0</v>
      </c>
      <c r="AA134" s="45"/>
      <c r="AB134" s="45"/>
      <c r="AC134" s="45"/>
      <c r="AD134" s="45">
        <f t="shared" si="21"/>
        <v>0</v>
      </c>
      <c r="AE134" s="45"/>
      <c r="AF134" s="45"/>
      <c r="AG134" s="45"/>
      <c r="AH134" s="45">
        <f t="shared" si="22"/>
        <v>0</v>
      </c>
      <c r="AI134" s="45"/>
      <c r="AJ134" s="45"/>
      <c r="AK134" s="45"/>
      <c r="AL134" s="45">
        <f t="shared" si="23"/>
        <v>0</v>
      </c>
      <c r="AM134" s="45"/>
      <c r="AN134" s="45"/>
      <c r="AO134" s="45"/>
    </row>
    <row r="135" spans="1:41" s="46" customFormat="1" ht="31.5" hidden="1" outlineLevel="1">
      <c r="A135" s="40"/>
      <c r="B135" s="41"/>
      <c r="C135" s="42"/>
      <c r="D135" s="60">
        <v>414</v>
      </c>
      <c r="E135" s="64" t="s">
        <v>50</v>
      </c>
      <c r="F135" s="45">
        <f t="shared" si="15"/>
        <v>0</v>
      </c>
      <c r="G135" s="45"/>
      <c r="H135" s="45"/>
      <c r="I135" s="45"/>
      <c r="J135" s="45">
        <f t="shared" si="16"/>
        <v>0</v>
      </c>
      <c r="K135" s="45"/>
      <c r="L135" s="45"/>
      <c r="M135" s="45"/>
      <c r="N135" s="45">
        <f t="shared" si="17"/>
        <v>0</v>
      </c>
      <c r="O135" s="45"/>
      <c r="P135" s="45"/>
      <c r="Q135" s="45"/>
      <c r="R135" s="45">
        <f t="shared" si="18"/>
        <v>0</v>
      </c>
      <c r="S135" s="45"/>
      <c r="T135" s="45"/>
      <c r="U135" s="45"/>
      <c r="V135" s="45">
        <f t="shared" si="19"/>
        <v>0</v>
      </c>
      <c r="W135" s="45"/>
      <c r="X135" s="45"/>
      <c r="Y135" s="45"/>
      <c r="Z135" s="45">
        <f t="shared" si="20"/>
        <v>0</v>
      </c>
      <c r="AA135" s="45"/>
      <c r="AB135" s="45"/>
      <c r="AC135" s="45"/>
      <c r="AD135" s="45">
        <f t="shared" si="21"/>
        <v>0</v>
      </c>
      <c r="AE135" s="45"/>
      <c r="AF135" s="45"/>
      <c r="AG135" s="45"/>
      <c r="AH135" s="45">
        <f t="shared" si="22"/>
        <v>0</v>
      </c>
      <c r="AI135" s="45"/>
      <c r="AJ135" s="45"/>
      <c r="AK135" s="45"/>
      <c r="AL135" s="45">
        <f t="shared" si="23"/>
        <v>0</v>
      </c>
      <c r="AM135" s="45"/>
      <c r="AN135" s="45"/>
      <c r="AO135" s="45"/>
    </row>
    <row r="136" spans="1:41" s="46" customFormat="1" ht="15.75" hidden="1" outlineLevel="1">
      <c r="A136" s="40"/>
      <c r="B136" s="41"/>
      <c r="C136" s="42"/>
      <c r="D136" s="60">
        <v>416</v>
      </c>
      <c r="E136" s="44" t="s">
        <v>43</v>
      </c>
      <c r="F136" s="45">
        <f t="shared" si="15"/>
        <v>0</v>
      </c>
      <c r="G136" s="45"/>
      <c r="H136" s="45"/>
      <c r="I136" s="45"/>
      <c r="J136" s="45">
        <f t="shared" si="16"/>
        <v>0</v>
      </c>
      <c r="K136" s="45"/>
      <c r="L136" s="45"/>
      <c r="M136" s="45"/>
      <c r="N136" s="45">
        <f t="shared" si="17"/>
        <v>0</v>
      </c>
      <c r="O136" s="45"/>
      <c r="P136" s="45"/>
      <c r="Q136" s="45"/>
      <c r="R136" s="45">
        <f t="shared" si="18"/>
        <v>0</v>
      </c>
      <c r="S136" s="45"/>
      <c r="T136" s="45"/>
      <c r="U136" s="45"/>
      <c r="V136" s="45">
        <f t="shared" si="19"/>
        <v>0</v>
      </c>
      <c r="W136" s="45"/>
      <c r="X136" s="45"/>
      <c r="Y136" s="45"/>
      <c r="Z136" s="45">
        <f t="shared" si="20"/>
        <v>0</v>
      </c>
      <c r="AA136" s="45"/>
      <c r="AB136" s="45"/>
      <c r="AC136" s="45"/>
      <c r="AD136" s="45">
        <f t="shared" si="21"/>
        <v>0</v>
      </c>
      <c r="AE136" s="45"/>
      <c r="AF136" s="45"/>
      <c r="AG136" s="45"/>
      <c r="AH136" s="45">
        <f t="shared" si="22"/>
        <v>0</v>
      </c>
      <c r="AI136" s="45"/>
      <c r="AJ136" s="45"/>
      <c r="AK136" s="45"/>
      <c r="AL136" s="45">
        <f t="shared" si="23"/>
        <v>0</v>
      </c>
      <c r="AM136" s="45"/>
      <c r="AN136" s="45"/>
      <c r="AO136" s="45"/>
    </row>
    <row r="137" spans="1:41" s="46" customFormat="1" ht="15.75" hidden="1" outlineLevel="1">
      <c r="A137" s="40"/>
      <c r="B137" s="41"/>
      <c r="C137" s="42"/>
      <c r="D137" s="60">
        <v>419</v>
      </c>
      <c r="E137" s="44" t="s">
        <v>44</v>
      </c>
      <c r="F137" s="45">
        <f t="shared" si="15"/>
        <v>0</v>
      </c>
      <c r="G137" s="45"/>
      <c r="H137" s="45"/>
      <c r="I137" s="45"/>
      <c r="J137" s="45">
        <f t="shared" si="16"/>
        <v>0</v>
      </c>
      <c r="K137" s="45"/>
      <c r="L137" s="45"/>
      <c r="M137" s="45"/>
      <c r="N137" s="45">
        <f t="shared" si="17"/>
        <v>0</v>
      </c>
      <c r="O137" s="45"/>
      <c r="P137" s="45"/>
      <c r="Q137" s="45"/>
      <c r="R137" s="45">
        <f t="shared" si="18"/>
        <v>0</v>
      </c>
      <c r="S137" s="45"/>
      <c r="T137" s="45"/>
      <c r="U137" s="45"/>
      <c r="V137" s="45">
        <f t="shared" si="19"/>
        <v>0</v>
      </c>
      <c r="W137" s="45"/>
      <c r="X137" s="45"/>
      <c r="Y137" s="45"/>
      <c r="Z137" s="45">
        <f t="shared" si="20"/>
        <v>0</v>
      </c>
      <c r="AA137" s="45"/>
      <c r="AB137" s="45"/>
      <c r="AC137" s="45"/>
      <c r="AD137" s="45">
        <f t="shared" si="21"/>
        <v>0</v>
      </c>
      <c r="AE137" s="45"/>
      <c r="AF137" s="45"/>
      <c r="AG137" s="45"/>
      <c r="AH137" s="45">
        <f t="shared" si="22"/>
        <v>0</v>
      </c>
      <c r="AI137" s="45"/>
      <c r="AJ137" s="45"/>
      <c r="AK137" s="45"/>
      <c r="AL137" s="45">
        <f t="shared" si="23"/>
        <v>0</v>
      </c>
      <c r="AM137" s="45"/>
      <c r="AN137" s="45"/>
      <c r="AO137" s="45"/>
    </row>
    <row r="138" spans="1:41" s="53" customFormat="1" ht="15.75" hidden="1" outlineLevel="1">
      <c r="A138" s="49"/>
      <c r="B138" s="41"/>
      <c r="C138" s="55"/>
      <c r="D138" s="66"/>
      <c r="E138" s="51" t="s">
        <v>52</v>
      </c>
      <c r="F138" s="52">
        <f t="shared" si="15"/>
        <v>48321</v>
      </c>
      <c r="G138" s="52"/>
      <c r="H138" s="52"/>
      <c r="I138" s="52">
        <f>SUM(I139:I142)</f>
        <v>48321</v>
      </c>
      <c r="J138" s="52">
        <f t="shared" si="16"/>
        <v>0</v>
      </c>
      <c r="K138" s="52"/>
      <c r="L138" s="52"/>
      <c r="M138" s="52"/>
      <c r="N138" s="52">
        <f t="shared" si="17"/>
        <v>0</v>
      </c>
      <c r="O138" s="52"/>
      <c r="P138" s="52"/>
      <c r="Q138" s="52"/>
      <c r="R138" s="52">
        <f t="shared" si="18"/>
        <v>0</v>
      </c>
      <c r="S138" s="52"/>
      <c r="T138" s="52"/>
      <c r="U138" s="52"/>
      <c r="V138" s="52">
        <f t="shared" si="19"/>
        <v>0</v>
      </c>
      <c r="W138" s="52"/>
      <c r="X138" s="52"/>
      <c r="Y138" s="52"/>
      <c r="Z138" s="52">
        <f t="shared" si="20"/>
        <v>0</v>
      </c>
      <c r="AA138" s="52"/>
      <c r="AB138" s="52"/>
      <c r="AC138" s="52"/>
      <c r="AD138" s="52">
        <f t="shared" si="21"/>
        <v>0</v>
      </c>
      <c r="AE138" s="52"/>
      <c r="AF138" s="52"/>
      <c r="AG138" s="52"/>
      <c r="AH138" s="52">
        <f t="shared" si="22"/>
        <v>0</v>
      </c>
      <c r="AI138" s="52"/>
      <c r="AJ138" s="52"/>
      <c r="AK138" s="52"/>
      <c r="AL138" s="52">
        <f t="shared" si="23"/>
        <v>0</v>
      </c>
      <c r="AM138" s="52"/>
      <c r="AN138" s="52"/>
      <c r="AO138" s="52"/>
    </row>
    <row r="139" spans="1:41" s="46" customFormat="1" ht="15.75" hidden="1" outlineLevel="1">
      <c r="A139" s="40"/>
      <c r="B139" s="41"/>
      <c r="C139" s="42"/>
      <c r="D139" s="60">
        <v>413</v>
      </c>
      <c r="E139" s="44" t="s">
        <v>49</v>
      </c>
      <c r="F139" s="45">
        <f t="shared" si="15"/>
        <v>48321</v>
      </c>
      <c r="G139" s="45"/>
      <c r="H139" s="45"/>
      <c r="I139" s="45">
        <v>48321</v>
      </c>
      <c r="J139" s="45">
        <f t="shared" si="16"/>
        <v>0</v>
      </c>
      <c r="K139" s="45"/>
      <c r="L139" s="45"/>
      <c r="M139" s="45"/>
      <c r="N139" s="45">
        <f t="shared" si="17"/>
        <v>0</v>
      </c>
      <c r="O139" s="45"/>
      <c r="P139" s="45"/>
      <c r="Q139" s="45"/>
      <c r="R139" s="45">
        <f t="shared" si="18"/>
        <v>0</v>
      </c>
      <c r="S139" s="45"/>
      <c r="T139" s="45"/>
      <c r="U139" s="45"/>
      <c r="V139" s="45">
        <f t="shared" si="19"/>
        <v>0</v>
      </c>
      <c r="W139" s="45"/>
      <c r="X139" s="45"/>
      <c r="Y139" s="45"/>
      <c r="Z139" s="45">
        <f t="shared" si="20"/>
        <v>0</v>
      </c>
      <c r="AA139" s="45"/>
      <c r="AB139" s="45"/>
      <c r="AC139" s="45"/>
      <c r="AD139" s="45">
        <f t="shared" si="21"/>
        <v>0</v>
      </c>
      <c r="AE139" s="45"/>
      <c r="AF139" s="45"/>
      <c r="AG139" s="45"/>
      <c r="AH139" s="45">
        <f t="shared" si="22"/>
        <v>0</v>
      </c>
      <c r="AI139" s="45"/>
      <c r="AJ139" s="45"/>
      <c r="AK139" s="45"/>
      <c r="AL139" s="45">
        <f t="shared" si="23"/>
        <v>0</v>
      </c>
      <c r="AM139" s="45"/>
      <c r="AN139" s="45"/>
      <c r="AO139" s="45"/>
    </row>
    <row r="140" spans="1:41" s="46" customFormat="1" ht="31.5" hidden="1" outlineLevel="1">
      <c r="A140" s="40"/>
      <c r="B140" s="41"/>
      <c r="C140" s="42"/>
      <c r="D140" s="60">
        <v>414</v>
      </c>
      <c r="E140" s="64" t="s">
        <v>50</v>
      </c>
      <c r="F140" s="45">
        <f t="shared" si="15"/>
        <v>0</v>
      </c>
      <c r="G140" s="45"/>
      <c r="H140" s="45"/>
      <c r="I140" s="45"/>
      <c r="J140" s="45">
        <f t="shared" si="16"/>
        <v>0</v>
      </c>
      <c r="K140" s="45"/>
      <c r="L140" s="45"/>
      <c r="M140" s="45"/>
      <c r="N140" s="45">
        <f t="shared" si="17"/>
        <v>0</v>
      </c>
      <c r="O140" s="45"/>
      <c r="P140" s="45"/>
      <c r="Q140" s="45"/>
      <c r="R140" s="45">
        <f t="shared" si="18"/>
        <v>0</v>
      </c>
      <c r="S140" s="45"/>
      <c r="T140" s="45"/>
      <c r="U140" s="45"/>
      <c r="V140" s="45">
        <f t="shared" si="19"/>
        <v>0</v>
      </c>
      <c r="W140" s="45"/>
      <c r="X140" s="45"/>
      <c r="Y140" s="45"/>
      <c r="Z140" s="45">
        <f t="shared" si="20"/>
        <v>0</v>
      </c>
      <c r="AA140" s="45"/>
      <c r="AB140" s="45"/>
      <c r="AC140" s="45"/>
      <c r="AD140" s="45">
        <f t="shared" si="21"/>
        <v>0</v>
      </c>
      <c r="AE140" s="45"/>
      <c r="AF140" s="45"/>
      <c r="AG140" s="45"/>
      <c r="AH140" s="45">
        <f t="shared" si="22"/>
        <v>0</v>
      </c>
      <c r="AI140" s="45"/>
      <c r="AJ140" s="45"/>
      <c r="AK140" s="45"/>
      <c r="AL140" s="45">
        <f t="shared" si="23"/>
        <v>0</v>
      </c>
      <c r="AM140" s="45"/>
      <c r="AN140" s="45"/>
      <c r="AO140" s="45"/>
    </row>
    <row r="141" spans="1:41" s="46" customFormat="1" ht="15.75" hidden="1" outlineLevel="1">
      <c r="A141" s="40"/>
      <c r="B141" s="41"/>
      <c r="C141" s="42"/>
      <c r="D141" s="60">
        <v>416</v>
      </c>
      <c r="E141" s="44" t="s">
        <v>43</v>
      </c>
      <c r="F141" s="45">
        <f t="shared" ref="F141:F204" si="24">G141+H141+I141</f>
        <v>0</v>
      </c>
      <c r="G141" s="45"/>
      <c r="H141" s="45"/>
      <c r="I141" s="45"/>
      <c r="J141" s="45">
        <f t="shared" ref="J141:J204" si="25">K141+L141+M141</f>
        <v>0</v>
      </c>
      <c r="K141" s="45"/>
      <c r="L141" s="45"/>
      <c r="M141" s="45"/>
      <c r="N141" s="45">
        <f t="shared" ref="N141:N204" si="26">O141+P141+Q141</f>
        <v>0</v>
      </c>
      <c r="O141" s="45"/>
      <c r="P141" s="45"/>
      <c r="Q141" s="45"/>
      <c r="R141" s="45">
        <f t="shared" ref="R141:R204" si="27">S141+T141+U141</f>
        <v>0</v>
      </c>
      <c r="S141" s="45"/>
      <c r="T141" s="45"/>
      <c r="U141" s="45"/>
      <c r="V141" s="45">
        <f t="shared" ref="V141:V204" si="28">W141+X141+Y141</f>
        <v>0</v>
      </c>
      <c r="W141" s="45"/>
      <c r="X141" s="45"/>
      <c r="Y141" s="45"/>
      <c r="Z141" s="45">
        <f t="shared" ref="Z141:Z204" si="29">AA141+AB141+AC141</f>
        <v>0</v>
      </c>
      <c r="AA141" s="45"/>
      <c r="AB141" s="45"/>
      <c r="AC141" s="45"/>
      <c r="AD141" s="45">
        <f t="shared" ref="AD141:AD204" si="30">AE141+AF141+AG141</f>
        <v>0</v>
      </c>
      <c r="AE141" s="45"/>
      <c r="AF141" s="45"/>
      <c r="AG141" s="45"/>
      <c r="AH141" s="45">
        <f t="shared" ref="AH141:AH204" si="31">AI141+AJ141+AK141</f>
        <v>0</v>
      </c>
      <c r="AI141" s="45"/>
      <c r="AJ141" s="45"/>
      <c r="AK141" s="45"/>
      <c r="AL141" s="45">
        <f t="shared" ref="AL141:AL204" si="32">AM141+AN141+AO141</f>
        <v>0</v>
      </c>
      <c r="AM141" s="45"/>
      <c r="AN141" s="45"/>
      <c r="AO141" s="45"/>
    </row>
    <row r="142" spans="1:41" s="46" customFormat="1" ht="15.75" hidden="1" outlineLevel="1">
      <c r="A142" s="40"/>
      <c r="B142" s="41"/>
      <c r="C142" s="42"/>
      <c r="D142" s="60">
        <v>419</v>
      </c>
      <c r="E142" s="44" t="s">
        <v>44</v>
      </c>
      <c r="F142" s="45">
        <f t="shared" si="24"/>
        <v>0</v>
      </c>
      <c r="G142" s="45"/>
      <c r="H142" s="45"/>
      <c r="I142" s="45"/>
      <c r="J142" s="45">
        <f t="shared" si="25"/>
        <v>0</v>
      </c>
      <c r="K142" s="45"/>
      <c r="L142" s="45"/>
      <c r="M142" s="45"/>
      <c r="N142" s="45">
        <f t="shared" si="26"/>
        <v>0</v>
      </c>
      <c r="O142" s="45"/>
      <c r="P142" s="45"/>
      <c r="Q142" s="45"/>
      <c r="R142" s="45">
        <f t="shared" si="27"/>
        <v>0</v>
      </c>
      <c r="S142" s="45"/>
      <c r="T142" s="45"/>
      <c r="U142" s="45"/>
      <c r="V142" s="45">
        <f t="shared" si="28"/>
        <v>0</v>
      </c>
      <c r="W142" s="45"/>
      <c r="X142" s="45"/>
      <c r="Y142" s="45"/>
      <c r="Z142" s="45">
        <f t="shared" si="29"/>
        <v>0</v>
      </c>
      <c r="AA142" s="45"/>
      <c r="AB142" s="45"/>
      <c r="AC142" s="45"/>
      <c r="AD142" s="45">
        <f t="shared" si="30"/>
        <v>0</v>
      </c>
      <c r="AE142" s="45"/>
      <c r="AF142" s="45"/>
      <c r="AG142" s="45"/>
      <c r="AH142" s="45">
        <f t="shared" si="31"/>
        <v>0</v>
      </c>
      <c r="AI142" s="45"/>
      <c r="AJ142" s="45"/>
      <c r="AK142" s="45"/>
      <c r="AL142" s="45">
        <f t="shared" si="32"/>
        <v>0</v>
      </c>
      <c r="AM142" s="45"/>
      <c r="AN142" s="45"/>
      <c r="AO142" s="45"/>
    </row>
    <row r="143" spans="1:41" s="39" customFormat="1" ht="15.75" collapsed="1">
      <c r="A143" s="34"/>
      <c r="B143" s="35"/>
      <c r="C143" s="36">
        <v>123</v>
      </c>
      <c r="D143" s="34"/>
      <c r="E143" s="37" t="s">
        <v>53</v>
      </c>
      <c r="F143" s="38">
        <f t="shared" si="24"/>
        <v>2922474.8999999994</v>
      </c>
      <c r="G143" s="38">
        <f>SUM(G144:G165)</f>
        <v>1785077.8999999997</v>
      </c>
      <c r="H143" s="38">
        <f>SUM(H144:H165)</f>
        <v>750326</v>
      </c>
      <c r="I143" s="38">
        <f>SUM(I144:I165)</f>
        <v>387071</v>
      </c>
      <c r="J143" s="38">
        <f t="shared" si="25"/>
        <v>3059388.0999999996</v>
      </c>
      <c r="K143" s="38">
        <f t="shared" ref="K143:AC143" si="33">SUM(K144:K165)</f>
        <v>1839875.0999999996</v>
      </c>
      <c r="L143" s="38">
        <f t="shared" si="33"/>
        <v>727955</v>
      </c>
      <c r="M143" s="38">
        <f t="shared" si="33"/>
        <v>491558</v>
      </c>
      <c r="N143" s="38">
        <f t="shared" si="26"/>
        <v>3059748.0999999996</v>
      </c>
      <c r="O143" s="38">
        <f t="shared" si="33"/>
        <v>1839875.0999999996</v>
      </c>
      <c r="P143" s="38">
        <f t="shared" si="33"/>
        <v>728315</v>
      </c>
      <c r="Q143" s="38">
        <f t="shared" si="33"/>
        <v>491558</v>
      </c>
      <c r="R143" s="38">
        <f t="shared" si="27"/>
        <v>3177990</v>
      </c>
      <c r="S143" s="38">
        <f t="shared" si="33"/>
        <v>1896738</v>
      </c>
      <c r="T143" s="38">
        <f t="shared" si="33"/>
        <v>780678</v>
      </c>
      <c r="U143" s="38">
        <f t="shared" si="33"/>
        <v>500574</v>
      </c>
      <c r="V143" s="38">
        <f t="shared" si="28"/>
        <v>3188770</v>
      </c>
      <c r="W143" s="38">
        <f t="shared" si="33"/>
        <v>1896738</v>
      </c>
      <c r="X143" s="38">
        <f t="shared" si="33"/>
        <v>791458</v>
      </c>
      <c r="Y143" s="38">
        <f t="shared" si="33"/>
        <v>500574</v>
      </c>
      <c r="Z143" s="38">
        <f t="shared" si="29"/>
        <v>3205154</v>
      </c>
      <c r="AA143" s="38">
        <f t="shared" si="33"/>
        <v>1896738</v>
      </c>
      <c r="AB143" s="38">
        <f t="shared" si="33"/>
        <v>805290</v>
      </c>
      <c r="AC143" s="38">
        <f t="shared" si="33"/>
        <v>503126</v>
      </c>
      <c r="AD143" s="38">
        <f t="shared" si="30"/>
        <v>359197</v>
      </c>
      <c r="AE143" s="38"/>
      <c r="AF143" s="38">
        <f>SUM(AF144:AF165)</f>
        <v>359197</v>
      </c>
      <c r="AG143" s="38">
        <f>SUM(AG144:AG165)</f>
        <v>0</v>
      </c>
      <c r="AH143" s="38">
        <f t="shared" si="31"/>
        <v>357949</v>
      </c>
      <c r="AI143" s="38">
        <f>SUM(AI144:AI165)</f>
        <v>0</v>
      </c>
      <c r="AJ143" s="38">
        <f>SUM(AJ144:AJ165)</f>
        <v>357949</v>
      </c>
      <c r="AK143" s="38">
        <f>SUM(AK144:AK165)</f>
        <v>0</v>
      </c>
      <c r="AL143" s="38">
        <f t="shared" si="32"/>
        <v>352377</v>
      </c>
      <c r="AM143" s="38">
        <f>SUM(AM144:AM165)</f>
        <v>0</v>
      </c>
      <c r="AN143" s="38">
        <f>SUM(AN144:AN165)</f>
        <v>352377</v>
      </c>
      <c r="AO143" s="38">
        <f>SUM(AO144:AO165)</f>
        <v>0</v>
      </c>
    </row>
    <row r="144" spans="1:41" s="46" customFormat="1" ht="15.75" hidden="1">
      <c r="A144" s="58"/>
      <c r="B144" s="58"/>
      <c r="C144" s="58"/>
      <c r="D144" s="58" t="s">
        <v>54</v>
      </c>
      <c r="E144" s="48" t="s">
        <v>55</v>
      </c>
      <c r="F144" s="45">
        <f t="shared" si="24"/>
        <v>1646413.5</v>
      </c>
      <c r="G144" s="45">
        <f t="shared" ref="G144:G159" si="34">G168+G191+G214</f>
        <v>1020048.5</v>
      </c>
      <c r="H144" s="45">
        <f>H168+H191+H214+H237</f>
        <v>375870</v>
      </c>
      <c r="I144" s="45">
        <f>I168+I191+I214+I237+I260+I283+I306</f>
        <v>250495</v>
      </c>
      <c r="J144" s="45">
        <f t="shared" si="25"/>
        <v>1661785.5</v>
      </c>
      <c r="K144" s="45">
        <f t="shared" ref="K144:K165" si="35">K168+K191+K214</f>
        <v>1020048.5</v>
      </c>
      <c r="L144" s="45">
        <f>L168+L191+L214+L237</f>
        <v>345383</v>
      </c>
      <c r="M144" s="45">
        <f>M168+M191+M214+M237+M260+M283+M306</f>
        <v>296354</v>
      </c>
      <c r="N144" s="45">
        <f t="shared" si="26"/>
        <v>1662068.5</v>
      </c>
      <c r="O144" s="45">
        <f t="shared" ref="O144:O165" si="36">O168+O191+O214</f>
        <v>1020048.5</v>
      </c>
      <c r="P144" s="45">
        <f>P168+P191+P214+P237</f>
        <v>345666</v>
      </c>
      <c r="Q144" s="45">
        <f>Q168+Q191+Q214+Q237+Q260+Q283+Q306</f>
        <v>296354</v>
      </c>
      <c r="R144" s="45">
        <f t="shared" si="27"/>
        <v>1829509</v>
      </c>
      <c r="S144" s="45">
        <f>S168+S191+S214</f>
        <v>1138999</v>
      </c>
      <c r="T144" s="45">
        <f>T168+T191+T214+T237</f>
        <v>393196</v>
      </c>
      <c r="U144" s="45">
        <f>U168+U191+U214+U237+U260+U283+U306</f>
        <v>297314</v>
      </c>
      <c r="V144" s="45">
        <f t="shared" si="28"/>
        <v>1831562</v>
      </c>
      <c r="W144" s="45">
        <f>W168+W191+W214</f>
        <v>1138999</v>
      </c>
      <c r="X144" s="45">
        <f>X168+X191+X214+X237</f>
        <v>395249</v>
      </c>
      <c r="Y144" s="45">
        <f>Y168+Y191+Y214+Y237+Y260+Y283+Y306</f>
        <v>297314</v>
      </c>
      <c r="Z144" s="45">
        <f t="shared" si="29"/>
        <v>1832566</v>
      </c>
      <c r="AA144" s="45">
        <f>AA168+AA191+AA214</f>
        <v>1138999</v>
      </c>
      <c r="AB144" s="45">
        <f>AB168+AB191+AB214+AB237</f>
        <v>396253</v>
      </c>
      <c r="AC144" s="45">
        <f>AC168+AC191+AC214+AC237+AC260+AC283+AC306</f>
        <v>297314</v>
      </c>
      <c r="AD144" s="45">
        <f t="shared" si="30"/>
        <v>134943</v>
      </c>
      <c r="AE144" s="45"/>
      <c r="AF144" s="45">
        <f>AF168+AF191+AF214+AF237+AF260+AF283+AF306</f>
        <v>134943</v>
      </c>
      <c r="AG144" s="45">
        <f>AG168+AG191+AG214+AG237+AG260+AG283+AG306</f>
        <v>0</v>
      </c>
      <c r="AH144" s="45">
        <f t="shared" si="31"/>
        <v>133780</v>
      </c>
      <c r="AI144" s="45"/>
      <c r="AJ144" s="45">
        <f>AJ168+AJ191+AJ214+AJ237</f>
        <v>133780</v>
      </c>
      <c r="AK144" s="45">
        <f>AK168+AK191+AK214+AK237+AK260+AK283+AK306</f>
        <v>0</v>
      </c>
      <c r="AL144" s="45">
        <f t="shared" si="32"/>
        <v>132776</v>
      </c>
      <c r="AM144" s="45">
        <f>AM168+AM191+AM214</f>
        <v>0</v>
      </c>
      <c r="AN144" s="45">
        <f>AN168+AN191+AN214+AN237</f>
        <v>132776</v>
      </c>
      <c r="AO144" s="45">
        <f>AO168+AO191+AO214+AO237+AO260+AO283+AO306</f>
        <v>0</v>
      </c>
    </row>
    <row r="145" spans="1:41" s="46" customFormat="1" ht="15.75" hidden="1">
      <c r="A145" s="58"/>
      <c r="B145" s="58"/>
      <c r="C145" s="58"/>
      <c r="D145" s="58" t="s">
        <v>56</v>
      </c>
      <c r="E145" s="48" t="s">
        <v>57</v>
      </c>
      <c r="F145" s="45">
        <f t="shared" si="24"/>
        <v>135823.6</v>
      </c>
      <c r="G145" s="45">
        <f t="shared" si="34"/>
        <v>75911.600000000006</v>
      </c>
      <c r="H145" s="45">
        <f t="shared" ref="H145:H165" si="37">H169+H192+H215+H238</f>
        <v>18857</v>
      </c>
      <c r="I145" s="45">
        <f t="shared" ref="I145:I165" si="38">I169+I192+I215+I238+I261+I284+I307</f>
        <v>41055</v>
      </c>
      <c r="J145" s="45">
        <f t="shared" si="25"/>
        <v>142520.6</v>
      </c>
      <c r="K145" s="45">
        <f t="shared" si="35"/>
        <v>75911.600000000006</v>
      </c>
      <c r="L145" s="45">
        <f t="shared" ref="L145:L165" si="39">L169+L192+L215+L238</f>
        <v>18883</v>
      </c>
      <c r="M145" s="45">
        <f t="shared" ref="M145:M165" si="40">M169+M192+M215+M238+M261+M284+M307</f>
        <v>47726</v>
      </c>
      <c r="N145" s="45">
        <f t="shared" si="26"/>
        <v>142520.6</v>
      </c>
      <c r="O145" s="45">
        <f t="shared" si="36"/>
        <v>75911.600000000006</v>
      </c>
      <c r="P145" s="45">
        <f t="shared" ref="P145:P165" si="41">P169+P192+P215+P238</f>
        <v>18883</v>
      </c>
      <c r="Q145" s="45">
        <f t="shared" ref="Q145:Q165" si="42">Q169+Q192+Q215+Q238+Q261+Q284+Q307</f>
        <v>47726</v>
      </c>
      <c r="R145" s="45">
        <f t="shared" si="27"/>
        <v>115092</v>
      </c>
      <c r="S145" s="45">
        <f>S169+S192+S215</f>
        <v>45964</v>
      </c>
      <c r="T145" s="45">
        <f t="shared" ref="T145:T165" si="43">T169+T192+T215+T238</f>
        <v>21243</v>
      </c>
      <c r="U145" s="45">
        <f t="shared" ref="U145:U165" si="44">U169+U192+U215+U238+U261+U284+U307</f>
        <v>47885</v>
      </c>
      <c r="V145" s="45">
        <f t="shared" si="28"/>
        <v>115127</v>
      </c>
      <c r="W145" s="45">
        <f>W169+W192+W215</f>
        <v>45964</v>
      </c>
      <c r="X145" s="45">
        <f t="shared" ref="X145:X165" si="45">X169+X192+X215+X238</f>
        <v>21278</v>
      </c>
      <c r="Y145" s="45">
        <f t="shared" ref="Y145:Y165" si="46">Y169+Y192+Y215+Y238+Y261+Y284+Y307</f>
        <v>47885</v>
      </c>
      <c r="Z145" s="45">
        <f t="shared" si="29"/>
        <v>115127</v>
      </c>
      <c r="AA145" s="45">
        <f>AA169+AA192+AA215</f>
        <v>45964</v>
      </c>
      <c r="AB145" s="45">
        <f t="shared" ref="AB145:AB165" si="47">AB169+AB192+AB215+AB238</f>
        <v>21278</v>
      </c>
      <c r="AC145" s="45">
        <f t="shared" ref="AC145:AC165" si="48">AC169+AC192+AC215+AC238+AC261+AC284+AC307</f>
        <v>47885</v>
      </c>
      <c r="AD145" s="45">
        <f t="shared" si="30"/>
        <v>155973</v>
      </c>
      <c r="AE145" s="45"/>
      <c r="AF145" s="45">
        <f t="shared" ref="AF145:AG160" si="49">AF169+AF192+AF215+AF238+AF261+AF284+AF307</f>
        <v>155973</v>
      </c>
      <c r="AG145" s="45">
        <f t="shared" si="49"/>
        <v>0</v>
      </c>
      <c r="AH145" s="45">
        <f t="shared" si="31"/>
        <v>156221</v>
      </c>
      <c r="AI145" s="45"/>
      <c r="AJ145" s="45">
        <f t="shared" ref="AJ145:AJ165" si="50">AJ169+AJ192+AJ215+AJ238</f>
        <v>156221</v>
      </c>
      <c r="AK145" s="45">
        <f t="shared" ref="AK145:AK165" si="51">AK169+AK192+AK215+AK238+AK261+AK284+AK307</f>
        <v>0</v>
      </c>
      <c r="AL145" s="45">
        <f t="shared" si="32"/>
        <v>156221</v>
      </c>
      <c r="AM145" s="45">
        <f>AM169+AM192+AM215</f>
        <v>0</v>
      </c>
      <c r="AN145" s="45">
        <f t="shared" ref="AN145:AN165" si="52">AN169+AN192+AN215+AN238</f>
        <v>156221</v>
      </c>
      <c r="AO145" s="45">
        <f t="shared" ref="AO145:AO165" si="53">AO169+AO192+AO215+AO238+AO261+AO284+AO307</f>
        <v>0</v>
      </c>
    </row>
    <row r="146" spans="1:41" s="46" customFormat="1" ht="15.75" hidden="1">
      <c r="A146" s="58"/>
      <c r="B146" s="58"/>
      <c r="C146" s="58"/>
      <c r="D146" s="58" t="s">
        <v>58</v>
      </c>
      <c r="E146" s="48" t="s">
        <v>59</v>
      </c>
      <c r="F146" s="45">
        <f t="shared" si="24"/>
        <v>301746.09999999998</v>
      </c>
      <c r="G146" s="45">
        <f t="shared" si="34"/>
        <v>190603.1</v>
      </c>
      <c r="H146" s="45">
        <f t="shared" si="37"/>
        <v>66199</v>
      </c>
      <c r="I146" s="45">
        <f t="shared" si="38"/>
        <v>44944</v>
      </c>
      <c r="J146" s="45">
        <f t="shared" si="25"/>
        <v>297438.09999999998</v>
      </c>
      <c r="K146" s="45">
        <f t="shared" si="35"/>
        <v>190603.1</v>
      </c>
      <c r="L146" s="45">
        <f t="shared" si="39"/>
        <v>57442</v>
      </c>
      <c r="M146" s="45">
        <f t="shared" si="40"/>
        <v>49393</v>
      </c>
      <c r="N146" s="45">
        <f t="shared" si="26"/>
        <v>297485.09999999998</v>
      </c>
      <c r="O146" s="45">
        <f t="shared" si="36"/>
        <v>190603.1</v>
      </c>
      <c r="P146" s="45">
        <f t="shared" si="41"/>
        <v>57489</v>
      </c>
      <c r="Q146" s="45">
        <f t="shared" si="42"/>
        <v>49393</v>
      </c>
      <c r="R146" s="45">
        <f t="shared" si="27"/>
        <v>306422</v>
      </c>
      <c r="S146" s="45">
        <f>S170+S193+S216</f>
        <v>191139</v>
      </c>
      <c r="T146" s="45">
        <f t="shared" si="43"/>
        <v>65731</v>
      </c>
      <c r="U146" s="45">
        <f t="shared" si="44"/>
        <v>49552</v>
      </c>
      <c r="V146" s="45">
        <f t="shared" si="28"/>
        <v>306761</v>
      </c>
      <c r="W146" s="45">
        <f>W170+W193+W216</f>
        <v>191139</v>
      </c>
      <c r="X146" s="45">
        <f t="shared" si="45"/>
        <v>66070</v>
      </c>
      <c r="Y146" s="45">
        <f t="shared" si="46"/>
        <v>49552</v>
      </c>
      <c r="Z146" s="45">
        <f t="shared" si="29"/>
        <v>306921</v>
      </c>
      <c r="AA146" s="45">
        <f>AA170+AA193+AA216</f>
        <v>191139</v>
      </c>
      <c r="AB146" s="45">
        <f t="shared" si="47"/>
        <v>66230</v>
      </c>
      <c r="AC146" s="45">
        <f t="shared" si="48"/>
        <v>49552</v>
      </c>
      <c r="AD146" s="45">
        <f t="shared" si="30"/>
        <v>22935</v>
      </c>
      <c r="AE146" s="45"/>
      <c r="AF146" s="45">
        <f t="shared" si="49"/>
        <v>22935</v>
      </c>
      <c r="AG146" s="45">
        <f t="shared" si="49"/>
        <v>0</v>
      </c>
      <c r="AH146" s="45">
        <f t="shared" si="31"/>
        <v>22743</v>
      </c>
      <c r="AI146" s="45"/>
      <c r="AJ146" s="45">
        <f t="shared" si="50"/>
        <v>22743</v>
      </c>
      <c r="AK146" s="45">
        <f t="shared" si="51"/>
        <v>0</v>
      </c>
      <c r="AL146" s="45">
        <f t="shared" si="32"/>
        <v>22583</v>
      </c>
      <c r="AM146" s="45">
        <f>AM170+AM193+AM216</f>
        <v>0</v>
      </c>
      <c r="AN146" s="45">
        <f t="shared" si="52"/>
        <v>22583</v>
      </c>
      <c r="AO146" s="45">
        <f t="shared" si="53"/>
        <v>0</v>
      </c>
    </row>
    <row r="147" spans="1:41" s="46" customFormat="1" ht="15.75" hidden="1">
      <c r="A147" s="58"/>
      <c r="B147" s="58"/>
      <c r="C147" s="58"/>
      <c r="D147" s="58" t="s">
        <v>60</v>
      </c>
      <c r="E147" s="48"/>
      <c r="F147" s="45">
        <f t="shared" si="24"/>
        <v>0</v>
      </c>
      <c r="G147" s="45">
        <f t="shared" si="34"/>
        <v>0</v>
      </c>
      <c r="H147" s="45">
        <f t="shared" si="37"/>
        <v>0</v>
      </c>
      <c r="I147" s="45">
        <f t="shared" si="38"/>
        <v>0</v>
      </c>
      <c r="J147" s="45">
        <f t="shared" si="25"/>
        <v>90223.2</v>
      </c>
      <c r="K147" s="45">
        <f t="shared" si="35"/>
        <v>54797.2</v>
      </c>
      <c r="L147" s="45">
        <f t="shared" si="39"/>
        <v>18215</v>
      </c>
      <c r="M147" s="45">
        <f t="shared" si="40"/>
        <v>17211</v>
      </c>
      <c r="N147" s="45">
        <f t="shared" si="26"/>
        <v>90223.2</v>
      </c>
      <c r="O147" s="45">
        <f t="shared" si="36"/>
        <v>54797.2</v>
      </c>
      <c r="P147" s="45">
        <f t="shared" si="41"/>
        <v>18215</v>
      </c>
      <c r="Q147" s="45">
        <f t="shared" si="42"/>
        <v>17211</v>
      </c>
      <c r="R147" s="45">
        <f t="shared" si="27"/>
        <v>37985</v>
      </c>
      <c r="S147" s="45"/>
      <c r="T147" s="45">
        <f t="shared" si="43"/>
        <v>20724</v>
      </c>
      <c r="U147" s="45">
        <f t="shared" si="44"/>
        <v>17261</v>
      </c>
      <c r="V147" s="45">
        <f t="shared" si="28"/>
        <v>38089</v>
      </c>
      <c r="W147" s="45"/>
      <c r="X147" s="45">
        <f t="shared" si="45"/>
        <v>20828</v>
      </c>
      <c r="Y147" s="45">
        <f t="shared" si="46"/>
        <v>17261</v>
      </c>
      <c r="Z147" s="45">
        <f t="shared" si="29"/>
        <v>38139</v>
      </c>
      <c r="AA147" s="45"/>
      <c r="AB147" s="45">
        <f t="shared" si="47"/>
        <v>20878</v>
      </c>
      <c r="AC147" s="45">
        <f t="shared" si="48"/>
        <v>17261</v>
      </c>
      <c r="AD147" s="45">
        <f t="shared" si="30"/>
        <v>14546</v>
      </c>
      <c r="AE147" s="45"/>
      <c r="AF147" s="45">
        <f t="shared" si="49"/>
        <v>14546</v>
      </c>
      <c r="AG147" s="45">
        <f t="shared" si="49"/>
        <v>0</v>
      </c>
      <c r="AH147" s="45">
        <f t="shared" si="31"/>
        <v>14497</v>
      </c>
      <c r="AI147" s="45"/>
      <c r="AJ147" s="45">
        <f t="shared" si="50"/>
        <v>14497</v>
      </c>
      <c r="AK147" s="45">
        <f t="shared" si="51"/>
        <v>0</v>
      </c>
      <c r="AL147" s="45">
        <f t="shared" si="32"/>
        <v>14447</v>
      </c>
      <c r="AM147" s="45"/>
      <c r="AN147" s="45">
        <f t="shared" si="52"/>
        <v>14447</v>
      </c>
      <c r="AO147" s="45">
        <f t="shared" si="53"/>
        <v>0</v>
      </c>
    </row>
    <row r="148" spans="1:41" s="46" customFormat="1" ht="15.75" hidden="1">
      <c r="A148" s="58"/>
      <c r="B148" s="58"/>
      <c r="C148" s="58"/>
      <c r="D148" s="58" t="s">
        <v>61</v>
      </c>
      <c r="E148" s="48" t="s">
        <v>62</v>
      </c>
      <c r="F148" s="45">
        <f t="shared" si="24"/>
        <v>97244</v>
      </c>
      <c r="G148" s="45">
        <f t="shared" si="34"/>
        <v>60189</v>
      </c>
      <c r="H148" s="45">
        <f t="shared" si="37"/>
        <v>21312</v>
      </c>
      <c r="I148" s="45">
        <f t="shared" si="38"/>
        <v>15743</v>
      </c>
      <c r="J148" s="45">
        <f t="shared" si="25"/>
        <v>98436</v>
      </c>
      <c r="K148" s="45">
        <f t="shared" si="35"/>
        <v>60189</v>
      </c>
      <c r="L148" s="45">
        <f t="shared" si="39"/>
        <v>19667</v>
      </c>
      <c r="M148" s="45">
        <f t="shared" si="40"/>
        <v>18580</v>
      </c>
      <c r="N148" s="45">
        <f t="shared" si="26"/>
        <v>98451</v>
      </c>
      <c r="O148" s="45">
        <f t="shared" si="36"/>
        <v>60189</v>
      </c>
      <c r="P148" s="45">
        <f t="shared" si="41"/>
        <v>19682</v>
      </c>
      <c r="Q148" s="45">
        <f t="shared" si="42"/>
        <v>18580</v>
      </c>
      <c r="R148" s="45">
        <f t="shared" si="27"/>
        <v>103514</v>
      </c>
      <c r="S148" s="45">
        <f t="shared" ref="S148:S165" si="54">S172+S195+S218</f>
        <v>62562</v>
      </c>
      <c r="T148" s="45">
        <f t="shared" si="43"/>
        <v>22311</v>
      </c>
      <c r="U148" s="45">
        <f t="shared" si="44"/>
        <v>18641</v>
      </c>
      <c r="V148" s="45">
        <f t="shared" si="28"/>
        <v>103624</v>
      </c>
      <c r="W148" s="45">
        <f t="shared" ref="W148:W165" si="55">W172+W195+W218</f>
        <v>62562</v>
      </c>
      <c r="X148" s="45">
        <f t="shared" si="45"/>
        <v>22421</v>
      </c>
      <c r="Y148" s="45">
        <f t="shared" si="46"/>
        <v>18641</v>
      </c>
      <c r="Z148" s="45">
        <f t="shared" si="29"/>
        <v>103676</v>
      </c>
      <c r="AA148" s="45">
        <f t="shared" ref="AA148:AA165" si="56">AA172+AA195+AA218</f>
        <v>62562</v>
      </c>
      <c r="AB148" s="45">
        <f t="shared" si="47"/>
        <v>22473</v>
      </c>
      <c r="AC148" s="45">
        <f t="shared" si="48"/>
        <v>18641</v>
      </c>
      <c r="AD148" s="45">
        <f t="shared" si="30"/>
        <v>15778</v>
      </c>
      <c r="AE148" s="45"/>
      <c r="AF148" s="45">
        <f t="shared" si="49"/>
        <v>15778</v>
      </c>
      <c r="AG148" s="45">
        <f t="shared" si="49"/>
        <v>0</v>
      </c>
      <c r="AH148" s="45">
        <f t="shared" si="31"/>
        <v>15731</v>
      </c>
      <c r="AI148" s="45"/>
      <c r="AJ148" s="45">
        <f t="shared" si="50"/>
        <v>15731</v>
      </c>
      <c r="AK148" s="45">
        <f t="shared" si="51"/>
        <v>0</v>
      </c>
      <c r="AL148" s="45">
        <f t="shared" si="32"/>
        <v>15679</v>
      </c>
      <c r="AM148" s="45">
        <f t="shared" ref="AM148:AM165" si="57">AM172+AM195+AM218</f>
        <v>0</v>
      </c>
      <c r="AN148" s="45">
        <f t="shared" si="52"/>
        <v>15679</v>
      </c>
      <c r="AO148" s="45">
        <f t="shared" si="53"/>
        <v>0</v>
      </c>
    </row>
    <row r="149" spans="1:41" s="46" customFormat="1" ht="31.5" hidden="1">
      <c r="A149" s="58"/>
      <c r="B149" s="58"/>
      <c r="C149" s="58"/>
      <c r="D149" s="58" t="s">
        <v>63</v>
      </c>
      <c r="E149" s="48" t="s">
        <v>64</v>
      </c>
      <c r="F149" s="45">
        <f t="shared" si="24"/>
        <v>61228.3</v>
      </c>
      <c r="G149" s="45">
        <f t="shared" si="34"/>
        <v>39614.300000000003</v>
      </c>
      <c r="H149" s="45">
        <f t="shared" si="37"/>
        <v>12432</v>
      </c>
      <c r="I149" s="45">
        <f t="shared" si="38"/>
        <v>9182</v>
      </c>
      <c r="J149" s="45">
        <f t="shared" si="25"/>
        <v>61923.3</v>
      </c>
      <c r="K149" s="45">
        <f t="shared" si="35"/>
        <v>39614.300000000003</v>
      </c>
      <c r="L149" s="45">
        <f t="shared" si="39"/>
        <v>11472</v>
      </c>
      <c r="M149" s="45">
        <f t="shared" si="40"/>
        <v>10837</v>
      </c>
      <c r="N149" s="45">
        <f t="shared" si="26"/>
        <v>61932.3</v>
      </c>
      <c r="O149" s="45">
        <f t="shared" si="36"/>
        <v>39614.300000000003</v>
      </c>
      <c r="P149" s="45">
        <f t="shared" si="41"/>
        <v>11481</v>
      </c>
      <c r="Q149" s="45">
        <f t="shared" si="42"/>
        <v>10837</v>
      </c>
      <c r="R149" s="45">
        <f t="shared" si="27"/>
        <v>60304</v>
      </c>
      <c r="S149" s="45">
        <f t="shared" si="54"/>
        <v>36416</v>
      </c>
      <c r="T149" s="45">
        <f t="shared" si="43"/>
        <v>13014</v>
      </c>
      <c r="U149" s="45">
        <f t="shared" si="44"/>
        <v>10874</v>
      </c>
      <c r="V149" s="45">
        <f t="shared" si="28"/>
        <v>60369</v>
      </c>
      <c r="W149" s="45">
        <f t="shared" si="55"/>
        <v>36416</v>
      </c>
      <c r="X149" s="45">
        <f t="shared" si="45"/>
        <v>13079</v>
      </c>
      <c r="Y149" s="45">
        <f t="shared" si="46"/>
        <v>10874</v>
      </c>
      <c r="Z149" s="45">
        <f t="shared" si="29"/>
        <v>60400</v>
      </c>
      <c r="AA149" s="45">
        <f t="shared" si="56"/>
        <v>36416</v>
      </c>
      <c r="AB149" s="45">
        <f t="shared" si="47"/>
        <v>13110</v>
      </c>
      <c r="AC149" s="45">
        <f t="shared" si="48"/>
        <v>10874</v>
      </c>
      <c r="AD149" s="45">
        <f t="shared" si="30"/>
        <v>9204</v>
      </c>
      <c r="AE149" s="45"/>
      <c r="AF149" s="45">
        <f t="shared" si="49"/>
        <v>9204</v>
      </c>
      <c r="AG149" s="45">
        <f t="shared" si="49"/>
        <v>0</v>
      </c>
      <c r="AH149" s="45">
        <f t="shared" si="31"/>
        <v>9177</v>
      </c>
      <c r="AI149" s="45"/>
      <c r="AJ149" s="45">
        <f t="shared" si="50"/>
        <v>9177</v>
      </c>
      <c r="AK149" s="45">
        <f t="shared" si="51"/>
        <v>0</v>
      </c>
      <c r="AL149" s="45">
        <f t="shared" si="32"/>
        <v>9146</v>
      </c>
      <c r="AM149" s="45">
        <f t="shared" si="57"/>
        <v>0</v>
      </c>
      <c r="AN149" s="45">
        <f t="shared" si="52"/>
        <v>9146</v>
      </c>
      <c r="AO149" s="45">
        <f t="shared" si="53"/>
        <v>0</v>
      </c>
    </row>
    <row r="150" spans="1:41" s="46" customFormat="1" ht="15.75" hidden="1">
      <c r="A150" s="58"/>
      <c r="B150" s="58"/>
      <c r="C150" s="58"/>
      <c r="D150" s="58" t="s">
        <v>65</v>
      </c>
      <c r="E150" s="48" t="s">
        <v>66</v>
      </c>
      <c r="F150" s="45">
        <f t="shared" si="24"/>
        <v>1881.8</v>
      </c>
      <c r="G150" s="45">
        <f t="shared" si="34"/>
        <v>1300.8</v>
      </c>
      <c r="H150" s="45">
        <f t="shared" si="37"/>
        <v>581</v>
      </c>
      <c r="I150" s="45">
        <f t="shared" si="38"/>
        <v>0</v>
      </c>
      <c r="J150" s="45">
        <f t="shared" si="25"/>
        <v>1881.8</v>
      </c>
      <c r="K150" s="45">
        <f t="shared" si="35"/>
        <v>1300.8</v>
      </c>
      <c r="L150" s="45">
        <f t="shared" si="39"/>
        <v>581</v>
      </c>
      <c r="M150" s="45">
        <f t="shared" si="40"/>
        <v>0</v>
      </c>
      <c r="N150" s="45">
        <f t="shared" si="26"/>
        <v>1881.8</v>
      </c>
      <c r="O150" s="45">
        <f t="shared" si="36"/>
        <v>1300.8</v>
      </c>
      <c r="P150" s="45">
        <f t="shared" si="41"/>
        <v>581</v>
      </c>
      <c r="Q150" s="45">
        <f t="shared" si="42"/>
        <v>0</v>
      </c>
      <c r="R150" s="45">
        <f t="shared" si="27"/>
        <v>1958</v>
      </c>
      <c r="S150" s="45">
        <f t="shared" si="54"/>
        <v>1496</v>
      </c>
      <c r="T150" s="45">
        <f t="shared" si="43"/>
        <v>462</v>
      </c>
      <c r="U150" s="45">
        <f t="shared" si="44"/>
        <v>0</v>
      </c>
      <c r="V150" s="45">
        <f t="shared" si="28"/>
        <v>1980</v>
      </c>
      <c r="W150" s="45">
        <f t="shared" si="55"/>
        <v>1496</v>
      </c>
      <c r="X150" s="45">
        <f t="shared" si="45"/>
        <v>484</v>
      </c>
      <c r="Y150" s="45">
        <f t="shared" si="46"/>
        <v>0</v>
      </c>
      <c r="Z150" s="45">
        <f t="shared" si="29"/>
        <v>2002</v>
      </c>
      <c r="AA150" s="45">
        <f t="shared" si="56"/>
        <v>1496</v>
      </c>
      <c r="AB150" s="45">
        <f t="shared" si="47"/>
        <v>506</v>
      </c>
      <c r="AC150" s="45">
        <f t="shared" si="48"/>
        <v>0</v>
      </c>
      <c r="AD150" s="45">
        <f t="shared" si="30"/>
        <v>0</v>
      </c>
      <c r="AE150" s="45"/>
      <c r="AF150" s="45">
        <f t="shared" si="49"/>
        <v>0</v>
      </c>
      <c r="AG150" s="45">
        <f t="shared" si="49"/>
        <v>0</v>
      </c>
      <c r="AH150" s="45">
        <f t="shared" si="31"/>
        <v>0</v>
      </c>
      <c r="AI150" s="45"/>
      <c r="AJ150" s="45">
        <f t="shared" si="50"/>
        <v>0</v>
      </c>
      <c r="AK150" s="45">
        <f t="shared" si="51"/>
        <v>0</v>
      </c>
      <c r="AL150" s="45">
        <f t="shared" si="32"/>
        <v>0</v>
      </c>
      <c r="AM150" s="45">
        <f t="shared" si="57"/>
        <v>0</v>
      </c>
      <c r="AN150" s="45">
        <f t="shared" si="52"/>
        <v>0</v>
      </c>
      <c r="AO150" s="45">
        <f t="shared" si="53"/>
        <v>0</v>
      </c>
    </row>
    <row r="151" spans="1:41" s="46" customFormat="1" ht="31.5" hidden="1">
      <c r="A151" s="58"/>
      <c r="B151" s="58"/>
      <c r="C151" s="58"/>
      <c r="D151" s="58" t="s">
        <v>67</v>
      </c>
      <c r="E151" s="48" t="s">
        <v>68</v>
      </c>
      <c r="F151" s="45">
        <f t="shared" si="24"/>
        <v>26788.400000000001</v>
      </c>
      <c r="G151" s="45">
        <f t="shared" si="34"/>
        <v>16495.400000000001</v>
      </c>
      <c r="H151" s="45">
        <f t="shared" si="37"/>
        <v>5921</v>
      </c>
      <c r="I151" s="45">
        <f t="shared" si="38"/>
        <v>4372</v>
      </c>
      <c r="J151" s="45">
        <f t="shared" si="25"/>
        <v>28981.4</v>
      </c>
      <c r="K151" s="45">
        <f t="shared" si="35"/>
        <v>16495.400000000001</v>
      </c>
      <c r="L151" s="45">
        <f t="shared" si="39"/>
        <v>7325</v>
      </c>
      <c r="M151" s="45">
        <f t="shared" si="40"/>
        <v>5161</v>
      </c>
      <c r="N151" s="45">
        <f t="shared" si="26"/>
        <v>28987.4</v>
      </c>
      <c r="O151" s="45">
        <f t="shared" si="36"/>
        <v>16495.400000000001</v>
      </c>
      <c r="P151" s="45">
        <f t="shared" si="41"/>
        <v>7331</v>
      </c>
      <c r="Q151" s="45">
        <f t="shared" si="42"/>
        <v>5161</v>
      </c>
      <c r="R151" s="45">
        <f t="shared" si="27"/>
        <v>36574</v>
      </c>
      <c r="S151" s="45">
        <f t="shared" si="54"/>
        <v>21791</v>
      </c>
      <c r="T151" s="45">
        <f t="shared" si="43"/>
        <v>8329</v>
      </c>
      <c r="U151" s="45">
        <f t="shared" si="44"/>
        <v>6454</v>
      </c>
      <c r="V151" s="45">
        <f t="shared" si="28"/>
        <v>36615</v>
      </c>
      <c r="W151" s="45">
        <f t="shared" si="55"/>
        <v>21791</v>
      </c>
      <c r="X151" s="45">
        <f t="shared" si="45"/>
        <v>8370</v>
      </c>
      <c r="Y151" s="45">
        <f t="shared" si="46"/>
        <v>6454</v>
      </c>
      <c r="Z151" s="45">
        <f t="shared" si="29"/>
        <v>43442</v>
      </c>
      <c r="AA151" s="45">
        <f t="shared" si="56"/>
        <v>21791</v>
      </c>
      <c r="AB151" s="45">
        <f t="shared" si="47"/>
        <v>12645</v>
      </c>
      <c r="AC151" s="45">
        <f t="shared" si="48"/>
        <v>9006</v>
      </c>
      <c r="AD151" s="45">
        <f t="shared" si="30"/>
        <v>5818</v>
      </c>
      <c r="AE151" s="45"/>
      <c r="AF151" s="45">
        <f t="shared" si="49"/>
        <v>5818</v>
      </c>
      <c r="AG151" s="45">
        <f t="shared" si="49"/>
        <v>0</v>
      </c>
      <c r="AH151" s="45">
        <f t="shared" si="31"/>
        <v>5800</v>
      </c>
      <c r="AI151" s="45"/>
      <c r="AJ151" s="45">
        <f t="shared" si="50"/>
        <v>5800</v>
      </c>
      <c r="AK151" s="45">
        <f t="shared" si="51"/>
        <v>0</v>
      </c>
      <c r="AL151" s="45">
        <f t="shared" si="32"/>
        <v>1525</v>
      </c>
      <c r="AM151" s="45">
        <f t="shared" si="57"/>
        <v>0</v>
      </c>
      <c r="AN151" s="45">
        <f t="shared" si="52"/>
        <v>1525</v>
      </c>
      <c r="AO151" s="45">
        <f t="shared" si="53"/>
        <v>0</v>
      </c>
    </row>
    <row r="152" spans="1:41" s="46" customFormat="1" ht="31.5" hidden="1">
      <c r="A152" s="58"/>
      <c r="B152" s="58"/>
      <c r="C152" s="58"/>
      <c r="D152" s="58" t="s">
        <v>29</v>
      </c>
      <c r="E152" s="48" t="s">
        <v>30</v>
      </c>
      <c r="F152" s="45">
        <f t="shared" si="24"/>
        <v>14522.4</v>
      </c>
      <c r="G152" s="45">
        <f t="shared" si="34"/>
        <v>14522.4</v>
      </c>
      <c r="H152" s="45">
        <f t="shared" si="37"/>
        <v>0</v>
      </c>
      <c r="I152" s="45">
        <f t="shared" si="38"/>
        <v>0</v>
      </c>
      <c r="J152" s="45">
        <f t="shared" si="25"/>
        <v>14522.4</v>
      </c>
      <c r="K152" s="45">
        <f t="shared" si="35"/>
        <v>14522.4</v>
      </c>
      <c r="L152" s="45">
        <f t="shared" si="39"/>
        <v>0</v>
      </c>
      <c r="M152" s="45">
        <f t="shared" si="40"/>
        <v>0</v>
      </c>
      <c r="N152" s="45">
        <f t="shared" si="26"/>
        <v>14522.4</v>
      </c>
      <c r="O152" s="45">
        <f t="shared" si="36"/>
        <v>14522.4</v>
      </c>
      <c r="P152" s="45">
        <f t="shared" si="41"/>
        <v>0</v>
      </c>
      <c r="Q152" s="45">
        <f t="shared" si="42"/>
        <v>0</v>
      </c>
      <c r="R152" s="45">
        <f t="shared" si="27"/>
        <v>19457</v>
      </c>
      <c r="S152" s="45">
        <f t="shared" si="54"/>
        <v>19457</v>
      </c>
      <c r="T152" s="45">
        <f t="shared" si="43"/>
        <v>0</v>
      </c>
      <c r="U152" s="45">
        <f t="shared" si="44"/>
        <v>0</v>
      </c>
      <c r="V152" s="45">
        <f t="shared" si="28"/>
        <v>19457</v>
      </c>
      <c r="W152" s="45">
        <f t="shared" si="55"/>
        <v>19457</v>
      </c>
      <c r="X152" s="45">
        <f t="shared" si="45"/>
        <v>0</v>
      </c>
      <c r="Y152" s="45">
        <f t="shared" si="46"/>
        <v>0</v>
      </c>
      <c r="Z152" s="45">
        <f t="shared" si="29"/>
        <v>19457</v>
      </c>
      <c r="AA152" s="45">
        <f t="shared" si="56"/>
        <v>19457</v>
      </c>
      <c r="AB152" s="45">
        <f t="shared" si="47"/>
        <v>0</v>
      </c>
      <c r="AC152" s="45">
        <f t="shared" si="48"/>
        <v>0</v>
      </c>
      <c r="AD152" s="45">
        <f t="shared" si="30"/>
        <v>0</v>
      </c>
      <c r="AE152" s="45"/>
      <c r="AF152" s="45">
        <f t="shared" si="49"/>
        <v>0</v>
      </c>
      <c r="AG152" s="45">
        <f t="shared" si="49"/>
        <v>0</v>
      </c>
      <c r="AH152" s="45">
        <f t="shared" si="31"/>
        <v>0</v>
      </c>
      <c r="AI152" s="45"/>
      <c r="AJ152" s="45">
        <f t="shared" si="50"/>
        <v>0</v>
      </c>
      <c r="AK152" s="45">
        <f t="shared" si="51"/>
        <v>0</v>
      </c>
      <c r="AL152" s="45">
        <f t="shared" si="32"/>
        <v>0</v>
      </c>
      <c r="AM152" s="45">
        <f t="shared" si="57"/>
        <v>0</v>
      </c>
      <c r="AN152" s="45">
        <f t="shared" si="52"/>
        <v>0</v>
      </c>
      <c r="AO152" s="45">
        <f t="shared" si="53"/>
        <v>0</v>
      </c>
    </row>
    <row r="153" spans="1:41" s="46" customFormat="1" ht="15.75" hidden="1">
      <c r="A153" s="58"/>
      <c r="B153" s="58"/>
      <c r="C153" s="58"/>
      <c r="D153" s="58" t="s">
        <v>69</v>
      </c>
      <c r="E153" s="48" t="s">
        <v>70</v>
      </c>
      <c r="F153" s="45">
        <f t="shared" si="24"/>
        <v>2260.6</v>
      </c>
      <c r="G153" s="45">
        <f t="shared" si="34"/>
        <v>2260.6</v>
      </c>
      <c r="H153" s="45">
        <f t="shared" si="37"/>
        <v>0</v>
      </c>
      <c r="I153" s="45">
        <f t="shared" si="38"/>
        <v>0</v>
      </c>
      <c r="J153" s="45">
        <f t="shared" si="25"/>
        <v>2260.6</v>
      </c>
      <c r="K153" s="45">
        <f t="shared" si="35"/>
        <v>2260.6</v>
      </c>
      <c r="L153" s="45">
        <f t="shared" si="39"/>
        <v>0</v>
      </c>
      <c r="M153" s="45">
        <f t="shared" si="40"/>
        <v>0</v>
      </c>
      <c r="N153" s="45">
        <f t="shared" si="26"/>
        <v>2260.6</v>
      </c>
      <c r="O153" s="45">
        <f t="shared" si="36"/>
        <v>2260.6</v>
      </c>
      <c r="P153" s="45">
        <f t="shared" si="41"/>
        <v>0</v>
      </c>
      <c r="Q153" s="45">
        <f t="shared" si="42"/>
        <v>0</v>
      </c>
      <c r="R153" s="45">
        <f t="shared" si="27"/>
        <v>3644</v>
      </c>
      <c r="S153" s="45">
        <f t="shared" si="54"/>
        <v>3644</v>
      </c>
      <c r="T153" s="45">
        <f t="shared" si="43"/>
        <v>0</v>
      </c>
      <c r="U153" s="45">
        <f t="shared" si="44"/>
        <v>0</v>
      </c>
      <c r="V153" s="45">
        <f t="shared" si="28"/>
        <v>3644</v>
      </c>
      <c r="W153" s="45">
        <f t="shared" si="55"/>
        <v>3644</v>
      </c>
      <c r="X153" s="45">
        <f t="shared" si="45"/>
        <v>0</v>
      </c>
      <c r="Y153" s="45">
        <f t="shared" si="46"/>
        <v>0</v>
      </c>
      <c r="Z153" s="45">
        <f t="shared" si="29"/>
        <v>3644</v>
      </c>
      <c r="AA153" s="45">
        <f t="shared" si="56"/>
        <v>3644</v>
      </c>
      <c r="AB153" s="45">
        <f t="shared" si="47"/>
        <v>0</v>
      </c>
      <c r="AC153" s="45">
        <f t="shared" si="48"/>
        <v>0</v>
      </c>
      <c r="AD153" s="45">
        <f t="shared" si="30"/>
        <v>0</v>
      </c>
      <c r="AE153" s="45"/>
      <c r="AF153" s="45">
        <f t="shared" si="49"/>
        <v>0</v>
      </c>
      <c r="AG153" s="45">
        <f t="shared" si="49"/>
        <v>0</v>
      </c>
      <c r="AH153" s="45">
        <f t="shared" si="31"/>
        <v>0</v>
      </c>
      <c r="AI153" s="45"/>
      <c r="AJ153" s="45">
        <f t="shared" si="50"/>
        <v>0</v>
      </c>
      <c r="AK153" s="45">
        <f t="shared" si="51"/>
        <v>0</v>
      </c>
      <c r="AL153" s="45">
        <f t="shared" si="32"/>
        <v>0</v>
      </c>
      <c r="AM153" s="45">
        <f t="shared" si="57"/>
        <v>0</v>
      </c>
      <c r="AN153" s="45">
        <f t="shared" si="52"/>
        <v>0</v>
      </c>
      <c r="AO153" s="45">
        <f t="shared" si="53"/>
        <v>0</v>
      </c>
    </row>
    <row r="154" spans="1:41" s="46" customFormat="1" ht="31.5" hidden="1">
      <c r="A154" s="58"/>
      <c r="B154" s="58"/>
      <c r="C154" s="58"/>
      <c r="D154" s="58" t="s">
        <v>71</v>
      </c>
      <c r="E154" s="48" t="s">
        <v>72</v>
      </c>
      <c r="F154" s="45">
        <f t="shared" si="24"/>
        <v>281.7</v>
      </c>
      <c r="G154" s="45">
        <f t="shared" si="34"/>
        <v>281.7</v>
      </c>
      <c r="H154" s="45">
        <f t="shared" si="37"/>
        <v>0</v>
      </c>
      <c r="I154" s="45">
        <f t="shared" si="38"/>
        <v>0</v>
      </c>
      <c r="J154" s="45">
        <f t="shared" si="25"/>
        <v>281.7</v>
      </c>
      <c r="K154" s="45">
        <f t="shared" si="35"/>
        <v>281.7</v>
      </c>
      <c r="L154" s="45">
        <f t="shared" si="39"/>
        <v>0</v>
      </c>
      <c r="M154" s="45">
        <f t="shared" si="40"/>
        <v>0</v>
      </c>
      <c r="N154" s="45">
        <f t="shared" si="26"/>
        <v>281.7</v>
      </c>
      <c r="O154" s="45">
        <f t="shared" si="36"/>
        <v>281.7</v>
      </c>
      <c r="P154" s="45">
        <f t="shared" si="41"/>
        <v>0</v>
      </c>
      <c r="Q154" s="45">
        <f t="shared" si="42"/>
        <v>0</v>
      </c>
      <c r="R154" s="45">
        <f t="shared" si="27"/>
        <v>404</v>
      </c>
      <c r="S154" s="45">
        <f t="shared" si="54"/>
        <v>404</v>
      </c>
      <c r="T154" s="45">
        <f t="shared" si="43"/>
        <v>0</v>
      </c>
      <c r="U154" s="45">
        <f t="shared" si="44"/>
        <v>0</v>
      </c>
      <c r="V154" s="45">
        <f t="shared" si="28"/>
        <v>404</v>
      </c>
      <c r="W154" s="45">
        <f t="shared" si="55"/>
        <v>404</v>
      </c>
      <c r="X154" s="45">
        <f t="shared" si="45"/>
        <v>0</v>
      </c>
      <c r="Y154" s="45">
        <f t="shared" si="46"/>
        <v>0</v>
      </c>
      <c r="Z154" s="45">
        <f t="shared" si="29"/>
        <v>404</v>
      </c>
      <c r="AA154" s="45">
        <f t="shared" si="56"/>
        <v>404</v>
      </c>
      <c r="AB154" s="45">
        <f t="shared" si="47"/>
        <v>0</v>
      </c>
      <c r="AC154" s="45">
        <f t="shared" si="48"/>
        <v>0</v>
      </c>
      <c r="AD154" s="45">
        <f t="shared" si="30"/>
        <v>0</v>
      </c>
      <c r="AE154" s="45"/>
      <c r="AF154" s="45">
        <f t="shared" si="49"/>
        <v>0</v>
      </c>
      <c r="AG154" s="45">
        <f t="shared" si="49"/>
        <v>0</v>
      </c>
      <c r="AH154" s="45">
        <f t="shared" si="31"/>
        <v>0</v>
      </c>
      <c r="AI154" s="45"/>
      <c r="AJ154" s="45">
        <f t="shared" si="50"/>
        <v>0</v>
      </c>
      <c r="AK154" s="45">
        <f t="shared" si="51"/>
        <v>0</v>
      </c>
      <c r="AL154" s="45">
        <f t="shared" si="32"/>
        <v>0</v>
      </c>
      <c r="AM154" s="45">
        <f t="shared" si="57"/>
        <v>0</v>
      </c>
      <c r="AN154" s="45">
        <f t="shared" si="52"/>
        <v>0</v>
      </c>
      <c r="AO154" s="45">
        <f t="shared" si="53"/>
        <v>0</v>
      </c>
    </row>
    <row r="155" spans="1:41" s="46" customFormat="1" ht="47.25" hidden="1">
      <c r="A155" s="58"/>
      <c r="B155" s="58"/>
      <c r="C155" s="58"/>
      <c r="D155" s="58" t="s">
        <v>73</v>
      </c>
      <c r="E155" s="48" t="s">
        <v>74</v>
      </c>
      <c r="F155" s="45">
        <f t="shared" si="24"/>
        <v>8944</v>
      </c>
      <c r="G155" s="45">
        <f t="shared" si="34"/>
        <v>8944</v>
      </c>
      <c r="H155" s="45">
        <f t="shared" si="37"/>
        <v>0</v>
      </c>
      <c r="I155" s="45">
        <f t="shared" si="38"/>
        <v>0</v>
      </c>
      <c r="J155" s="45">
        <f t="shared" si="25"/>
        <v>8944</v>
      </c>
      <c r="K155" s="45">
        <f t="shared" si="35"/>
        <v>8944</v>
      </c>
      <c r="L155" s="45">
        <f t="shared" si="39"/>
        <v>0</v>
      </c>
      <c r="M155" s="45">
        <f t="shared" si="40"/>
        <v>0</v>
      </c>
      <c r="N155" s="45">
        <f t="shared" si="26"/>
        <v>8944</v>
      </c>
      <c r="O155" s="45">
        <f t="shared" si="36"/>
        <v>8944</v>
      </c>
      <c r="P155" s="45">
        <f t="shared" si="41"/>
        <v>0</v>
      </c>
      <c r="Q155" s="45">
        <f t="shared" si="42"/>
        <v>0</v>
      </c>
      <c r="R155" s="45">
        <f t="shared" si="27"/>
        <v>3</v>
      </c>
      <c r="S155" s="45">
        <f t="shared" si="54"/>
        <v>3</v>
      </c>
      <c r="T155" s="45">
        <f t="shared" si="43"/>
        <v>0</v>
      </c>
      <c r="U155" s="45">
        <f t="shared" si="44"/>
        <v>0</v>
      </c>
      <c r="V155" s="45">
        <f t="shared" si="28"/>
        <v>3</v>
      </c>
      <c r="W155" s="45">
        <f t="shared" si="55"/>
        <v>3</v>
      </c>
      <c r="X155" s="45">
        <f t="shared" si="45"/>
        <v>0</v>
      </c>
      <c r="Y155" s="45">
        <f t="shared" si="46"/>
        <v>0</v>
      </c>
      <c r="Z155" s="45">
        <f t="shared" si="29"/>
        <v>3</v>
      </c>
      <c r="AA155" s="45">
        <f t="shared" si="56"/>
        <v>3</v>
      </c>
      <c r="AB155" s="45">
        <f t="shared" si="47"/>
        <v>0</v>
      </c>
      <c r="AC155" s="45">
        <f t="shared" si="48"/>
        <v>0</v>
      </c>
      <c r="AD155" s="45">
        <f t="shared" si="30"/>
        <v>0</v>
      </c>
      <c r="AE155" s="45"/>
      <c r="AF155" s="45">
        <f t="shared" si="49"/>
        <v>0</v>
      </c>
      <c r="AG155" s="45">
        <f t="shared" si="49"/>
        <v>0</v>
      </c>
      <c r="AH155" s="45">
        <f t="shared" si="31"/>
        <v>0</v>
      </c>
      <c r="AI155" s="45"/>
      <c r="AJ155" s="45">
        <f t="shared" si="50"/>
        <v>0</v>
      </c>
      <c r="AK155" s="45">
        <f t="shared" si="51"/>
        <v>0</v>
      </c>
      <c r="AL155" s="45">
        <f t="shared" si="32"/>
        <v>0</v>
      </c>
      <c r="AM155" s="45">
        <f t="shared" si="57"/>
        <v>0</v>
      </c>
      <c r="AN155" s="45">
        <f t="shared" si="52"/>
        <v>0</v>
      </c>
      <c r="AO155" s="45">
        <f t="shared" si="53"/>
        <v>0</v>
      </c>
    </row>
    <row r="156" spans="1:41" s="46" customFormat="1" ht="31.5" hidden="1">
      <c r="A156" s="58"/>
      <c r="B156" s="58"/>
      <c r="C156" s="58"/>
      <c r="D156" s="58" t="s">
        <v>75</v>
      </c>
      <c r="E156" s="48" t="s">
        <v>76</v>
      </c>
      <c r="F156" s="45">
        <f t="shared" si="24"/>
        <v>47725.3</v>
      </c>
      <c r="G156" s="45">
        <f t="shared" si="34"/>
        <v>37621.300000000003</v>
      </c>
      <c r="H156" s="45">
        <f t="shared" si="37"/>
        <v>10104</v>
      </c>
      <c r="I156" s="45">
        <f t="shared" si="38"/>
        <v>0</v>
      </c>
      <c r="J156" s="45">
        <f t="shared" si="25"/>
        <v>47725.3</v>
      </c>
      <c r="K156" s="45">
        <f t="shared" si="35"/>
        <v>37621.300000000003</v>
      </c>
      <c r="L156" s="45">
        <f t="shared" si="39"/>
        <v>10104</v>
      </c>
      <c r="M156" s="45">
        <f t="shared" si="40"/>
        <v>0</v>
      </c>
      <c r="N156" s="45">
        <f t="shared" si="26"/>
        <v>47725.3</v>
      </c>
      <c r="O156" s="45">
        <f t="shared" si="36"/>
        <v>37621.300000000003</v>
      </c>
      <c r="P156" s="45">
        <f t="shared" si="41"/>
        <v>10104</v>
      </c>
      <c r="Q156" s="45">
        <f t="shared" si="42"/>
        <v>0</v>
      </c>
      <c r="R156" s="45">
        <f t="shared" si="27"/>
        <v>59770</v>
      </c>
      <c r="S156" s="45">
        <f t="shared" si="54"/>
        <v>44075</v>
      </c>
      <c r="T156" s="45">
        <f t="shared" si="43"/>
        <v>15695</v>
      </c>
      <c r="U156" s="45">
        <f t="shared" si="44"/>
        <v>0</v>
      </c>
      <c r="V156" s="45">
        <f t="shared" si="28"/>
        <v>60072</v>
      </c>
      <c r="W156" s="45">
        <f t="shared" si="55"/>
        <v>44075</v>
      </c>
      <c r="X156" s="45">
        <f t="shared" si="45"/>
        <v>15997</v>
      </c>
      <c r="Y156" s="45">
        <f t="shared" si="46"/>
        <v>0</v>
      </c>
      <c r="Z156" s="45">
        <f t="shared" si="29"/>
        <v>60332</v>
      </c>
      <c r="AA156" s="45">
        <f t="shared" si="56"/>
        <v>44075</v>
      </c>
      <c r="AB156" s="45">
        <f t="shared" si="47"/>
        <v>16257</v>
      </c>
      <c r="AC156" s="45">
        <f t="shared" si="48"/>
        <v>0</v>
      </c>
      <c r="AD156" s="45">
        <f t="shared" si="30"/>
        <v>0</v>
      </c>
      <c r="AE156" s="45"/>
      <c r="AF156" s="45">
        <f t="shared" si="49"/>
        <v>0</v>
      </c>
      <c r="AG156" s="45">
        <f t="shared" si="49"/>
        <v>0</v>
      </c>
      <c r="AH156" s="45">
        <f t="shared" si="31"/>
        <v>0</v>
      </c>
      <c r="AI156" s="45"/>
      <c r="AJ156" s="45">
        <f t="shared" si="50"/>
        <v>0</v>
      </c>
      <c r="AK156" s="45">
        <f t="shared" si="51"/>
        <v>0</v>
      </c>
      <c r="AL156" s="45">
        <f t="shared" si="32"/>
        <v>0</v>
      </c>
      <c r="AM156" s="45">
        <f t="shared" si="57"/>
        <v>0</v>
      </c>
      <c r="AN156" s="45">
        <f t="shared" si="52"/>
        <v>0</v>
      </c>
      <c r="AO156" s="45">
        <f t="shared" si="53"/>
        <v>0</v>
      </c>
    </row>
    <row r="157" spans="1:41" s="46" customFormat="1" ht="15.75" hidden="1">
      <c r="A157" s="58"/>
      <c r="B157" s="58"/>
      <c r="C157" s="58"/>
      <c r="D157" s="58" t="s">
        <v>77</v>
      </c>
      <c r="E157" s="48" t="s">
        <v>39</v>
      </c>
      <c r="F157" s="45">
        <f t="shared" si="24"/>
        <v>63021.5</v>
      </c>
      <c r="G157" s="45">
        <f t="shared" si="34"/>
        <v>46158.5</v>
      </c>
      <c r="H157" s="45">
        <f t="shared" si="37"/>
        <v>15112</v>
      </c>
      <c r="I157" s="45">
        <f t="shared" si="38"/>
        <v>1751</v>
      </c>
      <c r="J157" s="45">
        <f t="shared" si="25"/>
        <v>66308.5</v>
      </c>
      <c r="K157" s="45">
        <f t="shared" si="35"/>
        <v>46158.5</v>
      </c>
      <c r="L157" s="45">
        <f t="shared" si="39"/>
        <v>14994</v>
      </c>
      <c r="M157" s="45">
        <f t="shared" si="40"/>
        <v>5156</v>
      </c>
      <c r="N157" s="45">
        <f t="shared" si="26"/>
        <v>66308.5</v>
      </c>
      <c r="O157" s="45">
        <f t="shared" si="36"/>
        <v>46158.5</v>
      </c>
      <c r="P157" s="45">
        <f t="shared" si="41"/>
        <v>14994</v>
      </c>
      <c r="Q157" s="45">
        <f t="shared" si="42"/>
        <v>5156</v>
      </c>
      <c r="R157" s="45">
        <f t="shared" si="27"/>
        <v>57716</v>
      </c>
      <c r="S157" s="45">
        <f t="shared" si="54"/>
        <v>38884</v>
      </c>
      <c r="T157" s="45">
        <f t="shared" si="43"/>
        <v>13676</v>
      </c>
      <c r="U157" s="45">
        <f t="shared" si="44"/>
        <v>5156</v>
      </c>
      <c r="V157" s="45">
        <f t="shared" si="28"/>
        <v>58202</v>
      </c>
      <c r="W157" s="45">
        <f t="shared" si="55"/>
        <v>38884</v>
      </c>
      <c r="X157" s="45">
        <f t="shared" si="45"/>
        <v>14162</v>
      </c>
      <c r="Y157" s="45">
        <f t="shared" si="46"/>
        <v>5156</v>
      </c>
      <c r="Z157" s="45">
        <f t="shared" si="29"/>
        <v>58704</v>
      </c>
      <c r="AA157" s="45">
        <f t="shared" si="56"/>
        <v>38884</v>
      </c>
      <c r="AB157" s="45">
        <f t="shared" si="47"/>
        <v>14664</v>
      </c>
      <c r="AC157" s="45">
        <f t="shared" si="48"/>
        <v>5156</v>
      </c>
      <c r="AD157" s="45">
        <f t="shared" si="30"/>
        <v>0</v>
      </c>
      <c r="AE157" s="45"/>
      <c r="AF157" s="45">
        <f t="shared" si="49"/>
        <v>0</v>
      </c>
      <c r="AG157" s="45">
        <f t="shared" si="49"/>
        <v>0</v>
      </c>
      <c r="AH157" s="45">
        <f t="shared" si="31"/>
        <v>0</v>
      </c>
      <c r="AI157" s="45"/>
      <c r="AJ157" s="45">
        <f t="shared" si="50"/>
        <v>0</v>
      </c>
      <c r="AK157" s="45">
        <f t="shared" si="51"/>
        <v>0</v>
      </c>
      <c r="AL157" s="45">
        <f t="shared" si="32"/>
        <v>0</v>
      </c>
      <c r="AM157" s="45">
        <f t="shared" si="57"/>
        <v>0</v>
      </c>
      <c r="AN157" s="45">
        <f t="shared" si="52"/>
        <v>0</v>
      </c>
      <c r="AO157" s="45">
        <f t="shared" si="53"/>
        <v>0</v>
      </c>
    </row>
    <row r="158" spans="1:41" s="46" customFormat="1" ht="15.75" hidden="1">
      <c r="A158" s="58"/>
      <c r="B158" s="58"/>
      <c r="C158" s="58"/>
      <c r="D158" s="58" t="s">
        <v>78</v>
      </c>
      <c r="E158" s="48" t="s">
        <v>79</v>
      </c>
      <c r="F158" s="45">
        <f t="shared" si="24"/>
        <v>78702.899999999994</v>
      </c>
      <c r="G158" s="45">
        <f t="shared" si="34"/>
        <v>35812.9</v>
      </c>
      <c r="H158" s="45">
        <f t="shared" si="37"/>
        <v>42890</v>
      </c>
      <c r="I158" s="45">
        <f t="shared" si="38"/>
        <v>0</v>
      </c>
      <c r="J158" s="45">
        <f t="shared" si="25"/>
        <v>78702.899999999994</v>
      </c>
      <c r="K158" s="45">
        <f t="shared" si="35"/>
        <v>35812.9</v>
      </c>
      <c r="L158" s="45">
        <f t="shared" si="39"/>
        <v>42890</v>
      </c>
      <c r="M158" s="45">
        <f t="shared" si="40"/>
        <v>0</v>
      </c>
      <c r="N158" s="45">
        <f t="shared" si="26"/>
        <v>78702.899999999994</v>
      </c>
      <c r="O158" s="45">
        <f t="shared" si="36"/>
        <v>35812.9</v>
      </c>
      <c r="P158" s="45">
        <f t="shared" si="41"/>
        <v>42890</v>
      </c>
      <c r="Q158" s="45">
        <f t="shared" si="42"/>
        <v>0</v>
      </c>
      <c r="R158" s="45">
        <f t="shared" si="27"/>
        <v>71037</v>
      </c>
      <c r="S158" s="45">
        <f t="shared" si="54"/>
        <v>30755</v>
      </c>
      <c r="T158" s="45">
        <f t="shared" si="43"/>
        <v>40282</v>
      </c>
      <c r="U158" s="45">
        <f t="shared" si="44"/>
        <v>0</v>
      </c>
      <c r="V158" s="45">
        <f t="shared" si="28"/>
        <v>72446</v>
      </c>
      <c r="W158" s="45">
        <f t="shared" si="55"/>
        <v>30755</v>
      </c>
      <c r="X158" s="45">
        <f t="shared" si="45"/>
        <v>41691</v>
      </c>
      <c r="Y158" s="45">
        <f t="shared" si="46"/>
        <v>0</v>
      </c>
      <c r="Z158" s="45">
        <f t="shared" si="29"/>
        <v>73906</v>
      </c>
      <c r="AA158" s="45">
        <f t="shared" si="56"/>
        <v>30755</v>
      </c>
      <c r="AB158" s="45">
        <f t="shared" si="47"/>
        <v>43151</v>
      </c>
      <c r="AC158" s="45">
        <f t="shared" si="48"/>
        <v>0</v>
      </c>
      <c r="AD158" s="45">
        <f t="shared" si="30"/>
        <v>0</v>
      </c>
      <c r="AE158" s="45"/>
      <c r="AF158" s="45">
        <f t="shared" si="49"/>
        <v>0</v>
      </c>
      <c r="AG158" s="45">
        <f t="shared" si="49"/>
        <v>0</v>
      </c>
      <c r="AH158" s="45">
        <f t="shared" si="31"/>
        <v>0</v>
      </c>
      <c r="AI158" s="45"/>
      <c r="AJ158" s="45">
        <f t="shared" si="50"/>
        <v>0</v>
      </c>
      <c r="AK158" s="45">
        <f t="shared" si="51"/>
        <v>0</v>
      </c>
      <c r="AL158" s="45">
        <f t="shared" si="32"/>
        <v>0</v>
      </c>
      <c r="AM158" s="45">
        <f t="shared" si="57"/>
        <v>0</v>
      </c>
      <c r="AN158" s="45">
        <f t="shared" si="52"/>
        <v>0</v>
      </c>
      <c r="AO158" s="45">
        <f t="shared" si="53"/>
        <v>0</v>
      </c>
    </row>
    <row r="159" spans="1:41" s="46" customFormat="1" ht="15.75" hidden="1">
      <c r="A159" s="58"/>
      <c r="B159" s="58"/>
      <c r="C159" s="58"/>
      <c r="D159" s="58" t="s">
        <v>40</v>
      </c>
      <c r="E159" s="48" t="s">
        <v>41</v>
      </c>
      <c r="F159" s="45">
        <f t="shared" si="24"/>
        <v>26860.2</v>
      </c>
      <c r="G159" s="45">
        <f t="shared" si="34"/>
        <v>15168.2</v>
      </c>
      <c r="H159" s="45">
        <f t="shared" si="37"/>
        <v>10110</v>
      </c>
      <c r="I159" s="45">
        <f t="shared" si="38"/>
        <v>1582</v>
      </c>
      <c r="J159" s="45">
        <f t="shared" si="25"/>
        <v>29038.2</v>
      </c>
      <c r="K159" s="45">
        <f t="shared" si="35"/>
        <v>15168.2</v>
      </c>
      <c r="L159" s="45">
        <f t="shared" si="39"/>
        <v>10073</v>
      </c>
      <c r="M159" s="45">
        <f t="shared" si="40"/>
        <v>3797</v>
      </c>
      <c r="N159" s="45">
        <f t="shared" si="26"/>
        <v>29038.2</v>
      </c>
      <c r="O159" s="45">
        <f t="shared" si="36"/>
        <v>15168.2</v>
      </c>
      <c r="P159" s="45">
        <f t="shared" si="41"/>
        <v>10073</v>
      </c>
      <c r="Q159" s="45">
        <f t="shared" si="42"/>
        <v>3797</v>
      </c>
      <c r="R159" s="45">
        <f t="shared" si="27"/>
        <v>31270</v>
      </c>
      <c r="S159" s="45">
        <f t="shared" si="54"/>
        <v>17383</v>
      </c>
      <c r="T159" s="45">
        <f t="shared" si="43"/>
        <v>10090</v>
      </c>
      <c r="U159" s="45">
        <f t="shared" si="44"/>
        <v>3797</v>
      </c>
      <c r="V159" s="45">
        <f t="shared" si="28"/>
        <v>31626</v>
      </c>
      <c r="W159" s="45">
        <f t="shared" si="55"/>
        <v>17383</v>
      </c>
      <c r="X159" s="45">
        <f t="shared" si="45"/>
        <v>10446</v>
      </c>
      <c r="Y159" s="45">
        <f t="shared" si="46"/>
        <v>3797</v>
      </c>
      <c r="Z159" s="45">
        <f t="shared" si="29"/>
        <v>31994</v>
      </c>
      <c r="AA159" s="45">
        <f t="shared" si="56"/>
        <v>17383</v>
      </c>
      <c r="AB159" s="45">
        <f t="shared" si="47"/>
        <v>10814</v>
      </c>
      <c r="AC159" s="45">
        <f t="shared" si="48"/>
        <v>3797</v>
      </c>
      <c r="AD159" s="45">
        <f t="shared" si="30"/>
        <v>0</v>
      </c>
      <c r="AE159" s="45"/>
      <c r="AF159" s="45">
        <f t="shared" si="49"/>
        <v>0</v>
      </c>
      <c r="AG159" s="45">
        <f t="shared" si="49"/>
        <v>0</v>
      </c>
      <c r="AH159" s="45">
        <f t="shared" si="31"/>
        <v>0</v>
      </c>
      <c r="AI159" s="45"/>
      <c r="AJ159" s="45">
        <f t="shared" si="50"/>
        <v>0</v>
      </c>
      <c r="AK159" s="45">
        <f t="shared" si="51"/>
        <v>0</v>
      </c>
      <c r="AL159" s="45">
        <f t="shared" si="32"/>
        <v>0</v>
      </c>
      <c r="AM159" s="45">
        <f t="shared" si="57"/>
        <v>0</v>
      </c>
      <c r="AN159" s="45">
        <f t="shared" si="52"/>
        <v>0</v>
      </c>
      <c r="AO159" s="45">
        <f t="shared" si="53"/>
        <v>0</v>
      </c>
    </row>
    <row r="160" spans="1:41" s="46" customFormat="1" ht="15.75" hidden="1">
      <c r="A160" s="47"/>
      <c r="B160" s="47"/>
      <c r="C160" s="47"/>
      <c r="D160" s="47" t="s">
        <v>80</v>
      </c>
      <c r="E160" s="48" t="s">
        <v>81</v>
      </c>
      <c r="F160" s="45">
        <f t="shared" si="24"/>
        <v>26088.9</v>
      </c>
      <c r="G160" s="45">
        <f t="shared" ref="G160:G165" si="58">G184+G207+G230</f>
        <v>18001.900000000001</v>
      </c>
      <c r="H160" s="45">
        <f t="shared" si="37"/>
        <v>4500</v>
      </c>
      <c r="I160" s="45">
        <f t="shared" si="38"/>
        <v>3587</v>
      </c>
      <c r="J160" s="45">
        <f t="shared" si="25"/>
        <v>31110.9</v>
      </c>
      <c r="K160" s="45">
        <f t="shared" si="35"/>
        <v>18001.900000000001</v>
      </c>
      <c r="L160" s="45">
        <f t="shared" si="39"/>
        <v>4500</v>
      </c>
      <c r="M160" s="45">
        <f t="shared" si="40"/>
        <v>8609</v>
      </c>
      <c r="N160" s="45">
        <f t="shared" si="26"/>
        <v>31110.9</v>
      </c>
      <c r="O160" s="45">
        <f t="shared" si="36"/>
        <v>18001.900000000001</v>
      </c>
      <c r="P160" s="45">
        <f t="shared" si="41"/>
        <v>4500</v>
      </c>
      <c r="Q160" s="45">
        <f t="shared" si="42"/>
        <v>8609</v>
      </c>
      <c r="R160" s="45">
        <f t="shared" si="27"/>
        <v>24472</v>
      </c>
      <c r="S160" s="45">
        <f t="shared" si="54"/>
        <v>15266</v>
      </c>
      <c r="T160" s="45">
        <f t="shared" si="43"/>
        <v>597</v>
      </c>
      <c r="U160" s="45">
        <f t="shared" si="44"/>
        <v>8609</v>
      </c>
      <c r="V160" s="45">
        <f t="shared" si="28"/>
        <v>24493</v>
      </c>
      <c r="W160" s="45">
        <f t="shared" si="55"/>
        <v>15266</v>
      </c>
      <c r="X160" s="45">
        <f t="shared" si="45"/>
        <v>618</v>
      </c>
      <c r="Y160" s="45">
        <f t="shared" si="46"/>
        <v>8609</v>
      </c>
      <c r="Z160" s="45">
        <f t="shared" si="29"/>
        <v>24514</v>
      </c>
      <c r="AA160" s="45">
        <f t="shared" si="56"/>
        <v>15266</v>
      </c>
      <c r="AB160" s="45">
        <f t="shared" si="47"/>
        <v>639</v>
      </c>
      <c r="AC160" s="45">
        <f t="shared" si="48"/>
        <v>8609</v>
      </c>
      <c r="AD160" s="45">
        <f t="shared" si="30"/>
        <v>0</v>
      </c>
      <c r="AE160" s="45"/>
      <c r="AF160" s="45">
        <f t="shared" si="49"/>
        <v>0</v>
      </c>
      <c r="AG160" s="45">
        <f t="shared" si="49"/>
        <v>0</v>
      </c>
      <c r="AH160" s="45">
        <f t="shared" si="31"/>
        <v>0</v>
      </c>
      <c r="AI160" s="45"/>
      <c r="AJ160" s="45">
        <f t="shared" si="50"/>
        <v>0</v>
      </c>
      <c r="AK160" s="45">
        <f t="shared" si="51"/>
        <v>0</v>
      </c>
      <c r="AL160" s="45">
        <f t="shared" si="32"/>
        <v>0</v>
      </c>
      <c r="AM160" s="45">
        <f t="shared" si="57"/>
        <v>0</v>
      </c>
      <c r="AN160" s="45">
        <f t="shared" si="52"/>
        <v>0</v>
      </c>
      <c r="AO160" s="45">
        <f t="shared" si="53"/>
        <v>0</v>
      </c>
    </row>
    <row r="161" spans="1:41" s="46" customFormat="1" ht="15.75" hidden="1">
      <c r="A161" s="47"/>
      <c r="B161" s="47"/>
      <c r="C161" s="47"/>
      <c r="D161" s="47" t="s">
        <v>82</v>
      </c>
      <c r="E161" s="48" t="s">
        <v>83</v>
      </c>
      <c r="F161" s="45">
        <f t="shared" si="24"/>
        <v>38918.400000000001</v>
      </c>
      <c r="G161" s="45">
        <f t="shared" si="58"/>
        <v>32073.4</v>
      </c>
      <c r="H161" s="45">
        <f t="shared" si="37"/>
        <v>6845</v>
      </c>
      <c r="I161" s="45">
        <f t="shared" si="38"/>
        <v>0</v>
      </c>
      <c r="J161" s="45">
        <f t="shared" si="25"/>
        <v>38918.400000000001</v>
      </c>
      <c r="K161" s="45">
        <f t="shared" si="35"/>
        <v>32073.4</v>
      </c>
      <c r="L161" s="45">
        <f t="shared" si="39"/>
        <v>6845</v>
      </c>
      <c r="M161" s="45">
        <f t="shared" si="40"/>
        <v>0</v>
      </c>
      <c r="N161" s="45">
        <f t="shared" si="26"/>
        <v>38918.400000000001</v>
      </c>
      <c r="O161" s="45">
        <f t="shared" si="36"/>
        <v>32073.4</v>
      </c>
      <c r="P161" s="45">
        <f t="shared" si="41"/>
        <v>6845</v>
      </c>
      <c r="Q161" s="45">
        <f t="shared" si="42"/>
        <v>0</v>
      </c>
      <c r="R161" s="45">
        <f t="shared" si="27"/>
        <v>63003</v>
      </c>
      <c r="S161" s="45">
        <f t="shared" si="54"/>
        <v>42928</v>
      </c>
      <c r="T161" s="45">
        <f t="shared" si="43"/>
        <v>20075</v>
      </c>
      <c r="U161" s="45">
        <f t="shared" si="44"/>
        <v>0</v>
      </c>
      <c r="V161" s="45">
        <f t="shared" si="28"/>
        <v>63706</v>
      </c>
      <c r="W161" s="45">
        <f t="shared" si="55"/>
        <v>42928</v>
      </c>
      <c r="X161" s="45">
        <f t="shared" si="45"/>
        <v>20778</v>
      </c>
      <c r="Y161" s="45">
        <f t="shared" si="46"/>
        <v>0</v>
      </c>
      <c r="Z161" s="45">
        <f t="shared" si="29"/>
        <v>64433</v>
      </c>
      <c r="AA161" s="45">
        <f t="shared" si="56"/>
        <v>42928</v>
      </c>
      <c r="AB161" s="45">
        <f t="shared" si="47"/>
        <v>21505</v>
      </c>
      <c r="AC161" s="45">
        <f t="shared" si="48"/>
        <v>0</v>
      </c>
      <c r="AD161" s="45">
        <f t="shared" si="30"/>
        <v>0</v>
      </c>
      <c r="AE161" s="45"/>
      <c r="AF161" s="45">
        <f t="shared" ref="AF161:AG165" si="59">AF185+AF208+AF231+AF254+AF277+AF300+AF323</f>
        <v>0</v>
      </c>
      <c r="AG161" s="45">
        <f t="shared" si="59"/>
        <v>0</v>
      </c>
      <c r="AH161" s="45">
        <f t="shared" si="31"/>
        <v>0</v>
      </c>
      <c r="AI161" s="45"/>
      <c r="AJ161" s="45">
        <f t="shared" si="50"/>
        <v>0</v>
      </c>
      <c r="AK161" s="45">
        <f t="shared" si="51"/>
        <v>0</v>
      </c>
      <c r="AL161" s="45">
        <f t="shared" si="32"/>
        <v>0</v>
      </c>
      <c r="AM161" s="45">
        <f t="shared" si="57"/>
        <v>0</v>
      </c>
      <c r="AN161" s="45">
        <f t="shared" si="52"/>
        <v>0</v>
      </c>
      <c r="AO161" s="45">
        <f t="shared" si="53"/>
        <v>0</v>
      </c>
    </row>
    <row r="162" spans="1:41" s="46" customFormat="1" ht="15.75" hidden="1">
      <c r="A162" s="47"/>
      <c r="B162" s="47"/>
      <c r="C162" s="47"/>
      <c r="D162" s="47" t="s">
        <v>84</v>
      </c>
      <c r="E162" s="48" t="s">
        <v>42</v>
      </c>
      <c r="F162" s="45">
        <f t="shared" si="24"/>
        <v>237084.79999999999</v>
      </c>
      <c r="G162" s="45">
        <f t="shared" si="58"/>
        <v>86002.8</v>
      </c>
      <c r="H162" s="45">
        <f t="shared" si="37"/>
        <v>147198</v>
      </c>
      <c r="I162" s="45">
        <f t="shared" si="38"/>
        <v>3884</v>
      </c>
      <c r="J162" s="45">
        <f t="shared" si="25"/>
        <v>236780.79999999999</v>
      </c>
      <c r="K162" s="45">
        <f t="shared" si="35"/>
        <v>86002.8</v>
      </c>
      <c r="L162" s="45">
        <f t="shared" si="39"/>
        <v>147186</v>
      </c>
      <c r="M162" s="45">
        <f t="shared" si="40"/>
        <v>3592</v>
      </c>
      <c r="N162" s="45">
        <f t="shared" si="26"/>
        <v>236780.79999999999</v>
      </c>
      <c r="O162" s="45">
        <f t="shared" si="36"/>
        <v>86002.8</v>
      </c>
      <c r="P162" s="45">
        <f t="shared" si="41"/>
        <v>147186</v>
      </c>
      <c r="Q162" s="45">
        <f t="shared" si="42"/>
        <v>3592</v>
      </c>
      <c r="R162" s="45">
        <f t="shared" si="27"/>
        <v>210042</v>
      </c>
      <c r="S162" s="45">
        <f t="shared" si="54"/>
        <v>86781</v>
      </c>
      <c r="T162" s="45">
        <f t="shared" si="43"/>
        <v>113372</v>
      </c>
      <c r="U162" s="45">
        <f t="shared" si="44"/>
        <v>9889</v>
      </c>
      <c r="V162" s="45">
        <f t="shared" si="28"/>
        <v>214010</v>
      </c>
      <c r="W162" s="45">
        <f t="shared" si="55"/>
        <v>86781</v>
      </c>
      <c r="X162" s="45">
        <f t="shared" si="45"/>
        <v>117340</v>
      </c>
      <c r="Y162" s="45">
        <f t="shared" si="46"/>
        <v>9889</v>
      </c>
      <c r="Z162" s="45">
        <f t="shared" si="29"/>
        <v>218118</v>
      </c>
      <c r="AA162" s="45">
        <f t="shared" si="56"/>
        <v>86781</v>
      </c>
      <c r="AB162" s="45">
        <f t="shared" si="47"/>
        <v>121448</v>
      </c>
      <c r="AC162" s="45">
        <f t="shared" si="48"/>
        <v>9889</v>
      </c>
      <c r="AD162" s="45">
        <f t="shared" si="30"/>
        <v>0</v>
      </c>
      <c r="AE162" s="45"/>
      <c r="AF162" s="45">
        <f t="shared" si="59"/>
        <v>0</v>
      </c>
      <c r="AG162" s="45">
        <f t="shared" si="59"/>
        <v>0</v>
      </c>
      <c r="AH162" s="45">
        <f t="shared" si="31"/>
        <v>0</v>
      </c>
      <c r="AI162" s="45"/>
      <c r="AJ162" s="45">
        <f t="shared" si="50"/>
        <v>0</v>
      </c>
      <c r="AK162" s="45">
        <f t="shared" si="51"/>
        <v>0</v>
      </c>
      <c r="AL162" s="45">
        <f t="shared" si="32"/>
        <v>0</v>
      </c>
      <c r="AM162" s="45">
        <f t="shared" si="57"/>
        <v>0</v>
      </c>
      <c r="AN162" s="45">
        <f t="shared" si="52"/>
        <v>0</v>
      </c>
      <c r="AO162" s="45">
        <f t="shared" si="53"/>
        <v>0</v>
      </c>
    </row>
    <row r="163" spans="1:41" s="46" customFormat="1" ht="15.75" hidden="1">
      <c r="A163" s="47"/>
      <c r="B163" s="47"/>
      <c r="C163" s="47"/>
      <c r="D163" s="47" t="s">
        <v>85</v>
      </c>
      <c r="E163" s="48" t="s">
        <v>86</v>
      </c>
      <c r="F163" s="45">
        <f t="shared" si="24"/>
        <v>103519.4</v>
      </c>
      <c r="G163" s="45">
        <f t="shared" si="58"/>
        <v>80973.399999999994</v>
      </c>
      <c r="H163" s="45">
        <f t="shared" si="37"/>
        <v>12070</v>
      </c>
      <c r="I163" s="45">
        <f t="shared" si="38"/>
        <v>10476</v>
      </c>
      <c r="J163" s="45">
        <f t="shared" si="25"/>
        <v>118185.4</v>
      </c>
      <c r="K163" s="45">
        <f t="shared" si="35"/>
        <v>80973.399999999994</v>
      </c>
      <c r="L163" s="45">
        <f t="shared" si="39"/>
        <v>12070</v>
      </c>
      <c r="M163" s="45">
        <f t="shared" si="40"/>
        <v>25142</v>
      </c>
      <c r="N163" s="45">
        <f t="shared" si="26"/>
        <v>118185.4</v>
      </c>
      <c r="O163" s="45">
        <f t="shared" si="36"/>
        <v>80973.399999999994</v>
      </c>
      <c r="P163" s="45">
        <f t="shared" si="41"/>
        <v>12070</v>
      </c>
      <c r="Q163" s="45">
        <f t="shared" si="42"/>
        <v>25142</v>
      </c>
      <c r="R163" s="45">
        <f t="shared" si="27"/>
        <v>143705</v>
      </c>
      <c r="S163" s="45">
        <f t="shared" si="54"/>
        <v>96968</v>
      </c>
      <c r="T163" s="45">
        <f t="shared" si="43"/>
        <v>21595</v>
      </c>
      <c r="U163" s="45">
        <f t="shared" si="44"/>
        <v>25142</v>
      </c>
      <c r="V163" s="45">
        <f t="shared" si="28"/>
        <v>144461</v>
      </c>
      <c r="W163" s="45">
        <f t="shared" si="55"/>
        <v>96968</v>
      </c>
      <c r="X163" s="45">
        <f t="shared" si="45"/>
        <v>22351</v>
      </c>
      <c r="Y163" s="45">
        <f t="shared" si="46"/>
        <v>25142</v>
      </c>
      <c r="Z163" s="45">
        <f t="shared" si="29"/>
        <v>145243</v>
      </c>
      <c r="AA163" s="45">
        <f t="shared" si="56"/>
        <v>96968</v>
      </c>
      <c r="AB163" s="45">
        <f t="shared" si="47"/>
        <v>23133</v>
      </c>
      <c r="AC163" s="45">
        <f t="shared" si="48"/>
        <v>25142</v>
      </c>
      <c r="AD163" s="45">
        <f t="shared" si="30"/>
        <v>0</v>
      </c>
      <c r="AE163" s="45"/>
      <c r="AF163" s="45">
        <f t="shared" si="59"/>
        <v>0</v>
      </c>
      <c r="AG163" s="45">
        <f t="shared" si="59"/>
        <v>0</v>
      </c>
      <c r="AH163" s="45">
        <f t="shared" si="31"/>
        <v>0</v>
      </c>
      <c r="AI163" s="45"/>
      <c r="AJ163" s="45">
        <f t="shared" si="50"/>
        <v>0</v>
      </c>
      <c r="AK163" s="45">
        <f t="shared" si="51"/>
        <v>0</v>
      </c>
      <c r="AL163" s="45">
        <f t="shared" si="32"/>
        <v>0</v>
      </c>
      <c r="AM163" s="45">
        <f t="shared" si="57"/>
        <v>0</v>
      </c>
      <c r="AN163" s="45">
        <f t="shared" si="52"/>
        <v>0</v>
      </c>
      <c r="AO163" s="45">
        <f t="shared" si="53"/>
        <v>0</v>
      </c>
    </row>
    <row r="164" spans="1:41" s="46" customFormat="1" ht="15.75" hidden="1">
      <c r="A164" s="47"/>
      <c r="B164" s="47"/>
      <c r="C164" s="47"/>
      <c r="D164" s="47" t="s">
        <v>87</v>
      </c>
      <c r="E164" s="48" t="s">
        <v>88</v>
      </c>
      <c r="F164" s="45">
        <f t="shared" si="24"/>
        <v>2329.9</v>
      </c>
      <c r="G164" s="45">
        <f t="shared" si="58"/>
        <v>2004.9</v>
      </c>
      <c r="H164" s="45">
        <f t="shared" si="37"/>
        <v>325</v>
      </c>
      <c r="I164" s="45">
        <f t="shared" si="38"/>
        <v>0</v>
      </c>
      <c r="J164" s="45">
        <f t="shared" si="25"/>
        <v>2329.9</v>
      </c>
      <c r="K164" s="45">
        <f t="shared" si="35"/>
        <v>2004.9</v>
      </c>
      <c r="L164" s="45">
        <f t="shared" si="39"/>
        <v>325</v>
      </c>
      <c r="M164" s="45">
        <f t="shared" si="40"/>
        <v>0</v>
      </c>
      <c r="N164" s="45">
        <f t="shared" si="26"/>
        <v>2329.9</v>
      </c>
      <c r="O164" s="45">
        <f t="shared" si="36"/>
        <v>2004.9</v>
      </c>
      <c r="P164" s="45">
        <f t="shared" si="41"/>
        <v>325</v>
      </c>
      <c r="Q164" s="45">
        <f t="shared" si="42"/>
        <v>0</v>
      </c>
      <c r="R164" s="45">
        <f t="shared" si="27"/>
        <v>771</v>
      </c>
      <c r="S164" s="45">
        <f t="shared" si="54"/>
        <v>485</v>
      </c>
      <c r="T164" s="45">
        <f t="shared" si="43"/>
        <v>286</v>
      </c>
      <c r="U164" s="45">
        <f t="shared" si="44"/>
        <v>0</v>
      </c>
      <c r="V164" s="45">
        <f t="shared" si="28"/>
        <v>781</v>
      </c>
      <c r="W164" s="45">
        <f t="shared" si="55"/>
        <v>485</v>
      </c>
      <c r="X164" s="45">
        <f t="shared" si="45"/>
        <v>296</v>
      </c>
      <c r="Y164" s="45">
        <f t="shared" si="46"/>
        <v>0</v>
      </c>
      <c r="Z164" s="45">
        <f t="shared" si="29"/>
        <v>791</v>
      </c>
      <c r="AA164" s="45">
        <f t="shared" si="56"/>
        <v>485</v>
      </c>
      <c r="AB164" s="45">
        <f t="shared" si="47"/>
        <v>306</v>
      </c>
      <c r="AC164" s="45">
        <f t="shared" si="48"/>
        <v>0</v>
      </c>
      <c r="AD164" s="45">
        <f t="shared" si="30"/>
        <v>0</v>
      </c>
      <c r="AE164" s="45"/>
      <c r="AF164" s="45">
        <f t="shared" si="59"/>
        <v>0</v>
      </c>
      <c r="AG164" s="45">
        <f t="shared" si="59"/>
        <v>0</v>
      </c>
      <c r="AH164" s="45">
        <f t="shared" si="31"/>
        <v>0</v>
      </c>
      <c r="AI164" s="45"/>
      <c r="AJ164" s="45">
        <f t="shared" si="50"/>
        <v>0</v>
      </c>
      <c r="AK164" s="45">
        <f t="shared" si="51"/>
        <v>0</v>
      </c>
      <c r="AL164" s="45">
        <f t="shared" si="32"/>
        <v>0</v>
      </c>
      <c r="AM164" s="45">
        <f t="shared" si="57"/>
        <v>0</v>
      </c>
      <c r="AN164" s="45">
        <f t="shared" si="52"/>
        <v>0</v>
      </c>
      <c r="AO164" s="45">
        <f t="shared" si="53"/>
        <v>0</v>
      </c>
    </row>
    <row r="165" spans="1:41" s="46" customFormat="1" ht="15.75" hidden="1">
      <c r="A165" s="47"/>
      <c r="B165" s="47"/>
      <c r="C165" s="47"/>
      <c r="D165" s="47" t="s">
        <v>89</v>
      </c>
      <c r="E165" s="48" t="s">
        <v>90</v>
      </c>
      <c r="F165" s="45">
        <f t="shared" si="24"/>
        <v>1089.2</v>
      </c>
      <c r="G165" s="45">
        <f t="shared" si="58"/>
        <v>1089.2</v>
      </c>
      <c r="H165" s="45">
        <f t="shared" si="37"/>
        <v>0</v>
      </c>
      <c r="I165" s="45">
        <f t="shared" si="38"/>
        <v>0</v>
      </c>
      <c r="J165" s="45">
        <f t="shared" si="25"/>
        <v>1089.2</v>
      </c>
      <c r="K165" s="45">
        <f t="shared" si="35"/>
        <v>1089.2</v>
      </c>
      <c r="L165" s="45">
        <f t="shared" si="39"/>
        <v>0</v>
      </c>
      <c r="M165" s="45">
        <f t="shared" si="40"/>
        <v>0</v>
      </c>
      <c r="N165" s="45">
        <f t="shared" si="26"/>
        <v>1089.2</v>
      </c>
      <c r="O165" s="45">
        <f t="shared" si="36"/>
        <v>1089.2</v>
      </c>
      <c r="P165" s="45">
        <f t="shared" si="41"/>
        <v>0</v>
      </c>
      <c r="Q165" s="45">
        <f t="shared" si="42"/>
        <v>0</v>
      </c>
      <c r="R165" s="45">
        <f t="shared" si="27"/>
        <v>1338</v>
      </c>
      <c r="S165" s="45">
        <f t="shared" si="54"/>
        <v>1338</v>
      </c>
      <c r="T165" s="45">
        <f t="shared" si="43"/>
        <v>0</v>
      </c>
      <c r="U165" s="45">
        <f t="shared" si="44"/>
        <v>0</v>
      </c>
      <c r="V165" s="45">
        <f t="shared" si="28"/>
        <v>1338</v>
      </c>
      <c r="W165" s="45">
        <f t="shared" si="55"/>
        <v>1338</v>
      </c>
      <c r="X165" s="45">
        <f t="shared" si="45"/>
        <v>0</v>
      </c>
      <c r="Y165" s="45">
        <f t="shared" si="46"/>
        <v>0</v>
      </c>
      <c r="Z165" s="45">
        <f t="shared" si="29"/>
        <v>1338</v>
      </c>
      <c r="AA165" s="45">
        <f t="shared" si="56"/>
        <v>1338</v>
      </c>
      <c r="AB165" s="45">
        <f t="shared" si="47"/>
        <v>0</v>
      </c>
      <c r="AC165" s="45">
        <f t="shared" si="48"/>
        <v>0</v>
      </c>
      <c r="AD165" s="45">
        <f t="shared" si="30"/>
        <v>0</v>
      </c>
      <c r="AE165" s="45"/>
      <c r="AF165" s="45">
        <f t="shared" si="59"/>
        <v>0</v>
      </c>
      <c r="AG165" s="45">
        <f t="shared" si="59"/>
        <v>0</v>
      </c>
      <c r="AH165" s="45">
        <f t="shared" si="31"/>
        <v>0</v>
      </c>
      <c r="AI165" s="45"/>
      <c r="AJ165" s="45">
        <f t="shared" si="50"/>
        <v>0</v>
      </c>
      <c r="AK165" s="45">
        <f t="shared" si="51"/>
        <v>0</v>
      </c>
      <c r="AL165" s="45">
        <f t="shared" si="32"/>
        <v>0</v>
      </c>
      <c r="AM165" s="45">
        <f t="shared" si="57"/>
        <v>0</v>
      </c>
      <c r="AN165" s="45">
        <f t="shared" si="52"/>
        <v>0</v>
      </c>
      <c r="AO165" s="45">
        <f t="shared" si="53"/>
        <v>0</v>
      </c>
    </row>
    <row r="166" spans="1:41" s="33" customFormat="1" ht="15.75" hidden="1" outlineLevel="1">
      <c r="A166" s="28"/>
      <c r="B166" s="29"/>
      <c r="C166" s="28"/>
      <c r="D166" s="28"/>
      <c r="E166" s="67" t="s">
        <v>22</v>
      </c>
      <c r="F166" s="31">
        <f t="shared" si="24"/>
        <v>0</v>
      </c>
      <c r="G166" s="31"/>
      <c r="H166" s="31"/>
      <c r="I166" s="31"/>
      <c r="J166" s="31">
        <f t="shared" si="25"/>
        <v>0</v>
      </c>
      <c r="K166" s="31"/>
      <c r="L166" s="31"/>
      <c r="M166" s="31"/>
      <c r="N166" s="31">
        <f t="shared" si="26"/>
        <v>0</v>
      </c>
      <c r="O166" s="31"/>
      <c r="P166" s="32"/>
      <c r="Q166" s="32"/>
      <c r="R166" s="31">
        <f t="shared" si="27"/>
        <v>0</v>
      </c>
      <c r="S166" s="31"/>
      <c r="T166" s="31"/>
      <c r="U166" s="31"/>
      <c r="V166" s="31">
        <f t="shared" si="28"/>
        <v>0</v>
      </c>
      <c r="W166" s="31"/>
      <c r="X166" s="31"/>
      <c r="Y166" s="31"/>
      <c r="Z166" s="31">
        <f t="shared" si="29"/>
        <v>0</v>
      </c>
      <c r="AA166" s="31"/>
      <c r="AB166" s="31"/>
      <c r="AC166" s="31"/>
      <c r="AD166" s="31">
        <f t="shared" si="30"/>
        <v>0</v>
      </c>
      <c r="AE166" s="31"/>
      <c r="AF166" s="31"/>
      <c r="AG166" s="31"/>
      <c r="AH166" s="31">
        <f t="shared" si="31"/>
        <v>0</v>
      </c>
      <c r="AI166" s="31"/>
      <c r="AJ166" s="31"/>
      <c r="AK166" s="31"/>
      <c r="AL166" s="31">
        <f t="shared" si="32"/>
        <v>0</v>
      </c>
      <c r="AM166" s="31"/>
      <c r="AN166" s="31"/>
      <c r="AO166" s="31"/>
    </row>
    <row r="167" spans="1:41" s="33" customFormat="1" ht="15.75" hidden="1" outlineLevel="1">
      <c r="A167" s="28"/>
      <c r="B167" s="29"/>
      <c r="C167" s="28"/>
      <c r="D167" s="28"/>
      <c r="E167" s="68" t="s">
        <v>31</v>
      </c>
      <c r="F167" s="31">
        <f t="shared" si="24"/>
        <v>314766</v>
      </c>
      <c r="G167" s="31">
        <f>SUM(G168:G189)</f>
        <v>314766</v>
      </c>
      <c r="H167" s="31"/>
      <c r="I167" s="31"/>
      <c r="J167" s="31">
        <f t="shared" si="25"/>
        <v>326362.2</v>
      </c>
      <c r="K167" s="31">
        <f>SUM(K168:K189)</f>
        <v>326362.2</v>
      </c>
      <c r="L167" s="31"/>
      <c r="M167" s="31"/>
      <c r="N167" s="31">
        <f t="shared" si="26"/>
        <v>326362.2</v>
      </c>
      <c r="O167" s="31">
        <f>SUM(O168:O189)</f>
        <v>326362.2</v>
      </c>
      <c r="P167" s="31"/>
      <c r="Q167" s="31"/>
      <c r="R167" s="31">
        <f t="shared" si="27"/>
        <v>326362.2</v>
      </c>
      <c r="S167" s="31">
        <f>SUM(S168:S189)</f>
        <v>326362.2</v>
      </c>
      <c r="T167" s="31"/>
      <c r="U167" s="31"/>
      <c r="V167" s="31">
        <f t="shared" si="28"/>
        <v>326362.2</v>
      </c>
      <c r="W167" s="31">
        <f>SUM(W168:W189)</f>
        <v>326362.2</v>
      </c>
      <c r="X167" s="31"/>
      <c r="Y167" s="31"/>
      <c r="Z167" s="31">
        <f t="shared" si="29"/>
        <v>326362.2</v>
      </c>
      <c r="AA167" s="31">
        <f>SUM(AA168:AA189)</f>
        <v>326362.2</v>
      </c>
      <c r="AB167" s="31"/>
      <c r="AC167" s="31"/>
      <c r="AD167" s="31">
        <f t="shared" si="30"/>
        <v>326362.2</v>
      </c>
      <c r="AE167" s="31">
        <f>SUM(AE168:AE189)</f>
        <v>326362.2</v>
      </c>
      <c r="AF167" s="31"/>
      <c r="AG167" s="31"/>
      <c r="AH167" s="31">
        <f t="shared" si="31"/>
        <v>326362.2</v>
      </c>
      <c r="AI167" s="31">
        <f>SUM(AI168:AI189)</f>
        <v>326362.2</v>
      </c>
      <c r="AJ167" s="31"/>
      <c r="AK167" s="31"/>
      <c r="AL167" s="31">
        <f t="shared" si="32"/>
        <v>0</v>
      </c>
      <c r="AM167" s="31">
        <f>SUM(AM168:AM189)</f>
        <v>0</v>
      </c>
      <c r="AN167" s="31"/>
      <c r="AO167" s="31"/>
    </row>
    <row r="168" spans="1:41" s="72" customFormat="1" ht="15.75" hidden="1" outlineLevel="1">
      <c r="A168" s="69"/>
      <c r="B168" s="29"/>
      <c r="C168" s="69"/>
      <c r="D168" s="70" t="s">
        <v>54</v>
      </c>
      <c r="E168" s="71" t="s">
        <v>55</v>
      </c>
      <c r="F168" s="32">
        <f t="shared" si="24"/>
        <v>212404</v>
      </c>
      <c r="G168" s="32">
        <v>212404</v>
      </c>
      <c r="H168" s="32"/>
      <c r="I168" s="32"/>
      <c r="J168" s="32">
        <f t="shared" si="25"/>
        <v>212404</v>
      </c>
      <c r="K168" s="32">
        <v>212404</v>
      </c>
      <c r="L168" s="32"/>
      <c r="M168" s="32"/>
      <c r="N168" s="32">
        <f t="shared" si="26"/>
        <v>212404</v>
      </c>
      <c r="O168" s="32">
        <v>212404</v>
      </c>
      <c r="P168" s="32"/>
      <c r="Q168" s="32"/>
      <c r="R168" s="32">
        <f t="shared" si="27"/>
        <v>212404</v>
      </c>
      <c r="S168" s="32">
        <v>212404</v>
      </c>
      <c r="T168" s="32"/>
      <c r="U168" s="32"/>
      <c r="V168" s="32">
        <f t="shared" si="28"/>
        <v>212404</v>
      </c>
      <c r="W168" s="32">
        <v>212404</v>
      </c>
      <c r="X168" s="32"/>
      <c r="Y168" s="32"/>
      <c r="Z168" s="32">
        <f t="shared" si="29"/>
        <v>212404</v>
      </c>
      <c r="AA168" s="32">
        <v>212404</v>
      </c>
      <c r="AB168" s="32"/>
      <c r="AC168" s="32"/>
      <c r="AD168" s="32">
        <f t="shared" si="30"/>
        <v>212404</v>
      </c>
      <c r="AE168" s="32">
        <v>212404</v>
      </c>
      <c r="AF168" s="32"/>
      <c r="AG168" s="32"/>
      <c r="AH168" s="32">
        <f t="shared" si="31"/>
        <v>212404</v>
      </c>
      <c r="AI168" s="32">
        <v>212404</v>
      </c>
      <c r="AJ168" s="32"/>
      <c r="AK168" s="32"/>
      <c r="AL168" s="32">
        <f t="shared" si="32"/>
        <v>0</v>
      </c>
      <c r="AM168" s="32"/>
      <c r="AN168" s="32"/>
      <c r="AO168" s="32"/>
    </row>
    <row r="169" spans="1:41" s="72" customFormat="1" ht="15.75" hidden="1" outlineLevel="1">
      <c r="A169" s="69"/>
      <c r="B169" s="29"/>
      <c r="C169" s="69"/>
      <c r="D169" s="70" t="s">
        <v>56</v>
      </c>
      <c r="E169" s="71" t="s">
        <v>57</v>
      </c>
      <c r="F169" s="32">
        <f t="shared" si="24"/>
        <v>19520</v>
      </c>
      <c r="G169" s="32">
        <v>19520</v>
      </c>
      <c r="H169" s="32"/>
      <c r="I169" s="32"/>
      <c r="J169" s="32">
        <f t="shared" si="25"/>
        <v>19520</v>
      </c>
      <c r="K169" s="32">
        <v>19520</v>
      </c>
      <c r="L169" s="32"/>
      <c r="M169" s="32"/>
      <c r="N169" s="32">
        <f t="shared" si="26"/>
        <v>19520</v>
      </c>
      <c r="O169" s="32">
        <v>19520</v>
      </c>
      <c r="P169" s="32"/>
      <c r="Q169" s="32"/>
      <c r="R169" s="32">
        <f t="shared" si="27"/>
        <v>19520</v>
      </c>
      <c r="S169" s="32">
        <v>19520</v>
      </c>
      <c r="T169" s="32"/>
      <c r="U169" s="32"/>
      <c r="V169" s="32">
        <f t="shared" si="28"/>
        <v>19520</v>
      </c>
      <c r="W169" s="32">
        <v>19520</v>
      </c>
      <c r="X169" s="32"/>
      <c r="Y169" s="32"/>
      <c r="Z169" s="32">
        <f t="shared" si="29"/>
        <v>19520</v>
      </c>
      <c r="AA169" s="32">
        <v>19520</v>
      </c>
      <c r="AB169" s="32"/>
      <c r="AC169" s="32"/>
      <c r="AD169" s="32">
        <f t="shared" si="30"/>
        <v>19520</v>
      </c>
      <c r="AE169" s="32">
        <v>19520</v>
      </c>
      <c r="AF169" s="32"/>
      <c r="AG169" s="32"/>
      <c r="AH169" s="32">
        <f t="shared" si="31"/>
        <v>19520</v>
      </c>
      <c r="AI169" s="32">
        <v>19520</v>
      </c>
      <c r="AJ169" s="32"/>
      <c r="AK169" s="32"/>
      <c r="AL169" s="32">
        <f t="shared" si="32"/>
        <v>0</v>
      </c>
      <c r="AM169" s="32"/>
      <c r="AN169" s="32"/>
      <c r="AO169" s="32"/>
    </row>
    <row r="170" spans="1:41" s="72" customFormat="1" ht="15.75" hidden="1" outlineLevel="1">
      <c r="A170" s="69"/>
      <c r="B170" s="29"/>
      <c r="C170" s="69"/>
      <c r="D170" s="70" t="s">
        <v>58</v>
      </c>
      <c r="E170" s="71" t="s">
        <v>59</v>
      </c>
      <c r="F170" s="32">
        <f t="shared" si="24"/>
        <v>35400</v>
      </c>
      <c r="G170" s="32">
        <v>35400</v>
      </c>
      <c r="H170" s="32"/>
      <c r="I170" s="32"/>
      <c r="J170" s="32">
        <f t="shared" si="25"/>
        <v>35400</v>
      </c>
      <c r="K170" s="32">
        <v>35400</v>
      </c>
      <c r="L170" s="32"/>
      <c r="M170" s="32"/>
      <c r="N170" s="32">
        <f t="shared" si="26"/>
        <v>35400</v>
      </c>
      <c r="O170" s="32">
        <v>35400</v>
      </c>
      <c r="P170" s="32"/>
      <c r="Q170" s="32"/>
      <c r="R170" s="32">
        <f t="shared" si="27"/>
        <v>35400</v>
      </c>
      <c r="S170" s="32">
        <v>35400</v>
      </c>
      <c r="T170" s="32"/>
      <c r="U170" s="32"/>
      <c r="V170" s="32">
        <f t="shared" si="28"/>
        <v>35400</v>
      </c>
      <c r="W170" s="32">
        <v>35400</v>
      </c>
      <c r="X170" s="32"/>
      <c r="Y170" s="32"/>
      <c r="Z170" s="32">
        <f t="shared" si="29"/>
        <v>35400</v>
      </c>
      <c r="AA170" s="32">
        <v>35400</v>
      </c>
      <c r="AB170" s="32"/>
      <c r="AC170" s="32"/>
      <c r="AD170" s="32">
        <f t="shared" si="30"/>
        <v>35400</v>
      </c>
      <c r="AE170" s="32">
        <v>35400</v>
      </c>
      <c r="AF170" s="32"/>
      <c r="AG170" s="32"/>
      <c r="AH170" s="32">
        <f t="shared" si="31"/>
        <v>35400</v>
      </c>
      <c r="AI170" s="32">
        <v>35400</v>
      </c>
      <c r="AJ170" s="32"/>
      <c r="AK170" s="32"/>
      <c r="AL170" s="32">
        <f t="shared" si="32"/>
        <v>0</v>
      </c>
      <c r="AM170" s="32"/>
      <c r="AN170" s="32"/>
      <c r="AO170" s="32"/>
    </row>
    <row r="171" spans="1:41" s="46" customFormat="1" ht="15.75" hidden="1" outlineLevel="1">
      <c r="A171" s="40"/>
      <c r="B171" s="41"/>
      <c r="C171" s="40"/>
      <c r="D171" s="47" t="s">
        <v>60</v>
      </c>
      <c r="E171" s="48"/>
      <c r="F171" s="45">
        <f t="shared" si="24"/>
        <v>0</v>
      </c>
      <c r="G171" s="45"/>
      <c r="H171" s="45"/>
      <c r="I171" s="45"/>
      <c r="J171" s="45">
        <f t="shared" si="25"/>
        <v>11596.199999999999</v>
      </c>
      <c r="K171" s="45">
        <f>(K168+K169)/100*5</f>
        <v>11596.199999999999</v>
      </c>
      <c r="L171" s="45"/>
      <c r="M171" s="45"/>
      <c r="N171" s="45">
        <f t="shared" si="26"/>
        <v>11596.199999999999</v>
      </c>
      <c r="O171" s="45">
        <f>(O168+O169)/100*5</f>
        <v>11596.199999999999</v>
      </c>
      <c r="P171" s="45"/>
      <c r="Q171" s="45"/>
      <c r="R171" s="45">
        <f t="shared" si="27"/>
        <v>11596.199999999999</v>
      </c>
      <c r="S171" s="45">
        <v>11596.199999999999</v>
      </c>
      <c r="T171" s="45"/>
      <c r="U171" s="45"/>
      <c r="V171" s="45">
        <f t="shared" si="28"/>
        <v>11596.199999999999</v>
      </c>
      <c r="W171" s="45">
        <v>11596.199999999999</v>
      </c>
      <c r="X171" s="45"/>
      <c r="Y171" s="45"/>
      <c r="Z171" s="45">
        <f t="shared" si="29"/>
        <v>11596.199999999999</v>
      </c>
      <c r="AA171" s="45">
        <v>11596.199999999999</v>
      </c>
      <c r="AB171" s="45"/>
      <c r="AC171" s="45"/>
      <c r="AD171" s="45">
        <f t="shared" si="30"/>
        <v>11596.199999999999</v>
      </c>
      <c r="AE171" s="45">
        <v>11596.199999999999</v>
      </c>
      <c r="AF171" s="45"/>
      <c r="AG171" s="45"/>
      <c r="AH171" s="45">
        <f t="shared" si="31"/>
        <v>11596.199999999999</v>
      </c>
      <c r="AI171" s="45">
        <v>11596.199999999999</v>
      </c>
      <c r="AJ171" s="45"/>
      <c r="AK171" s="45"/>
      <c r="AL171" s="45">
        <f t="shared" si="32"/>
        <v>0</v>
      </c>
      <c r="AM171" s="45"/>
      <c r="AN171" s="45"/>
      <c r="AO171" s="45"/>
    </row>
    <row r="172" spans="1:41" s="72" customFormat="1" ht="15.75" hidden="1" outlineLevel="1">
      <c r="A172" s="69"/>
      <c r="B172" s="29"/>
      <c r="C172" s="69"/>
      <c r="D172" s="70" t="s">
        <v>61</v>
      </c>
      <c r="E172" s="71" t="s">
        <v>62</v>
      </c>
      <c r="F172" s="32">
        <f t="shared" si="24"/>
        <v>12524</v>
      </c>
      <c r="G172" s="32">
        <v>12524</v>
      </c>
      <c r="H172" s="32"/>
      <c r="I172" s="32"/>
      <c r="J172" s="32">
        <f t="shared" si="25"/>
        <v>12524</v>
      </c>
      <c r="K172" s="32">
        <v>12524</v>
      </c>
      <c r="L172" s="32"/>
      <c r="M172" s="32"/>
      <c r="N172" s="32">
        <f t="shared" si="26"/>
        <v>12524</v>
      </c>
      <c r="O172" s="32">
        <v>12524</v>
      </c>
      <c r="P172" s="32"/>
      <c r="Q172" s="32"/>
      <c r="R172" s="32">
        <f t="shared" si="27"/>
        <v>12524</v>
      </c>
      <c r="S172" s="32">
        <v>12524</v>
      </c>
      <c r="T172" s="32"/>
      <c r="U172" s="32"/>
      <c r="V172" s="32">
        <f t="shared" si="28"/>
        <v>12524</v>
      </c>
      <c r="W172" s="32">
        <v>12524</v>
      </c>
      <c r="X172" s="32"/>
      <c r="Y172" s="32"/>
      <c r="Z172" s="32">
        <f t="shared" si="29"/>
        <v>12524</v>
      </c>
      <c r="AA172" s="32">
        <v>12524</v>
      </c>
      <c r="AB172" s="32"/>
      <c r="AC172" s="32"/>
      <c r="AD172" s="32">
        <f t="shared" si="30"/>
        <v>12524</v>
      </c>
      <c r="AE172" s="32">
        <v>12524</v>
      </c>
      <c r="AF172" s="32"/>
      <c r="AG172" s="32"/>
      <c r="AH172" s="32">
        <f t="shared" si="31"/>
        <v>12524</v>
      </c>
      <c r="AI172" s="32">
        <v>12524</v>
      </c>
      <c r="AJ172" s="32"/>
      <c r="AK172" s="32"/>
      <c r="AL172" s="32">
        <f t="shared" si="32"/>
        <v>0</v>
      </c>
      <c r="AM172" s="32"/>
      <c r="AN172" s="32"/>
      <c r="AO172" s="32"/>
    </row>
    <row r="173" spans="1:41" s="72" customFormat="1" ht="31.5" hidden="1" outlineLevel="1">
      <c r="A173" s="69"/>
      <c r="B173" s="29"/>
      <c r="C173" s="69"/>
      <c r="D173" s="70" t="s">
        <v>63</v>
      </c>
      <c r="E173" s="71" t="s">
        <v>64</v>
      </c>
      <c r="F173" s="32">
        <f t="shared" si="24"/>
        <v>7306</v>
      </c>
      <c r="G173" s="32">
        <v>7306</v>
      </c>
      <c r="H173" s="32"/>
      <c r="I173" s="32"/>
      <c r="J173" s="32">
        <f t="shared" si="25"/>
        <v>7306</v>
      </c>
      <c r="K173" s="32">
        <v>7306</v>
      </c>
      <c r="L173" s="32"/>
      <c r="M173" s="32"/>
      <c r="N173" s="32">
        <f t="shared" si="26"/>
        <v>7306</v>
      </c>
      <c r="O173" s="32">
        <v>7306</v>
      </c>
      <c r="P173" s="32"/>
      <c r="Q173" s="32"/>
      <c r="R173" s="32">
        <f t="shared" si="27"/>
        <v>7306</v>
      </c>
      <c r="S173" s="32">
        <v>7306</v>
      </c>
      <c r="T173" s="32"/>
      <c r="U173" s="32"/>
      <c r="V173" s="32">
        <f t="shared" si="28"/>
        <v>7306</v>
      </c>
      <c r="W173" s="32">
        <v>7306</v>
      </c>
      <c r="X173" s="32"/>
      <c r="Y173" s="32"/>
      <c r="Z173" s="32">
        <f t="shared" si="29"/>
        <v>7306</v>
      </c>
      <c r="AA173" s="32">
        <v>7306</v>
      </c>
      <c r="AB173" s="32"/>
      <c r="AC173" s="32"/>
      <c r="AD173" s="32">
        <f t="shared" si="30"/>
        <v>7306</v>
      </c>
      <c r="AE173" s="32">
        <v>7306</v>
      </c>
      <c r="AF173" s="32"/>
      <c r="AG173" s="32"/>
      <c r="AH173" s="32">
        <f t="shared" si="31"/>
        <v>7306</v>
      </c>
      <c r="AI173" s="32">
        <v>7306</v>
      </c>
      <c r="AJ173" s="32"/>
      <c r="AK173" s="32"/>
      <c r="AL173" s="32">
        <f t="shared" si="32"/>
        <v>0</v>
      </c>
      <c r="AM173" s="32"/>
      <c r="AN173" s="32"/>
      <c r="AO173" s="32"/>
    </row>
    <row r="174" spans="1:41" s="72" customFormat="1" ht="15.75" hidden="1" outlineLevel="1">
      <c r="A174" s="69"/>
      <c r="B174" s="29"/>
      <c r="C174" s="69"/>
      <c r="D174" s="70" t="s">
        <v>65</v>
      </c>
      <c r="E174" s="71" t="s">
        <v>66</v>
      </c>
      <c r="F174" s="32">
        <f t="shared" si="24"/>
        <v>0</v>
      </c>
      <c r="G174" s="32"/>
      <c r="H174" s="32"/>
      <c r="I174" s="32"/>
      <c r="J174" s="32">
        <f t="shared" si="25"/>
        <v>0</v>
      </c>
      <c r="K174" s="32"/>
      <c r="L174" s="32"/>
      <c r="M174" s="32"/>
      <c r="N174" s="32">
        <f t="shared" si="26"/>
        <v>0</v>
      </c>
      <c r="O174" s="32"/>
      <c r="P174" s="32"/>
      <c r="Q174" s="32"/>
      <c r="R174" s="32">
        <f t="shared" si="27"/>
        <v>0</v>
      </c>
      <c r="S174" s="32"/>
      <c r="T174" s="32"/>
      <c r="U174" s="32"/>
      <c r="V174" s="32">
        <f t="shared" si="28"/>
        <v>0</v>
      </c>
      <c r="W174" s="32"/>
      <c r="X174" s="32"/>
      <c r="Y174" s="32"/>
      <c r="Z174" s="32">
        <f t="shared" si="29"/>
        <v>0</v>
      </c>
      <c r="AA174" s="32"/>
      <c r="AB174" s="32"/>
      <c r="AC174" s="32"/>
      <c r="AD174" s="32">
        <f t="shared" si="30"/>
        <v>0</v>
      </c>
      <c r="AE174" s="32"/>
      <c r="AF174" s="32"/>
      <c r="AG174" s="32"/>
      <c r="AH174" s="32">
        <f t="shared" si="31"/>
        <v>0</v>
      </c>
      <c r="AI174" s="32"/>
      <c r="AJ174" s="32"/>
      <c r="AK174" s="32"/>
      <c r="AL174" s="32">
        <f t="shared" si="32"/>
        <v>0</v>
      </c>
      <c r="AM174" s="32"/>
      <c r="AN174" s="32"/>
      <c r="AO174" s="32"/>
    </row>
    <row r="175" spans="1:41" s="72" customFormat="1" ht="31.5" hidden="1" outlineLevel="1">
      <c r="A175" s="69"/>
      <c r="B175" s="29"/>
      <c r="C175" s="69"/>
      <c r="D175" s="70" t="s">
        <v>67</v>
      </c>
      <c r="E175" s="71" t="s">
        <v>68</v>
      </c>
      <c r="F175" s="32">
        <f t="shared" si="24"/>
        <v>3259</v>
      </c>
      <c r="G175" s="32">
        <v>3259</v>
      </c>
      <c r="H175" s="32"/>
      <c r="I175" s="32"/>
      <c r="J175" s="32">
        <f t="shared" si="25"/>
        <v>3259</v>
      </c>
      <c r="K175" s="32">
        <v>3259</v>
      </c>
      <c r="L175" s="32"/>
      <c r="M175" s="32"/>
      <c r="N175" s="32">
        <f t="shared" si="26"/>
        <v>3259</v>
      </c>
      <c r="O175" s="32">
        <v>3259</v>
      </c>
      <c r="P175" s="32"/>
      <c r="Q175" s="32"/>
      <c r="R175" s="32">
        <f t="shared" si="27"/>
        <v>3259</v>
      </c>
      <c r="S175" s="32">
        <v>3259</v>
      </c>
      <c r="T175" s="32"/>
      <c r="U175" s="32"/>
      <c r="V175" s="32">
        <f t="shared" si="28"/>
        <v>3259</v>
      </c>
      <c r="W175" s="32">
        <v>3259</v>
      </c>
      <c r="X175" s="32"/>
      <c r="Y175" s="32"/>
      <c r="Z175" s="32">
        <f t="shared" si="29"/>
        <v>3259</v>
      </c>
      <c r="AA175" s="32">
        <v>3259</v>
      </c>
      <c r="AB175" s="32"/>
      <c r="AC175" s="32"/>
      <c r="AD175" s="32">
        <f t="shared" si="30"/>
        <v>3259</v>
      </c>
      <c r="AE175" s="32">
        <v>3259</v>
      </c>
      <c r="AF175" s="32"/>
      <c r="AG175" s="32"/>
      <c r="AH175" s="32">
        <f t="shared" si="31"/>
        <v>3259</v>
      </c>
      <c r="AI175" s="32">
        <v>3259</v>
      </c>
      <c r="AJ175" s="32"/>
      <c r="AK175" s="32"/>
      <c r="AL175" s="32">
        <f t="shared" si="32"/>
        <v>0</v>
      </c>
      <c r="AM175" s="32"/>
      <c r="AN175" s="32"/>
      <c r="AO175" s="32"/>
    </row>
    <row r="176" spans="1:41" s="72" customFormat="1" ht="31.5" hidden="1" outlineLevel="1">
      <c r="A176" s="69"/>
      <c r="B176" s="29"/>
      <c r="C176" s="69"/>
      <c r="D176" s="70" t="s">
        <v>29</v>
      </c>
      <c r="E176" s="71" t="s">
        <v>30</v>
      </c>
      <c r="F176" s="32">
        <f t="shared" si="24"/>
        <v>0</v>
      </c>
      <c r="G176" s="32"/>
      <c r="H176" s="32"/>
      <c r="I176" s="32"/>
      <c r="J176" s="32">
        <f t="shared" si="25"/>
        <v>0</v>
      </c>
      <c r="K176" s="32"/>
      <c r="L176" s="32"/>
      <c r="M176" s="32"/>
      <c r="N176" s="32">
        <f t="shared" si="26"/>
        <v>0</v>
      </c>
      <c r="O176" s="32"/>
      <c r="P176" s="32"/>
      <c r="Q176" s="32"/>
      <c r="R176" s="32">
        <f t="shared" si="27"/>
        <v>0</v>
      </c>
      <c r="S176" s="32"/>
      <c r="T176" s="32"/>
      <c r="U176" s="32"/>
      <c r="V176" s="32">
        <f t="shared" si="28"/>
        <v>0</v>
      </c>
      <c r="W176" s="32"/>
      <c r="X176" s="32"/>
      <c r="Y176" s="32"/>
      <c r="Z176" s="32">
        <f t="shared" si="29"/>
        <v>0</v>
      </c>
      <c r="AA176" s="32"/>
      <c r="AB176" s="32"/>
      <c r="AC176" s="32"/>
      <c r="AD176" s="32">
        <f t="shared" si="30"/>
        <v>0</v>
      </c>
      <c r="AE176" s="32"/>
      <c r="AF176" s="32"/>
      <c r="AG176" s="32"/>
      <c r="AH176" s="32">
        <f t="shared" si="31"/>
        <v>0</v>
      </c>
      <c r="AI176" s="32"/>
      <c r="AJ176" s="32"/>
      <c r="AK176" s="32"/>
      <c r="AL176" s="32">
        <f t="shared" si="32"/>
        <v>0</v>
      </c>
      <c r="AM176" s="32"/>
      <c r="AN176" s="32"/>
      <c r="AO176" s="32"/>
    </row>
    <row r="177" spans="1:41" s="72" customFormat="1" ht="15.75" hidden="1" outlineLevel="1">
      <c r="A177" s="69"/>
      <c r="B177" s="29"/>
      <c r="C177" s="69"/>
      <c r="D177" s="70" t="s">
        <v>69</v>
      </c>
      <c r="E177" s="71" t="s">
        <v>70</v>
      </c>
      <c r="F177" s="32">
        <f t="shared" si="24"/>
        <v>0</v>
      </c>
      <c r="G177" s="32"/>
      <c r="H177" s="32"/>
      <c r="I177" s="32"/>
      <c r="J177" s="32">
        <f t="shared" si="25"/>
        <v>0</v>
      </c>
      <c r="K177" s="32"/>
      <c r="L177" s="32"/>
      <c r="M177" s="32"/>
      <c r="N177" s="32">
        <f t="shared" si="26"/>
        <v>0</v>
      </c>
      <c r="O177" s="32"/>
      <c r="P177" s="32"/>
      <c r="Q177" s="32"/>
      <c r="R177" s="32">
        <f t="shared" si="27"/>
        <v>0</v>
      </c>
      <c r="S177" s="32"/>
      <c r="T177" s="32"/>
      <c r="U177" s="32"/>
      <c r="V177" s="32">
        <f t="shared" si="28"/>
        <v>0</v>
      </c>
      <c r="W177" s="32"/>
      <c r="X177" s="32"/>
      <c r="Y177" s="32"/>
      <c r="Z177" s="32">
        <f t="shared" si="29"/>
        <v>0</v>
      </c>
      <c r="AA177" s="32"/>
      <c r="AB177" s="32"/>
      <c r="AC177" s="32"/>
      <c r="AD177" s="32">
        <f t="shared" si="30"/>
        <v>0</v>
      </c>
      <c r="AE177" s="32"/>
      <c r="AF177" s="32"/>
      <c r="AG177" s="32"/>
      <c r="AH177" s="32">
        <f t="shared" si="31"/>
        <v>0</v>
      </c>
      <c r="AI177" s="32"/>
      <c r="AJ177" s="32"/>
      <c r="AK177" s="32"/>
      <c r="AL177" s="32">
        <f t="shared" si="32"/>
        <v>0</v>
      </c>
      <c r="AM177" s="32"/>
      <c r="AN177" s="32"/>
      <c r="AO177" s="32"/>
    </row>
    <row r="178" spans="1:41" s="72" customFormat="1" ht="31.5" hidden="1" outlineLevel="1">
      <c r="A178" s="69"/>
      <c r="B178" s="29"/>
      <c r="C178" s="69"/>
      <c r="D178" s="70" t="s">
        <v>71</v>
      </c>
      <c r="E178" s="71" t="s">
        <v>72</v>
      </c>
      <c r="F178" s="32">
        <f t="shared" si="24"/>
        <v>0</v>
      </c>
      <c r="G178" s="32"/>
      <c r="H178" s="32"/>
      <c r="I178" s="32"/>
      <c r="J178" s="32">
        <f t="shared" si="25"/>
        <v>0</v>
      </c>
      <c r="K178" s="32"/>
      <c r="L178" s="32"/>
      <c r="M178" s="32"/>
      <c r="N178" s="32">
        <f t="shared" si="26"/>
        <v>0</v>
      </c>
      <c r="O178" s="32"/>
      <c r="P178" s="32"/>
      <c r="Q178" s="32"/>
      <c r="R178" s="32">
        <f t="shared" si="27"/>
        <v>0</v>
      </c>
      <c r="S178" s="32"/>
      <c r="T178" s="32"/>
      <c r="U178" s="32"/>
      <c r="V178" s="32">
        <f t="shared" si="28"/>
        <v>0</v>
      </c>
      <c r="W178" s="32"/>
      <c r="X178" s="32"/>
      <c r="Y178" s="32"/>
      <c r="Z178" s="32">
        <f t="shared" si="29"/>
        <v>0</v>
      </c>
      <c r="AA178" s="32"/>
      <c r="AB178" s="32"/>
      <c r="AC178" s="32"/>
      <c r="AD178" s="32">
        <f t="shared" si="30"/>
        <v>0</v>
      </c>
      <c r="AE178" s="32"/>
      <c r="AF178" s="32"/>
      <c r="AG178" s="32"/>
      <c r="AH178" s="32">
        <f t="shared" si="31"/>
        <v>0</v>
      </c>
      <c r="AI178" s="32"/>
      <c r="AJ178" s="32"/>
      <c r="AK178" s="32"/>
      <c r="AL178" s="32">
        <f t="shared" si="32"/>
        <v>0</v>
      </c>
      <c r="AM178" s="32"/>
      <c r="AN178" s="32"/>
      <c r="AO178" s="32"/>
    </row>
    <row r="179" spans="1:41" s="72" customFormat="1" ht="47.25" hidden="1" outlineLevel="1">
      <c r="A179" s="69"/>
      <c r="B179" s="29"/>
      <c r="C179" s="69"/>
      <c r="D179" s="70" t="s">
        <v>73</v>
      </c>
      <c r="E179" s="71" t="s">
        <v>74</v>
      </c>
      <c r="F179" s="32">
        <f t="shared" si="24"/>
        <v>0</v>
      </c>
      <c r="G179" s="32"/>
      <c r="H179" s="32"/>
      <c r="I179" s="32"/>
      <c r="J179" s="32">
        <f t="shared" si="25"/>
        <v>0</v>
      </c>
      <c r="K179" s="32"/>
      <c r="L179" s="32"/>
      <c r="M179" s="32"/>
      <c r="N179" s="32">
        <f t="shared" si="26"/>
        <v>0</v>
      </c>
      <c r="O179" s="32"/>
      <c r="P179" s="32"/>
      <c r="Q179" s="32"/>
      <c r="R179" s="32">
        <f t="shared" si="27"/>
        <v>0</v>
      </c>
      <c r="S179" s="32"/>
      <c r="T179" s="32"/>
      <c r="U179" s="32"/>
      <c r="V179" s="32">
        <f t="shared" si="28"/>
        <v>0</v>
      </c>
      <c r="W179" s="32"/>
      <c r="X179" s="32"/>
      <c r="Y179" s="32"/>
      <c r="Z179" s="32">
        <f t="shared" si="29"/>
        <v>0</v>
      </c>
      <c r="AA179" s="32"/>
      <c r="AB179" s="32"/>
      <c r="AC179" s="32"/>
      <c r="AD179" s="32">
        <f t="shared" si="30"/>
        <v>0</v>
      </c>
      <c r="AE179" s="32"/>
      <c r="AF179" s="32"/>
      <c r="AG179" s="32"/>
      <c r="AH179" s="32">
        <f t="shared" si="31"/>
        <v>0</v>
      </c>
      <c r="AI179" s="32"/>
      <c r="AJ179" s="32"/>
      <c r="AK179" s="32"/>
      <c r="AL179" s="32">
        <f t="shared" si="32"/>
        <v>0</v>
      </c>
      <c r="AM179" s="32"/>
      <c r="AN179" s="32"/>
      <c r="AO179" s="32"/>
    </row>
    <row r="180" spans="1:41" s="72" customFormat="1" ht="31.5" hidden="1" outlineLevel="1">
      <c r="A180" s="69"/>
      <c r="B180" s="29"/>
      <c r="C180" s="69"/>
      <c r="D180" s="70" t="s">
        <v>75</v>
      </c>
      <c r="E180" s="71" t="s">
        <v>76</v>
      </c>
      <c r="F180" s="32">
        <f t="shared" si="24"/>
        <v>0</v>
      </c>
      <c r="G180" s="32"/>
      <c r="H180" s="32"/>
      <c r="I180" s="32"/>
      <c r="J180" s="32">
        <f t="shared" si="25"/>
        <v>0</v>
      </c>
      <c r="K180" s="32"/>
      <c r="L180" s="32"/>
      <c r="M180" s="32"/>
      <c r="N180" s="32">
        <f t="shared" si="26"/>
        <v>0</v>
      </c>
      <c r="O180" s="32"/>
      <c r="P180" s="32"/>
      <c r="Q180" s="32"/>
      <c r="R180" s="32">
        <f t="shared" si="27"/>
        <v>0</v>
      </c>
      <c r="S180" s="32"/>
      <c r="T180" s="32"/>
      <c r="U180" s="32"/>
      <c r="V180" s="32">
        <f t="shared" si="28"/>
        <v>0</v>
      </c>
      <c r="W180" s="32"/>
      <c r="X180" s="32"/>
      <c r="Y180" s="32"/>
      <c r="Z180" s="32">
        <f t="shared" si="29"/>
        <v>0</v>
      </c>
      <c r="AA180" s="32"/>
      <c r="AB180" s="32"/>
      <c r="AC180" s="32"/>
      <c r="AD180" s="32">
        <f t="shared" si="30"/>
        <v>0</v>
      </c>
      <c r="AE180" s="32"/>
      <c r="AF180" s="32"/>
      <c r="AG180" s="32"/>
      <c r="AH180" s="32">
        <f t="shared" si="31"/>
        <v>0</v>
      </c>
      <c r="AI180" s="32"/>
      <c r="AJ180" s="32"/>
      <c r="AK180" s="32"/>
      <c r="AL180" s="32">
        <f t="shared" si="32"/>
        <v>0</v>
      </c>
      <c r="AM180" s="32"/>
      <c r="AN180" s="32"/>
      <c r="AO180" s="32"/>
    </row>
    <row r="181" spans="1:41" s="72" customFormat="1" ht="15.75" hidden="1" outlineLevel="1">
      <c r="A181" s="69"/>
      <c r="B181" s="29"/>
      <c r="C181" s="69"/>
      <c r="D181" s="70" t="s">
        <v>77</v>
      </c>
      <c r="E181" s="71" t="s">
        <v>39</v>
      </c>
      <c r="F181" s="32">
        <f t="shared" si="24"/>
        <v>1039</v>
      </c>
      <c r="G181" s="32">
        <v>1039</v>
      </c>
      <c r="H181" s="32"/>
      <c r="I181" s="32"/>
      <c r="J181" s="32">
        <f t="shared" si="25"/>
        <v>1039</v>
      </c>
      <c r="K181" s="32">
        <v>1039</v>
      </c>
      <c r="L181" s="32"/>
      <c r="M181" s="32"/>
      <c r="N181" s="32">
        <f t="shared" si="26"/>
        <v>1039</v>
      </c>
      <c r="O181" s="32">
        <v>1039</v>
      </c>
      <c r="P181" s="32"/>
      <c r="Q181" s="32"/>
      <c r="R181" s="32">
        <f t="shared" si="27"/>
        <v>1039</v>
      </c>
      <c r="S181" s="32">
        <v>1039</v>
      </c>
      <c r="T181" s="32"/>
      <c r="U181" s="32"/>
      <c r="V181" s="32">
        <f t="shared" si="28"/>
        <v>1039</v>
      </c>
      <c r="W181" s="32">
        <v>1039</v>
      </c>
      <c r="X181" s="32"/>
      <c r="Y181" s="32"/>
      <c r="Z181" s="32">
        <f t="shared" si="29"/>
        <v>1039</v>
      </c>
      <c r="AA181" s="32">
        <v>1039</v>
      </c>
      <c r="AB181" s="32"/>
      <c r="AC181" s="32"/>
      <c r="AD181" s="32">
        <f t="shared" si="30"/>
        <v>1039</v>
      </c>
      <c r="AE181" s="32">
        <v>1039</v>
      </c>
      <c r="AF181" s="32"/>
      <c r="AG181" s="32"/>
      <c r="AH181" s="32">
        <f t="shared" si="31"/>
        <v>1039</v>
      </c>
      <c r="AI181" s="32">
        <v>1039</v>
      </c>
      <c r="AJ181" s="32"/>
      <c r="AK181" s="32"/>
      <c r="AL181" s="32">
        <f t="shared" si="32"/>
        <v>0</v>
      </c>
      <c r="AM181" s="32"/>
      <c r="AN181" s="32"/>
      <c r="AO181" s="32"/>
    </row>
    <row r="182" spans="1:41" s="72" customFormat="1" ht="15.75" hidden="1" outlineLevel="1">
      <c r="A182" s="69"/>
      <c r="B182" s="29"/>
      <c r="C182" s="69"/>
      <c r="D182" s="70" t="s">
        <v>78</v>
      </c>
      <c r="E182" s="71" t="s">
        <v>79</v>
      </c>
      <c r="F182" s="32">
        <f t="shared" si="24"/>
        <v>0</v>
      </c>
      <c r="G182" s="32"/>
      <c r="H182" s="32"/>
      <c r="I182" s="32"/>
      <c r="J182" s="32">
        <f t="shared" si="25"/>
        <v>0</v>
      </c>
      <c r="K182" s="32"/>
      <c r="L182" s="32"/>
      <c r="M182" s="32"/>
      <c r="N182" s="32">
        <f t="shared" si="26"/>
        <v>0</v>
      </c>
      <c r="O182" s="32"/>
      <c r="P182" s="32"/>
      <c r="Q182" s="32"/>
      <c r="R182" s="32">
        <f t="shared" si="27"/>
        <v>0</v>
      </c>
      <c r="S182" s="32"/>
      <c r="T182" s="32"/>
      <c r="U182" s="32"/>
      <c r="V182" s="32">
        <f t="shared" si="28"/>
        <v>0</v>
      </c>
      <c r="W182" s="32"/>
      <c r="X182" s="32"/>
      <c r="Y182" s="32"/>
      <c r="Z182" s="32">
        <f t="shared" si="29"/>
        <v>0</v>
      </c>
      <c r="AA182" s="32"/>
      <c r="AB182" s="32"/>
      <c r="AC182" s="32"/>
      <c r="AD182" s="32">
        <f t="shared" si="30"/>
        <v>0</v>
      </c>
      <c r="AE182" s="32"/>
      <c r="AF182" s="32"/>
      <c r="AG182" s="32"/>
      <c r="AH182" s="32">
        <f t="shared" si="31"/>
        <v>0</v>
      </c>
      <c r="AI182" s="32"/>
      <c r="AJ182" s="32"/>
      <c r="AK182" s="32"/>
      <c r="AL182" s="32">
        <f t="shared" si="32"/>
        <v>0</v>
      </c>
      <c r="AM182" s="32"/>
      <c r="AN182" s="32"/>
      <c r="AO182" s="32"/>
    </row>
    <row r="183" spans="1:41" s="72" customFormat="1" ht="15.75" hidden="1" outlineLevel="1">
      <c r="A183" s="69"/>
      <c r="B183" s="29"/>
      <c r="C183" s="69"/>
      <c r="D183" s="70" t="s">
        <v>40</v>
      </c>
      <c r="E183" s="71" t="s">
        <v>41</v>
      </c>
      <c r="F183" s="32">
        <f t="shared" si="24"/>
        <v>1284</v>
      </c>
      <c r="G183" s="32">
        <v>1284</v>
      </c>
      <c r="H183" s="32"/>
      <c r="I183" s="32"/>
      <c r="J183" s="32">
        <f t="shared" si="25"/>
        <v>1284</v>
      </c>
      <c r="K183" s="32">
        <v>1284</v>
      </c>
      <c r="L183" s="32"/>
      <c r="M183" s="32"/>
      <c r="N183" s="32">
        <f t="shared" si="26"/>
        <v>1284</v>
      </c>
      <c r="O183" s="32">
        <v>1284</v>
      </c>
      <c r="P183" s="32"/>
      <c r="Q183" s="32"/>
      <c r="R183" s="32">
        <f t="shared" si="27"/>
        <v>1284</v>
      </c>
      <c r="S183" s="32">
        <v>1284</v>
      </c>
      <c r="T183" s="32"/>
      <c r="U183" s="32"/>
      <c r="V183" s="32">
        <f t="shared" si="28"/>
        <v>1284</v>
      </c>
      <c r="W183" s="32">
        <v>1284</v>
      </c>
      <c r="X183" s="32"/>
      <c r="Y183" s="32"/>
      <c r="Z183" s="32">
        <f t="shared" si="29"/>
        <v>1284</v>
      </c>
      <c r="AA183" s="32">
        <v>1284</v>
      </c>
      <c r="AB183" s="32"/>
      <c r="AC183" s="32"/>
      <c r="AD183" s="32">
        <f t="shared" si="30"/>
        <v>1284</v>
      </c>
      <c r="AE183" s="32">
        <v>1284</v>
      </c>
      <c r="AF183" s="32"/>
      <c r="AG183" s="32"/>
      <c r="AH183" s="32">
        <f t="shared" si="31"/>
        <v>1284</v>
      </c>
      <c r="AI183" s="32">
        <v>1284</v>
      </c>
      <c r="AJ183" s="32"/>
      <c r="AK183" s="32"/>
      <c r="AL183" s="32">
        <f t="shared" si="32"/>
        <v>0</v>
      </c>
      <c r="AM183" s="32"/>
      <c r="AN183" s="32"/>
      <c r="AO183" s="32"/>
    </row>
    <row r="184" spans="1:41" s="72" customFormat="1" ht="15.75" hidden="1" outlineLevel="1">
      <c r="A184" s="69"/>
      <c r="B184" s="29"/>
      <c r="C184" s="69"/>
      <c r="D184" s="70" t="s">
        <v>80</v>
      </c>
      <c r="E184" s="71" t="s">
        <v>81</v>
      </c>
      <c r="F184" s="32">
        <f t="shared" si="24"/>
        <v>6618</v>
      </c>
      <c r="G184" s="32">
        <v>6618</v>
      </c>
      <c r="H184" s="32"/>
      <c r="I184" s="32"/>
      <c r="J184" s="32">
        <f t="shared" si="25"/>
        <v>6618</v>
      </c>
      <c r="K184" s="32">
        <v>6618</v>
      </c>
      <c r="L184" s="32"/>
      <c r="M184" s="32"/>
      <c r="N184" s="32">
        <f t="shared" si="26"/>
        <v>6618</v>
      </c>
      <c r="O184" s="32">
        <v>6618</v>
      </c>
      <c r="P184" s="32"/>
      <c r="Q184" s="32"/>
      <c r="R184" s="32">
        <f t="shared" si="27"/>
        <v>6618</v>
      </c>
      <c r="S184" s="32">
        <v>6618</v>
      </c>
      <c r="T184" s="32"/>
      <c r="U184" s="32"/>
      <c r="V184" s="32">
        <f t="shared" si="28"/>
        <v>6618</v>
      </c>
      <c r="W184" s="32">
        <v>6618</v>
      </c>
      <c r="X184" s="32"/>
      <c r="Y184" s="32"/>
      <c r="Z184" s="32">
        <f t="shared" si="29"/>
        <v>6618</v>
      </c>
      <c r="AA184" s="32">
        <v>6618</v>
      </c>
      <c r="AB184" s="32"/>
      <c r="AC184" s="32"/>
      <c r="AD184" s="32">
        <f t="shared" si="30"/>
        <v>6618</v>
      </c>
      <c r="AE184" s="32">
        <v>6618</v>
      </c>
      <c r="AF184" s="32"/>
      <c r="AG184" s="32"/>
      <c r="AH184" s="32">
        <f t="shared" si="31"/>
        <v>6618</v>
      </c>
      <c r="AI184" s="32">
        <v>6618</v>
      </c>
      <c r="AJ184" s="32"/>
      <c r="AK184" s="32"/>
      <c r="AL184" s="32">
        <f t="shared" si="32"/>
        <v>0</v>
      </c>
      <c r="AM184" s="32"/>
      <c r="AN184" s="32"/>
      <c r="AO184" s="32"/>
    </row>
    <row r="185" spans="1:41" s="72" customFormat="1" ht="15.75" hidden="1" outlineLevel="1">
      <c r="A185" s="69"/>
      <c r="B185" s="29"/>
      <c r="C185" s="69"/>
      <c r="D185" s="70" t="s">
        <v>82</v>
      </c>
      <c r="E185" s="71" t="s">
        <v>83</v>
      </c>
      <c r="F185" s="32">
        <f t="shared" si="24"/>
        <v>0</v>
      </c>
      <c r="G185" s="32"/>
      <c r="H185" s="32"/>
      <c r="I185" s="32"/>
      <c r="J185" s="32">
        <f t="shared" si="25"/>
        <v>0</v>
      </c>
      <c r="K185" s="32"/>
      <c r="L185" s="32"/>
      <c r="M185" s="32"/>
      <c r="N185" s="32">
        <f t="shared" si="26"/>
        <v>0</v>
      </c>
      <c r="O185" s="32"/>
      <c r="P185" s="32"/>
      <c r="Q185" s="32"/>
      <c r="R185" s="32">
        <f t="shared" si="27"/>
        <v>0</v>
      </c>
      <c r="S185" s="32"/>
      <c r="T185" s="32"/>
      <c r="U185" s="32"/>
      <c r="V185" s="32">
        <f t="shared" si="28"/>
        <v>0</v>
      </c>
      <c r="W185" s="32"/>
      <c r="X185" s="32"/>
      <c r="Y185" s="32"/>
      <c r="Z185" s="32">
        <f t="shared" si="29"/>
        <v>0</v>
      </c>
      <c r="AA185" s="32"/>
      <c r="AB185" s="32"/>
      <c r="AC185" s="32"/>
      <c r="AD185" s="32">
        <f t="shared" si="30"/>
        <v>0</v>
      </c>
      <c r="AE185" s="32"/>
      <c r="AF185" s="32"/>
      <c r="AG185" s="32"/>
      <c r="AH185" s="32">
        <f t="shared" si="31"/>
        <v>0</v>
      </c>
      <c r="AI185" s="32"/>
      <c r="AJ185" s="32"/>
      <c r="AK185" s="32"/>
      <c r="AL185" s="32">
        <f t="shared" si="32"/>
        <v>0</v>
      </c>
      <c r="AM185" s="32"/>
      <c r="AN185" s="32"/>
      <c r="AO185" s="32"/>
    </row>
    <row r="186" spans="1:41" s="72" customFormat="1" ht="15.75" hidden="1" outlineLevel="1">
      <c r="A186" s="69"/>
      <c r="B186" s="29"/>
      <c r="C186" s="69"/>
      <c r="D186" s="70" t="s">
        <v>84</v>
      </c>
      <c r="E186" s="71" t="s">
        <v>42</v>
      </c>
      <c r="F186" s="32">
        <f t="shared" si="24"/>
        <v>4317</v>
      </c>
      <c r="G186" s="32">
        <v>4317</v>
      </c>
      <c r="H186" s="32"/>
      <c r="I186" s="32"/>
      <c r="J186" s="32">
        <f t="shared" si="25"/>
        <v>4317</v>
      </c>
      <c r="K186" s="32">
        <v>4317</v>
      </c>
      <c r="L186" s="32"/>
      <c r="M186" s="32"/>
      <c r="N186" s="32">
        <f t="shared" si="26"/>
        <v>4317</v>
      </c>
      <c r="O186" s="32">
        <v>4317</v>
      </c>
      <c r="P186" s="32"/>
      <c r="Q186" s="32"/>
      <c r="R186" s="32">
        <f t="shared" si="27"/>
        <v>4317</v>
      </c>
      <c r="S186" s="32">
        <v>4317</v>
      </c>
      <c r="T186" s="32"/>
      <c r="U186" s="32"/>
      <c r="V186" s="32">
        <f t="shared" si="28"/>
        <v>4317</v>
      </c>
      <c r="W186" s="32">
        <v>4317</v>
      </c>
      <c r="X186" s="32"/>
      <c r="Y186" s="32"/>
      <c r="Z186" s="32">
        <f t="shared" si="29"/>
        <v>4317</v>
      </c>
      <c r="AA186" s="32">
        <v>4317</v>
      </c>
      <c r="AB186" s="32"/>
      <c r="AC186" s="32"/>
      <c r="AD186" s="32">
        <f t="shared" si="30"/>
        <v>4317</v>
      </c>
      <c r="AE186" s="32">
        <v>4317</v>
      </c>
      <c r="AF186" s="32"/>
      <c r="AG186" s="32"/>
      <c r="AH186" s="32">
        <f t="shared" si="31"/>
        <v>4317</v>
      </c>
      <c r="AI186" s="32">
        <v>4317</v>
      </c>
      <c r="AJ186" s="32"/>
      <c r="AK186" s="32"/>
      <c r="AL186" s="32">
        <f t="shared" si="32"/>
        <v>0</v>
      </c>
      <c r="AM186" s="32"/>
      <c r="AN186" s="32"/>
      <c r="AO186" s="32"/>
    </row>
    <row r="187" spans="1:41" s="72" customFormat="1" ht="15.75" hidden="1" outlineLevel="1">
      <c r="A187" s="69"/>
      <c r="B187" s="29"/>
      <c r="C187" s="69"/>
      <c r="D187" s="70" t="s">
        <v>85</v>
      </c>
      <c r="E187" s="71" t="s">
        <v>86</v>
      </c>
      <c r="F187" s="32">
        <f t="shared" si="24"/>
        <v>10496</v>
      </c>
      <c r="G187" s="32">
        <v>10496</v>
      </c>
      <c r="H187" s="32"/>
      <c r="I187" s="32"/>
      <c r="J187" s="32">
        <f t="shared" si="25"/>
        <v>10496</v>
      </c>
      <c r="K187" s="32">
        <v>10496</v>
      </c>
      <c r="L187" s="32"/>
      <c r="M187" s="32"/>
      <c r="N187" s="32">
        <f t="shared" si="26"/>
        <v>10496</v>
      </c>
      <c r="O187" s="32">
        <v>10496</v>
      </c>
      <c r="P187" s="32"/>
      <c r="Q187" s="32"/>
      <c r="R187" s="32">
        <f t="shared" si="27"/>
        <v>10496</v>
      </c>
      <c r="S187" s="32">
        <v>10496</v>
      </c>
      <c r="T187" s="32"/>
      <c r="U187" s="32"/>
      <c r="V187" s="32">
        <f t="shared" si="28"/>
        <v>10496</v>
      </c>
      <c r="W187" s="32">
        <v>10496</v>
      </c>
      <c r="X187" s="32"/>
      <c r="Y187" s="32"/>
      <c r="Z187" s="32">
        <f t="shared" si="29"/>
        <v>10496</v>
      </c>
      <c r="AA187" s="32">
        <v>10496</v>
      </c>
      <c r="AB187" s="32"/>
      <c r="AC187" s="32"/>
      <c r="AD187" s="32">
        <f t="shared" si="30"/>
        <v>10496</v>
      </c>
      <c r="AE187" s="32">
        <v>10496</v>
      </c>
      <c r="AF187" s="32"/>
      <c r="AG187" s="32"/>
      <c r="AH187" s="32">
        <f t="shared" si="31"/>
        <v>10496</v>
      </c>
      <c r="AI187" s="32">
        <v>10496</v>
      </c>
      <c r="AJ187" s="32"/>
      <c r="AK187" s="32"/>
      <c r="AL187" s="32">
        <f t="shared" si="32"/>
        <v>0</v>
      </c>
      <c r="AM187" s="32"/>
      <c r="AN187" s="32"/>
      <c r="AO187" s="32"/>
    </row>
    <row r="188" spans="1:41" s="72" customFormat="1" ht="15.75" hidden="1" outlineLevel="1">
      <c r="A188" s="69"/>
      <c r="B188" s="29"/>
      <c r="C188" s="69"/>
      <c r="D188" s="70" t="s">
        <v>87</v>
      </c>
      <c r="E188" s="71" t="s">
        <v>88</v>
      </c>
      <c r="F188" s="32">
        <f t="shared" si="24"/>
        <v>23</v>
      </c>
      <c r="G188" s="32">
        <v>23</v>
      </c>
      <c r="H188" s="32"/>
      <c r="I188" s="32"/>
      <c r="J188" s="32">
        <f t="shared" si="25"/>
        <v>23</v>
      </c>
      <c r="K188" s="32">
        <v>23</v>
      </c>
      <c r="L188" s="32"/>
      <c r="M188" s="32"/>
      <c r="N188" s="32">
        <f t="shared" si="26"/>
        <v>23</v>
      </c>
      <c r="O188" s="32">
        <v>23</v>
      </c>
      <c r="P188" s="32"/>
      <c r="Q188" s="32"/>
      <c r="R188" s="32">
        <f t="shared" si="27"/>
        <v>23</v>
      </c>
      <c r="S188" s="32">
        <v>23</v>
      </c>
      <c r="T188" s="32"/>
      <c r="U188" s="32"/>
      <c r="V188" s="32">
        <f t="shared" si="28"/>
        <v>23</v>
      </c>
      <c r="W188" s="32">
        <v>23</v>
      </c>
      <c r="X188" s="32"/>
      <c r="Y188" s="32"/>
      <c r="Z188" s="32">
        <f t="shared" si="29"/>
        <v>23</v>
      </c>
      <c r="AA188" s="32">
        <v>23</v>
      </c>
      <c r="AB188" s="32"/>
      <c r="AC188" s="32"/>
      <c r="AD188" s="32">
        <f t="shared" si="30"/>
        <v>23</v>
      </c>
      <c r="AE188" s="32">
        <v>23</v>
      </c>
      <c r="AF188" s="32"/>
      <c r="AG188" s="32"/>
      <c r="AH188" s="32">
        <f t="shared" si="31"/>
        <v>23</v>
      </c>
      <c r="AI188" s="32">
        <v>23</v>
      </c>
      <c r="AJ188" s="32"/>
      <c r="AK188" s="32"/>
      <c r="AL188" s="32">
        <f t="shared" si="32"/>
        <v>0</v>
      </c>
      <c r="AM188" s="32"/>
      <c r="AN188" s="32"/>
      <c r="AO188" s="32"/>
    </row>
    <row r="189" spans="1:41" s="72" customFormat="1" ht="15.75" hidden="1" outlineLevel="1">
      <c r="A189" s="69"/>
      <c r="B189" s="29"/>
      <c r="C189" s="69"/>
      <c r="D189" s="70" t="s">
        <v>89</v>
      </c>
      <c r="E189" s="71" t="s">
        <v>90</v>
      </c>
      <c r="F189" s="32">
        <f t="shared" si="24"/>
        <v>576</v>
      </c>
      <c r="G189" s="32">
        <v>576</v>
      </c>
      <c r="H189" s="32"/>
      <c r="I189" s="32"/>
      <c r="J189" s="32">
        <f t="shared" si="25"/>
        <v>576</v>
      </c>
      <c r="K189" s="32">
        <v>576</v>
      </c>
      <c r="L189" s="32"/>
      <c r="M189" s="32"/>
      <c r="N189" s="32">
        <f t="shared" si="26"/>
        <v>576</v>
      </c>
      <c r="O189" s="32">
        <v>576</v>
      </c>
      <c r="P189" s="32"/>
      <c r="Q189" s="32"/>
      <c r="R189" s="32">
        <f t="shared" si="27"/>
        <v>576</v>
      </c>
      <c r="S189" s="32">
        <v>576</v>
      </c>
      <c r="T189" s="32"/>
      <c r="U189" s="32"/>
      <c r="V189" s="32">
        <f t="shared" si="28"/>
        <v>576</v>
      </c>
      <c r="W189" s="32">
        <v>576</v>
      </c>
      <c r="X189" s="32"/>
      <c r="Y189" s="32"/>
      <c r="Z189" s="32">
        <f t="shared" si="29"/>
        <v>576</v>
      </c>
      <c r="AA189" s="32">
        <v>576</v>
      </c>
      <c r="AB189" s="32"/>
      <c r="AC189" s="32"/>
      <c r="AD189" s="32">
        <f t="shared" si="30"/>
        <v>576</v>
      </c>
      <c r="AE189" s="32">
        <v>576</v>
      </c>
      <c r="AF189" s="32"/>
      <c r="AG189" s="32"/>
      <c r="AH189" s="32">
        <f t="shared" si="31"/>
        <v>576</v>
      </c>
      <c r="AI189" s="32">
        <v>576</v>
      </c>
      <c r="AJ189" s="32"/>
      <c r="AK189" s="32"/>
      <c r="AL189" s="32">
        <f t="shared" si="32"/>
        <v>0</v>
      </c>
      <c r="AM189" s="32"/>
      <c r="AN189" s="32"/>
      <c r="AO189" s="32"/>
    </row>
    <row r="190" spans="1:41" s="33" customFormat="1" ht="15.75" hidden="1" outlineLevel="1">
      <c r="A190" s="28"/>
      <c r="B190" s="29"/>
      <c r="C190" s="28"/>
      <c r="D190" s="28"/>
      <c r="E190" s="73" t="s">
        <v>24</v>
      </c>
      <c r="F190" s="31">
        <f t="shared" si="24"/>
        <v>187495.3</v>
      </c>
      <c r="G190" s="31">
        <f>SUM(G191:G212)</f>
        <v>187495.3</v>
      </c>
      <c r="H190" s="31"/>
      <c r="I190" s="31"/>
      <c r="J190" s="31">
        <f t="shared" si="25"/>
        <v>194448.3</v>
      </c>
      <c r="K190" s="31">
        <f>SUM(K191:K212)</f>
        <v>194448.3</v>
      </c>
      <c r="L190" s="31"/>
      <c r="M190" s="31"/>
      <c r="N190" s="31">
        <f t="shared" si="26"/>
        <v>194448.3</v>
      </c>
      <c r="O190" s="31">
        <f>SUM(O191:O212)</f>
        <v>194448.3</v>
      </c>
      <c r="P190" s="31"/>
      <c r="Q190" s="31"/>
      <c r="R190" s="31">
        <f t="shared" si="27"/>
        <v>252275</v>
      </c>
      <c r="S190" s="31">
        <f>SUM(S191:S212)</f>
        <v>252275</v>
      </c>
      <c r="T190" s="31"/>
      <c r="U190" s="31"/>
      <c r="V190" s="31">
        <f t="shared" si="28"/>
        <v>252275</v>
      </c>
      <c r="W190" s="31">
        <f>SUM(W191:W212)</f>
        <v>252275</v>
      </c>
      <c r="X190" s="31"/>
      <c r="Y190" s="31"/>
      <c r="Z190" s="31">
        <f t="shared" si="29"/>
        <v>252275</v>
      </c>
      <c r="AA190" s="31">
        <f>SUM(AA191:AA212)</f>
        <v>252275</v>
      </c>
      <c r="AB190" s="31"/>
      <c r="AC190" s="31"/>
      <c r="AD190" s="31">
        <f t="shared" si="30"/>
        <v>252275</v>
      </c>
      <c r="AE190" s="31">
        <f>SUM(AE191:AE212)</f>
        <v>252275</v>
      </c>
      <c r="AF190" s="31"/>
      <c r="AG190" s="31"/>
      <c r="AH190" s="31">
        <f t="shared" si="31"/>
        <v>252275</v>
      </c>
      <c r="AI190" s="31">
        <f>SUM(AI191:AI212)</f>
        <v>252275</v>
      </c>
      <c r="AJ190" s="31"/>
      <c r="AK190" s="31"/>
      <c r="AL190" s="31">
        <f t="shared" si="32"/>
        <v>0</v>
      </c>
      <c r="AM190" s="31">
        <f>SUM(AM191:AM212)</f>
        <v>0</v>
      </c>
      <c r="AN190" s="31"/>
      <c r="AO190" s="31"/>
    </row>
    <row r="191" spans="1:41" s="72" customFormat="1" ht="15.75" hidden="1" outlineLevel="1">
      <c r="A191" s="69"/>
      <c r="B191" s="29"/>
      <c r="C191" s="69"/>
      <c r="D191" s="70" t="s">
        <v>54</v>
      </c>
      <c r="E191" s="71" t="s">
        <v>55</v>
      </c>
      <c r="F191" s="32">
        <f t="shared" si="24"/>
        <v>110644</v>
      </c>
      <c r="G191" s="32">
        <v>110644</v>
      </c>
      <c r="H191" s="32"/>
      <c r="I191" s="32"/>
      <c r="J191" s="32">
        <f t="shared" si="25"/>
        <v>110644</v>
      </c>
      <c r="K191" s="32">
        <v>110644</v>
      </c>
      <c r="L191" s="32"/>
      <c r="M191" s="32"/>
      <c r="N191" s="32">
        <f t="shared" si="26"/>
        <v>110644</v>
      </c>
      <c r="O191" s="32">
        <v>110644</v>
      </c>
      <c r="P191" s="32"/>
      <c r="Q191" s="32"/>
      <c r="R191" s="32">
        <f t="shared" si="27"/>
        <v>158659</v>
      </c>
      <c r="S191" s="32">
        <v>158659</v>
      </c>
      <c r="T191" s="32"/>
      <c r="U191" s="32"/>
      <c r="V191" s="32">
        <f t="shared" si="28"/>
        <v>158659</v>
      </c>
      <c r="W191" s="32">
        <v>158659</v>
      </c>
      <c r="X191" s="32"/>
      <c r="Y191" s="32"/>
      <c r="Z191" s="32">
        <f t="shared" si="29"/>
        <v>158659</v>
      </c>
      <c r="AA191" s="32">
        <v>158659</v>
      </c>
      <c r="AB191" s="32"/>
      <c r="AC191" s="32"/>
      <c r="AD191" s="32">
        <f t="shared" si="30"/>
        <v>158659</v>
      </c>
      <c r="AE191" s="32">
        <v>158659</v>
      </c>
      <c r="AF191" s="32"/>
      <c r="AG191" s="32"/>
      <c r="AH191" s="32">
        <f t="shared" si="31"/>
        <v>158659</v>
      </c>
      <c r="AI191" s="32">
        <v>158659</v>
      </c>
      <c r="AJ191" s="32"/>
      <c r="AK191" s="32"/>
      <c r="AL191" s="32">
        <f t="shared" si="32"/>
        <v>0</v>
      </c>
      <c r="AM191" s="32"/>
      <c r="AN191" s="32"/>
      <c r="AO191" s="32"/>
    </row>
    <row r="192" spans="1:41" s="72" customFormat="1" ht="15.75" hidden="1" outlineLevel="1">
      <c r="A192" s="69"/>
      <c r="B192" s="29"/>
      <c r="C192" s="69"/>
      <c r="D192" s="70" t="s">
        <v>56</v>
      </c>
      <c r="E192" s="71" t="s">
        <v>57</v>
      </c>
      <c r="F192" s="32">
        <f t="shared" si="24"/>
        <v>28416</v>
      </c>
      <c r="G192" s="32">
        <v>28416</v>
      </c>
      <c r="H192" s="32"/>
      <c r="I192" s="32"/>
      <c r="J192" s="32">
        <f t="shared" si="25"/>
        <v>28416</v>
      </c>
      <c r="K192" s="32">
        <v>28416</v>
      </c>
      <c r="L192" s="32"/>
      <c r="M192" s="32"/>
      <c r="N192" s="32">
        <f t="shared" si="26"/>
        <v>28416</v>
      </c>
      <c r="O192" s="32">
        <v>28416</v>
      </c>
      <c r="P192" s="32"/>
      <c r="Q192" s="32"/>
      <c r="R192" s="32">
        <f t="shared" si="27"/>
        <v>26444</v>
      </c>
      <c r="S192" s="32">
        <v>26444</v>
      </c>
      <c r="T192" s="32"/>
      <c r="U192" s="32"/>
      <c r="V192" s="32">
        <f t="shared" si="28"/>
        <v>26444</v>
      </c>
      <c r="W192" s="32">
        <v>26444</v>
      </c>
      <c r="X192" s="32"/>
      <c r="Y192" s="32"/>
      <c r="Z192" s="32">
        <f t="shared" si="29"/>
        <v>26444</v>
      </c>
      <c r="AA192" s="32">
        <v>26444</v>
      </c>
      <c r="AB192" s="32"/>
      <c r="AC192" s="32"/>
      <c r="AD192" s="32">
        <f t="shared" si="30"/>
        <v>26444</v>
      </c>
      <c r="AE192" s="32">
        <v>26444</v>
      </c>
      <c r="AF192" s="32"/>
      <c r="AG192" s="32"/>
      <c r="AH192" s="32">
        <f t="shared" si="31"/>
        <v>26444</v>
      </c>
      <c r="AI192" s="32">
        <v>26444</v>
      </c>
      <c r="AJ192" s="32"/>
      <c r="AK192" s="32"/>
      <c r="AL192" s="32">
        <f t="shared" si="32"/>
        <v>0</v>
      </c>
      <c r="AM192" s="32"/>
      <c r="AN192" s="32"/>
      <c r="AO192" s="32"/>
    </row>
    <row r="193" spans="1:41" s="72" customFormat="1" ht="15.75" hidden="1" outlineLevel="1">
      <c r="A193" s="69"/>
      <c r="B193" s="29"/>
      <c r="C193" s="69"/>
      <c r="D193" s="70" t="s">
        <v>58</v>
      </c>
      <c r="E193" s="71" t="s">
        <v>59</v>
      </c>
      <c r="F193" s="32">
        <f t="shared" si="24"/>
        <v>17874</v>
      </c>
      <c r="G193" s="32">
        <v>17874</v>
      </c>
      <c r="H193" s="32"/>
      <c r="I193" s="32"/>
      <c r="J193" s="32">
        <f t="shared" si="25"/>
        <v>17874</v>
      </c>
      <c r="K193" s="32">
        <v>17874</v>
      </c>
      <c r="L193" s="32"/>
      <c r="M193" s="32"/>
      <c r="N193" s="32">
        <f t="shared" si="26"/>
        <v>17874</v>
      </c>
      <c r="O193" s="32">
        <v>17874</v>
      </c>
      <c r="P193" s="32"/>
      <c r="Q193" s="32"/>
      <c r="R193" s="32">
        <f t="shared" si="27"/>
        <v>26444</v>
      </c>
      <c r="S193" s="32">
        <v>26444</v>
      </c>
      <c r="T193" s="32"/>
      <c r="U193" s="32"/>
      <c r="V193" s="32">
        <f t="shared" si="28"/>
        <v>26444</v>
      </c>
      <c r="W193" s="32">
        <v>26444</v>
      </c>
      <c r="X193" s="32"/>
      <c r="Y193" s="32"/>
      <c r="Z193" s="32">
        <f t="shared" si="29"/>
        <v>26444</v>
      </c>
      <c r="AA193" s="32">
        <v>26444</v>
      </c>
      <c r="AB193" s="32"/>
      <c r="AC193" s="32"/>
      <c r="AD193" s="32">
        <f t="shared" si="30"/>
        <v>26444</v>
      </c>
      <c r="AE193" s="32">
        <v>26444</v>
      </c>
      <c r="AF193" s="32"/>
      <c r="AG193" s="32"/>
      <c r="AH193" s="32">
        <f t="shared" si="31"/>
        <v>26444</v>
      </c>
      <c r="AI193" s="32">
        <v>26444</v>
      </c>
      <c r="AJ193" s="32"/>
      <c r="AK193" s="32"/>
      <c r="AL193" s="32">
        <f t="shared" si="32"/>
        <v>0</v>
      </c>
      <c r="AM193" s="32"/>
      <c r="AN193" s="32"/>
      <c r="AO193" s="32"/>
    </row>
    <row r="194" spans="1:41" s="46" customFormat="1" ht="15.75" hidden="1" outlineLevel="1">
      <c r="A194" s="40"/>
      <c r="B194" s="41"/>
      <c r="C194" s="40"/>
      <c r="D194" s="47" t="s">
        <v>60</v>
      </c>
      <c r="E194" s="48"/>
      <c r="F194" s="45">
        <f t="shared" si="24"/>
        <v>0</v>
      </c>
      <c r="G194" s="45"/>
      <c r="H194" s="45"/>
      <c r="I194" s="45"/>
      <c r="J194" s="45">
        <f t="shared" si="25"/>
        <v>6953</v>
      </c>
      <c r="K194" s="45">
        <v>6953</v>
      </c>
      <c r="L194" s="45"/>
      <c r="M194" s="45"/>
      <c r="N194" s="45">
        <f t="shared" si="26"/>
        <v>6953</v>
      </c>
      <c r="O194" s="45">
        <v>6953</v>
      </c>
      <c r="P194" s="45"/>
      <c r="Q194" s="45"/>
      <c r="R194" s="45">
        <f t="shared" si="27"/>
        <v>7140</v>
      </c>
      <c r="S194" s="45">
        <v>7140</v>
      </c>
      <c r="T194" s="45"/>
      <c r="U194" s="45"/>
      <c r="V194" s="45">
        <f t="shared" si="28"/>
        <v>7140</v>
      </c>
      <c r="W194" s="45">
        <v>7140</v>
      </c>
      <c r="X194" s="45"/>
      <c r="Y194" s="45"/>
      <c r="Z194" s="45">
        <f t="shared" si="29"/>
        <v>7140</v>
      </c>
      <c r="AA194" s="45">
        <v>7140</v>
      </c>
      <c r="AB194" s="45"/>
      <c r="AC194" s="45"/>
      <c r="AD194" s="45">
        <f t="shared" si="30"/>
        <v>7140</v>
      </c>
      <c r="AE194" s="45">
        <v>7140</v>
      </c>
      <c r="AF194" s="45"/>
      <c r="AG194" s="45"/>
      <c r="AH194" s="45">
        <f t="shared" si="31"/>
        <v>7140</v>
      </c>
      <c r="AI194" s="45">
        <v>7140</v>
      </c>
      <c r="AJ194" s="45"/>
      <c r="AK194" s="45"/>
      <c r="AL194" s="45">
        <f t="shared" si="32"/>
        <v>0</v>
      </c>
      <c r="AM194" s="45"/>
      <c r="AN194" s="45"/>
      <c r="AO194" s="45"/>
    </row>
    <row r="195" spans="1:41" s="72" customFormat="1" ht="15.75" hidden="1" outlineLevel="1">
      <c r="A195" s="69"/>
      <c r="B195" s="29"/>
      <c r="C195" s="69"/>
      <c r="D195" s="70" t="s">
        <v>61</v>
      </c>
      <c r="E195" s="71" t="s">
        <v>62</v>
      </c>
      <c r="F195" s="32">
        <f t="shared" si="24"/>
        <v>6050</v>
      </c>
      <c r="G195" s="32">
        <v>6050</v>
      </c>
      <c r="H195" s="32"/>
      <c r="I195" s="32"/>
      <c r="J195" s="32">
        <f t="shared" si="25"/>
        <v>6050</v>
      </c>
      <c r="K195" s="32">
        <v>6050</v>
      </c>
      <c r="L195" s="32"/>
      <c r="M195" s="32"/>
      <c r="N195" s="32">
        <f t="shared" si="26"/>
        <v>6050</v>
      </c>
      <c r="O195" s="32">
        <v>6050</v>
      </c>
      <c r="P195" s="32"/>
      <c r="Q195" s="32"/>
      <c r="R195" s="32">
        <f t="shared" si="27"/>
        <v>8568</v>
      </c>
      <c r="S195" s="32">
        <v>8568</v>
      </c>
      <c r="T195" s="32"/>
      <c r="U195" s="32"/>
      <c r="V195" s="32">
        <f t="shared" si="28"/>
        <v>8568</v>
      </c>
      <c r="W195" s="32">
        <v>8568</v>
      </c>
      <c r="X195" s="32"/>
      <c r="Y195" s="32"/>
      <c r="Z195" s="32">
        <f t="shared" si="29"/>
        <v>8568</v>
      </c>
      <c r="AA195" s="32">
        <v>8568</v>
      </c>
      <c r="AB195" s="32"/>
      <c r="AC195" s="32"/>
      <c r="AD195" s="32">
        <f t="shared" si="30"/>
        <v>8568</v>
      </c>
      <c r="AE195" s="32">
        <v>8568</v>
      </c>
      <c r="AF195" s="32"/>
      <c r="AG195" s="32"/>
      <c r="AH195" s="32">
        <f t="shared" si="31"/>
        <v>8568</v>
      </c>
      <c r="AI195" s="32">
        <v>8568</v>
      </c>
      <c r="AJ195" s="32"/>
      <c r="AK195" s="32"/>
      <c r="AL195" s="32">
        <f t="shared" si="32"/>
        <v>0</v>
      </c>
      <c r="AM195" s="32"/>
      <c r="AN195" s="32"/>
      <c r="AO195" s="32"/>
    </row>
    <row r="196" spans="1:41" s="72" customFormat="1" ht="31.5" hidden="1" outlineLevel="1">
      <c r="A196" s="69"/>
      <c r="B196" s="29"/>
      <c r="C196" s="69"/>
      <c r="D196" s="70" t="s">
        <v>63</v>
      </c>
      <c r="E196" s="71" t="s">
        <v>64</v>
      </c>
      <c r="F196" s="32">
        <f t="shared" si="24"/>
        <v>4587.3999999999996</v>
      </c>
      <c r="G196" s="32">
        <v>4587.3999999999996</v>
      </c>
      <c r="H196" s="32"/>
      <c r="I196" s="32"/>
      <c r="J196" s="32">
        <f t="shared" si="25"/>
        <v>4587.3999999999996</v>
      </c>
      <c r="K196" s="32">
        <v>4587.3999999999996</v>
      </c>
      <c r="L196" s="32"/>
      <c r="M196" s="32"/>
      <c r="N196" s="32">
        <f t="shared" si="26"/>
        <v>4587.3999999999996</v>
      </c>
      <c r="O196" s="32">
        <v>4587.3999999999996</v>
      </c>
      <c r="P196" s="32"/>
      <c r="Q196" s="32"/>
      <c r="R196" s="32">
        <f t="shared" si="27"/>
        <v>4998</v>
      </c>
      <c r="S196" s="32">
        <v>4998</v>
      </c>
      <c r="T196" s="32"/>
      <c r="U196" s="32"/>
      <c r="V196" s="32">
        <f t="shared" si="28"/>
        <v>4998</v>
      </c>
      <c r="W196" s="32">
        <v>4998</v>
      </c>
      <c r="X196" s="32"/>
      <c r="Y196" s="32"/>
      <c r="Z196" s="32">
        <f t="shared" si="29"/>
        <v>4998</v>
      </c>
      <c r="AA196" s="32">
        <v>4998</v>
      </c>
      <c r="AB196" s="32"/>
      <c r="AC196" s="32"/>
      <c r="AD196" s="32">
        <f t="shared" si="30"/>
        <v>4998</v>
      </c>
      <c r="AE196" s="32">
        <v>4998</v>
      </c>
      <c r="AF196" s="32"/>
      <c r="AG196" s="32"/>
      <c r="AH196" s="32">
        <f t="shared" si="31"/>
        <v>4998</v>
      </c>
      <c r="AI196" s="32">
        <v>4998</v>
      </c>
      <c r="AJ196" s="32"/>
      <c r="AK196" s="32"/>
      <c r="AL196" s="32">
        <f t="shared" si="32"/>
        <v>0</v>
      </c>
      <c r="AM196" s="32"/>
      <c r="AN196" s="32"/>
      <c r="AO196" s="32"/>
    </row>
    <row r="197" spans="1:41" s="72" customFormat="1" ht="15.75" hidden="1" outlineLevel="1">
      <c r="A197" s="69"/>
      <c r="B197" s="29"/>
      <c r="C197" s="69"/>
      <c r="D197" s="70" t="s">
        <v>65</v>
      </c>
      <c r="E197" s="71" t="s">
        <v>66</v>
      </c>
      <c r="F197" s="32">
        <f t="shared" si="24"/>
        <v>0</v>
      </c>
      <c r="G197" s="32"/>
      <c r="H197" s="32"/>
      <c r="I197" s="32"/>
      <c r="J197" s="32">
        <f t="shared" si="25"/>
        <v>0</v>
      </c>
      <c r="K197" s="32"/>
      <c r="L197" s="32"/>
      <c r="M197" s="32"/>
      <c r="N197" s="32">
        <f t="shared" si="26"/>
        <v>0</v>
      </c>
      <c r="O197" s="32"/>
      <c r="P197" s="32"/>
      <c r="Q197" s="32"/>
      <c r="R197" s="32">
        <f t="shared" si="27"/>
        <v>0</v>
      </c>
      <c r="S197" s="32"/>
      <c r="T197" s="32"/>
      <c r="U197" s="32"/>
      <c r="V197" s="32">
        <f t="shared" si="28"/>
        <v>0</v>
      </c>
      <c r="W197" s="32"/>
      <c r="X197" s="32"/>
      <c r="Y197" s="32"/>
      <c r="Z197" s="32">
        <f t="shared" si="29"/>
        <v>0</v>
      </c>
      <c r="AA197" s="32"/>
      <c r="AB197" s="32"/>
      <c r="AC197" s="32"/>
      <c r="AD197" s="32">
        <f t="shared" si="30"/>
        <v>0</v>
      </c>
      <c r="AE197" s="32"/>
      <c r="AF197" s="32"/>
      <c r="AG197" s="32"/>
      <c r="AH197" s="32">
        <f t="shared" si="31"/>
        <v>0</v>
      </c>
      <c r="AI197" s="32"/>
      <c r="AJ197" s="32"/>
      <c r="AK197" s="32"/>
      <c r="AL197" s="32">
        <f t="shared" si="32"/>
        <v>0</v>
      </c>
      <c r="AM197" s="32"/>
      <c r="AN197" s="32"/>
      <c r="AO197" s="32"/>
    </row>
    <row r="198" spans="1:41" s="72" customFormat="1" ht="31.5" hidden="1" outlineLevel="1">
      <c r="A198" s="69"/>
      <c r="B198" s="29"/>
      <c r="C198" s="69"/>
      <c r="D198" s="70" t="s">
        <v>67</v>
      </c>
      <c r="E198" s="71" t="s">
        <v>68</v>
      </c>
      <c r="F198" s="32">
        <f t="shared" si="24"/>
        <v>1076</v>
      </c>
      <c r="G198" s="32">
        <v>1076</v>
      </c>
      <c r="H198" s="32"/>
      <c r="I198" s="32"/>
      <c r="J198" s="32">
        <f t="shared" si="25"/>
        <v>1076</v>
      </c>
      <c r="K198" s="32">
        <v>1076</v>
      </c>
      <c r="L198" s="32"/>
      <c r="M198" s="32"/>
      <c r="N198" s="32">
        <f t="shared" si="26"/>
        <v>1076</v>
      </c>
      <c r="O198" s="32">
        <v>1076</v>
      </c>
      <c r="P198" s="32"/>
      <c r="Q198" s="32"/>
      <c r="R198" s="32">
        <f t="shared" si="27"/>
        <v>3173</v>
      </c>
      <c r="S198" s="32">
        <v>3173</v>
      </c>
      <c r="T198" s="32"/>
      <c r="U198" s="32"/>
      <c r="V198" s="32">
        <f t="shared" si="28"/>
        <v>3173</v>
      </c>
      <c r="W198" s="32">
        <v>3173</v>
      </c>
      <c r="X198" s="32"/>
      <c r="Y198" s="32"/>
      <c r="Z198" s="32">
        <f t="shared" si="29"/>
        <v>3173</v>
      </c>
      <c r="AA198" s="32">
        <v>3173</v>
      </c>
      <c r="AB198" s="32"/>
      <c r="AC198" s="32"/>
      <c r="AD198" s="32">
        <f t="shared" si="30"/>
        <v>3173</v>
      </c>
      <c r="AE198" s="32">
        <v>3173</v>
      </c>
      <c r="AF198" s="32"/>
      <c r="AG198" s="32"/>
      <c r="AH198" s="32">
        <f t="shared" si="31"/>
        <v>3173</v>
      </c>
      <c r="AI198" s="32">
        <v>3173</v>
      </c>
      <c r="AJ198" s="32"/>
      <c r="AK198" s="32"/>
      <c r="AL198" s="32">
        <f t="shared" si="32"/>
        <v>0</v>
      </c>
      <c r="AM198" s="32"/>
      <c r="AN198" s="32"/>
      <c r="AO198" s="32"/>
    </row>
    <row r="199" spans="1:41" s="72" customFormat="1" ht="31.5" hidden="1" outlineLevel="1">
      <c r="A199" s="69"/>
      <c r="B199" s="29"/>
      <c r="C199" s="69"/>
      <c r="D199" s="70" t="s">
        <v>29</v>
      </c>
      <c r="E199" s="71" t="s">
        <v>30</v>
      </c>
      <c r="F199" s="32">
        <f t="shared" si="24"/>
        <v>0</v>
      </c>
      <c r="G199" s="32"/>
      <c r="H199" s="32"/>
      <c r="I199" s="32"/>
      <c r="J199" s="32">
        <f t="shared" si="25"/>
        <v>0</v>
      </c>
      <c r="K199" s="32"/>
      <c r="L199" s="32"/>
      <c r="M199" s="32"/>
      <c r="N199" s="32">
        <f t="shared" si="26"/>
        <v>0</v>
      </c>
      <c r="O199" s="32"/>
      <c r="P199" s="32"/>
      <c r="Q199" s="32"/>
      <c r="R199" s="32">
        <f t="shared" si="27"/>
        <v>0</v>
      </c>
      <c r="S199" s="32"/>
      <c r="T199" s="32"/>
      <c r="U199" s="32"/>
      <c r="V199" s="32">
        <f t="shared" si="28"/>
        <v>0</v>
      </c>
      <c r="W199" s="32"/>
      <c r="X199" s="32"/>
      <c r="Y199" s="32"/>
      <c r="Z199" s="32">
        <f t="shared" si="29"/>
        <v>0</v>
      </c>
      <c r="AA199" s="32"/>
      <c r="AB199" s="32"/>
      <c r="AC199" s="32"/>
      <c r="AD199" s="32">
        <f t="shared" si="30"/>
        <v>0</v>
      </c>
      <c r="AE199" s="32"/>
      <c r="AF199" s="32"/>
      <c r="AG199" s="32"/>
      <c r="AH199" s="32">
        <f t="shared" si="31"/>
        <v>0</v>
      </c>
      <c r="AI199" s="32"/>
      <c r="AJ199" s="32"/>
      <c r="AK199" s="32"/>
      <c r="AL199" s="32">
        <f t="shared" si="32"/>
        <v>0</v>
      </c>
      <c r="AM199" s="32"/>
      <c r="AN199" s="32"/>
      <c r="AO199" s="32"/>
    </row>
    <row r="200" spans="1:41" s="72" customFormat="1" ht="15.75" hidden="1" outlineLevel="1">
      <c r="A200" s="69"/>
      <c r="B200" s="29"/>
      <c r="C200" s="69"/>
      <c r="D200" s="70" t="s">
        <v>69</v>
      </c>
      <c r="E200" s="71" t="s">
        <v>70</v>
      </c>
      <c r="F200" s="32">
        <f t="shared" si="24"/>
        <v>0</v>
      </c>
      <c r="G200" s="32"/>
      <c r="H200" s="32"/>
      <c r="I200" s="32"/>
      <c r="J200" s="32">
        <f t="shared" si="25"/>
        <v>0</v>
      </c>
      <c r="K200" s="32"/>
      <c r="L200" s="32"/>
      <c r="M200" s="32"/>
      <c r="N200" s="32">
        <f t="shared" si="26"/>
        <v>0</v>
      </c>
      <c r="O200" s="32"/>
      <c r="P200" s="32"/>
      <c r="Q200" s="32"/>
      <c r="R200" s="32">
        <f t="shared" si="27"/>
        <v>0</v>
      </c>
      <c r="S200" s="32"/>
      <c r="T200" s="32"/>
      <c r="U200" s="32"/>
      <c r="V200" s="32">
        <f t="shared" si="28"/>
        <v>0</v>
      </c>
      <c r="W200" s="32"/>
      <c r="X200" s="32"/>
      <c r="Y200" s="32"/>
      <c r="Z200" s="32">
        <f t="shared" si="29"/>
        <v>0</v>
      </c>
      <c r="AA200" s="32"/>
      <c r="AB200" s="32"/>
      <c r="AC200" s="32"/>
      <c r="AD200" s="32">
        <f t="shared" si="30"/>
        <v>0</v>
      </c>
      <c r="AE200" s="32"/>
      <c r="AF200" s="32"/>
      <c r="AG200" s="32"/>
      <c r="AH200" s="32">
        <f t="shared" si="31"/>
        <v>0</v>
      </c>
      <c r="AI200" s="32"/>
      <c r="AJ200" s="32"/>
      <c r="AK200" s="32"/>
      <c r="AL200" s="32">
        <f t="shared" si="32"/>
        <v>0</v>
      </c>
      <c r="AM200" s="32"/>
      <c r="AN200" s="32"/>
      <c r="AO200" s="32"/>
    </row>
    <row r="201" spans="1:41" s="72" customFormat="1" ht="31.5" hidden="1" outlineLevel="1">
      <c r="A201" s="69"/>
      <c r="B201" s="29"/>
      <c r="C201" s="69"/>
      <c r="D201" s="70" t="s">
        <v>71</v>
      </c>
      <c r="E201" s="71" t="s">
        <v>72</v>
      </c>
      <c r="F201" s="32">
        <f t="shared" si="24"/>
        <v>0</v>
      </c>
      <c r="G201" s="32"/>
      <c r="H201" s="32"/>
      <c r="I201" s="32"/>
      <c r="J201" s="32">
        <f t="shared" si="25"/>
        <v>0</v>
      </c>
      <c r="K201" s="32"/>
      <c r="L201" s="32"/>
      <c r="M201" s="32"/>
      <c r="N201" s="32">
        <f t="shared" si="26"/>
        <v>0</v>
      </c>
      <c r="O201" s="32"/>
      <c r="P201" s="32"/>
      <c r="Q201" s="32"/>
      <c r="R201" s="32">
        <f t="shared" si="27"/>
        <v>0</v>
      </c>
      <c r="S201" s="32"/>
      <c r="T201" s="32"/>
      <c r="U201" s="32"/>
      <c r="V201" s="32">
        <f t="shared" si="28"/>
        <v>0</v>
      </c>
      <c r="W201" s="32"/>
      <c r="X201" s="32"/>
      <c r="Y201" s="32"/>
      <c r="Z201" s="32">
        <f t="shared" si="29"/>
        <v>0</v>
      </c>
      <c r="AA201" s="32"/>
      <c r="AB201" s="32"/>
      <c r="AC201" s="32"/>
      <c r="AD201" s="32">
        <f t="shared" si="30"/>
        <v>0</v>
      </c>
      <c r="AE201" s="32"/>
      <c r="AF201" s="32"/>
      <c r="AG201" s="32"/>
      <c r="AH201" s="32">
        <f t="shared" si="31"/>
        <v>0</v>
      </c>
      <c r="AI201" s="32"/>
      <c r="AJ201" s="32"/>
      <c r="AK201" s="32"/>
      <c r="AL201" s="32">
        <f t="shared" si="32"/>
        <v>0</v>
      </c>
      <c r="AM201" s="32"/>
      <c r="AN201" s="32"/>
      <c r="AO201" s="32"/>
    </row>
    <row r="202" spans="1:41" s="72" customFormat="1" ht="47.25" hidden="1" outlineLevel="1">
      <c r="A202" s="69"/>
      <c r="B202" s="29"/>
      <c r="C202" s="69"/>
      <c r="D202" s="70" t="s">
        <v>73</v>
      </c>
      <c r="E202" s="71" t="s">
        <v>74</v>
      </c>
      <c r="F202" s="32">
        <f t="shared" si="24"/>
        <v>0</v>
      </c>
      <c r="G202" s="32"/>
      <c r="H202" s="32"/>
      <c r="I202" s="32"/>
      <c r="J202" s="32">
        <f t="shared" si="25"/>
        <v>0</v>
      </c>
      <c r="K202" s="32"/>
      <c r="L202" s="32"/>
      <c r="M202" s="32"/>
      <c r="N202" s="32">
        <f t="shared" si="26"/>
        <v>0</v>
      </c>
      <c r="O202" s="32"/>
      <c r="P202" s="32"/>
      <c r="Q202" s="32"/>
      <c r="R202" s="32">
        <f t="shared" si="27"/>
        <v>3</v>
      </c>
      <c r="S202" s="32">
        <v>3</v>
      </c>
      <c r="T202" s="32"/>
      <c r="U202" s="32"/>
      <c r="V202" s="32">
        <f t="shared" si="28"/>
        <v>3</v>
      </c>
      <c r="W202" s="32">
        <v>3</v>
      </c>
      <c r="X202" s="32"/>
      <c r="Y202" s="32"/>
      <c r="Z202" s="32">
        <f t="shared" si="29"/>
        <v>3</v>
      </c>
      <c r="AA202" s="32">
        <v>3</v>
      </c>
      <c r="AB202" s="32"/>
      <c r="AC202" s="32"/>
      <c r="AD202" s="32">
        <f t="shared" si="30"/>
        <v>3</v>
      </c>
      <c r="AE202" s="32">
        <v>3</v>
      </c>
      <c r="AF202" s="32"/>
      <c r="AG202" s="32"/>
      <c r="AH202" s="32">
        <f t="shared" si="31"/>
        <v>3</v>
      </c>
      <c r="AI202" s="32">
        <v>3</v>
      </c>
      <c r="AJ202" s="32"/>
      <c r="AK202" s="32"/>
      <c r="AL202" s="32">
        <f t="shared" si="32"/>
        <v>0</v>
      </c>
      <c r="AM202" s="32"/>
      <c r="AN202" s="32"/>
      <c r="AO202" s="32"/>
    </row>
    <row r="203" spans="1:41" s="72" customFormat="1" ht="31.5" hidden="1" outlineLevel="1">
      <c r="A203" s="69"/>
      <c r="B203" s="29"/>
      <c r="C203" s="69"/>
      <c r="D203" s="70" t="s">
        <v>75</v>
      </c>
      <c r="E203" s="71" t="s">
        <v>76</v>
      </c>
      <c r="F203" s="32">
        <f t="shared" si="24"/>
        <v>0</v>
      </c>
      <c r="G203" s="32"/>
      <c r="H203" s="32"/>
      <c r="I203" s="32"/>
      <c r="J203" s="32">
        <f t="shared" si="25"/>
        <v>0</v>
      </c>
      <c r="K203" s="32"/>
      <c r="L203" s="32"/>
      <c r="M203" s="32"/>
      <c r="N203" s="32">
        <f t="shared" si="26"/>
        <v>0</v>
      </c>
      <c r="O203" s="32"/>
      <c r="P203" s="32"/>
      <c r="Q203" s="32"/>
      <c r="R203" s="32">
        <f t="shared" si="27"/>
        <v>0</v>
      </c>
      <c r="S203" s="32"/>
      <c r="T203" s="32"/>
      <c r="U203" s="32"/>
      <c r="V203" s="32">
        <f t="shared" si="28"/>
        <v>0</v>
      </c>
      <c r="W203" s="32"/>
      <c r="X203" s="32"/>
      <c r="Y203" s="32"/>
      <c r="Z203" s="32">
        <f t="shared" si="29"/>
        <v>0</v>
      </c>
      <c r="AA203" s="32"/>
      <c r="AB203" s="32"/>
      <c r="AC203" s="32"/>
      <c r="AD203" s="32">
        <f t="shared" si="30"/>
        <v>0</v>
      </c>
      <c r="AE203" s="32"/>
      <c r="AF203" s="32"/>
      <c r="AG203" s="32"/>
      <c r="AH203" s="32">
        <f t="shared" si="31"/>
        <v>0</v>
      </c>
      <c r="AI203" s="32"/>
      <c r="AJ203" s="32"/>
      <c r="AK203" s="32"/>
      <c r="AL203" s="32">
        <f t="shared" si="32"/>
        <v>0</v>
      </c>
      <c r="AM203" s="32"/>
      <c r="AN203" s="32"/>
      <c r="AO203" s="32"/>
    </row>
    <row r="204" spans="1:41" s="72" customFormat="1" ht="15.75" hidden="1" outlineLevel="1">
      <c r="A204" s="69"/>
      <c r="B204" s="29"/>
      <c r="C204" s="69"/>
      <c r="D204" s="70" t="s">
        <v>77</v>
      </c>
      <c r="E204" s="71" t="s">
        <v>39</v>
      </c>
      <c r="F204" s="32">
        <f t="shared" si="24"/>
        <v>1437</v>
      </c>
      <c r="G204" s="32">
        <v>1437</v>
      </c>
      <c r="H204" s="32"/>
      <c r="I204" s="32"/>
      <c r="J204" s="32">
        <f t="shared" si="25"/>
        <v>1437</v>
      </c>
      <c r="K204" s="32">
        <v>1437</v>
      </c>
      <c r="L204" s="32"/>
      <c r="M204" s="32"/>
      <c r="N204" s="32">
        <f t="shared" si="26"/>
        <v>1437</v>
      </c>
      <c r="O204" s="32">
        <v>1437</v>
      </c>
      <c r="P204" s="32"/>
      <c r="Q204" s="32"/>
      <c r="R204" s="32">
        <f t="shared" si="27"/>
        <v>1493</v>
      </c>
      <c r="S204" s="32">
        <v>1493</v>
      </c>
      <c r="T204" s="32"/>
      <c r="U204" s="32"/>
      <c r="V204" s="32">
        <f t="shared" si="28"/>
        <v>1493</v>
      </c>
      <c r="W204" s="32">
        <v>1493</v>
      </c>
      <c r="X204" s="32"/>
      <c r="Y204" s="32"/>
      <c r="Z204" s="32">
        <f t="shared" si="29"/>
        <v>1493</v>
      </c>
      <c r="AA204" s="32">
        <v>1493</v>
      </c>
      <c r="AB204" s="32"/>
      <c r="AC204" s="32"/>
      <c r="AD204" s="32">
        <f t="shared" si="30"/>
        <v>1493</v>
      </c>
      <c r="AE204" s="32">
        <v>1493</v>
      </c>
      <c r="AF204" s="32"/>
      <c r="AG204" s="32"/>
      <c r="AH204" s="32">
        <f t="shared" si="31"/>
        <v>1493</v>
      </c>
      <c r="AI204" s="32">
        <v>1493</v>
      </c>
      <c r="AJ204" s="32"/>
      <c r="AK204" s="32"/>
      <c r="AL204" s="32">
        <f t="shared" si="32"/>
        <v>0</v>
      </c>
      <c r="AM204" s="32"/>
      <c r="AN204" s="32"/>
      <c r="AO204" s="32"/>
    </row>
    <row r="205" spans="1:41" s="72" customFormat="1" ht="15.75" hidden="1" outlineLevel="1">
      <c r="A205" s="69"/>
      <c r="B205" s="29"/>
      <c r="C205" s="69"/>
      <c r="D205" s="70" t="s">
        <v>78</v>
      </c>
      <c r="E205" s="71" t="s">
        <v>79</v>
      </c>
      <c r="F205" s="32">
        <f t="shared" ref="F205:F268" si="60">G205+H205+I205</f>
        <v>0</v>
      </c>
      <c r="G205" s="32"/>
      <c r="H205" s="32"/>
      <c r="I205" s="32"/>
      <c r="J205" s="32">
        <f t="shared" ref="J205:J268" si="61">K205+L205+M205</f>
        <v>0</v>
      </c>
      <c r="K205" s="32"/>
      <c r="L205" s="32"/>
      <c r="M205" s="32"/>
      <c r="N205" s="32">
        <f t="shared" ref="N205:N268" si="62">O205+P205+Q205</f>
        <v>0</v>
      </c>
      <c r="O205" s="32"/>
      <c r="P205" s="32"/>
      <c r="Q205" s="32"/>
      <c r="R205" s="32">
        <f t="shared" ref="R205:R268" si="63">S205+T205+U205</f>
        <v>0</v>
      </c>
      <c r="S205" s="32"/>
      <c r="T205" s="32"/>
      <c r="U205" s="32"/>
      <c r="V205" s="32">
        <f t="shared" ref="V205:V268" si="64">W205+X205+Y205</f>
        <v>0</v>
      </c>
      <c r="W205" s="32"/>
      <c r="X205" s="32"/>
      <c r="Y205" s="32"/>
      <c r="Z205" s="32">
        <f t="shared" ref="Z205:Z268" si="65">AA205+AB205+AC205</f>
        <v>0</v>
      </c>
      <c r="AA205" s="32"/>
      <c r="AB205" s="32"/>
      <c r="AC205" s="32"/>
      <c r="AD205" s="32">
        <f t="shared" ref="AD205:AD268" si="66">AE205+AF205+AG205</f>
        <v>0</v>
      </c>
      <c r="AE205" s="32"/>
      <c r="AF205" s="32"/>
      <c r="AG205" s="32"/>
      <c r="AH205" s="32">
        <f t="shared" ref="AH205:AH268" si="67">AI205+AJ205+AK205</f>
        <v>0</v>
      </c>
      <c r="AI205" s="32"/>
      <c r="AJ205" s="32"/>
      <c r="AK205" s="32"/>
      <c r="AL205" s="32">
        <f t="shared" ref="AL205:AL268" si="68">AM205+AN205+AO205</f>
        <v>0</v>
      </c>
      <c r="AM205" s="32"/>
      <c r="AN205" s="32"/>
      <c r="AO205" s="32"/>
    </row>
    <row r="206" spans="1:41" s="72" customFormat="1" ht="15.75" hidden="1" outlineLevel="1">
      <c r="A206" s="69"/>
      <c r="B206" s="29"/>
      <c r="C206" s="69"/>
      <c r="D206" s="70" t="s">
        <v>40</v>
      </c>
      <c r="E206" s="71" t="s">
        <v>41</v>
      </c>
      <c r="F206" s="32">
        <f t="shared" si="60"/>
        <v>2363</v>
      </c>
      <c r="G206" s="32">
        <v>2363</v>
      </c>
      <c r="H206" s="32"/>
      <c r="I206" s="32"/>
      <c r="J206" s="32">
        <f t="shared" si="61"/>
        <v>2363</v>
      </c>
      <c r="K206" s="32">
        <v>2363</v>
      </c>
      <c r="L206" s="32"/>
      <c r="M206" s="32"/>
      <c r="N206" s="32">
        <f t="shared" si="62"/>
        <v>2363</v>
      </c>
      <c r="O206" s="32">
        <v>2363</v>
      </c>
      <c r="P206" s="32"/>
      <c r="Q206" s="32"/>
      <c r="R206" s="32">
        <f t="shared" si="63"/>
        <v>1962</v>
      </c>
      <c r="S206" s="32">
        <v>1962</v>
      </c>
      <c r="T206" s="32"/>
      <c r="U206" s="32"/>
      <c r="V206" s="32">
        <f t="shared" si="64"/>
        <v>1962</v>
      </c>
      <c r="W206" s="32">
        <v>1962</v>
      </c>
      <c r="X206" s="32"/>
      <c r="Y206" s="32"/>
      <c r="Z206" s="32">
        <f t="shared" si="65"/>
        <v>1962</v>
      </c>
      <c r="AA206" s="32">
        <v>1962</v>
      </c>
      <c r="AB206" s="32"/>
      <c r="AC206" s="32"/>
      <c r="AD206" s="32">
        <f t="shared" si="66"/>
        <v>1962</v>
      </c>
      <c r="AE206" s="32">
        <v>1962</v>
      </c>
      <c r="AF206" s="32"/>
      <c r="AG206" s="32"/>
      <c r="AH206" s="32">
        <f t="shared" si="67"/>
        <v>1962</v>
      </c>
      <c r="AI206" s="32">
        <v>1962</v>
      </c>
      <c r="AJ206" s="32"/>
      <c r="AK206" s="32"/>
      <c r="AL206" s="32">
        <f t="shared" si="68"/>
        <v>0</v>
      </c>
      <c r="AM206" s="32"/>
      <c r="AN206" s="32"/>
      <c r="AO206" s="32"/>
    </row>
    <row r="207" spans="1:41" s="72" customFormat="1" ht="15.75" hidden="1" outlineLevel="1">
      <c r="A207" s="69"/>
      <c r="B207" s="29"/>
      <c r="C207" s="69"/>
      <c r="D207" s="70" t="s">
        <v>80</v>
      </c>
      <c r="E207" s="71" t="s">
        <v>81</v>
      </c>
      <c r="F207" s="32">
        <f t="shared" si="60"/>
        <v>4765.8999999999996</v>
      </c>
      <c r="G207" s="32">
        <v>4765.8999999999996</v>
      </c>
      <c r="H207" s="32"/>
      <c r="I207" s="32"/>
      <c r="J207" s="32">
        <f t="shared" si="61"/>
        <v>4765.8999999999996</v>
      </c>
      <c r="K207" s="32">
        <v>4765.8999999999996</v>
      </c>
      <c r="L207" s="32"/>
      <c r="M207" s="32"/>
      <c r="N207" s="32">
        <f t="shared" si="62"/>
        <v>4765.8999999999996</v>
      </c>
      <c r="O207" s="32">
        <v>4765.8999999999996</v>
      </c>
      <c r="P207" s="32"/>
      <c r="Q207" s="32"/>
      <c r="R207" s="32">
        <f t="shared" si="63"/>
        <v>0</v>
      </c>
      <c r="S207" s="32"/>
      <c r="T207" s="32"/>
      <c r="U207" s="32"/>
      <c r="V207" s="32">
        <f t="shared" si="64"/>
        <v>0</v>
      </c>
      <c r="W207" s="32"/>
      <c r="X207" s="32"/>
      <c r="Y207" s="32"/>
      <c r="Z207" s="32">
        <f t="shared" si="65"/>
        <v>0</v>
      </c>
      <c r="AA207" s="32"/>
      <c r="AB207" s="32"/>
      <c r="AC207" s="32"/>
      <c r="AD207" s="32">
        <f t="shared" si="66"/>
        <v>0</v>
      </c>
      <c r="AE207" s="32"/>
      <c r="AF207" s="32"/>
      <c r="AG207" s="32"/>
      <c r="AH207" s="32">
        <f t="shared" si="67"/>
        <v>0</v>
      </c>
      <c r="AI207" s="32"/>
      <c r="AJ207" s="32"/>
      <c r="AK207" s="32"/>
      <c r="AL207" s="32">
        <f t="shared" si="68"/>
        <v>0</v>
      </c>
      <c r="AM207" s="32"/>
      <c r="AN207" s="32"/>
      <c r="AO207" s="32"/>
    </row>
    <row r="208" spans="1:41" s="72" customFormat="1" ht="15.75" hidden="1" outlineLevel="1">
      <c r="A208" s="69"/>
      <c r="B208" s="29"/>
      <c r="C208" s="69"/>
      <c r="D208" s="70" t="s">
        <v>82</v>
      </c>
      <c r="E208" s="71" t="s">
        <v>83</v>
      </c>
      <c r="F208" s="32">
        <f t="shared" si="60"/>
        <v>0</v>
      </c>
      <c r="G208" s="32"/>
      <c r="H208" s="32"/>
      <c r="I208" s="32"/>
      <c r="J208" s="32">
        <f t="shared" si="61"/>
        <v>0</v>
      </c>
      <c r="K208" s="32"/>
      <c r="L208" s="32"/>
      <c r="M208" s="32"/>
      <c r="N208" s="32">
        <f t="shared" si="62"/>
        <v>0</v>
      </c>
      <c r="O208" s="32"/>
      <c r="P208" s="32"/>
      <c r="Q208" s="32"/>
      <c r="R208" s="32">
        <f t="shared" si="63"/>
        <v>0</v>
      </c>
      <c r="S208" s="32"/>
      <c r="T208" s="32"/>
      <c r="U208" s="32"/>
      <c r="V208" s="32">
        <f t="shared" si="64"/>
        <v>0</v>
      </c>
      <c r="W208" s="32"/>
      <c r="X208" s="32"/>
      <c r="Y208" s="32"/>
      <c r="Z208" s="32">
        <f t="shared" si="65"/>
        <v>0</v>
      </c>
      <c r="AA208" s="32"/>
      <c r="AB208" s="32"/>
      <c r="AC208" s="32"/>
      <c r="AD208" s="32">
        <f t="shared" si="66"/>
        <v>0</v>
      </c>
      <c r="AE208" s="32"/>
      <c r="AF208" s="32"/>
      <c r="AG208" s="32"/>
      <c r="AH208" s="32">
        <f t="shared" si="67"/>
        <v>0</v>
      </c>
      <c r="AI208" s="32"/>
      <c r="AJ208" s="32"/>
      <c r="AK208" s="32"/>
      <c r="AL208" s="32">
        <f t="shared" si="68"/>
        <v>0</v>
      </c>
      <c r="AM208" s="32"/>
      <c r="AN208" s="32"/>
      <c r="AO208" s="32"/>
    </row>
    <row r="209" spans="1:41" s="72" customFormat="1" ht="15.75" hidden="1" outlineLevel="1">
      <c r="A209" s="69"/>
      <c r="B209" s="29"/>
      <c r="C209" s="69"/>
      <c r="D209" s="70" t="s">
        <v>84</v>
      </c>
      <c r="E209" s="71" t="s">
        <v>42</v>
      </c>
      <c r="F209" s="32">
        <f t="shared" si="60"/>
        <v>1324</v>
      </c>
      <c r="G209" s="32">
        <v>1324</v>
      </c>
      <c r="H209" s="32"/>
      <c r="I209" s="32"/>
      <c r="J209" s="32">
        <f t="shared" si="61"/>
        <v>1324</v>
      </c>
      <c r="K209" s="32">
        <v>1324</v>
      </c>
      <c r="L209" s="32"/>
      <c r="M209" s="32"/>
      <c r="N209" s="32">
        <f t="shared" si="62"/>
        <v>1324</v>
      </c>
      <c r="O209" s="32">
        <v>1324</v>
      </c>
      <c r="P209" s="32"/>
      <c r="Q209" s="32"/>
      <c r="R209" s="32">
        <f t="shared" si="63"/>
        <v>571</v>
      </c>
      <c r="S209" s="32">
        <v>571</v>
      </c>
      <c r="T209" s="32"/>
      <c r="U209" s="32"/>
      <c r="V209" s="32">
        <f t="shared" si="64"/>
        <v>571</v>
      </c>
      <c r="W209" s="32">
        <v>571</v>
      </c>
      <c r="X209" s="32"/>
      <c r="Y209" s="32"/>
      <c r="Z209" s="32">
        <f t="shared" si="65"/>
        <v>571</v>
      </c>
      <c r="AA209" s="32">
        <v>571</v>
      </c>
      <c r="AB209" s="32"/>
      <c r="AC209" s="32"/>
      <c r="AD209" s="32">
        <f t="shared" si="66"/>
        <v>571</v>
      </c>
      <c r="AE209" s="32">
        <v>571</v>
      </c>
      <c r="AF209" s="32"/>
      <c r="AG209" s="32"/>
      <c r="AH209" s="32">
        <f t="shared" si="67"/>
        <v>571</v>
      </c>
      <c r="AI209" s="32">
        <v>571</v>
      </c>
      <c r="AJ209" s="32"/>
      <c r="AK209" s="32"/>
      <c r="AL209" s="32">
        <f t="shared" si="68"/>
        <v>0</v>
      </c>
      <c r="AM209" s="32"/>
      <c r="AN209" s="32"/>
      <c r="AO209" s="32"/>
    </row>
    <row r="210" spans="1:41" s="72" customFormat="1" ht="15.75" hidden="1" outlineLevel="1">
      <c r="A210" s="69"/>
      <c r="B210" s="29"/>
      <c r="C210" s="69"/>
      <c r="D210" s="70" t="s">
        <v>85</v>
      </c>
      <c r="E210" s="71" t="s">
        <v>86</v>
      </c>
      <c r="F210" s="32">
        <f t="shared" si="60"/>
        <v>8216</v>
      </c>
      <c r="G210" s="32">
        <v>8216</v>
      </c>
      <c r="H210" s="32"/>
      <c r="I210" s="32"/>
      <c r="J210" s="32">
        <f t="shared" si="61"/>
        <v>8216</v>
      </c>
      <c r="K210" s="32">
        <v>8216</v>
      </c>
      <c r="L210" s="32"/>
      <c r="M210" s="32"/>
      <c r="N210" s="32">
        <f t="shared" si="62"/>
        <v>8216</v>
      </c>
      <c r="O210" s="32">
        <v>8216</v>
      </c>
      <c r="P210" s="32"/>
      <c r="Q210" s="32"/>
      <c r="R210" s="32">
        <f t="shared" si="63"/>
        <v>12808</v>
      </c>
      <c r="S210" s="32">
        <v>12808</v>
      </c>
      <c r="T210" s="32"/>
      <c r="U210" s="32"/>
      <c r="V210" s="32">
        <f t="shared" si="64"/>
        <v>12808</v>
      </c>
      <c r="W210" s="32">
        <v>12808</v>
      </c>
      <c r="X210" s="32"/>
      <c r="Y210" s="32"/>
      <c r="Z210" s="32">
        <f t="shared" si="65"/>
        <v>12808</v>
      </c>
      <c r="AA210" s="32">
        <v>12808</v>
      </c>
      <c r="AB210" s="32"/>
      <c r="AC210" s="32"/>
      <c r="AD210" s="32">
        <f t="shared" si="66"/>
        <v>12808</v>
      </c>
      <c r="AE210" s="32">
        <v>12808</v>
      </c>
      <c r="AF210" s="32"/>
      <c r="AG210" s="32"/>
      <c r="AH210" s="32">
        <f t="shared" si="67"/>
        <v>12808</v>
      </c>
      <c r="AI210" s="32">
        <v>12808</v>
      </c>
      <c r="AJ210" s="32"/>
      <c r="AK210" s="32"/>
      <c r="AL210" s="32">
        <f t="shared" si="68"/>
        <v>0</v>
      </c>
      <c r="AM210" s="32"/>
      <c r="AN210" s="32"/>
      <c r="AO210" s="32"/>
    </row>
    <row r="211" spans="1:41" s="72" customFormat="1" ht="15.75" hidden="1" outlineLevel="1">
      <c r="A211" s="69"/>
      <c r="B211" s="29"/>
      <c r="C211" s="69"/>
      <c r="D211" s="70" t="s">
        <v>87</v>
      </c>
      <c r="E211" s="71" t="s">
        <v>88</v>
      </c>
      <c r="F211" s="32">
        <f t="shared" si="60"/>
        <v>742</v>
      </c>
      <c r="G211" s="32">
        <v>742</v>
      </c>
      <c r="H211" s="32"/>
      <c r="I211" s="32"/>
      <c r="J211" s="32">
        <f t="shared" si="61"/>
        <v>742</v>
      </c>
      <c r="K211" s="32">
        <v>742</v>
      </c>
      <c r="L211" s="32"/>
      <c r="M211" s="32"/>
      <c r="N211" s="32">
        <f t="shared" si="62"/>
        <v>742</v>
      </c>
      <c r="O211" s="32">
        <v>742</v>
      </c>
      <c r="P211" s="32"/>
      <c r="Q211" s="32"/>
      <c r="R211" s="32">
        <f t="shared" si="63"/>
        <v>12</v>
      </c>
      <c r="S211" s="32">
        <v>12</v>
      </c>
      <c r="T211" s="32"/>
      <c r="U211" s="32"/>
      <c r="V211" s="32">
        <f t="shared" si="64"/>
        <v>12</v>
      </c>
      <c r="W211" s="32">
        <v>12</v>
      </c>
      <c r="X211" s="32"/>
      <c r="Y211" s="32"/>
      <c r="Z211" s="32">
        <f t="shared" si="65"/>
        <v>12</v>
      </c>
      <c r="AA211" s="32">
        <v>12</v>
      </c>
      <c r="AB211" s="32"/>
      <c r="AC211" s="32"/>
      <c r="AD211" s="32">
        <f t="shared" si="66"/>
        <v>12</v>
      </c>
      <c r="AE211" s="32">
        <v>12</v>
      </c>
      <c r="AF211" s="32"/>
      <c r="AG211" s="32"/>
      <c r="AH211" s="32">
        <f t="shared" si="67"/>
        <v>12</v>
      </c>
      <c r="AI211" s="32">
        <v>12</v>
      </c>
      <c r="AJ211" s="32"/>
      <c r="AK211" s="32"/>
      <c r="AL211" s="32">
        <f t="shared" si="68"/>
        <v>0</v>
      </c>
      <c r="AM211" s="32"/>
      <c r="AN211" s="32"/>
      <c r="AO211" s="32"/>
    </row>
    <row r="212" spans="1:41" s="72" customFormat="1" ht="15.75" hidden="1" outlineLevel="1">
      <c r="A212" s="69"/>
      <c r="B212" s="29"/>
      <c r="C212" s="69"/>
      <c r="D212" s="70" t="s">
        <v>89</v>
      </c>
      <c r="E212" s="71" t="s">
        <v>90</v>
      </c>
      <c r="F212" s="32">
        <f t="shared" si="60"/>
        <v>0</v>
      </c>
      <c r="G212" s="32"/>
      <c r="H212" s="32"/>
      <c r="I212" s="32"/>
      <c r="J212" s="32">
        <f t="shared" si="61"/>
        <v>0</v>
      </c>
      <c r="K212" s="32"/>
      <c r="L212" s="32"/>
      <c r="M212" s="32"/>
      <c r="N212" s="32">
        <f t="shared" si="62"/>
        <v>0</v>
      </c>
      <c r="O212" s="32"/>
      <c r="P212" s="32"/>
      <c r="Q212" s="32"/>
      <c r="R212" s="32">
        <f t="shared" si="63"/>
        <v>0</v>
      </c>
      <c r="S212" s="32"/>
      <c r="T212" s="32"/>
      <c r="U212" s="32"/>
      <c r="V212" s="32">
        <f t="shared" si="64"/>
        <v>0</v>
      </c>
      <c r="W212" s="32"/>
      <c r="X212" s="32"/>
      <c r="Y212" s="32"/>
      <c r="Z212" s="32">
        <f t="shared" si="65"/>
        <v>0</v>
      </c>
      <c r="AA212" s="32"/>
      <c r="AB212" s="32"/>
      <c r="AC212" s="32"/>
      <c r="AD212" s="32">
        <f t="shared" si="66"/>
        <v>0</v>
      </c>
      <c r="AE212" s="32"/>
      <c r="AF212" s="32"/>
      <c r="AG212" s="32"/>
      <c r="AH212" s="32">
        <f t="shared" si="67"/>
        <v>0</v>
      </c>
      <c r="AI212" s="32"/>
      <c r="AJ212" s="32"/>
      <c r="AK212" s="32"/>
      <c r="AL212" s="32">
        <f t="shared" si="68"/>
        <v>0</v>
      </c>
      <c r="AM212" s="32"/>
      <c r="AN212" s="32"/>
      <c r="AO212" s="32"/>
    </row>
    <row r="213" spans="1:41" s="33" customFormat="1" ht="15.75" hidden="1" outlineLevel="1">
      <c r="A213" s="28"/>
      <c r="B213" s="29"/>
      <c r="C213" s="28"/>
      <c r="D213" s="28"/>
      <c r="E213" s="73" t="s">
        <v>25</v>
      </c>
      <c r="F213" s="31">
        <f t="shared" si="60"/>
        <v>1282816.5999999996</v>
      </c>
      <c r="G213" s="31">
        <f>SUM(G214:G235)</f>
        <v>1282816.5999999996</v>
      </c>
      <c r="H213" s="31"/>
      <c r="I213" s="31"/>
      <c r="J213" s="31">
        <f t="shared" si="61"/>
        <v>1319064.5999999996</v>
      </c>
      <c r="K213" s="31">
        <f>SUM(K214:K235)</f>
        <v>1319064.5999999996</v>
      </c>
      <c r="L213" s="31"/>
      <c r="M213" s="31"/>
      <c r="N213" s="31">
        <f t="shared" si="62"/>
        <v>1319064.5999999996</v>
      </c>
      <c r="O213" s="31">
        <f>SUM(O214:O235)</f>
        <v>1319064.5999999996</v>
      </c>
      <c r="P213" s="31"/>
      <c r="Q213" s="31"/>
      <c r="R213" s="31">
        <f t="shared" si="63"/>
        <v>1371395</v>
      </c>
      <c r="S213" s="31">
        <f>SUM(S214:S235)</f>
        <v>1371395</v>
      </c>
      <c r="T213" s="31"/>
      <c r="U213" s="31"/>
      <c r="V213" s="31">
        <f t="shared" si="64"/>
        <v>1371395</v>
      </c>
      <c r="W213" s="31">
        <f>SUM(W214:W235)</f>
        <v>1371395</v>
      </c>
      <c r="X213" s="31"/>
      <c r="Y213" s="31"/>
      <c r="Z213" s="31">
        <f t="shared" si="65"/>
        <v>1371395</v>
      </c>
      <c r="AA213" s="31">
        <f>SUM(AA214:AA235)</f>
        <v>1371395</v>
      </c>
      <c r="AB213" s="31"/>
      <c r="AC213" s="31"/>
      <c r="AD213" s="31">
        <f t="shared" si="66"/>
        <v>1371395</v>
      </c>
      <c r="AE213" s="31">
        <f>SUM(AE214:AE235)</f>
        <v>1371395</v>
      </c>
      <c r="AF213" s="31"/>
      <c r="AG213" s="31"/>
      <c r="AH213" s="31">
        <f t="shared" si="67"/>
        <v>1371395</v>
      </c>
      <c r="AI213" s="31">
        <f>SUM(AI214:AI235)</f>
        <v>1371395</v>
      </c>
      <c r="AJ213" s="31"/>
      <c r="AK213" s="31"/>
      <c r="AL213" s="31">
        <f t="shared" si="68"/>
        <v>0</v>
      </c>
      <c r="AM213" s="31">
        <f>SUM(AM214:AM235)</f>
        <v>0</v>
      </c>
      <c r="AN213" s="31"/>
      <c r="AO213" s="31"/>
    </row>
    <row r="214" spans="1:41" s="72" customFormat="1" ht="15.75" hidden="1" outlineLevel="1">
      <c r="A214" s="69"/>
      <c r="B214" s="29"/>
      <c r="C214" s="69"/>
      <c r="D214" s="70" t="s">
        <v>54</v>
      </c>
      <c r="E214" s="71" t="s">
        <v>55</v>
      </c>
      <c r="F214" s="32">
        <f t="shared" si="60"/>
        <v>697000.5</v>
      </c>
      <c r="G214" s="32">
        <v>697000.5</v>
      </c>
      <c r="H214" s="32"/>
      <c r="I214" s="32"/>
      <c r="J214" s="32">
        <f t="shared" si="61"/>
        <v>697000.5</v>
      </c>
      <c r="K214" s="32">
        <v>697000.5</v>
      </c>
      <c r="L214" s="32"/>
      <c r="M214" s="32"/>
      <c r="N214" s="32">
        <f t="shared" si="62"/>
        <v>697000.5</v>
      </c>
      <c r="O214" s="32">
        <v>697000.5</v>
      </c>
      <c r="P214" s="32"/>
      <c r="Q214" s="32"/>
      <c r="R214" s="32">
        <f t="shared" si="63"/>
        <v>767936</v>
      </c>
      <c r="S214" s="32">
        <v>767936</v>
      </c>
      <c r="T214" s="32"/>
      <c r="U214" s="32"/>
      <c r="V214" s="32">
        <f t="shared" si="64"/>
        <v>767936</v>
      </c>
      <c r="W214" s="32">
        <v>767936</v>
      </c>
      <c r="X214" s="32"/>
      <c r="Y214" s="32"/>
      <c r="Z214" s="32">
        <f t="shared" si="65"/>
        <v>767936</v>
      </c>
      <c r="AA214" s="32">
        <v>767936</v>
      </c>
      <c r="AB214" s="32"/>
      <c r="AC214" s="32"/>
      <c r="AD214" s="32">
        <f t="shared" si="66"/>
        <v>767936</v>
      </c>
      <c r="AE214" s="32">
        <v>767936</v>
      </c>
      <c r="AF214" s="32"/>
      <c r="AG214" s="32"/>
      <c r="AH214" s="32">
        <f t="shared" si="67"/>
        <v>767936</v>
      </c>
      <c r="AI214" s="32">
        <v>767936</v>
      </c>
      <c r="AJ214" s="32"/>
      <c r="AK214" s="32"/>
      <c r="AL214" s="32">
        <f t="shared" si="68"/>
        <v>0</v>
      </c>
      <c r="AM214" s="32"/>
      <c r="AN214" s="32"/>
      <c r="AO214" s="32"/>
    </row>
    <row r="215" spans="1:41" s="72" customFormat="1" ht="15.75" hidden="1" outlineLevel="1">
      <c r="A215" s="69"/>
      <c r="B215" s="29"/>
      <c r="C215" s="69"/>
      <c r="D215" s="70" t="s">
        <v>56</v>
      </c>
      <c r="E215" s="71" t="s">
        <v>57</v>
      </c>
      <c r="F215" s="45">
        <f t="shared" si="60"/>
        <v>27975.599999999999</v>
      </c>
      <c r="G215" s="45">
        <v>27975.599999999999</v>
      </c>
      <c r="H215" s="45"/>
      <c r="I215" s="45"/>
      <c r="J215" s="45">
        <f t="shared" si="61"/>
        <v>27975.599999999999</v>
      </c>
      <c r="K215" s="45">
        <v>27975.599999999999</v>
      </c>
      <c r="L215" s="45"/>
      <c r="M215" s="45"/>
      <c r="N215" s="45">
        <f t="shared" si="62"/>
        <v>27975.599999999999</v>
      </c>
      <c r="O215" s="45">
        <v>27975.599999999999</v>
      </c>
      <c r="P215" s="45"/>
      <c r="Q215" s="45"/>
      <c r="R215" s="45">
        <f t="shared" si="63"/>
        <v>0</v>
      </c>
      <c r="S215" s="45">
        <v>0</v>
      </c>
      <c r="T215" s="45"/>
      <c r="U215" s="45"/>
      <c r="V215" s="45">
        <f t="shared" si="64"/>
        <v>0</v>
      </c>
      <c r="W215" s="45">
        <v>0</v>
      </c>
      <c r="X215" s="45"/>
      <c r="Y215" s="45"/>
      <c r="Z215" s="45">
        <f t="shared" si="65"/>
        <v>0</v>
      </c>
      <c r="AA215" s="45">
        <v>0</v>
      </c>
      <c r="AB215" s="45"/>
      <c r="AC215" s="45"/>
      <c r="AD215" s="45">
        <f t="shared" si="66"/>
        <v>0</v>
      </c>
      <c r="AE215" s="45">
        <v>0</v>
      </c>
      <c r="AF215" s="45"/>
      <c r="AG215" s="45"/>
      <c r="AH215" s="45">
        <f t="shared" si="67"/>
        <v>0</v>
      </c>
      <c r="AI215" s="45">
        <v>0</v>
      </c>
      <c r="AJ215" s="45"/>
      <c r="AK215" s="45"/>
      <c r="AL215" s="45">
        <f t="shared" si="68"/>
        <v>0</v>
      </c>
      <c r="AM215" s="45"/>
      <c r="AN215" s="45"/>
      <c r="AO215" s="45"/>
    </row>
    <row r="216" spans="1:41" s="72" customFormat="1" ht="15.75" hidden="1" outlineLevel="1">
      <c r="A216" s="69"/>
      <c r="B216" s="29"/>
      <c r="C216" s="69"/>
      <c r="D216" s="70" t="s">
        <v>58</v>
      </c>
      <c r="E216" s="71" t="s">
        <v>59</v>
      </c>
      <c r="F216" s="32">
        <f t="shared" si="60"/>
        <v>137329.1</v>
      </c>
      <c r="G216" s="32">
        <v>137329.1</v>
      </c>
      <c r="H216" s="32"/>
      <c r="I216" s="32"/>
      <c r="J216" s="32">
        <f t="shared" si="61"/>
        <v>137329.1</v>
      </c>
      <c r="K216" s="32">
        <v>137329.1</v>
      </c>
      <c r="L216" s="32"/>
      <c r="M216" s="32"/>
      <c r="N216" s="32">
        <f t="shared" si="62"/>
        <v>137329.1</v>
      </c>
      <c r="O216" s="32">
        <v>137329.1</v>
      </c>
      <c r="P216" s="32"/>
      <c r="Q216" s="32"/>
      <c r="R216" s="32">
        <f t="shared" si="63"/>
        <v>129295</v>
      </c>
      <c r="S216" s="32">
        <v>129295</v>
      </c>
      <c r="T216" s="32"/>
      <c r="U216" s="32"/>
      <c r="V216" s="32">
        <f t="shared" si="64"/>
        <v>129295</v>
      </c>
      <c r="W216" s="32">
        <v>129295</v>
      </c>
      <c r="X216" s="32"/>
      <c r="Y216" s="32"/>
      <c r="Z216" s="32">
        <f t="shared" si="65"/>
        <v>129295</v>
      </c>
      <c r="AA216" s="32">
        <v>129295</v>
      </c>
      <c r="AB216" s="32"/>
      <c r="AC216" s="32"/>
      <c r="AD216" s="32">
        <f t="shared" si="66"/>
        <v>129295</v>
      </c>
      <c r="AE216" s="32">
        <v>129295</v>
      </c>
      <c r="AF216" s="32"/>
      <c r="AG216" s="32"/>
      <c r="AH216" s="32">
        <f t="shared" si="67"/>
        <v>129295</v>
      </c>
      <c r="AI216" s="32">
        <v>129295</v>
      </c>
      <c r="AJ216" s="32"/>
      <c r="AK216" s="32"/>
      <c r="AL216" s="32">
        <f t="shared" si="68"/>
        <v>0</v>
      </c>
      <c r="AM216" s="32"/>
      <c r="AN216" s="32"/>
      <c r="AO216" s="32"/>
    </row>
    <row r="217" spans="1:41" s="46" customFormat="1" ht="15.75" hidden="1" outlineLevel="1">
      <c r="A217" s="40"/>
      <c r="B217" s="41"/>
      <c r="C217" s="40"/>
      <c r="D217" s="47" t="s">
        <v>60</v>
      </c>
      <c r="E217" s="48"/>
      <c r="F217" s="45">
        <f t="shared" si="60"/>
        <v>0</v>
      </c>
      <c r="G217" s="45"/>
      <c r="H217" s="45"/>
      <c r="I217" s="45"/>
      <c r="J217" s="45">
        <f t="shared" si="61"/>
        <v>36248</v>
      </c>
      <c r="K217" s="45">
        <v>36248</v>
      </c>
      <c r="L217" s="45"/>
      <c r="M217" s="45"/>
      <c r="N217" s="45">
        <f t="shared" si="62"/>
        <v>36248</v>
      </c>
      <c r="O217" s="45">
        <v>36248</v>
      </c>
      <c r="P217" s="45"/>
      <c r="Q217" s="45"/>
      <c r="R217" s="45">
        <f t="shared" si="63"/>
        <v>34558</v>
      </c>
      <c r="S217" s="45">
        <v>34558</v>
      </c>
      <c r="T217" s="45"/>
      <c r="U217" s="45"/>
      <c r="V217" s="45">
        <f t="shared" si="64"/>
        <v>34558</v>
      </c>
      <c r="W217" s="45">
        <v>34558</v>
      </c>
      <c r="X217" s="45"/>
      <c r="Y217" s="45"/>
      <c r="Z217" s="45">
        <f t="shared" si="65"/>
        <v>34558</v>
      </c>
      <c r="AA217" s="45">
        <v>34558</v>
      </c>
      <c r="AB217" s="45"/>
      <c r="AC217" s="45"/>
      <c r="AD217" s="45">
        <f t="shared" si="66"/>
        <v>34558</v>
      </c>
      <c r="AE217" s="45">
        <v>34558</v>
      </c>
      <c r="AF217" s="45"/>
      <c r="AG217" s="45"/>
      <c r="AH217" s="45">
        <f t="shared" si="67"/>
        <v>34558</v>
      </c>
      <c r="AI217" s="45">
        <v>34558</v>
      </c>
      <c r="AJ217" s="45"/>
      <c r="AK217" s="45"/>
      <c r="AL217" s="45">
        <f t="shared" si="68"/>
        <v>0</v>
      </c>
      <c r="AM217" s="45"/>
      <c r="AN217" s="45"/>
      <c r="AO217" s="45"/>
    </row>
    <row r="218" spans="1:41" s="72" customFormat="1" ht="15.75" hidden="1" outlineLevel="1">
      <c r="A218" s="69"/>
      <c r="B218" s="29"/>
      <c r="C218" s="69"/>
      <c r="D218" s="70" t="s">
        <v>61</v>
      </c>
      <c r="E218" s="71" t="s">
        <v>62</v>
      </c>
      <c r="F218" s="32">
        <f t="shared" si="60"/>
        <v>41615</v>
      </c>
      <c r="G218" s="32">
        <v>41615</v>
      </c>
      <c r="H218" s="32"/>
      <c r="I218" s="32"/>
      <c r="J218" s="32">
        <f t="shared" si="61"/>
        <v>41615</v>
      </c>
      <c r="K218" s="32">
        <v>41615</v>
      </c>
      <c r="L218" s="32"/>
      <c r="M218" s="32"/>
      <c r="N218" s="32">
        <f t="shared" si="62"/>
        <v>41615</v>
      </c>
      <c r="O218" s="32">
        <v>41615</v>
      </c>
      <c r="P218" s="32"/>
      <c r="Q218" s="32"/>
      <c r="R218" s="32">
        <f t="shared" si="63"/>
        <v>41470</v>
      </c>
      <c r="S218" s="32">
        <v>41470</v>
      </c>
      <c r="T218" s="32"/>
      <c r="U218" s="32"/>
      <c r="V218" s="32">
        <f t="shared" si="64"/>
        <v>41470</v>
      </c>
      <c r="W218" s="32">
        <v>41470</v>
      </c>
      <c r="X218" s="32"/>
      <c r="Y218" s="32"/>
      <c r="Z218" s="32">
        <f t="shared" si="65"/>
        <v>41470</v>
      </c>
      <c r="AA218" s="32">
        <v>41470</v>
      </c>
      <c r="AB218" s="32"/>
      <c r="AC218" s="32"/>
      <c r="AD218" s="32">
        <f t="shared" si="66"/>
        <v>41470</v>
      </c>
      <c r="AE218" s="32">
        <v>41470</v>
      </c>
      <c r="AF218" s="32"/>
      <c r="AG218" s="32"/>
      <c r="AH218" s="32">
        <f t="shared" si="67"/>
        <v>41470</v>
      </c>
      <c r="AI218" s="32">
        <v>41470</v>
      </c>
      <c r="AJ218" s="32"/>
      <c r="AK218" s="32"/>
      <c r="AL218" s="32">
        <f t="shared" si="68"/>
        <v>0</v>
      </c>
      <c r="AM218" s="32"/>
      <c r="AN218" s="32"/>
      <c r="AO218" s="32"/>
    </row>
    <row r="219" spans="1:41" s="72" customFormat="1" ht="31.5" hidden="1" outlineLevel="1">
      <c r="A219" s="69"/>
      <c r="B219" s="29"/>
      <c r="C219" s="69"/>
      <c r="D219" s="70" t="s">
        <v>63</v>
      </c>
      <c r="E219" s="71" t="s">
        <v>64</v>
      </c>
      <c r="F219" s="32">
        <f t="shared" si="60"/>
        <v>27720.9</v>
      </c>
      <c r="G219" s="32">
        <v>27720.9</v>
      </c>
      <c r="H219" s="32"/>
      <c r="I219" s="32"/>
      <c r="J219" s="32">
        <f t="shared" si="61"/>
        <v>27720.9</v>
      </c>
      <c r="K219" s="32">
        <v>27720.9</v>
      </c>
      <c r="L219" s="32"/>
      <c r="M219" s="32"/>
      <c r="N219" s="32">
        <f t="shared" si="62"/>
        <v>27720.9</v>
      </c>
      <c r="O219" s="32">
        <v>27720.9</v>
      </c>
      <c r="P219" s="32"/>
      <c r="Q219" s="32"/>
      <c r="R219" s="32">
        <f t="shared" si="63"/>
        <v>24112</v>
      </c>
      <c r="S219" s="32">
        <v>24112</v>
      </c>
      <c r="T219" s="32"/>
      <c r="U219" s="32"/>
      <c r="V219" s="32">
        <f t="shared" si="64"/>
        <v>24112</v>
      </c>
      <c r="W219" s="32">
        <v>24112</v>
      </c>
      <c r="X219" s="32"/>
      <c r="Y219" s="32"/>
      <c r="Z219" s="32">
        <f t="shared" si="65"/>
        <v>24112</v>
      </c>
      <c r="AA219" s="32">
        <v>24112</v>
      </c>
      <c r="AB219" s="32"/>
      <c r="AC219" s="32"/>
      <c r="AD219" s="32">
        <f t="shared" si="66"/>
        <v>24112</v>
      </c>
      <c r="AE219" s="32">
        <v>24112</v>
      </c>
      <c r="AF219" s="32"/>
      <c r="AG219" s="32"/>
      <c r="AH219" s="32">
        <f t="shared" si="67"/>
        <v>24112</v>
      </c>
      <c r="AI219" s="32">
        <v>24112</v>
      </c>
      <c r="AJ219" s="32"/>
      <c r="AK219" s="32"/>
      <c r="AL219" s="32">
        <f t="shared" si="68"/>
        <v>0</v>
      </c>
      <c r="AM219" s="32"/>
      <c r="AN219" s="32"/>
      <c r="AO219" s="32"/>
    </row>
    <row r="220" spans="1:41" s="72" customFormat="1" ht="15.75" hidden="1" outlineLevel="1">
      <c r="A220" s="69"/>
      <c r="B220" s="29"/>
      <c r="C220" s="69"/>
      <c r="D220" s="70" t="s">
        <v>65</v>
      </c>
      <c r="E220" s="71" t="s">
        <v>66</v>
      </c>
      <c r="F220" s="32">
        <f t="shared" si="60"/>
        <v>1300.8</v>
      </c>
      <c r="G220" s="32">
        <v>1300.8</v>
      </c>
      <c r="H220" s="32"/>
      <c r="I220" s="32"/>
      <c r="J220" s="32">
        <f t="shared" si="61"/>
        <v>1300.8</v>
      </c>
      <c r="K220" s="32">
        <v>1300.8</v>
      </c>
      <c r="L220" s="32"/>
      <c r="M220" s="32"/>
      <c r="N220" s="32">
        <f t="shared" si="62"/>
        <v>1300.8</v>
      </c>
      <c r="O220" s="32">
        <v>1300.8</v>
      </c>
      <c r="P220" s="32"/>
      <c r="Q220" s="32"/>
      <c r="R220" s="32">
        <f t="shared" si="63"/>
        <v>1496</v>
      </c>
      <c r="S220" s="32">
        <v>1496</v>
      </c>
      <c r="T220" s="32"/>
      <c r="U220" s="32"/>
      <c r="V220" s="32">
        <f t="shared" si="64"/>
        <v>1496</v>
      </c>
      <c r="W220" s="32">
        <v>1496</v>
      </c>
      <c r="X220" s="32"/>
      <c r="Y220" s="32"/>
      <c r="Z220" s="32">
        <f t="shared" si="65"/>
        <v>1496</v>
      </c>
      <c r="AA220" s="32">
        <v>1496</v>
      </c>
      <c r="AB220" s="32"/>
      <c r="AC220" s="32"/>
      <c r="AD220" s="32">
        <f t="shared" si="66"/>
        <v>1496</v>
      </c>
      <c r="AE220" s="32">
        <v>1496</v>
      </c>
      <c r="AF220" s="32"/>
      <c r="AG220" s="32"/>
      <c r="AH220" s="32">
        <f t="shared" si="67"/>
        <v>1496</v>
      </c>
      <c r="AI220" s="32">
        <v>1496</v>
      </c>
      <c r="AJ220" s="32"/>
      <c r="AK220" s="32"/>
      <c r="AL220" s="32">
        <f t="shared" si="68"/>
        <v>0</v>
      </c>
      <c r="AM220" s="32"/>
      <c r="AN220" s="32"/>
      <c r="AO220" s="32"/>
    </row>
    <row r="221" spans="1:41" s="72" customFormat="1" ht="31.5" hidden="1" outlineLevel="1">
      <c r="A221" s="69"/>
      <c r="B221" s="29"/>
      <c r="C221" s="69"/>
      <c r="D221" s="70" t="s">
        <v>67</v>
      </c>
      <c r="E221" s="71" t="s">
        <v>68</v>
      </c>
      <c r="F221" s="32">
        <f t="shared" si="60"/>
        <v>12160.4</v>
      </c>
      <c r="G221" s="32">
        <v>12160.4</v>
      </c>
      <c r="H221" s="32"/>
      <c r="I221" s="32"/>
      <c r="J221" s="32">
        <f t="shared" si="61"/>
        <v>12160.4</v>
      </c>
      <c r="K221" s="32">
        <v>12160.4</v>
      </c>
      <c r="L221" s="32"/>
      <c r="M221" s="32"/>
      <c r="N221" s="32">
        <f t="shared" si="62"/>
        <v>12160.4</v>
      </c>
      <c r="O221" s="32">
        <v>12160.4</v>
      </c>
      <c r="P221" s="32"/>
      <c r="Q221" s="32"/>
      <c r="R221" s="32">
        <f t="shared" si="63"/>
        <v>15359</v>
      </c>
      <c r="S221" s="32">
        <v>15359</v>
      </c>
      <c r="T221" s="32"/>
      <c r="U221" s="32"/>
      <c r="V221" s="32">
        <f t="shared" si="64"/>
        <v>15359</v>
      </c>
      <c r="W221" s="32">
        <v>15359</v>
      </c>
      <c r="X221" s="32"/>
      <c r="Y221" s="32"/>
      <c r="Z221" s="32">
        <f t="shared" si="65"/>
        <v>15359</v>
      </c>
      <c r="AA221" s="32">
        <v>15359</v>
      </c>
      <c r="AB221" s="32"/>
      <c r="AC221" s="32"/>
      <c r="AD221" s="32">
        <f t="shared" si="66"/>
        <v>15359</v>
      </c>
      <c r="AE221" s="32">
        <v>15359</v>
      </c>
      <c r="AF221" s="32"/>
      <c r="AG221" s="32"/>
      <c r="AH221" s="32">
        <f t="shared" si="67"/>
        <v>15359</v>
      </c>
      <c r="AI221" s="32">
        <v>15359</v>
      </c>
      <c r="AJ221" s="32"/>
      <c r="AK221" s="32"/>
      <c r="AL221" s="32">
        <f t="shared" si="68"/>
        <v>0</v>
      </c>
      <c r="AM221" s="32"/>
      <c r="AN221" s="32"/>
      <c r="AO221" s="32"/>
    </row>
    <row r="222" spans="1:41" s="72" customFormat="1" ht="31.5" hidden="1" outlineLevel="1">
      <c r="A222" s="69"/>
      <c r="B222" s="29"/>
      <c r="C222" s="69"/>
      <c r="D222" s="70" t="s">
        <v>29</v>
      </c>
      <c r="E222" s="71" t="s">
        <v>30</v>
      </c>
      <c r="F222" s="32">
        <f t="shared" si="60"/>
        <v>14522.4</v>
      </c>
      <c r="G222" s="32">
        <v>14522.4</v>
      </c>
      <c r="H222" s="32"/>
      <c r="I222" s="32"/>
      <c r="J222" s="32">
        <f t="shared" si="61"/>
        <v>14522.4</v>
      </c>
      <c r="K222" s="32">
        <v>14522.4</v>
      </c>
      <c r="L222" s="32"/>
      <c r="M222" s="32"/>
      <c r="N222" s="32">
        <f t="shared" si="62"/>
        <v>14522.4</v>
      </c>
      <c r="O222" s="32">
        <v>14522.4</v>
      </c>
      <c r="P222" s="32"/>
      <c r="Q222" s="32"/>
      <c r="R222" s="32">
        <f t="shared" si="63"/>
        <v>19457</v>
      </c>
      <c r="S222" s="32">
        <v>19457</v>
      </c>
      <c r="T222" s="32"/>
      <c r="U222" s="32"/>
      <c r="V222" s="32">
        <f t="shared" si="64"/>
        <v>19457</v>
      </c>
      <c r="W222" s="32">
        <v>19457</v>
      </c>
      <c r="X222" s="32"/>
      <c r="Y222" s="32"/>
      <c r="Z222" s="32">
        <f t="shared" si="65"/>
        <v>19457</v>
      </c>
      <c r="AA222" s="32">
        <v>19457</v>
      </c>
      <c r="AB222" s="32"/>
      <c r="AC222" s="32"/>
      <c r="AD222" s="32">
        <f t="shared" si="66"/>
        <v>19457</v>
      </c>
      <c r="AE222" s="32">
        <v>19457</v>
      </c>
      <c r="AF222" s="32"/>
      <c r="AG222" s="32"/>
      <c r="AH222" s="32">
        <f t="shared" si="67"/>
        <v>19457</v>
      </c>
      <c r="AI222" s="32">
        <v>19457</v>
      </c>
      <c r="AJ222" s="32"/>
      <c r="AK222" s="32"/>
      <c r="AL222" s="32">
        <f t="shared" si="68"/>
        <v>0</v>
      </c>
      <c r="AM222" s="32"/>
      <c r="AN222" s="32"/>
      <c r="AO222" s="32"/>
    </row>
    <row r="223" spans="1:41" s="72" customFormat="1" ht="15.75" hidden="1" outlineLevel="1">
      <c r="A223" s="69"/>
      <c r="B223" s="29"/>
      <c r="C223" s="69"/>
      <c r="D223" s="70" t="s">
        <v>69</v>
      </c>
      <c r="E223" s="71" t="s">
        <v>70</v>
      </c>
      <c r="F223" s="32">
        <f t="shared" si="60"/>
        <v>2260.6</v>
      </c>
      <c r="G223" s="32">
        <v>2260.6</v>
      </c>
      <c r="H223" s="32"/>
      <c r="I223" s="32"/>
      <c r="J223" s="32">
        <f t="shared" si="61"/>
        <v>2260.6</v>
      </c>
      <c r="K223" s="32">
        <v>2260.6</v>
      </c>
      <c r="L223" s="32"/>
      <c r="M223" s="32"/>
      <c r="N223" s="32">
        <f t="shared" si="62"/>
        <v>2260.6</v>
      </c>
      <c r="O223" s="32">
        <v>2260.6</v>
      </c>
      <c r="P223" s="32"/>
      <c r="Q223" s="32"/>
      <c r="R223" s="32">
        <f t="shared" si="63"/>
        <v>3644</v>
      </c>
      <c r="S223" s="32">
        <v>3644</v>
      </c>
      <c r="T223" s="32"/>
      <c r="U223" s="32"/>
      <c r="V223" s="32">
        <f t="shared" si="64"/>
        <v>3644</v>
      </c>
      <c r="W223" s="32">
        <v>3644</v>
      </c>
      <c r="X223" s="32"/>
      <c r="Y223" s="32"/>
      <c r="Z223" s="32">
        <f t="shared" si="65"/>
        <v>3644</v>
      </c>
      <c r="AA223" s="32">
        <v>3644</v>
      </c>
      <c r="AB223" s="32"/>
      <c r="AC223" s="32"/>
      <c r="AD223" s="32">
        <f t="shared" si="66"/>
        <v>3644</v>
      </c>
      <c r="AE223" s="32">
        <v>3644</v>
      </c>
      <c r="AF223" s="32"/>
      <c r="AG223" s="32"/>
      <c r="AH223" s="32">
        <f t="shared" si="67"/>
        <v>3644</v>
      </c>
      <c r="AI223" s="32">
        <v>3644</v>
      </c>
      <c r="AJ223" s="32"/>
      <c r="AK223" s="32"/>
      <c r="AL223" s="32">
        <f t="shared" si="68"/>
        <v>0</v>
      </c>
      <c r="AM223" s="32"/>
      <c r="AN223" s="32"/>
      <c r="AO223" s="32"/>
    </row>
    <row r="224" spans="1:41" s="72" customFormat="1" ht="31.5" hidden="1" outlineLevel="1">
      <c r="A224" s="69"/>
      <c r="B224" s="29"/>
      <c r="C224" s="69"/>
      <c r="D224" s="70" t="s">
        <v>71</v>
      </c>
      <c r="E224" s="71" t="s">
        <v>72</v>
      </c>
      <c r="F224" s="32">
        <f t="shared" si="60"/>
        <v>281.7</v>
      </c>
      <c r="G224" s="32">
        <v>281.7</v>
      </c>
      <c r="H224" s="32"/>
      <c r="I224" s="32"/>
      <c r="J224" s="32">
        <f t="shared" si="61"/>
        <v>281.7</v>
      </c>
      <c r="K224" s="32">
        <v>281.7</v>
      </c>
      <c r="L224" s="32"/>
      <c r="M224" s="32"/>
      <c r="N224" s="32">
        <f t="shared" si="62"/>
        <v>281.7</v>
      </c>
      <c r="O224" s="32">
        <v>281.7</v>
      </c>
      <c r="P224" s="32"/>
      <c r="Q224" s="32"/>
      <c r="R224" s="32">
        <f t="shared" si="63"/>
        <v>404</v>
      </c>
      <c r="S224" s="32">
        <v>404</v>
      </c>
      <c r="T224" s="32"/>
      <c r="U224" s="32"/>
      <c r="V224" s="32">
        <f t="shared" si="64"/>
        <v>404</v>
      </c>
      <c r="W224" s="32">
        <v>404</v>
      </c>
      <c r="X224" s="32"/>
      <c r="Y224" s="32"/>
      <c r="Z224" s="32">
        <f t="shared" si="65"/>
        <v>404</v>
      </c>
      <c r="AA224" s="32">
        <v>404</v>
      </c>
      <c r="AB224" s="32"/>
      <c r="AC224" s="32"/>
      <c r="AD224" s="32">
        <f t="shared" si="66"/>
        <v>404</v>
      </c>
      <c r="AE224" s="32">
        <v>404</v>
      </c>
      <c r="AF224" s="32"/>
      <c r="AG224" s="32"/>
      <c r="AH224" s="32">
        <f t="shared" si="67"/>
        <v>404</v>
      </c>
      <c r="AI224" s="32">
        <v>404</v>
      </c>
      <c r="AJ224" s="32"/>
      <c r="AK224" s="32"/>
      <c r="AL224" s="32">
        <f t="shared" si="68"/>
        <v>0</v>
      </c>
      <c r="AM224" s="32"/>
      <c r="AN224" s="32"/>
      <c r="AO224" s="32"/>
    </row>
    <row r="225" spans="1:41" s="72" customFormat="1" ht="47.25" hidden="1" outlineLevel="1">
      <c r="A225" s="69"/>
      <c r="B225" s="29"/>
      <c r="C225" s="69"/>
      <c r="D225" s="70" t="s">
        <v>73</v>
      </c>
      <c r="E225" s="71" t="s">
        <v>74</v>
      </c>
      <c r="F225" s="32">
        <f t="shared" si="60"/>
        <v>8944</v>
      </c>
      <c r="G225" s="32">
        <v>8944</v>
      </c>
      <c r="H225" s="32"/>
      <c r="I225" s="32"/>
      <c r="J225" s="32">
        <f t="shared" si="61"/>
        <v>8944</v>
      </c>
      <c r="K225" s="32">
        <v>8944</v>
      </c>
      <c r="L225" s="32"/>
      <c r="M225" s="32"/>
      <c r="N225" s="32">
        <f t="shared" si="62"/>
        <v>8944</v>
      </c>
      <c r="O225" s="32">
        <v>8944</v>
      </c>
      <c r="P225" s="32"/>
      <c r="Q225" s="32"/>
      <c r="R225" s="32">
        <f t="shared" si="63"/>
        <v>0</v>
      </c>
      <c r="S225" s="32"/>
      <c r="T225" s="32"/>
      <c r="U225" s="32"/>
      <c r="V225" s="32">
        <f t="shared" si="64"/>
        <v>0</v>
      </c>
      <c r="W225" s="32"/>
      <c r="X225" s="32"/>
      <c r="Y225" s="32"/>
      <c r="Z225" s="32">
        <f t="shared" si="65"/>
        <v>0</v>
      </c>
      <c r="AA225" s="32"/>
      <c r="AB225" s="32"/>
      <c r="AC225" s="32"/>
      <c r="AD225" s="32">
        <f t="shared" si="66"/>
        <v>0</v>
      </c>
      <c r="AE225" s="32"/>
      <c r="AF225" s="32"/>
      <c r="AG225" s="32"/>
      <c r="AH225" s="32">
        <f t="shared" si="67"/>
        <v>0</v>
      </c>
      <c r="AI225" s="32"/>
      <c r="AJ225" s="32"/>
      <c r="AK225" s="32"/>
      <c r="AL225" s="32">
        <f t="shared" si="68"/>
        <v>0</v>
      </c>
      <c r="AM225" s="32"/>
      <c r="AN225" s="32"/>
      <c r="AO225" s="32"/>
    </row>
    <row r="226" spans="1:41" s="72" customFormat="1" ht="31.5" hidden="1" outlineLevel="1">
      <c r="A226" s="69"/>
      <c r="B226" s="29"/>
      <c r="C226" s="69"/>
      <c r="D226" s="70" t="s">
        <v>75</v>
      </c>
      <c r="E226" s="71" t="s">
        <v>76</v>
      </c>
      <c r="F226" s="32">
        <f t="shared" si="60"/>
        <v>37621.300000000003</v>
      </c>
      <c r="G226" s="32">
        <v>37621.300000000003</v>
      </c>
      <c r="H226" s="32"/>
      <c r="I226" s="32"/>
      <c r="J226" s="32">
        <f t="shared" si="61"/>
        <v>37621.300000000003</v>
      </c>
      <c r="K226" s="32">
        <v>37621.300000000003</v>
      </c>
      <c r="L226" s="32"/>
      <c r="M226" s="32"/>
      <c r="N226" s="32">
        <f t="shared" si="62"/>
        <v>37621.300000000003</v>
      </c>
      <c r="O226" s="32">
        <v>37621.300000000003</v>
      </c>
      <c r="P226" s="32"/>
      <c r="Q226" s="32"/>
      <c r="R226" s="32">
        <f t="shared" si="63"/>
        <v>44075</v>
      </c>
      <c r="S226" s="32">
        <v>44075</v>
      </c>
      <c r="T226" s="32"/>
      <c r="U226" s="32"/>
      <c r="V226" s="32">
        <f t="shared" si="64"/>
        <v>44075</v>
      </c>
      <c r="W226" s="32">
        <v>44075</v>
      </c>
      <c r="X226" s="32"/>
      <c r="Y226" s="32"/>
      <c r="Z226" s="32">
        <f t="shared" si="65"/>
        <v>44075</v>
      </c>
      <c r="AA226" s="32">
        <v>44075</v>
      </c>
      <c r="AB226" s="32"/>
      <c r="AC226" s="32"/>
      <c r="AD226" s="32">
        <f t="shared" si="66"/>
        <v>44075</v>
      </c>
      <c r="AE226" s="32">
        <v>44075</v>
      </c>
      <c r="AF226" s="32"/>
      <c r="AG226" s="32"/>
      <c r="AH226" s="32">
        <f t="shared" si="67"/>
        <v>44075</v>
      </c>
      <c r="AI226" s="32">
        <v>44075</v>
      </c>
      <c r="AJ226" s="32"/>
      <c r="AK226" s="32"/>
      <c r="AL226" s="32">
        <f t="shared" si="68"/>
        <v>0</v>
      </c>
      <c r="AM226" s="32"/>
      <c r="AN226" s="32"/>
      <c r="AO226" s="32"/>
    </row>
    <row r="227" spans="1:41" s="72" customFormat="1" ht="15.75" hidden="1" outlineLevel="1">
      <c r="A227" s="69"/>
      <c r="B227" s="29"/>
      <c r="C227" s="69"/>
      <c r="D227" s="70" t="s">
        <v>77</v>
      </c>
      <c r="E227" s="71" t="s">
        <v>39</v>
      </c>
      <c r="F227" s="32">
        <f t="shared" si="60"/>
        <v>43682.5</v>
      </c>
      <c r="G227" s="32">
        <v>43682.5</v>
      </c>
      <c r="H227" s="32"/>
      <c r="I227" s="32"/>
      <c r="J227" s="32">
        <f t="shared" si="61"/>
        <v>43682.5</v>
      </c>
      <c r="K227" s="32">
        <v>43682.5</v>
      </c>
      <c r="L227" s="32"/>
      <c r="M227" s="32"/>
      <c r="N227" s="32">
        <f t="shared" si="62"/>
        <v>43682.5</v>
      </c>
      <c r="O227" s="32">
        <v>43682.5</v>
      </c>
      <c r="P227" s="32"/>
      <c r="Q227" s="32"/>
      <c r="R227" s="32">
        <f t="shared" si="63"/>
        <v>36352</v>
      </c>
      <c r="S227" s="32">
        <v>36352</v>
      </c>
      <c r="T227" s="32"/>
      <c r="U227" s="32"/>
      <c r="V227" s="32">
        <f t="shared" si="64"/>
        <v>36352</v>
      </c>
      <c r="W227" s="32">
        <v>36352</v>
      </c>
      <c r="X227" s="32"/>
      <c r="Y227" s="32"/>
      <c r="Z227" s="32">
        <f t="shared" si="65"/>
        <v>36352</v>
      </c>
      <c r="AA227" s="32">
        <v>36352</v>
      </c>
      <c r="AB227" s="32"/>
      <c r="AC227" s="32"/>
      <c r="AD227" s="32">
        <f t="shared" si="66"/>
        <v>36352</v>
      </c>
      <c r="AE227" s="32">
        <v>36352</v>
      </c>
      <c r="AF227" s="32"/>
      <c r="AG227" s="32"/>
      <c r="AH227" s="32">
        <f t="shared" si="67"/>
        <v>36352</v>
      </c>
      <c r="AI227" s="32">
        <v>36352</v>
      </c>
      <c r="AJ227" s="32"/>
      <c r="AK227" s="32"/>
      <c r="AL227" s="32">
        <f t="shared" si="68"/>
        <v>0</v>
      </c>
      <c r="AM227" s="32"/>
      <c r="AN227" s="32"/>
      <c r="AO227" s="32"/>
    </row>
    <row r="228" spans="1:41" s="72" customFormat="1" ht="15.75" hidden="1" outlineLevel="1">
      <c r="A228" s="69"/>
      <c r="B228" s="29"/>
      <c r="C228" s="69"/>
      <c r="D228" s="70" t="s">
        <v>78</v>
      </c>
      <c r="E228" s="71" t="s">
        <v>79</v>
      </c>
      <c r="F228" s="32">
        <f t="shared" si="60"/>
        <v>35812.9</v>
      </c>
      <c r="G228" s="32">
        <v>35812.9</v>
      </c>
      <c r="H228" s="32"/>
      <c r="I228" s="32"/>
      <c r="J228" s="32">
        <f t="shared" si="61"/>
        <v>35812.9</v>
      </c>
      <c r="K228" s="32">
        <v>35812.9</v>
      </c>
      <c r="L228" s="32"/>
      <c r="M228" s="32"/>
      <c r="N228" s="32">
        <f t="shared" si="62"/>
        <v>35812.9</v>
      </c>
      <c r="O228" s="32">
        <v>35812.9</v>
      </c>
      <c r="P228" s="32"/>
      <c r="Q228" s="32"/>
      <c r="R228" s="32">
        <f t="shared" si="63"/>
        <v>30755</v>
      </c>
      <c r="S228" s="32">
        <v>30755</v>
      </c>
      <c r="T228" s="32"/>
      <c r="U228" s="32"/>
      <c r="V228" s="32">
        <f t="shared" si="64"/>
        <v>30755</v>
      </c>
      <c r="W228" s="32">
        <v>30755</v>
      </c>
      <c r="X228" s="32"/>
      <c r="Y228" s="32"/>
      <c r="Z228" s="32">
        <f t="shared" si="65"/>
        <v>30755</v>
      </c>
      <c r="AA228" s="32">
        <v>30755</v>
      </c>
      <c r="AB228" s="32"/>
      <c r="AC228" s="32"/>
      <c r="AD228" s="32">
        <f t="shared" si="66"/>
        <v>30755</v>
      </c>
      <c r="AE228" s="32">
        <v>30755</v>
      </c>
      <c r="AF228" s="32"/>
      <c r="AG228" s="32"/>
      <c r="AH228" s="32">
        <f t="shared" si="67"/>
        <v>30755</v>
      </c>
      <c r="AI228" s="32">
        <v>30755</v>
      </c>
      <c r="AJ228" s="32"/>
      <c r="AK228" s="32"/>
      <c r="AL228" s="32">
        <f t="shared" si="68"/>
        <v>0</v>
      </c>
      <c r="AM228" s="32"/>
      <c r="AN228" s="32"/>
      <c r="AO228" s="32"/>
    </row>
    <row r="229" spans="1:41" s="72" customFormat="1" ht="15.75" hidden="1" outlineLevel="1">
      <c r="A229" s="69"/>
      <c r="B229" s="29"/>
      <c r="C229" s="69"/>
      <c r="D229" s="70" t="s">
        <v>40</v>
      </c>
      <c r="E229" s="71" t="s">
        <v>41</v>
      </c>
      <c r="F229" s="32">
        <f t="shared" si="60"/>
        <v>11521.2</v>
      </c>
      <c r="G229" s="32">
        <v>11521.2</v>
      </c>
      <c r="H229" s="32"/>
      <c r="I229" s="32"/>
      <c r="J229" s="32">
        <f t="shared" si="61"/>
        <v>11521.2</v>
      </c>
      <c r="K229" s="32">
        <v>11521.2</v>
      </c>
      <c r="L229" s="32"/>
      <c r="M229" s="32"/>
      <c r="N229" s="32">
        <f t="shared" si="62"/>
        <v>11521.2</v>
      </c>
      <c r="O229" s="32">
        <v>11521.2</v>
      </c>
      <c r="P229" s="32"/>
      <c r="Q229" s="32"/>
      <c r="R229" s="32">
        <f t="shared" si="63"/>
        <v>14137</v>
      </c>
      <c r="S229" s="32">
        <v>14137</v>
      </c>
      <c r="T229" s="32"/>
      <c r="U229" s="32"/>
      <c r="V229" s="32">
        <f t="shared" si="64"/>
        <v>14137</v>
      </c>
      <c r="W229" s="32">
        <v>14137</v>
      </c>
      <c r="X229" s="32"/>
      <c r="Y229" s="32"/>
      <c r="Z229" s="32">
        <f t="shared" si="65"/>
        <v>14137</v>
      </c>
      <c r="AA229" s="32">
        <v>14137</v>
      </c>
      <c r="AB229" s="32"/>
      <c r="AC229" s="32"/>
      <c r="AD229" s="32">
        <f t="shared" si="66"/>
        <v>14137</v>
      </c>
      <c r="AE229" s="32">
        <v>14137</v>
      </c>
      <c r="AF229" s="32"/>
      <c r="AG229" s="32"/>
      <c r="AH229" s="32">
        <f t="shared" si="67"/>
        <v>14137</v>
      </c>
      <c r="AI229" s="32">
        <v>14137</v>
      </c>
      <c r="AJ229" s="32"/>
      <c r="AK229" s="32"/>
      <c r="AL229" s="32">
        <f t="shared" si="68"/>
        <v>0</v>
      </c>
      <c r="AM229" s="32"/>
      <c r="AN229" s="32"/>
      <c r="AO229" s="32"/>
    </row>
    <row r="230" spans="1:41" s="72" customFormat="1" ht="15.75" hidden="1" outlineLevel="1">
      <c r="A230" s="69"/>
      <c r="B230" s="29"/>
      <c r="C230" s="69"/>
      <c r="D230" s="70" t="s">
        <v>80</v>
      </c>
      <c r="E230" s="71" t="s">
        <v>81</v>
      </c>
      <c r="F230" s="32">
        <f t="shared" si="60"/>
        <v>6618</v>
      </c>
      <c r="G230" s="32">
        <v>6618</v>
      </c>
      <c r="H230" s="32"/>
      <c r="I230" s="32"/>
      <c r="J230" s="32">
        <f t="shared" si="61"/>
        <v>6618</v>
      </c>
      <c r="K230" s="32">
        <v>6618</v>
      </c>
      <c r="L230" s="32"/>
      <c r="M230" s="32"/>
      <c r="N230" s="32">
        <f t="shared" si="62"/>
        <v>6618</v>
      </c>
      <c r="O230" s="32">
        <v>6618</v>
      </c>
      <c r="P230" s="32"/>
      <c r="Q230" s="32"/>
      <c r="R230" s="32">
        <f t="shared" si="63"/>
        <v>8648</v>
      </c>
      <c r="S230" s="32">
        <v>8648</v>
      </c>
      <c r="T230" s="32"/>
      <c r="U230" s="32"/>
      <c r="V230" s="32">
        <f t="shared" si="64"/>
        <v>8648</v>
      </c>
      <c r="W230" s="32">
        <v>8648</v>
      </c>
      <c r="X230" s="32"/>
      <c r="Y230" s="32"/>
      <c r="Z230" s="32">
        <f t="shared" si="65"/>
        <v>8648</v>
      </c>
      <c r="AA230" s="32">
        <v>8648</v>
      </c>
      <c r="AB230" s="32"/>
      <c r="AC230" s="32"/>
      <c r="AD230" s="32">
        <f t="shared" si="66"/>
        <v>8648</v>
      </c>
      <c r="AE230" s="32">
        <v>8648</v>
      </c>
      <c r="AF230" s="32"/>
      <c r="AG230" s="32"/>
      <c r="AH230" s="32">
        <f t="shared" si="67"/>
        <v>8648</v>
      </c>
      <c r="AI230" s="32">
        <v>8648</v>
      </c>
      <c r="AJ230" s="32"/>
      <c r="AK230" s="32"/>
      <c r="AL230" s="32">
        <f t="shared" si="68"/>
        <v>0</v>
      </c>
      <c r="AM230" s="32"/>
      <c r="AN230" s="32"/>
      <c r="AO230" s="32"/>
    </row>
    <row r="231" spans="1:41" s="72" customFormat="1" ht="15.75" hidden="1" outlineLevel="1">
      <c r="A231" s="69"/>
      <c r="B231" s="29"/>
      <c r="C231" s="69"/>
      <c r="D231" s="70" t="s">
        <v>82</v>
      </c>
      <c r="E231" s="71" t="s">
        <v>83</v>
      </c>
      <c r="F231" s="32">
        <f t="shared" si="60"/>
        <v>32073.4</v>
      </c>
      <c r="G231" s="32">
        <v>32073.4</v>
      </c>
      <c r="H231" s="32"/>
      <c r="I231" s="32"/>
      <c r="J231" s="32">
        <f t="shared" si="61"/>
        <v>32073.4</v>
      </c>
      <c r="K231" s="32">
        <v>32073.4</v>
      </c>
      <c r="L231" s="32"/>
      <c r="M231" s="32"/>
      <c r="N231" s="32">
        <f t="shared" si="62"/>
        <v>32073.4</v>
      </c>
      <c r="O231" s="32">
        <v>32073.4</v>
      </c>
      <c r="P231" s="32"/>
      <c r="Q231" s="32"/>
      <c r="R231" s="32">
        <f t="shared" si="63"/>
        <v>42928</v>
      </c>
      <c r="S231" s="32">
        <v>42928</v>
      </c>
      <c r="T231" s="32"/>
      <c r="U231" s="32"/>
      <c r="V231" s="32">
        <f t="shared" si="64"/>
        <v>42928</v>
      </c>
      <c r="W231" s="32">
        <v>42928</v>
      </c>
      <c r="X231" s="32"/>
      <c r="Y231" s="32"/>
      <c r="Z231" s="32">
        <f t="shared" si="65"/>
        <v>42928</v>
      </c>
      <c r="AA231" s="32">
        <v>42928</v>
      </c>
      <c r="AB231" s="32"/>
      <c r="AC231" s="32"/>
      <c r="AD231" s="32">
        <f t="shared" si="66"/>
        <v>42928</v>
      </c>
      <c r="AE231" s="32">
        <v>42928</v>
      </c>
      <c r="AF231" s="32"/>
      <c r="AG231" s="32"/>
      <c r="AH231" s="32">
        <f t="shared" si="67"/>
        <v>42928</v>
      </c>
      <c r="AI231" s="32">
        <v>42928</v>
      </c>
      <c r="AJ231" s="32"/>
      <c r="AK231" s="32"/>
      <c r="AL231" s="32">
        <f t="shared" si="68"/>
        <v>0</v>
      </c>
      <c r="AM231" s="32"/>
      <c r="AN231" s="32"/>
      <c r="AO231" s="32"/>
    </row>
    <row r="232" spans="1:41" s="72" customFormat="1" ht="15.75" hidden="1" outlineLevel="1">
      <c r="A232" s="69"/>
      <c r="B232" s="29"/>
      <c r="C232" s="69"/>
      <c r="D232" s="70" t="s">
        <v>84</v>
      </c>
      <c r="E232" s="71" t="s">
        <v>42</v>
      </c>
      <c r="F232" s="32">
        <f t="shared" si="60"/>
        <v>80361.8</v>
      </c>
      <c r="G232" s="32">
        <v>80361.8</v>
      </c>
      <c r="H232" s="32"/>
      <c r="I232" s="32"/>
      <c r="J232" s="32">
        <f t="shared" si="61"/>
        <v>80361.8</v>
      </c>
      <c r="K232" s="32">
        <v>80361.8</v>
      </c>
      <c r="L232" s="32"/>
      <c r="M232" s="32"/>
      <c r="N232" s="32">
        <f t="shared" si="62"/>
        <v>80361.8</v>
      </c>
      <c r="O232" s="32">
        <v>80361.8</v>
      </c>
      <c r="P232" s="32"/>
      <c r="Q232" s="32"/>
      <c r="R232" s="32">
        <f t="shared" si="63"/>
        <v>81893</v>
      </c>
      <c r="S232" s="32">
        <v>81893</v>
      </c>
      <c r="T232" s="32"/>
      <c r="U232" s="32"/>
      <c r="V232" s="32">
        <f t="shared" si="64"/>
        <v>81893</v>
      </c>
      <c r="W232" s="32">
        <v>81893</v>
      </c>
      <c r="X232" s="32"/>
      <c r="Y232" s="32"/>
      <c r="Z232" s="32">
        <f t="shared" si="65"/>
        <v>81893</v>
      </c>
      <c r="AA232" s="32">
        <v>81893</v>
      </c>
      <c r="AB232" s="32"/>
      <c r="AC232" s="32"/>
      <c r="AD232" s="32">
        <f t="shared" si="66"/>
        <v>81893</v>
      </c>
      <c r="AE232" s="32">
        <v>81893</v>
      </c>
      <c r="AF232" s="32"/>
      <c r="AG232" s="32"/>
      <c r="AH232" s="32">
        <f t="shared" si="67"/>
        <v>81893</v>
      </c>
      <c r="AI232" s="32">
        <v>81893</v>
      </c>
      <c r="AJ232" s="32"/>
      <c r="AK232" s="32"/>
      <c r="AL232" s="32">
        <f t="shared" si="68"/>
        <v>0</v>
      </c>
      <c r="AM232" s="32"/>
      <c r="AN232" s="32"/>
      <c r="AO232" s="32"/>
    </row>
    <row r="233" spans="1:41" s="72" customFormat="1" ht="15.75" hidden="1" outlineLevel="1">
      <c r="A233" s="69"/>
      <c r="B233" s="29"/>
      <c r="C233" s="69"/>
      <c r="D233" s="70" t="s">
        <v>85</v>
      </c>
      <c r="E233" s="71" t="s">
        <v>86</v>
      </c>
      <c r="F233" s="32">
        <f t="shared" si="60"/>
        <v>62261.4</v>
      </c>
      <c r="G233" s="32">
        <v>62261.4</v>
      </c>
      <c r="H233" s="32"/>
      <c r="I233" s="32"/>
      <c r="J233" s="32">
        <f t="shared" si="61"/>
        <v>62261.4</v>
      </c>
      <c r="K233" s="32">
        <v>62261.4</v>
      </c>
      <c r="L233" s="32"/>
      <c r="M233" s="32"/>
      <c r="N233" s="32">
        <f t="shared" si="62"/>
        <v>62261.4</v>
      </c>
      <c r="O233" s="32">
        <v>62261.4</v>
      </c>
      <c r="P233" s="32"/>
      <c r="Q233" s="32"/>
      <c r="R233" s="32">
        <f t="shared" si="63"/>
        <v>73664</v>
      </c>
      <c r="S233" s="32">
        <v>73664</v>
      </c>
      <c r="T233" s="32"/>
      <c r="U233" s="32"/>
      <c r="V233" s="32">
        <f t="shared" si="64"/>
        <v>73664</v>
      </c>
      <c r="W233" s="32">
        <v>73664</v>
      </c>
      <c r="X233" s="32"/>
      <c r="Y233" s="32"/>
      <c r="Z233" s="32">
        <f t="shared" si="65"/>
        <v>73664</v>
      </c>
      <c r="AA233" s="32">
        <v>73664</v>
      </c>
      <c r="AB233" s="32"/>
      <c r="AC233" s="32"/>
      <c r="AD233" s="32">
        <f t="shared" si="66"/>
        <v>73664</v>
      </c>
      <c r="AE233" s="32">
        <v>73664</v>
      </c>
      <c r="AF233" s="32"/>
      <c r="AG233" s="32"/>
      <c r="AH233" s="32">
        <f t="shared" si="67"/>
        <v>73664</v>
      </c>
      <c r="AI233" s="32">
        <v>73664</v>
      </c>
      <c r="AJ233" s="32"/>
      <c r="AK233" s="32"/>
      <c r="AL233" s="32">
        <f t="shared" si="68"/>
        <v>0</v>
      </c>
      <c r="AM233" s="32"/>
      <c r="AN233" s="32"/>
      <c r="AO233" s="32"/>
    </row>
    <row r="234" spans="1:41" s="72" customFormat="1" ht="15.75" hidden="1" outlineLevel="1">
      <c r="A234" s="69"/>
      <c r="B234" s="29"/>
      <c r="C234" s="69"/>
      <c r="D234" s="70" t="s">
        <v>87</v>
      </c>
      <c r="E234" s="71" t="s">
        <v>88</v>
      </c>
      <c r="F234" s="32">
        <f t="shared" si="60"/>
        <v>1239.9000000000001</v>
      </c>
      <c r="G234" s="32">
        <v>1239.9000000000001</v>
      </c>
      <c r="H234" s="32"/>
      <c r="I234" s="32"/>
      <c r="J234" s="32">
        <f t="shared" si="61"/>
        <v>1239.9000000000001</v>
      </c>
      <c r="K234" s="32">
        <v>1239.9000000000001</v>
      </c>
      <c r="L234" s="32"/>
      <c r="M234" s="32"/>
      <c r="N234" s="32">
        <f t="shared" si="62"/>
        <v>1239.9000000000001</v>
      </c>
      <c r="O234" s="32">
        <v>1239.9000000000001</v>
      </c>
      <c r="P234" s="32"/>
      <c r="Q234" s="32"/>
      <c r="R234" s="32">
        <f t="shared" si="63"/>
        <v>450</v>
      </c>
      <c r="S234" s="32">
        <v>450</v>
      </c>
      <c r="T234" s="32"/>
      <c r="U234" s="32"/>
      <c r="V234" s="32">
        <f t="shared" si="64"/>
        <v>450</v>
      </c>
      <c r="W234" s="32">
        <v>450</v>
      </c>
      <c r="X234" s="32"/>
      <c r="Y234" s="32"/>
      <c r="Z234" s="32">
        <f t="shared" si="65"/>
        <v>450</v>
      </c>
      <c r="AA234" s="32">
        <v>450</v>
      </c>
      <c r="AB234" s="32"/>
      <c r="AC234" s="32"/>
      <c r="AD234" s="32">
        <f t="shared" si="66"/>
        <v>450</v>
      </c>
      <c r="AE234" s="32">
        <v>450</v>
      </c>
      <c r="AF234" s="32"/>
      <c r="AG234" s="32"/>
      <c r="AH234" s="32">
        <f t="shared" si="67"/>
        <v>450</v>
      </c>
      <c r="AI234" s="32">
        <v>450</v>
      </c>
      <c r="AJ234" s="32"/>
      <c r="AK234" s="32"/>
      <c r="AL234" s="32">
        <f t="shared" si="68"/>
        <v>0</v>
      </c>
      <c r="AM234" s="32"/>
      <c r="AN234" s="32"/>
      <c r="AO234" s="32"/>
    </row>
    <row r="235" spans="1:41" s="72" customFormat="1" ht="15.75" hidden="1" outlineLevel="1">
      <c r="A235" s="69"/>
      <c r="B235" s="29"/>
      <c r="C235" s="69"/>
      <c r="D235" s="70" t="s">
        <v>89</v>
      </c>
      <c r="E235" s="71" t="s">
        <v>90</v>
      </c>
      <c r="F235" s="32">
        <f t="shared" si="60"/>
        <v>513.20000000000005</v>
      </c>
      <c r="G235" s="32">
        <v>513.20000000000005</v>
      </c>
      <c r="H235" s="32"/>
      <c r="I235" s="32"/>
      <c r="J235" s="32">
        <f t="shared" si="61"/>
        <v>513.20000000000005</v>
      </c>
      <c r="K235" s="32">
        <v>513.20000000000005</v>
      </c>
      <c r="L235" s="32"/>
      <c r="M235" s="32"/>
      <c r="N235" s="32">
        <f t="shared" si="62"/>
        <v>513.20000000000005</v>
      </c>
      <c r="O235" s="32">
        <v>513.20000000000005</v>
      </c>
      <c r="P235" s="32"/>
      <c r="Q235" s="32"/>
      <c r="R235" s="32">
        <f t="shared" si="63"/>
        <v>762</v>
      </c>
      <c r="S235" s="32">
        <v>762</v>
      </c>
      <c r="T235" s="32"/>
      <c r="U235" s="32"/>
      <c r="V235" s="32">
        <f t="shared" si="64"/>
        <v>762</v>
      </c>
      <c r="W235" s="32">
        <v>762</v>
      </c>
      <c r="X235" s="32"/>
      <c r="Y235" s="32"/>
      <c r="Z235" s="32">
        <f t="shared" si="65"/>
        <v>762</v>
      </c>
      <c r="AA235" s="32">
        <v>762</v>
      </c>
      <c r="AB235" s="32"/>
      <c r="AC235" s="32"/>
      <c r="AD235" s="32">
        <f t="shared" si="66"/>
        <v>762</v>
      </c>
      <c r="AE235" s="32">
        <v>762</v>
      </c>
      <c r="AF235" s="32"/>
      <c r="AG235" s="32"/>
      <c r="AH235" s="32">
        <f t="shared" si="67"/>
        <v>762</v>
      </c>
      <c r="AI235" s="32">
        <v>762</v>
      </c>
      <c r="AJ235" s="32"/>
      <c r="AK235" s="32"/>
      <c r="AL235" s="32">
        <f t="shared" si="68"/>
        <v>0</v>
      </c>
      <c r="AM235" s="32"/>
      <c r="AN235" s="32"/>
      <c r="AO235" s="32"/>
    </row>
    <row r="236" spans="1:41" s="33" customFormat="1" ht="15.75" hidden="1" outlineLevel="1">
      <c r="A236" s="28"/>
      <c r="B236" s="29"/>
      <c r="C236" s="28"/>
      <c r="D236" s="28"/>
      <c r="E236" s="73" t="s">
        <v>32</v>
      </c>
      <c r="F236" s="31">
        <f t="shared" si="60"/>
        <v>750326</v>
      </c>
      <c r="G236" s="31"/>
      <c r="H236" s="31">
        <f>SUM(H237:H258)</f>
        <v>750326</v>
      </c>
      <c r="I236" s="31"/>
      <c r="J236" s="31">
        <f t="shared" si="61"/>
        <v>727955</v>
      </c>
      <c r="K236" s="31"/>
      <c r="L236" s="31">
        <f>SUM(L237:L258)</f>
        <v>727955</v>
      </c>
      <c r="M236" s="31"/>
      <c r="N236" s="31">
        <f t="shared" si="62"/>
        <v>728315</v>
      </c>
      <c r="O236" s="31"/>
      <c r="P236" s="31">
        <f>SUM(P237:P258)</f>
        <v>728315</v>
      </c>
      <c r="Q236" s="31"/>
      <c r="R236" s="31">
        <f t="shared" si="63"/>
        <v>780678</v>
      </c>
      <c r="S236" s="31"/>
      <c r="T236" s="31">
        <f>SUM(T237:T258)</f>
        <v>780678</v>
      </c>
      <c r="U236" s="31"/>
      <c r="V236" s="31">
        <f t="shared" si="64"/>
        <v>791458</v>
      </c>
      <c r="W236" s="31"/>
      <c r="X236" s="31">
        <f>SUM(X237:X258)</f>
        <v>791458</v>
      </c>
      <c r="Y236" s="31"/>
      <c r="Z236" s="31">
        <f t="shared" si="65"/>
        <v>805290</v>
      </c>
      <c r="AA236" s="31"/>
      <c r="AB236" s="31">
        <f>SUM(AB237:AB258)</f>
        <v>805290</v>
      </c>
      <c r="AC236" s="31"/>
      <c r="AD236" s="31">
        <f t="shared" si="66"/>
        <v>359197</v>
      </c>
      <c r="AE236" s="31"/>
      <c r="AF236" s="31">
        <f>SUM(AF237:AF258)</f>
        <v>359197</v>
      </c>
      <c r="AG236" s="31"/>
      <c r="AH236" s="31">
        <f t="shared" si="67"/>
        <v>357949</v>
      </c>
      <c r="AI236" s="31"/>
      <c r="AJ236" s="31">
        <f>SUM(AJ237:AJ258)</f>
        <v>357949</v>
      </c>
      <c r="AK236" s="31"/>
      <c r="AL236" s="31">
        <f t="shared" si="68"/>
        <v>352377</v>
      </c>
      <c r="AM236" s="31"/>
      <c r="AN236" s="31">
        <f>SUM(AN237:AN258)</f>
        <v>352377</v>
      </c>
      <c r="AO236" s="31"/>
    </row>
    <row r="237" spans="1:41" s="72" customFormat="1" ht="15.75" hidden="1" outlineLevel="1">
      <c r="A237" s="69"/>
      <c r="B237" s="29"/>
      <c r="C237" s="69"/>
      <c r="D237" s="70" t="s">
        <v>54</v>
      </c>
      <c r="E237" s="71" t="s">
        <v>55</v>
      </c>
      <c r="F237" s="32">
        <f t="shared" si="60"/>
        <v>375870</v>
      </c>
      <c r="G237" s="32"/>
      <c r="H237" s="32">
        <v>375870</v>
      </c>
      <c r="I237" s="32"/>
      <c r="J237" s="32">
        <f t="shared" si="61"/>
        <v>345383</v>
      </c>
      <c r="K237" s="32"/>
      <c r="L237" s="32">
        <v>345383</v>
      </c>
      <c r="M237" s="32"/>
      <c r="N237" s="32">
        <f t="shared" si="62"/>
        <v>345666</v>
      </c>
      <c r="O237" s="32"/>
      <c r="P237" s="32">
        <v>345666</v>
      </c>
      <c r="Q237" s="32"/>
      <c r="R237" s="32">
        <f t="shared" si="63"/>
        <v>393196</v>
      </c>
      <c r="S237" s="32"/>
      <c r="T237" s="32">
        <v>393196</v>
      </c>
      <c r="U237" s="32"/>
      <c r="V237" s="32">
        <f t="shared" si="64"/>
        <v>395249</v>
      </c>
      <c r="W237" s="32"/>
      <c r="X237" s="32">
        <v>395249</v>
      </c>
      <c r="Y237" s="32"/>
      <c r="Z237" s="32">
        <f t="shared" si="65"/>
        <v>396253</v>
      </c>
      <c r="AA237" s="32"/>
      <c r="AB237" s="32">
        <v>396253</v>
      </c>
      <c r="AC237" s="32"/>
      <c r="AD237" s="32">
        <f t="shared" si="66"/>
        <v>134943</v>
      </c>
      <c r="AE237" s="32"/>
      <c r="AF237" s="45">
        <v>134943</v>
      </c>
      <c r="AG237" s="32"/>
      <c r="AH237" s="32">
        <f t="shared" si="67"/>
        <v>133780</v>
      </c>
      <c r="AI237" s="32"/>
      <c r="AJ237" s="32">
        <v>133780</v>
      </c>
      <c r="AK237" s="32"/>
      <c r="AL237" s="32">
        <f t="shared" si="68"/>
        <v>132776</v>
      </c>
      <c r="AM237" s="32"/>
      <c r="AN237" s="32">
        <v>132776</v>
      </c>
      <c r="AO237" s="32"/>
    </row>
    <row r="238" spans="1:41" s="72" customFormat="1" ht="15.75" hidden="1" outlineLevel="1">
      <c r="A238" s="69"/>
      <c r="B238" s="29"/>
      <c r="C238" s="69"/>
      <c r="D238" s="70" t="s">
        <v>56</v>
      </c>
      <c r="E238" s="71" t="s">
        <v>57</v>
      </c>
      <c r="F238" s="32">
        <f t="shared" si="60"/>
        <v>18857</v>
      </c>
      <c r="G238" s="32"/>
      <c r="H238" s="32">
        <v>18857</v>
      </c>
      <c r="I238" s="32"/>
      <c r="J238" s="32">
        <f t="shared" si="61"/>
        <v>18883</v>
      </c>
      <c r="K238" s="32"/>
      <c r="L238" s="32">
        <v>18883</v>
      </c>
      <c r="M238" s="32"/>
      <c r="N238" s="32">
        <f t="shared" si="62"/>
        <v>18883</v>
      </c>
      <c r="O238" s="32"/>
      <c r="P238" s="32">
        <v>18883</v>
      </c>
      <c r="Q238" s="32"/>
      <c r="R238" s="32">
        <f t="shared" si="63"/>
        <v>21243</v>
      </c>
      <c r="S238" s="32"/>
      <c r="T238" s="32">
        <v>21243</v>
      </c>
      <c r="U238" s="32"/>
      <c r="V238" s="32">
        <f t="shared" si="64"/>
        <v>21278</v>
      </c>
      <c r="W238" s="32"/>
      <c r="X238" s="32">
        <v>21278</v>
      </c>
      <c r="Y238" s="32"/>
      <c r="Z238" s="32">
        <f t="shared" si="65"/>
        <v>21278</v>
      </c>
      <c r="AA238" s="32"/>
      <c r="AB238" s="32">
        <v>21278</v>
      </c>
      <c r="AC238" s="32"/>
      <c r="AD238" s="32">
        <f t="shared" si="66"/>
        <v>155973</v>
      </c>
      <c r="AE238" s="32"/>
      <c r="AF238" s="45">
        <v>155973</v>
      </c>
      <c r="AG238" s="32"/>
      <c r="AH238" s="32">
        <f t="shared" si="67"/>
        <v>156221</v>
      </c>
      <c r="AI238" s="32"/>
      <c r="AJ238" s="32">
        <v>156221</v>
      </c>
      <c r="AK238" s="32"/>
      <c r="AL238" s="32">
        <f t="shared" si="68"/>
        <v>156221</v>
      </c>
      <c r="AM238" s="32"/>
      <c r="AN238" s="32">
        <v>156221</v>
      </c>
      <c r="AO238" s="32"/>
    </row>
    <row r="239" spans="1:41" s="72" customFormat="1" ht="15.75" hidden="1" outlineLevel="1">
      <c r="A239" s="69"/>
      <c r="B239" s="29"/>
      <c r="C239" s="69"/>
      <c r="D239" s="70" t="s">
        <v>58</v>
      </c>
      <c r="E239" s="71" t="s">
        <v>59</v>
      </c>
      <c r="F239" s="32">
        <f t="shared" si="60"/>
        <v>66199</v>
      </c>
      <c r="G239" s="32"/>
      <c r="H239" s="32">
        <v>66199</v>
      </c>
      <c r="I239" s="32"/>
      <c r="J239" s="32">
        <f t="shared" si="61"/>
        <v>57442</v>
      </c>
      <c r="K239" s="32"/>
      <c r="L239" s="32">
        <v>57442</v>
      </c>
      <c r="M239" s="32"/>
      <c r="N239" s="32">
        <f t="shared" si="62"/>
        <v>57489</v>
      </c>
      <c r="O239" s="32"/>
      <c r="P239" s="32">
        <v>57489</v>
      </c>
      <c r="Q239" s="32"/>
      <c r="R239" s="32">
        <f t="shared" si="63"/>
        <v>65731</v>
      </c>
      <c r="S239" s="32"/>
      <c r="T239" s="32">
        <v>65731</v>
      </c>
      <c r="U239" s="32"/>
      <c r="V239" s="32">
        <f t="shared" si="64"/>
        <v>66070</v>
      </c>
      <c r="W239" s="32"/>
      <c r="X239" s="32">
        <v>66070</v>
      </c>
      <c r="Y239" s="32"/>
      <c r="Z239" s="32">
        <f t="shared" si="65"/>
        <v>66230</v>
      </c>
      <c r="AA239" s="32"/>
      <c r="AB239" s="32">
        <v>66230</v>
      </c>
      <c r="AC239" s="32"/>
      <c r="AD239" s="32">
        <f t="shared" si="66"/>
        <v>22935</v>
      </c>
      <c r="AE239" s="32"/>
      <c r="AF239" s="45">
        <v>22935</v>
      </c>
      <c r="AG239" s="32"/>
      <c r="AH239" s="32">
        <f t="shared" si="67"/>
        <v>22743</v>
      </c>
      <c r="AI239" s="32"/>
      <c r="AJ239" s="32">
        <v>22743</v>
      </c>
      <c r="AK239" s="32"/>
      <c r="AL239" s="32">
        <f t="shared" si="68"/>
        <v>22583</v>
      </c>
      <c r="AM239" s="32"/>
      <c r="AN239" s="32">
        <v>22583</v>
      </c>
      <c r="AO239" s="32"/>
    </row>
    <row r="240" spans="1:41" s="72" customFormat="1" ht="15.75" hidden="1" outlineLevel="1">
      <c r="A240" s="69"/>
      <c r="B240" s="29"/>
      <c r="C240" s="69"/>
      <c r="D240" s="47" t="s">
        <v>60</v>
      </c>
      <c r="E240" s="48"/>
      <c r="F240" s="32">
        <f t="shared" si="60"/>
        <v>0</v>
      </c>
      <c r="G240" s="32"/>
      <c r="H240" s="32"/>
      <c r="I240" s="32"/>
      <c r="J240" s="32">
        <f t="shared" si="61"/>
        <v>18215</v>
      </c>
      <c r="K240" s="32"/>
      <c r="L240" s="32">
        <v>18215</v>
      </c>
      <c r="M240" s="32"/>
      <c r="N240" s="32">
        <f t="shared" si="62"/>
        <v>18215</v>
      </c>
      <c r="O240" s="32"/>
      <c r="P240" s="32">
        <v>18215</v>
      </c>
      <c r="Q240" s="32"/>
      <c r="R240" s="32">
        <f t="shared" si="63"/>
        <v>20724</v>
      </c>
      <c r="S240" s="32"/>
      <c r="T240" s="32">
        <v>20724</v>
      </c>
      <c r="U240" s="32"/>
      <c r="V240" s="32">
        <f t="shared" si="64"/>
        <v>20828</v>
      </c>
      <c r="W240" s="32"/>
      <c r="X240" s="32">
        <v>20828</v>
      </c>
      <c r="Y240" s="32"/>
      <c r="Z240" s="32">
        <f t="shared" si="65"/>
        <v>20878</v>
      </c>
      <c r="AA240" s="32"/>
      <c r="AB240" s="32">
        <v>20878</v>
      </c>
      <c r="AC240" s="32"/>
      <c r="AD240" s="32">
        <f t="shared" si="66"/>
        <v>14546</v>
      </c>
      <c r="AE240" s="32"/>
      <c r="AF240" s="45">
        <v>14546</v>
      </c>
      <c r="AG240" s="32"/>
      <c r="AH240" s="32">
        <f t="shared" si="67"/>
        <v>14497</v>
      </c>
      <c r="AI240" s="32"/>
      <c r="AJ240" s="32">
        <v>14497</v>
      </c>
      <c r="AK240" s="32"/>
      <c r="AL240" s="32">
        <f t="shared" si="68"/>
        <v>14447</v>
      </c>
      <c r="AM240" s="32"/>
      <c r="AN240" s="32">
        <v>14447</v>
      </c>
      <c r="AO240" s="32"/>
    </row>
    <row r="241" spans="1:41" s="72" customFormat="1" ht="15.75" hidden="1" outlineLevel="1">
      <c r="A241" s="69"/>
      <c r="B241" s="29"/>
      <c r="C241" s="69"/>
      <c r="D241" s="70" t="s">
        <v>61</v>
      </c>
      <c r="E241" s="71" t="s">
        <v>62</v>
      </c>
      <c r="F241" s="32">
        <f t="shared" si="60"/>
        <v>21312</v>
      </c>
      <c r="G241" s="32"/>
      <c r="H241" s="32">
        <v>21312</v>
      </c>
      <c r="I241" s="32"/>
      <c r="J241" s="32">
        <f t="shared" si="61"/>
        <v>19667</v>
      </c>
      <c r="K241" s="32"/>
      <c r="L241" s="32">
        <v>19667</v>
      </c>
      <c r="M241" s="32"/>
      <c r="N241" s="32">
        <f t="shared" si="62"/>
        <v>19682</v>
      </c>
      <c r="O241" s="32"/>
      <c r="P241" s="32">
        <v>19682</v>
      </c>
      <c r="Q241" s="32"/>
      <c r="R241" s="32">
        <f t="shared" si="63"/>
        <v>22311</v>
      </c>
      <c r="S241" s="32"/>
      <c r="T241" s="32">
        <v>22311</v>
      </c>
      <c r="U241" s="32"/>
      <c r="V241" s="32">
        <f t="shared" si="64"/>
        <v>22421</v>
      </c>
      <c r="W241" s="32"/>
      <c r="X241" s="32">
        <v>22421</v>
      </c>
      <c r="Y241" s="32"/>
      <c r="Z241" s="32">
        <f t="shared" si="65"/>
        <v>22473</v>
      </c>
      <c r="AA241" s="32"/>
      <c r="AB241" s="32">
        <v>22473</v>
      </c>
      <c r="AC241" s="32"/>
      <c r="AD241" s="32">
        <f t="shared" si="66"/>
        <v>15778</v>
      </c>
      <c r="AE241" s="32"/>
      <c r="AF241" s="45">
        <v>15778</v>
      </c>
      <c r="AG241" s="32"/>
      <c r="AH241" s="32">
        <f t="shared" si="67"/>
        <v>15731</v>
      </c>
      <c r="AI241" s="32"/>
      <c r="AJ241" s="32">
        <v>15731</v>
      </c>
      <c r="AK241" s="32"/>
      <c r="AL241" s="32">
        <f t="shared" si="68"/>
        <v>15679</v>
      </c>
      <c r="AM241" s="32"/>
      <c r="AN241" s="32">
        <v>15679</v>
      </c>
      <c r="AO241" s="32"/>
    </row>
    <row r="242" spans="1:41" s="72" customFormat="1" ht="31.5" hidden="1" outlineLevel="1">
      <c r="A242" s="69"/>
      <c r="B242" s="29"/>
      <c r="C242" s="69"/>
      <c r="D242" s="70" t="s">
        <v>63</v>
      </c>
      <c r="E242" s="71" t="s">
        <v>64</v>
      </c>
      <c r="F242" s="32">
        <f t="shared" si="60"/>
        <v>12432</v>
      </c>
      <c r="G242" s="32"/>
      <c r="H242" s="32">
        <v>12432</v>
      </c>
      <c r="I242" s="32"/>
      <c r="J242" s="32">
        <f t="shared" si="61"/>
        <v>11472</v>
      </c>
      <c r="K242" s="32"/>
      <c r="L242" s="32">
        <v>11472</v>
      </c>
      <c r="M242" s="32"/>
      <c r="N242" s="32">
        <f t="shared" si="62"/>
        <v>11481</v>
      </c>
      <c r="O242" s="32"/>
      <c r="P242" s="32">
        <v>11481</v>
      </c>
      <c r="Q242" s="32"/>
      <c r="R242" s="32">
        <f t="shared" si="63"/>
        <v>13014</v>
      </c>
      <c r="S242" s="32"/>
      <c r="T242" s="32">
        <v>13014</v>
      </c>
      <c r="U242" s="32"/>
      <c r="V242" s="32">
        <f t="shared" si="64"/>
        <v>13079</v>
      </c>
      <c r="W242" s="32"/>
      <c r="X242" s="32">
        <v>13079</v>
      </c>
      <c r="Y242" s="32"/>
      <c r="Z242" s="32">
        <f t="shared" si="65"/>
        <v>13110</v>
      </c>
      <c r="AA242" s="32"/>
      <c r="AB242" s="32">
        <v>13110</v>
      </c>
      <c r="AC242" s="32"/>
      <c r="AD242" s="32">
        <f t="shared" si="66"/>
        <v>9204</v>
      </c>
      <c r="AE242" s="32"/>
      <c r="AF242" s="45">
        <v>9204</v>
      </c>
      <c r="AG242" s="32"/>
      <c r="AH242" s="32">
        <f t="shared" si="67"/>
        <v>9177</v>
      </c>
      <c r="AI242" s="32"/>
      <c r="AJ242" s="32">
        <v>9177</v>
      </c>
      <c r="AK242" s="32"/>
      <c r="AL242" s="32">
        <f t="shared" si="68"/>
        <v>9146</v>
      </c>
      <c r="AM242" s="32"/>
      <c r="AN242" s="32">
        <v>9146</v>
      </c>
      <c r="AO242" s="32"/>
    </row>
    <row r="243" spans="1:41" s="72" customFormat="1" ht="15.75" hidden="1" outlineLevel="1">
      <c r="A243" s="69"/>
      <c r="B243" s="29"/>
      <c r="C243" s="69"/>
      <c r="D243" s="70" t="s">
        <v>65</v>
      </c>
      <c r="E243" s="71" t="s">
        <v>66</v>
      </c>
      <c r="F243" s="32">
        <f t="shared" si="60"/>
        <v>581</v>
      </c>
      <c r="G243" s="32"/>
      <c r="H243" s="32">
        <v>581</v>
      </c>
      <c r="I243" s="32"/>
      <c r="J243" s="32">
        <f t="shared" si="61"/>
        <v>581</v>
      </c>
      <c r="K243" s="32"/>
      <c r="L243" s="32">
        <v>581</v>
      </c>
      <c r="M243" s="32"/>
      <c r="N243" s="32">
        <f t="shared" si="62"/>
        <v>581</v>
      </c>
      <c r="O243" s="32"/>
      <c r="P243" s="32">
        <v>581</v>
      </c>
      <c r="Q243" s="32"/>
      <c r="R243" s="32">
        <f t="shared" si="63"/>
        <v>462</v>
      </c>
      <c r="S243" s="32"/>
      <c r="T243" s="32">
        <v>462</v>
      </c>
      <c r="U243" s="32"/>
      <c r="V243" s="32">
        <f t="shared" si="64"/>
        <v>484</v>
      </c>
      <c r="W243" s="32"/>
      <c r="X243" s="32">
        <v>484</v>
      </c>
      <c r="Y243" s="32"/>
      <c r="Z243" s="32">
        <f t="shared" si="65"/>
        <v>506</v>
      </c>
      <c r="AA243" s="32"/>
      <c r="AB243" s="32">
        <v>506</v>
      </c>
      <c r="AC243" s="32"/>
      <c r="AD243" s="32">
        <f t="shared" si="66"/>
        <v>0</v>
      </c>
      <c r="AE243" s="32"/>
      <c r="AF243" s="45"/>
      <c r="AG243" s="32"/>
      <c r="AH243" s="32">
        <f t="shared" si="67"/>
        <v>0</v>
      </c>
      <c r="AI243" s="32"/>
      <c r="AJ243" s="32"/>
      <c r="AK243" s="32"/>
      <c r="AL243" s="32">
        <f t="shared" si="68"/>
        <v>0</v>
      </c>
      <c r="AM243" s="32"/>
      <c r="AN243" s="32"/>
      <c r="AO243" s="32"/>
    </row>
    <row r="244" spans="1:41" s="72" customFormat="1" ht="31.5" hidden="1" outlineLevel="1">
      <c r="A244" s="69"/>
      <c r="B244" s="29"/>
      <c r="C244" s="69"/>
      <c r="D244" s="70" t="s">
        <v>67</v>
      </c>
      <c r="E244" s="71" t="s">
        <v>68</v>
      </c>
      <c r="F244" s="32">
        <f t="shared" si="60"/>
        <v>5921</v>
      </c>
      <c r="G244" s="32"/>
      <c r="H244" s="32">
        <v>5921</v>
      </c>
      <c r="I244" s="32"/>
      <c r="J244" s="32">
        <f t="shared" si="61"/>
        <v>7325</v>
      </c>
      <c r="K244" s="32"/>
      <c r="L244" s="32">
        <v>7325</v>
      </c>
      <c r="M244" s="32"/>
      <c r="N244" s="32">
        <f t="shared" si="62"/>
        <v>7331</v>
      </c>
      <c r="O244" s="32"/>
      <c r="P244" s="32">
        <v>7331</v>
      </c>
      <c r="Q244" s="32"/>
      <c r="R244" s="32">
        <f t="shared" si="63"/>
        <v>8329</v>
      </c>
      <c r="S244" s="32"/>
      <c r="T244" s="32">
        <v>8329</v>
      </c>
      <c r="U244" s="32"/>
      <c r="V244" s="32">
        <f t="shared" si="64"/>
        <v>8370</v>
      </c>
      <c r="W244" s="32"/>
      <c r="X244" s="32">
        <v>8370</v>
      </c>
      <c r="Y244" s="32"/>
      <c r="Z244" s="32">
        <f t="shared" si="65"/>
        <v>12645</v>
      </c>
      <c r="AA244" s="32"/>
      <c r="AB244" s="32">
        <v>12645</v>
      </c>
      <c r="AC244" s="32"/>
      <c r="AD244" s="32">
        <f t="shared" si="66"/>
        <v>5818</v>
      </c>
      <c r="AE244" s="32"/>
      <c r="AF244" s="45">
        <v>5818</v>
      </c>
      <c r="AG244" s="32"/>
      <c r="AH244" s="32">
        <f t="shared" si="67"/>
        <v>5800</v>
      </c>
      <c r="AI244" s="32"/>
      <c r="AJ244" s="32">
        <v>5800</v>
      </c>
      <c r="AK244" s="32"/>
      <c r="AL244" s="32">
        <f t="shared" si="68"/>
        <v>1525</v>
      </c>
      <c r="AM244" s="32"/>
      <c r="AN244" s="32">
        <v>1525</v>
      </c>
      <c r="AO244" s="32"/>
    </row>
    <row r="245" spans="1:41" s="72" customFormat="1" ht="31.5" hidden="1" outlineLevel="1">
      <c r="A245" s="69"/>
      <c r="B245" s="29"/>
      <c r="C245" s="69"/>
      <c r="D245" s="70" t="s">
        <v>29</v>
      </c>
      <c r="E245" s="71" t="s">
        <v>30</v>
      </c>
      <c r="F245" s="32">
        <f t="shared" si="60"/>
        <v>0</v>
      </c>
      <c r="G245" s="32"/>
      <c r="H245" s="32"/>
      <c r="I245" s="32"/>
      <c r="J245" s="32">
        <f t="shared" si="61"/>
        <v>0</v>
      </c>
      <c r="K245" s="32"/>
      <c r="L245" s="32"/>
      <c r="M245" s="32"/>
      <c r="N245" s="32">
        <f t="shared" si="62"/>
        <v>0</v>
      </c>
      <c r="O245" s="32"/>
      <c r="P245" s="32"/>
      <c r="Q245" s="32"/>
      <c r="R245" s="32">
        <f t="shared" si="63"/>
        <v>0</v>
      </c>
      <c r="S245" s="32"/>
      <c r="T245" s="32"/>
      <c r="U245" s="32"/>
      <c r="V245" s="32">
        <f t="shared" si="64"/>
        <v>0</v>
      </c>
      <c r="W245" s="32"/>
      <c r="X245" s="32"/>
      <c r="Y245" s="32"/>
      <c r="Z245" s="32">
        <f t="shared" si="65"/>
        <v>0</v>
      </c>
      <c r="AA245" s="32"/>
      <c r="AB245" s="32"/>
      <c r="AC245" s="32"/>
      <c r="AD245" s="32">
        <f t="shared" si="66"/>
        <v>0</v>
      </c>
      <c r="AE245" s="32"/>
      <c r="AF245" s="32"/>
      <c r="AG245" s="32"/>
      <c r="AH245" s="32">
        <f t="shared" si="67"/>
        <v>0</v>
      </c>
      <c r="AI245" s="32"/>
      <c r="AJ245" s="32"/>
      <c r="AK245" s="32"/>
      <c r="AL245" s="32">
        <f t="shared" si="68"/>
        <v>0</v>
      </c>
      <c r="AM245" s="32"/>
      <c r="AN245" s="32"/>
      <c r="AO245" s="32"/>
    </row>
    <row r="246" spans="1:41" s="72" customFormat="1" ht="15.75" hidden="1" outlineLevel="1">
      <c r="A246" s="69"/>
      <c r="B246" s="29"/>
      <c r="C246" s="69"/>
      <c r="D246" s="70" t="s">
        <v>69</v>
      </c>
      <c r="E246" s="71" t="s">
        <v>70</v>
      </c>
      <c r="F246" s="32">
        <f t="shared" si="60"/>
        <v>0</v>
      </c>
      <c r="G246" s="32"/>
      <c r="H246" s="32"/>
      <c r="I246" s="32"/>
      <c r="J246" s="32">
        <f t="shared" si="61"/>
        <v>0</v>
      </c>
      <c r="K246" s="32"/>
      <c r="L246" s="32"/>
      <c r="M246" s="32"/>
      <c r="N246" s="32">
        <f t="shared" si="62"/>
        <v>0</v>
      </c>
      <c r="O246" s="32"/>
      <c r="P246" s="32"/>
      <c r="Q246" s="32"/>
      <c r="R246" s="32">
        <f t="shared" si="63"/>
        <v>0</v>
      </c>
      <c r="S246" s="32"/>
      <c r="T246" s="32"/>
      <c r="U246" s="32"/>
      <c r="V246" s="32">
        <f t="shared" si="64"/>
        <v>0</v>
      </c>
      <c r="W246" s="32"/>
      <c r="X246" s="32"/>
      <c r="Y246" s="32"/>
      <c r="Z246" s="32">
        <f t="shared" si="65"/>
        <v>0</v>
      </c>
      <c r="AA246" s="32"/>
      <c r="AB246" s="32"/>
      <c r="AC246" s="32"/>
      <c r="AD246" s="32">
        <f t="shared" si="66"/>
        <v>0</v>
      </c>
      <c r="AE246" s="32"/>
      <c r="AF246" s="32"/>
      <c r="AG246" s="32"/>
      <c r="AH246" s="32">
        <f t="shared" si="67"/>
        <v>0</v>
      </c>
      <c r="AI246" s="32"/>
      <c r="AJ246" s="32"/>
      <c r="AK246" s="32"/>
      <c r="AL246" s="32">
        <f t="shared" si="68"/>
        <v>0</v>
      </c>
      <c r="AM246" s="32"/>
      <c r="AN246" s="32"/>
      <c r="AO246" s="32"/>
    </row>
    <row r="247" spans="1:41" s="72" customFormat="1" ht="31.5" hidden="1" outlineLevel="1">
      <c r="A247" s="69"/>
      <c r="B247" s="29"/>
      <c r="C247" s="69"/>
      <c r="D247" s="70" t="s">
        <v>71</v>
      </c>
      <c r="E247" s="71" t="s">
        <v>72</v>
      </c>
      <c r="F247" s="32">
        <f t="shared" si="60"/>
        <v>0</v>
      </c>
      <c r="G247" s="32"/>
      <c r="H247" s="32"/>
      <c r="I247" s="32"/>
      <c r="J247" s="32">
        <f t="shared" si="61"/>
        <v>0</v>
      </c>
      <c r="K247" s="32"/>
      <c r="L247" s="32"/>
      <c r="M247" s="32"/>
      <c r="N247" s="32">
        <f t="shared" si="62"/>
        <v>0</v>
      </c>
      <c r="O247" s="32"/>
      <c r="P247" s="32"/>
      <c r="Q247" s="32"/>
      <c r="R247" s="32">
        <f t="shared" si="63"/>
        <v>0</v>
      </c>
      <c r="S247" s="32"/>
      <c r="T247" s="32"/>
      <c r="U247" s="32"/>
      <c r="V247" s="32">
        <f t="shared" si="64"/>
        <v>0</v>
      </c>
      <c r="W247" s="32"/>
      <c r="X247" s="32"/>
      <c r="Y247" s="32"/>
      <c r="Z247" s="32">
        <f t="shared" si="65"/>
        <v>0</v>
      </c>
      <c r="AA247" s="32"/>
      <c r="AB247" s="32"/>
      <c r="AC247" s="32"/>
      <c r="AD247" s="32">
        <f t="shared" si="66"/>
        <v>0</v>
      </c>
      <c r="AE247" s="32"/>
      <c r="AF247" s="32"/>
      <c r="AG247" s="32"/>
      <c r="AH247" s="32">
        <f t="shared" si="67"/>
        <v>0</v>
      </c>
      <c r="AI247" s="32"/>
      <c r="AJ247" s="32"/>
      <c r="AK247" s="32"/>
      <c r="AL247" s="32">
        <f t="shared" si="68"/>
        <v>0</v>
      </c>
      <c r="AM247" s="32"/>
      <c r="AN247" s="32"/>
      <c r="AO247" s="32"/>
    </row>
    <row r="248" spans="1:41" s="72" customFormat="1" ht="47.25" hidden="1" outlineLevel="1">
      <c r="A248" s="69"/>
      <c r="B248" s="29"/>
      <c r="C248" s="69"/>
      <c r="D248" s="70" t="s">
        <v>73</v>
      </c>
      <c r="E248" s="71" t="s">
        <v>74</v>
      </c>
      <c r="F248" s="32">
        <f t="shared" si="60"/>
        <v>0</v>
      </c>
      <c r="G248" s="32"/>
      <c r="H248" s="32"/>
      <c r="I248" s="32"/>
      <c r="J248" s="32">
        <f t="shared" si="61"/>
        <v>0</v>
      </c>
      <c r="K248" s="32"/>
      <c r="L248" s="32"/>
      <c r="M248" s="32"/>
      <c r="N248" s="32">
        <f t="shared" si="62"/>
        <v>0</v>
      </c>
      <c r="O248" s="32"/>
      <c r="P248" s="32"/>
      <c r="Q248" s="32"/>
      <c r="R248" s="32">
        <f t="shared" si="63"/>
        <v>0</v>
      </c>
      <c r="S248" s="32"/>
      <c r="T248" s="32"/>
      <c r="U248" s="32"/>
      <c r="V248" s="32">
        <f t="shared" si="64"/>
        <v>0</v>
      </c>
      <c r="W248" s="32"/>
      <c r="X248" s="32"/>
      <c r="Y248" s="32"/>
      <c r="Z248" s="32">
        <f t="shared" si="65"/>
        <v>0</v>
      </c>
      <c r="AA248" s="32"/>
      <c r="AB248" s="32"/>
      <c r="AC248" s="32"/>
      <c r="AD248" s="32">
        <f t="shared" si="66"/>
        <v>0</v>
      </c>
      <c r="AE248" s="32"/>
      <c r="AF248" s="32"/>
      <c r="AG248" s="32"/>
      <c r="AH248" s="32">
        <f t="shared" si="67"/>
        <v>0</v>
      </c>
      <c r="AI248" s="32"/>
      <c r="AJ248" s="32"/>
      <c r="AK248" s="32"/>
      <c r="AL248" s="32">
        <f t="shared" si="68"/>
        <v>0</v>
      </c>
      <c r="AM248" s="32"/>
      <c r="AN248" s="32"/>
      <c r="AO248" s="32"/>
    </row>
    <row r="249" spans="1:41" s="72" customFormat="1" ht="31.5" hidden="1" outlineLevel="1">
      <c r="A249" s="69"/>
      <c r="B249" s="29"/>
      <c r="C249" s="69"/>
      <c r="D249" s="70" t="s">
        <v>75</v>
      </c>
      <c r="E249" s="71" t="s">
        <v>76</v>
      </c>
      <c r="F249" s="32">
        <f t="shared" si="60"/>
        <v>10104</v>
      </c>
      <c r="G249" s="32"/>
      <c r="H249" s="32">
        <v>10104</v>
      </c>
      <c r="I249" s="32"/>
      <c r="J249" s="32">
        <f t="shared" si="61"/>
        <v>10104</v>
      </c>
      <c r="K249" s="32"/>
      <c r="L249" s="32">
        <v>10104</v>
      </c>
      <c r="M249" s="32"/>
      <c r="N249" s="32">
        <f t="shared" si="62"/>
        <v>10104</v>
      </c>
      <c r="O249" s="32"/>
      <c r="P249" s="32">
        <v>10104</v>
      </c>
      <c r="Q249" s="32"/>
      <c r="R249" s="32">
        <f t="shared" si="63"/>
        <v>15695</v>
      </c>
      <c r="S249" s="32"/>
      <c r="T249" s="32">
        <v>15695</v>
      </c>
      <c r="U249" s="32"/>
      <c r="V249" s="32">
        <f t="shared" si="64"/>
        <v>15997</v>
      </c>
      <c r="W249" s="32"/>
      <c r="X249" s="32">
        <v>15997</v>
      </c>
      <c r="Y249" s="32"/>
      <c r="Z249" s="32">
        <f t="shared" si="65"/>
        <v>16257</v>
      </c>
      <c r="AA249" s="32"/>
      <c r="AB249" s="32">
        <v>16257</v>
      </c>
      <c r="AC249" s="32"/>
      <c r="AD249" s="32">
        <f t="shared" si="66"/>
        <v>0</v>
      </c>
      <c r="AE249" s="32"/>
      <c r="AF249" s="32"/>
      <c r="AG249" s="32"/>
      <c r="AH249" s="32">
        <f t="shared" si="67"/>
        <v>0</v>
      </c>
      <c r="AI249" s="32"/>
      <c r="AJ249" s="32"/>
      <c r="AK249" s="32"/>
      <c r="AL249" s="32">
        <f t="shared" si="68"/>
        <v>0</v>
      </c>
      <c r="AM249" s="32"/>
      <c r="AN249" s="32"/>
      <c r="AO249" s="32"/>
    </row>
    <row r="250" spans="1:41" s="72" customFormat="1" ht="15.75" hidden="1" outlineLevel="1">
      <c r="A250" s="69"/>
      <c r="B250" s="29"/>
      <c r="C250" s="69"/>
      <c r="D250" s="70" t="s">
        <v>77</v>
      </c>
      <c r="E250" s="71" t="s">
        <v>39</v>
      </c>
      <c r="F250" s="32">
        <f t="shared" si="60"/>
        <v>15112</v>
      </c>
      <c r="G250" s="32"/>
      <c r="H250" s="32">
        <v>15112</v>
      </c>
      <c r="I250" s="32"/>
      <c r="J250" s="32">
        <f t="shared" si="61"/>
        <v>14994</v>
      </c>
      <c r="K250" s="32"/>
      <c r="L250" s="32">
        <v>14994</v>
      </c>
      <c r="M250" s="32"/>
      <c r="N250" s="32">
        <f t="shared" si="62"/>
        <v>14994</v>
      </c>
      <c r="O250" s="32"/>
      <c r="P250" s="32">
        <v>14994</v>
      </c>
      <c r="Q250" s="32"/>
      <c r="R250" s="32">
        <f t="shared" si="63"/>
        <v>13676</v>
      </c>
      <c r="S250" s="32"/>
      <c r="T250" s="32">
        <v>13676</v>
      </c>
      <c r="U250" s="32"/>
      <c r="V250" s="32">
        <f t="shared" si="64"/>
        <v>14162</v>
      </c>
      <c r="W250" s="32"/>
      <c r="X250" s="32">
        <v>14162</v>
      </c>
      <c r="Y250" s="32"/>
      <c r="Z250" s="32">
        <f t="shared" si="65"/>
        <v>14664</v>
      </c>
      <c r="AA250" s="32"/>
      <c r="AB250" s="32">
        <v>14664</v>
      </c>
      <c r="AC250" s="32"/>
      <c r="AD250" s="32">
        <f t="shared" si="66"/>
        <v>0</v>
      </c>
      <c r="AE250" s="32"/>
      <c r="AF250" s="32"/>
      <c r="AG250" s="32"/>
      <c r="AH250" s="32">
        <f t="shared" si="67"/>
        <v>0</v>
      </c>
      <c r="AI250" s="32"/>
      <c r="AJ250" s="32"/>
      <c r="AK250" s="32"/>
      <c r="AL250" s="32">
        <f t="shared" si="68"/>
        <v>0</v>
      </c>
      <c r="AM250" s="32"/>
      <c r="AN250" s="32"/>
      <c r="AO250" s="32"/>
    </row>
    <row r="251" spans="1:41" s="72" customFormat="1" ht="15.75" hidden="1" outlineLevel="1">
      <c r="A251" s="69"/>
      <c r="B251" s="29"/>
      <c r="C251" s="69"/>
      <c r="D251" s="70" t="s">
        <v>78</v>
      </c>
      <c r="E251" s="71" t="s">
        <v>79</v>
      </c>
      <c r="F251" s="32">
        <f t="shared" si="60"/>
        <v>42890</v>
      </c>
      <c r="G251" s="32"/>
      <c r="H251" s="32">
        <v>42890</v>
      </c>
      <c r="I251" s="32"/>
      <c r="J251" s="32">
        <f t="shared" si="61"/>
        <v>42890</v>
      </c>
      <c r="K251" s="32"/>
      <c r="L251" s="32">
        <v>42890</v>
      </c>
      <c r="M251" s="32"/>
      <c r="N251" s="32">
        <f t="shared" si="62"/>
        <v>42890</v>
      </c>
      <c r="O251" s="32"/>
      <c r="P251" s="32">
        <v>42890</v>
      </c>
      <c r="Q251" s="32"/>
      <c r="R251" s="32">
        <f t="shared" si="63"/>
        <v>40282</v>
      </c>
      <c r="S251" s="32"/>
      <c r="T251" s="32">
        <v>40282</v>
      </c>
      <c r="U251" s="32"/>
      <c r="V251" s="32">
        <f t="shared" si="64"/>
        <v>41691</v>
      </c>
      <c r="W251" s="32"/>
      <c r="X251" s="32">
        <v>41691</v>
      </c>
      <c r="Y251" s="32"/>
      <c r="Z251" s="32">
        <f t="shared" si="65"/>
        <v>43151</v>
      </c>
      <c r="AA251" s="32"/>
      <c r="AB251" s="32">
        <v>43151</v>
      </c>
      <c r="AC251" s="32"/>
      <c r="AD251" s="32">
        <f t="shared" si="66"/>
        <v>0</v>
      </c>
      <c r="AE251" s="32"/>
      <c r="AF251" s="32"/>
      <c r="AG251" s="32"/>
      <c r="AH251" s="32">
        <f t="shared" si="67"/>
        <v>0</v>
      </c>
      <c r="AI251" s="32"/>
      <c r="AJ251" s="32"/>
      <c r="AK251" s="32"/>
      <c r="AL251" s="32">
        <f t="shared" si="68"/>
        <v>0</v>
      </c>
      <c r="AM251" s="32"/>
      <c r="AN251" s="32"/>
      <c r="AO251" s="32"/>
    </row>
    <row r="252" spans="1:41" s="72" customFormat="1" ht="15.75" hidden="1" outlineLevel="1">
      <c r="A252" s="69"/>
      <c r="B252" s="29"/>
      <c r="C252" s="69"/>
      <c r="D252" s="70" t="s">
        <v>40</v>
      </c>
      <c r="E252" s="71" t="s">
        <v>41</v>
      </c>
      <c r="F252" s="32">
        <f t="shared" si="60"/>
        <v>10110</v>
      </c>
      <c r="G252" s="32"/>
      <c r="H252" s="32">
        <v>10110</v>
      </c>
      <c r="I252" s="32"/>
      <c r="J252" s="32">
        <f t="shared" si="61"/>
        <v>10073</v>
      </c>
      <c r="K252" s="32"/>
      <c r="L252" s="32">
        <v>10073</v>
      </c>
      <c r="M252" s="32"/>
      <c r="N252" s="32">
        <f t="shared" si="62"/>
        <v>10073</v>
      </c>
      <c r="O252" s="32"/>
      <c r="P252" s="32">
        <v>10073</v>
      </c>
      <c r="Q252" s="32"/>
      <c r="R252" s="32">
        <f t="shared" si="63"/>
        <v>10090</v>
      </c>
      <c r="S252" s="32"/>
      <c r="T252" s="32">
        <v>10090</v>
      </c>
      <c r="U252" s="32"/>
      <c r="V252" s="32">
        <f t="shared" si="64"/>
        <v>10446</v>
      </c>
      <c r="W252" s="32"/>
      <c r="X252" s="32">
        <v>10446</v>
      </c>
      <c r="Y252" s="32"/>
      <c r="Z252" s="32">
        <f t="shared" si="65"/>
        <v>10814</v>
      </c>
      <c r="AA252" s="32"/>
      <c r="AB252" s="32">
        <v>10814</v>
      </c>
      <c r="AC252" s="32"/>
      <c r="AD252" s="32">
        <f t="shared" si="66"/>
        <v>0</v>
      </c>
      <c r="AE252" s="32"/>
      <c r="AF252" s="32"/>
      <c r="AG252" s="32"/>
      <c r="AH252" s="32">
        <f t="shared" si="67"/>
        <v>0</v>
      </c>
      <c r="AI252" s="32"/>
      <c r="AJ252" s="32"/>
      <c r="AK252" s="32"/>
      <c r="AL252" s="32">
        <f t="shared" si="68"/>
        <v>0</v>
      </c>
      <c r="AM252" s="32"/>
      <c r="AN252" s="32"/>
      <c r="AO252" s="32"/>
    </row>
    <row r="253" spans="1:41" s="72" customFormat="1" ht="15.75" hidden="1" outlineLevel="1">
      <c r="A253" s="69"/>
      <c r="B253" s="29"/>
      <c r="C253" s="69"/>
      <c r="D253" s="70" t="s">
        <v>80</v>
      </c>
      <c r="E253" s="71" t="s">
        <v>81</v>
      </c>
      <c r="F253" s="32">
        <f t="shared" si="60"/>
        <v>4500</v>
      </c>
      <c r="G253" s="32"/>
      <c r="H253" s="32">
        <v>4500</v>
      </c>
      <c r="I253" s="32"/>
      <c r="J253" s="32">
        <f t="shared" si="61"/>
        <v>4500</v>
      </c>
      <c r="K253" s="32"/>
      <c r="L253" s="32">
        <v>4500</v>
      </c>
      <c r="M253" s="32"/>
      <c r="N253" s="32">
        <f t="shared" si="62"/>
        <v>4500</v>
      </c>
      <c r="O253" s="32"/>
      <c r="P253" s="32">
        <v>4500</v>
      </c>
      <c r="Q253" s="32"/>
      <c r="R253" s="32">
        <f t="shared" si="63"/>
        <v>597</v>
      </c>
      <c r="S253" s="32"/>
      <c r="T253" s="32">
        <v>597</v>
      </c>
      <c r="U253" s="32"/>
      <c r="V253" s="32">
        <f t="shared" si="64"/>
        <v>618</v>
      </c>
      <c r="W253" s="32"/>
      <c r="X253" s="32">
        <v>618</v>
      </c>
      <c r="Y253" s="32"/>
      <c r="Z253" s="32">
        <f t="shared" si="65"/>
        <v>639</v>
      </c>
      <c r="AA253" s="32"/>
      <c r="AB253" s="32">
        <v>639</v>
      </c>
      <c r="AC253" s="32"/>
      <c r="AD253" s="32">
        <f t="shared" si="66"/>
        <v>0</v>
      </c>
      <c r="AE253" s="32"/>
      <c r="AF253" s="32"/>
      <c r="AG253" s="32"/>
      <c r="AH253" s="32">
        <f t="shared" si="67"/>
        <v>0</v>
      </c>
      <c r="AI253" s="32"/>
      <c r="AJ253" s="32"/>
      <c r="AK253" s="32"/>
      <c r="AL253" s="32">
        <f t="shared" si="68"/>
        <v>0</v>
      </c>
      <c r="AM253" s="32"/>
      <c r="AN253" s="32"/>
      <c r="AO253" s="32"/>
    </row>
    <row r="254" spans="1:41" s="72" customFormat="1" ht="15.75" hidden="1" outlineLevel="1">
      <c r="A254" s="69"/>
      <c r="B254" s="29"/>
      <c r="C254" s="69"/>
      <c r="D254" s="70" t="s">
        <v>82</v>
      </c>
      <c r="E254" s="71" t="s">
        <v>83</v>
      </c>
      <c r="F254" s="32">
        <f t="shared" si="60"/>
        <v>6845</v>
      </c>
      <c r="G254" s="32"/>
      <c r="H254" s="32">
        <v>6845</v>
      </c>
      <c r="I254" s="32"/>
      <c r="J254" s="32">
        <f t="shared" si="61"/>
        <v>6845</v>
      </c>
      <c r="K254" s="32"/>
      <c r="L254" s="32">
        <v>6845</v>
      </c>
      <c r="M254" s="32"/>
      <c r="N254" s="32">
        <f t="shared" si="62"/>
        <v>6845</v>
      </c>
      <c r="O254" s="32"/>
      <c r="P254" s="32">
        <v>6845</v>
      </c>
      <c r="Q254" s="32"/>
      <c r="R254" s="32">
        <f t="shared" si="63"/>
        <v>20075</v>
      </c>
      <c r="S254" s="32"/>
      <c r="T254" s="32">
        <v>20075</v>
      </c>
      <c r="U254" s="32"/>
      <c r="V254" s="32">
        <f t="shared" si="64"/>
        <v>20778</v>
      </c>
      <c r="W254" s="32"/>
      <c r="X254" s="32">
        <v>20778</v>
      </c>
      <c r="Y254" s="32"/>
      <c r="Z254" s="32">
        <f t="shared" si="65"/>
        <v>21505</v>
      </c>
      <c r="AA254" s="32"/>
      <c r="AB254" s="32">
        <v>21505</v>
      </c>
      <c r="AC254" s="32"/>
      <c r="AD254" s="32">
        <f t="shared" si="66"/>
        <v>0</v>
      </c>
      <c r="AE254" s="32"/>
      <c r="AF254" s="32"/>
      <c r="AG254" s="32"/>
      <c r="AH254" s="32">
        <f t="shared" si="67"/>
        <v>0</v>
      </c>
      <c r="AI254" s="32"/>
      <c r="AJ254" s="32"/>
      <c r="AK254" s="32"/>
      <c r="AL254" s="32">
        <f t="shared" si="68"/>
        <v>0</v>
      </c>
      <c r="AM254" s="32"/>
      <c r="AN254" s="32"/>
      <c r="AO254" s="32"/>
    </row>
    <row r="255" spans="1:41" s="72" customFormat="1" ht="15.75" hidden="1" outlineLevel="1">
      <c r="A255" s="69"/>
      <c r="B255" s="29"/>
      <c r="C255" s="69"/>
      <c r="D255" s="70" t="s">
        <v>84</v>
      </c>
      <c r="E255" s="71" t="s">
        <v>42</v>
      </c>
      <c r="F255" s="32">
        <f t="shared" si="60"/>
        <v>147198</v>
      </c>
      <c r="G255" s="32"/>
      <c r="H255" s="32">
        <v>147198</v>
      </c>
      <c r="I255" s="32"/>
      <c r="J255" s="32">
        <f t="shared" si="61"/>
        <v>147186</v>
      </c>
      <c r="K255" s="32"/>
      <c r="L255" s="32">
        <v>147186</v>
      </c>
      <c r="M255" s="32"/>
      <c r="N255" s="32">
        <f t="shared" si="62"/>
        <v>147186</v>
      </c>
      <c r="O255" s="32"/>
      <c r="P255" s="32">
        <v>147186</v>
      </c>
      <c r="Q255" s="32"/>
      <c r="R255" s="32">
        <f t="shared" si="63"/>
        <v>113372</v>
      </c>
      <c r="S255" s="32"/>
      <c r="T255" s="32">
        <v>113372</v>
      </c>
      <c r="U255" s="32"/>
      <c r="V255" s="32">
        <f t="shared" si="64"/>
        <v>117340</v>
      </c>
      <c r="W255" s="32"/>
      <c r="X255" s="32">
        <v>117340</v>
      </c>
      <c r="Y255" s="32"/>
      <c r="Z255" s="32">
        <f t="shared" si="65"/>
        <v>121448</v>
      </c>
      <c r="AA255" s="32"/>
      <c r="AB255" s="32">
        <v>121448</v>
      </c>
      <c r="AC255" s="32"/>
      <c r="AD255" s="32">
        <f t="shared" si="66"/>
        <v>0</v>
      </c>
      <c r="AE255" s="32"/>
      <c r="AF255" s="32"/>
      <c r="AG255" s="32"/>
      <c r="AH255" s="32">
        <f t="shared" si="67"/>
        <v>0</v>
      </c>
      <c r="AI255" s="32"/>
      <c r="AJ255" s="32"/>
      <c r="AK255" s="32"/>
      <c r="AL255" s="32">
        <f t="shared" si="68"/>
        <v>0</v>
      </c>
      <c r="AM255" s="32"/>
      <c r="AN255" s="32"/>
      <c r="AO255" s="32"/>
    </row>
    <row r="256" spans="1:41" s="72" customFormat="1" ht="15.75" hidden="1" outlineLevel="1">
      <c r="A256" s="69"/>
      <c r="B256" s="29"/>
      <c r="C256" s="69"/>
      <c r="D256" s="70" t="s">
        <v>85</v>
      </c>
      <c r="E256" s="71" t="s">
        <v>86</v>
      </c>
      <c r="F256" s="32">
        <f t="shared" si="60"/>
        <v>12070</v>
      </c>
      <c r="G256" s="32"/>
      <c r="H256" s="32">
        <v>12070</v>
      </c>
      <c r="I256" s="32"/>
      <c r="J256" s="32">
        <f t="shared" si="61"/>
        <v>12070</v>
      </c>
      <c r="K256" s="32"/>
      <c r="L256" s="32">
        <v>12070</v>
      </c>
      <c r="M256" s="32"/>
      <c r="N256" s="32">
        <f t="shared" si="62"/>
        <v>12070</v>
      </c>
      <c r="O256" s="32"/>
      <c r="P256" s="32">
        <v>12070</v>
      </c>
      <c r="Q256" s="32"/>
      <c r="R256" s="32">
        <f t="shared" si="63"/>
        <v>21595</v>
      </c>
      <c r="S256" s="32"/>
      <c r="T256" s="32">
        <v>21595</v>
      </c>
      <c r="U256" s="32"/>
      <c r="V256" s="32">
        <f t="shared" si="64"/>
        <v>22351</v>
      </c>
      <c r="W256" s="32"/>
      <c r="X256" s="32">
        <v>22351</v>
      </c>
      <c r="Y256" s="32"/>
      <c r="Z256" s="32">
        <f t="shared" si="65"/>
        <v>23133</v>
      </c>
      <c r="AA256" s="32"/>
      <c r="AB256" s="32">
        <v>23133</v>
      </c>
      <c r="AC256" s="32"/>
      <c r="AD256" s="32">
        <f t="shared" si="66"/>
        <v>0</v>
      </c>
      <c r="AE256" s="32"/>
      <c r="AF256" s="32"/>
      <c r="AG256" s="32"/>
      <c r="AH256" s="32">
        <f t="shared" si="67"/>
        <v>0</v>
      </c>
      <c r="AI256" s="32"/>
      <c r="AJ256" s="32"/>
      <c r="AK256" s="32"/>
      <c r="AL256" s="32">
        <f t="shared" si="68"/>
        <v>0</v>
      </c>
      <c r="AM256" s="32"/>
      <c r="AN256" s="32"/>
      <c r="AO256" s="32"/>
    </row>
    <row r="257" spans="1:41" s="72" customFormat="1" ht="15.75" hidden="1" outlineLevel="1">
      <c r="A257" s="69"/>
      <c r="B257" s="29"/>
      <c r="C257" s="69"/>
      <c r="D257" s="70" t="s">
        <v>87</v>
      </c>
      <c r="E257" s="71" t="s">
        <v>88</v>
      </c>
      <c r="F257" s="32">
        <f t="shared" si="60"/>
        <v>325</v>
      </c>
      <c r="G257" s="32"/>
      <c r="H257" s="32">
        <v>325</v>
      </c>
      <c r="I257" s="32"/>
      <c r="J257" s="32">
        <f t="shared" si="61"/>
        <v>325</v>
      </c>
      <c r="K257" s="32"/>
      <c r="L257" s="32">
        <v>325</v>
      </c>
      <c r="M257" s="32"/>
      <c r="N257" s="32">
        <f t="shared" si="62"/>
        <v>325</v>
      </c>
      <c r="O257" s="32"/>
      <c r="P257" s="32">
        <v>325</v>
      </c>
      <c r="Q257" s="32"/>
      <c r="R257" s="32">
        <f t="shared" si="63"/>
        <v>286</v>
      </c>
      <c r="S257" s="32"/>
      <c r="T257" s="32">
        <v>286</v>
      </c>
      <c r="U257" s="32"/>
      <c r="V257" s="32">
        <f t="shared" si="64"/>
        <v>296</v>
      </c>
      <c r="W257" s="32"/>
      <c r="X257" s="32">
        <v>296</v>
      </c>
      <c r="Y257" s="32"/>
      <c r="Z257" s="32">
        <f t="shared" si="65"/>
        <v>306</v>
      </c>
      <c r="AA257" s="32"/>
      <c r="AB257" s="32">
        <v>306</v>
      </c>
      <c r="AC257" s="32"/>
      <c r="AD257" s="32">
        <f t="shared" si="66"/>
        <v>0</v>
      </c>
      <c r="AE257" s="32"/>
      <c r="AF257" s="32"/>
      <c r="AG257" s="32"/>
      <c r="AH257" s="32">
        <f t="shared" si="67"/>
        <v>0</v>
      </c>
      <c r="AI257" s="32"/>
      <c r="AJ257" s="32"/>
      <c r="AK257" s="32"/>
      <c r="AL257" s="32">
        <f t="shared" si="68"/>
        <v>0</v>
      </c>
      <c r="AM257" s="32"/>
      <c r="AN257" s="32"/>
      <c r="AO257" s="32"/>
    </row>
    <row r="258" spans="1:41" s="72" customFormat="1" ht="15.75" hidden="1" outlineLevel="1">
      <c r="A258" s="69"/>
      <c r="B258" s="29"/>
      <c r="C258" s="69"/>
      <c r="D258" s="70" t="s">
        <v>89</v>
      </c>
      <c r="E258" s="71" t="s">
        <v>90</v>
      </c>
      <c r="F258" s="32">
        <f t="shared" si="60"/>
        <v>0</v>
      </c>
      <c r="G258" s="32"/>
      <c r="H258" s="32"/>
      <c r="I258" s="32"/>
      <c r="J258" s="32">
        <f t="shared" si="61"/>
        <v>0</v>
      </c>
      <c r="K258" s="32"/>
      <c r="L258" s="32"/>
      <c r="M258" s="32"/>
      <c r="N258" s="32">
        <f t="shared" si="62"/>
        <v>0</v>
      </c>
      <c r="O258" s="32"/>
      <c r="P258" s="32"/>
      <c r="Q258" s="32"/>
      <c r="R258" s="32">
        <f t="shared" si="63"/>
        <v>0</v>
      </c>
      <c r="S258" s="32"/>
      <c r="T258" s="32"/>
      <c r="U258" s="32"/>
      <c r="V258" s="32">
        <f t="shared" si="64"/>
        <v>0</v>
      </c>
      <c r="W258" s="32"/>
      <c r="X258" s="32"/>
      <c r="Y258" s="32"/>
      <c r="Z258" s="32">
        <f t="shared" si="65"/>
        <v>0</v>
      </c>
      <c r="AA258" s="32"/>
      <c r="AB258" s="32"/>
      <c r="AC258" s="32"/>
      <c r="AD258" s="32">
        <f t="shared" si="66"/>
        <v>0</v>
      </c>
      <c r="AE258" s="32"/>
      <c r="AF258" s="32"/>
      <c r="AG258" s="32"/>
      <c r="AH258" s="32">
        <f t="shared" si="67"/>
        <v>0</v>
      </c>
      <c r="AI258" s="32"/>
      <c r="AJ258" s="32"/>
      <c r="AK258" s="32"/>
      <c r="AL258" s="32">
        <f t="shared" si="68"/>
        <v>0</v>
      </c>
      <c r="AM258" s="32"/>
      <c r="AN258" s="32"/>
      <c r="AO258" s="32"/>
    </row>
    <row r="259" spans="1:41" s="33" customFormat="1" ht="15.75" hidden="1" outlineLevel="1">
      <c r="A259" s="28"/>
      <c r="B259" s="29"/>
      <c r="C259" s="28"/>
      <c r="D259" s="28"/>
      <c r="E259" s="73" t="s">
        <v>33</v>
      </c>
      <c r="F259" s="31">
        <f t="shared" si="60"/>
        <v>66163</v>
      </c>
      <c r="G259" s="31">
        <f t="shared" ref="G259:AC259" si="69">SUM(G260:G281)</f>
        <v>0</v>
      </c>
      <c r="H259" s="31">
        <f t="shared" si="69"/>
        <v>0</v>
      </c>
      <c r="I259" s="31">
        <f t="shared" si="69"/>
        <v>66163</v>
      </c>
      <c r="J259" s="31">
        <f t="shared" si="61"/>
        <v>157942</v>
      </c>
      <c r="K259" s="31">
        <f t="shared" si="69"/>
        <v>0</v>
      </c>
      <c r="L259" s="31">
        <f t="shared" si="69"/>
        <v>0</v>
      </c>
      <c r="M259" s="31">
        <f t="shared" si="69"/>
        <v>157942</v>
      </c>
      <c r="N259" s="31">
        <f t="shared" si="62"/>
        <v>157942</v>
      </c>
      <c r="O259" s="31">
        <f t="shared" si="69"/>
        <v>0</v>
      </c>
      <c r="P259" s="31">
        <f t="shared" si="69"/>
        <v>0</v>
      </c>
      <c r="Q259" s="31">
        <f t="shared" si="69"/>
        <v>157942</v>
      </c>
      <c r="R259" s="31">
        <f t="shared" si="63"/>
        <v>157942</v>
      </c>
      <c r="S259" s="31">
        <f t="shared" si="69"/>
        <v>0</v>
      </c>
      <c r="T259" s="31">
        <f t="shared" si="69"/>
        <v>0</v>
      </c>
      <c r="U259" s="31">
        <f t="shared" si="69"/>
        <v>157942</v>
      </c>
      <c r="V259" s="31">
        <f t="shared" si="64"/>
        <v>157942</v>
      </c>
      <c r="W259" s="31">
        <f t="shared" si="69"/>
        <v>0</v>
      </c>
      <c r="X259" s="31">
        <f t="shared" si="69"/>
        <v>0</v>
      </c>
      <c r="Y259" s="31">
        <f t="shared" si="69"/>
        <v>157942</v>
      </c>
      <c r="Z259" s="31">
        <f t="shared" si="65"/>
        <v>157942</v>
      </c>
      <c r="AA259" s="31">
        <f t="shared" si="69"/>
        <v>0</v>
      </c>
      <c r="AB259" s="31">
        <f t="shared" si="69"/>
        <v>0</v>
      </c>
      <c r="AC259" s="31">
        <f t="shared" si="69"/>
        <v>157942</v>
      </c>
      <c r="AD259" s="31">
        <f t="shared" si="66"/>
        <v>0</v>
      </c>
      <c r="AE259" s="31">
        <f>SUM(AE260:AE281)</f>
        <v>0</v>
      </c>
      <c r="AF259" s="31">
        <f>SUM(AF260:AF281)</f>
        <v>0</v>
      </c>
      <c r="AG259" s="31">
        <f>SUM(AG260:AG281)</f>
        <v>0</v>
      </c>
      <c r="AH259" s="31">
        <f t="shared" si="67"/>
        <v>0</v>
      </c>
      <c r="AI259" s="31">
        <f>SUM(AI260:AI281)</f>
        <v>0</v>
      </c>
      <c r="AJ259" s="31">
        <f>SUM(AJ260:AJ281)</f>
        <v>0</v>
      </c>
      <c r="AK259" s="31">
        <f>SUM(AK260:AK281)</f>
        <v>0</v>
      </c>
      <c r="AL259" s="31">
        <f t="shared" si="68"/>
        <v>0</v>
      </c>
      <c r="AM259" s="31">
        <f>SUM(AM260:AM281)</f>
        <v>0</v>
      </c>
      <c r="AN259" s="31">
        <f>SUM(AN260:AN281)</f>
        <v>0</v>
      </c>
      <c r="AO259" s="31">
        <f>SUM(AO260:AO281)</f>
        <v>0</v>
      </c>
    </row>
    <row r="260" spans="1:41" s="72" customFormat="1" ht="15.75" hidden="1" outlineLevel="1">
      <c r="A260" s="69"/>
      <c r="B260" s="29"/>
      <c r="C260" s="69"/>
      <c r="D260" s="70" t="s">
        <v>54</v>
      </c>
      <c r="E260" s="71" t="s">
        <v>55</v>
      </c>
      <c r="F260" s="32">
        <f t="shared" si="60"/>
        <v>32756</v>
      </c>
      <c r="G260" s="32"/>
      <c r="H260" s="32"/>
      <c r="I260" s="32">
        <v>32756</v>
      </c>
      <c r="J260" s="32">
        <f t="shared" si="61"/>
        <v>78615</v>
      </c>
      <c r="K260" s="32"/>
      <c r="L260" s="32"/>
      <c r="M260" s="32">
        <v>78615</v>
      </c>
      <c r="N260" s="32">
        <f t="shared" si="62"/>
        <v>78615</v>
      </c>
      <c r="O260" s="32"/>
      <c r="P260" s="32"/>
      <c r="Q260" s="32">
        <v>78615</v>
      </c>
      <c r="R260" s="32">
        <f t="shared" si="63"/>
        <v>78615</v>
      </c>
      <c r="S260" s="32"/>
      <c r="T260" s="32"/>
      <c r="U260" s="32">
        <v>78615</v>
      </c>
      <c r="V260" s="32">
        <f t="shared" si="64"/>
        <v>78615</v>
      </c>
      <c r="W260" s="32"/>
      <c r="X260" s="32"/>
      <c r="Y260" s="32">
        <v>78615</v>
      </c>
      <c r="Z260" s="32">
        <f t="shared" si="65"/>
        <v>78615</v>
      </c>
      <c r="AA260" s="32"/>
      <c r="AB260" s="32"/>
      <c r="AC260" s="32">
        <v>78615</v>
      </c>
      <c r="AD260" s="32">
        <f t="shared" si="66"/>
        <v>0</v>
      </c>
      <c r="AE260" s="32"/>
      <c r="AF260" s="32"/>
      <c r="AG260" s="32"/>
      <c r="AH260" s="32">
        <f t="shared" si="67"/>
        <v>0</v>
      </c>
      <c r="AI260" s="32"/>
      <c r="AJ260" s="32"/>
      <c r="AK260" s="32"/>
      <c r="AL260" s="32">
        <f t="shared" si="68"/>
        <v>0</v>
      </c>
      <c r="AM260" s="32"/>
      <c r="AN260" s="32"/>
      <c r="AO260" s="32"/>
    </row>
    <row r="261" spans="1:41" s="72" customFormat="1" ht="15.75" hidden="1" outlineLevel="1">
      <c r="A261" s="69"/>
      <c r="B261" s="29"/>
      <c r="C261" s="69"/>
      <c r="D261" s="70" t="s">
        <v>56</v>
      </c>
      <c r="E261" s="71" t="s">
        <v>57</v>
      </c>
      <c r="F261" s="32">
        <f t="shared" si="60"/>
        <v>4765</v>
      </c>
      <c r="G261" s="32"/>
      <c r="H261" s="32"/>
      <c r="I261" s="32">
        <v>4765</v>
      </c>
      <c r="J261" s="32">
        <f t="shared" si="61"/>
        <v>11436</v>
      </c>
      <c r="K261" s="32"/>
      <c r="L261" s="32"/>
      <c r="M261" s="32">
        <v>11436</v>
      </c>
      <c r="N261" s="32">
        <f t="shared" si="62"/>
        <v>11436</v>
      </c>
      <c r="O261" s="32"/>
      <c r="P261" s="32"/>
      <c r="Q261" s="32">
        <v>11436</v>
      </c>
      <c r="R261" s="32">
        <f t="shared" si="63"/>
        <v>11436</v>
      </c>
      <c r="S261" s="32"/>
      <c r="T261" s="32"/>
      <c r="U261" s="32">
        <v>11436</v>
      </c>
      <c r="V261" s="32">
        <f t="shared" si="64"/>
        <v>11436</v>
      </c>
      <c r="W261" s="32"/>
      <c r="X261" s="32"/>
      <c r="Y261" s="32">
        <v>11436</v>
      </c>
      <c r="Z261" s="32">
        <f t="shared" si="65"/>
        <v>11436</v>
      </c>
      <c r="AA261" s="32"/>
      <c r="AB261" s="32"/>
      <c r="AC261" s="32">
        <v>11436</v>
      </c>
      <c r="AD261" s="32">
        <f t="shared" si="66"/>
        <v>0</v>
      </c>
      <c r="AE261" s="32"/>
      <c r="AF261" s="32"/>
      <c r="AG261" s="32"/>
      <c r="AH261" s="32">
        <f t="shared" si="67"/>
        <v>0</v>
      </c>
      <c r="AI261" s="32"/>
      <c r="AJ261" s="32"/>
      <c r="AK261" s="32"/>
      <c r="AL261" s="32">
        <f t="shared" si="68"/>
        <v>0</v>
      </c>
      <c r="AM261" s="32"/>
      <c r="AN261" s="32"/>
      <c r="AO261" s="32"/>
    </row>
    <row r="262" spans="1:41" s="72" customFormat="1" ht="15.75" hidden="1" outlineLevel="1">
      <c r="A262" s="69"/>
      <c r="B262" s="29"/>
      <c r="C262" s="69"/>
      <c r="D262" s="70" t="s">
        <v>58</v>
      </c>
      <c r="E262" s="71" t="s">
        <v>59</v>
      </c>
      <c r="F262" s="32">
        <f t="shared" si="60"/>
        <v>8654</v>
      </c>
      <c r="G262" s="32"/>
      <c r="H262" s="32"/>
      <c r="I262" s="32">
        <v>8654</v>
      </c>
      <c r="J262" s="32">
        <f t="shared" si="61"/>
        <v>13103</v>
      </c>
      <c r="K262" s="32"/>
      <c r="L262" s="32"/>
      <c r="M262" s="32">
        <v>13103</v>
      </c>
      <c r="N262" s="32">
        <f t="shared" si="62"/>
        <v>13103</v>
      </c>
      <c r="O262" s="32"/>
      <c r="P262" s="32"/>
      <c r="Q262" s="32">
        <v>13103</v>
      </c>
      <c r="R262" s="32">
        <f t="shared" si="63"/>
        <v>13103</v>
      </c>
      <c r="S262" s="32"/>
      <c r="T262" s="32"/>
      <c r="U262" s="32">
        <v>13103</v>
      </c>
      <c r="V262" s="32">
        <f t="shared" si="64"/>
        <v>13103</v>
      </c>
      <c r="W262" s="32"/>
      <c r="X262" s="32"/>
      <c r="Y262" s="32">
        <v>13103</v>
      </c>
      <c r="Z262" s="32">
        <f t="shared" si="65"/>
        <v>13103</v>
      </c>
      <c r="AA262" s="32"/>
      <c r="AB262" s="32"/>
      <c r="AC262" s="32">
        <v>13103</v>
      </c>
      <c r="AD262" s="32">
        <f t="shared" si="66"/>
        <v>0</v>
      </c>
      <c r="AE262" s="32"/>
      <c r="AF262" s="32"/>
      <c r="AG262" s="32"/>
      <c r="AH262" s="32">
        <f t="shared" si="67"/>
        <v>0</v>
      </c>
      <c r="AI262" s="32"/>
      <c r="AJ262" s="32"/>
      <c r="AK262" s="32"/>
      <c r="AL262" s="32">
        <f t="shared" si="68"/>
        <v>0</v>
      </c>
      <c r="AM262" s="32"/>
      <c r="AN262" s="32"/>
      <c r="AO262" s="32"/>
    </row>
    <row r="263" spans="1:41" s="46" customFormat="1" ht="15.75" hidden="1" outlineLevel="1">
      <c r="A263" s="40"/>
      <c r="B263" s="41"/>
      <c r="C263" s="40"/>
      <c r="D263" s="47" t="s">
        <v>60</v>
      </c>
      <c r="E263" s="48"/>
      <c r="F263" s="45">
        <f t="shared" si="60"/>
        <v>0</v>
      </c>
      <c r="G263" s="45"/>
      <c r="H263" s="45"/>
      <c r="I263" s="45"/>
      <c r="J263" s="45">
        <f t="shared" si="61"/>
        <v>4503</v>
      </c>
      <c r="K263" s="45"/>
      <c r="L263" s="45"/>
      <c r="M263" s="45">
        <v>4503</v>
      </c>
      <c r="N263" s="45">
        <f t="shared" si="62"/>
        <v>4503</v>
      </c>
      <c r="O263" s="45"/>
      <c r="P263" s="45"/>
      <c r="Q263" s="45">
        <v>4503</v>
      </c>
      <c r="R263" s="45">
        <f t="shared" si="63"/>
        <v>4503</v>
      </c>
      <c r="S263" s="45"/>
      <c r="T263" s="45"/>
      <c r="U263" s="45">
        <v>4503</v>
      </c>
      <c r="V263" s="45">
        <f t="shared" si="64"/>
        <v>4503</v>
      </c>
      <c r="W263" s="45"/>
      <c r="X263" s="45"/>
      <c r="Y263" s="45">
        <v>4503</v>
      </c>
      <c r="Z263" s="45">
        <f t="shared" si="65"/>
        <v>4503</v>
      </c>
      <c r="AA263" s="45"/>
      <c r="AB263" s="45"/>
      <c r="AC263" s="45">
        <v>4503</v>
      </c>
      <c r="AD263" s="45">
        <f t="shared" si="66"/>
        <v>0</v>
      </c>
      <c r="AE263" s="45"/>
      <c r="AF263" s="45"/>
      <c r="AG263" s="45"/>
      <c r="AH263" s="45">
        <f t="shared" si="67"/>
        <v>0</v>
      </c>
      <c r="AI263" s="45"/>
      <c r="AJ263" s="45"/>
      <c r="AK263" s="45"/>
      <c r="AL263" s="45">
        <f t="shared" si="68"/>
        <v>0</v>
      </c>
      <c r="AM263" s="45"/>
      <c r="AN263" s="45"/>
      <c r="AO263" s="45"/>
    </row>
    <row r="264" spans="1:41" s="72" customFormat="1" ht="15.75" hidden="1" outlineLevel="1">
      <c r="A264" s="69"/>
      <c r="B264" s="29"/>
      <c r="C264" s="69"/>
      <c r="D264" s="70" t="s">
        <v>61</v>
      </c>
      <c r="E264" s="71" t="s">
        <v>62</v>
      </c>
      <c r="F264" s="32">
        <f t="shared" si="60"/>
        <v>2026</v>
      </c>
      <c r="G264" s="32"/>
      <c r="H264" s="32"/>
      <c r="I264" s="32">
        <v>2026</v>
      </c>
      <c r="J264" s="32">
        <f t="shared" si="61"/>
        <v>4863</v>
      </c>
      <c r="K264" s="32"/>
      <c r="L264" s="32"/>
      <c r="M264" s="32">
        <v>4863</v>
      </c>
      <c r="N264" s="32">
        <f t="shared" si="62"/>
        <v>4863</v>
      </c>
      <c r="O264" s="32"/>
      <c r="P264" s="32"/>
      <c r="Q264" s="32">
        <v>4863</v>
      </c>
      <c r="R264" s="32">
        <f t="shared" si="63"/>
        <v>4863</v>
      </c>
      <c r="S264" s="32"/>
      <c r="T264" s="32"/>
      <c r="U264" s="32">
        <v>4863</v>
      </c>
      <c r="V264" s="32">
        <f t="shared" si="64"/>
        <v>4863</v>
      </c>
      <c r="W264" s="32"/>
      <c r="X264" s="32"/>
      <c r="Y264" s="32">
        <v>4863</v>
      </c>
      <c r="Z264" s="32">
        <f t="shared" si="65"/>
        <v>4863</v>
      </c>
      <c r="AA264" s="32"/>
      <c r="AB264" s="32"/>
      <c r="AC264" s="32">
        <v>4863</v>
      </c>
      <c r="AD264" s="32">
        <f t="shared" si="66"/>
        <v>0</v>
      </c>
      <c r="AE264" s="32"/>
      <c r="AF264" s="32"/>
      <c r="AG264" s="32"/>
      <c r="AH264" s="32">
        <f t="shared" si="67"/>
        <v>0</v>
      </c>
      <c r="AI264" s="32"/>
      <c r="AJ264" s="32"/>
      <c r="AK264" s="32"/>
      <c r="AL264" s="32">
        <f t="shared" si="68"/>
        <v>0</v>
      </c>
      <c r="AM264" s="32"/>
      <c r="AN264" s="32"/>
      <c r="AO264" s="32"/>
    </row>
    <row r="265" spans="1:41" s="72" customFormat="1" ht="31.5" hidden="1" outlineLevel="1">
      <c r="A265" s="69"/>
      <c r="B265" s="29"/>
      <c r="C265" s="69"/>
      <c r="D265" s="70" t="s">
        <v>63</v>
      </c>
      <c r="E265" s="71" t="s">
        <v>64</v>
      </c>
      <c r="F265" s="32">
        <f t="shared" si="60"/>
        <v>1182</v>
      </c>
      <c r="G265" s="32"/>
      <c r="H265" s="32"/>
      <c r="I265" s="32">
        <v>1182</v>
      </c>
      <c r="J265" s="32">
        <f t="shared" si="61"/>
        <v>2837</v>
      </c>
      <c r="K265" s="32"/>
      <c r="L265" s="32"/>
      <c r="M265" s="32">
        <v>2837</v>
      </c>
      <c r="N265" s="32">
        <f t="shared" si="62"/>
        <v>2837</v>
      </c>
      <c r="O265" s="32"/>
      <c r="P265" s="32"/>
      <c r="Q265" s="32">
        <v>2837</v>
      </c>
      <c r="R265" s="32">
        <f t="shared" si="63"/>
        <v>2837</v>
      </c>
      <c r="S265" s="32"/>
      <c r="T265" s="32"/>
      <c r="U265" s="32">
        <v>2837</v>
      </c>
      <c r="V265" s="32">
        <f t="shared" si="64"/>
        <v>2837</v>
      </c>
      <c r="W265" s="32"/>
      <c r="X265" s="32"/>
      <c r="Y265" s="32">
        <v>2837</v>
      </c>
      <c r="Z265" s="32">
        <f t="shared" si="65"/>
        <v>2837</v>
      </c>
      <c r="AA265" s="32"/>
      <c r="AB265" s="32"/>
      <c r="AC265" s="32">
        <v>2837</v>
      </c>
      <c r="AD265" s="32">
        <f t="shared" si="66"/>
        <v>0</v>
      </c>
      <c r="AE265" s="32"/>
      <c r="AF265" s="32"/>
      <c r="AG265" s="32"/>
      <c r="AH265" s="32">
        <f t="shared" si="67"/>
        <v>0</v>
      </c>
      <c r="AI265" s="32"/>
      <c r="AJ265" s="32"/>
      <c r="AK265" s="32"/>
      <c r="AL265" s="32">
        <f t="shared" si="68"/>
        <v>0</v>
      </c>
      <c r="AM265" s="32"/>
      <c r="AN265" s="32"/>
      <c r="AO265" s="32"/>
    </row>
    <row r="266" spans="1:41" s="72" customFormat="1" ht="15.75" hidden="1" outlineLevel="1">
      <c r="A266" s="69"/>
      <c r="B266" s="29"/>
      <c r="C266" s="69"/>
      <c r="D266" s="70" t="s">
        <v>65</v>
      </c>
      <c r="E266" s="71" t="s">
        <v>66</v>
      </c>
      <c r="F266" s="32">
        <f t="shared" si="60"/>
        <v>0</v>
      </c>
      <c r="G266" s="32"/>
      <c r="H266" s="32"/>
      <c r="I266" s="32"/>
      <c r="J266" s="32">
        <f t="shared" si="61"/>
        <v>0</v>
      </c>
      <c r="K266" s="32"/>
      <c r="L266" s="32"/>
      <c r="M266" s="32"/>
      <c r="N266" s="32">
        <f t="shared" si="62"/>
        <v>0</v>
      </c>
      <c r="O266" s="32"/>
      <c r="P266" s="32"/>
      <c r="Q266" s="32"/>
      <c r="R266" s="32">
        <f t="shared" si="63"/>
        <v>0</v>
      </c>
      <c r="S266" s="32"/>
      <c r="T266" s="32"/>
      <c r="U266" s="32"/>
      <c r="V266" s="32">
        <f t="shared" si="64"/>
        <v>0</v>
      </c>
      <c r="W266" s="32"/>
      <c r="X266" s="32"/>
      <c r="Y266" s="32"/>
      <c r="Z266" s="32">
        <f t="shared" si="65"/>
        <v>0</v>
      </c>
      <c r="AA266" s="32"/>
      <c r="AB266" s="32"/>
      <c r="AC266" s="32"/>
      <c r="AD266" s="32">
        <f t="shared" si="66"/>
        <v>0</v>
      </c>
      <c r="AE266" s="32"/>
      <c r="AF266" s="32"/>
      <c r="AG266" s="32"/>
      <c r="AH266" s="32">
        <f t="shared" si="67"/>
        <v>0</v>
      </c>
      <c r="AI266" s="32"/>
      <c r="AJ266" s="32"/>
      <c r="AK266" s="32"/>
      <c r="AL266" s="32">
        <f t="shared" si="68"/>
        <v>0</v>
      </c>
      <c r="AM266" s="32"/>
      <c r="AN266" s="32"/>
      <c r="AO266" s="32"/>
    </row>
    <row r="267" spans="1:41" s="72" customFormat="1" ht="31.5" hidden="1" outlineLevel="1">
      <c r="A267" s="69"/>
      <c r="B267" s="29"/>
      <c r="C267" s="69"/>
      <c r="D267" s="70" t="s">
        <v>67</v>
      </c>
      <c r="E267" s="71" t="s">
        <v>68</v>
      </c>
      <c r="F267" s="32">
        <f t="shared" si="60"/>
        <v>562</v>
      </c>
      <c r="G267" s="32"/>
      <c r="H267" s="32"/>
      <c r="I267" s="32">
        <v>562</v>
      </c>
      <c r="J267" s="32">
        <f t="shared" si="61"/>
        <v>1351</v>
      </c>
      <c r="K267" s="32"/>
      <c r="L267" s="32"/>
      <c r="M267" s="32">
        <v>1351</v>
      </c>
      <c r="N267" s="32">
        <f t="shared" si="62"/>
        <v>1351</v>
      </c>
      <c r="O267" s="32"/>
      <c r="P267" s="32"/>
      <c r="Q267" s="32">
        <v>1351</v>
      </c>
      <c r="R267" s="32">
        <f t="shared" si="63"/>
        <v>1351</v>
      </c>
      <c r="S267" s="32"/>
      <c r="T267" s="32"/>
      <c r="U267" s="32">
        <v>1351</v>
      </c>
      <c r="V267" s="32">
        <f t="shared" si="64"/>
        <v>1351</v>
      </c>
      <c r="W267" s="32"/>
      <c r="X267" s="32"/>
      <c r="Y267" s="32">
        <v>1351</v>
      </c>
      <c r="Z267" s="32">
        <f t="shared" si="65"/>
        <v>1351</v>
      </c>
      <c r="AA267" s="32"/>
      <c r="AB267" s="32"/>
      <c r="AC267" s="32">
        <v>1351</v>
      </c>
      <c r="AD267" s="32">
        <f t="shared" si="66"/>
        <v>0</v>
      </c>
      <c r="AE267" s="32"/>
      <c r="AF267" s="32"/>
      <c r="AG267" s="32"/>
      <c r="AH267" s="32">
        <f t="shared" si="67"/>
        <v>0</v>
      </c>
      <c r="AI267" s="32"/>
      <c r="AJ267" s="32"/>
      <c r="AK267" s="32"/>
      <c r="AL267" s="32">
        <f t="shared" si="68"/>
        <v>0</v>
      </c>
      <c r="AM267" s="32"/>
      <c r="AN267" s="32"/>
      <c r="AO267" s="32"/>
    </row>
    <row r="268" spans="1:41" s="72" customFormat="1" ht="31.5" hidden="1" outlineLevel="1">
      <c r="A268" s="69"/>
      <c r="B268" s="29"/>
      <c r="C268" s="69"/>
      <c r="D268" s="70" t="s">
        <v>29</v>
      </c>
      <c r="E268" s="71" t="s">
        <v>30</v>
      </c>
      <c r="F268" s="32">
        <f t="shared" si="60"/>
        <v>0</v>
      </c>
      <c r="G268" s="32"/>
      <c r="H268" s="32"/>
      <c r="I268" s="32"/>
      <c r="J268" s="32">
        <f t="shared" si="61"/>
        <v>0</v>
      </c>
      <c r="K268" s="32"/>
      <c r="L268" s="32"/>
      <c r="M268" s="32"/>
      <c r="N268" s="32">
        <f t="shared" si="62"/>
        <v>0</v>
      </c>
      <c r="O268" s="32"/>
      <c r="P268" s="32"/>
      <c r="Q268" s="32"/>
      <c r="R268" s="32">
        <f t="shared" si="63"/>
        <v>0</v>
      </c>
      <c r="S268" s="32"/>
      <c r="T268" s="32"/>
      <c r="U268" s="32"/>
      <c r="V268" s="32">
        <f t="shared" si="64"/>
        <v>0</v>
      </c>
      <c r="W268" s="32"/>
      <c r="X268" s="32"/>
      <c r="Y268" s="32"/>
      <c r="Z268" s="32">
        <f t="shared" si="65"/>
        <v>0</v>
      </c>
      <c r="AA268" s="32"/>
      <c r="AB268" s="32"/>
      <c r="AC268" s="32"/>
      <c r="AD268" s="32">
        <f t="shared" si="66"/>
        <v>0</v>
      </c>
      <c r="AE268" s="32"/>
      <c r="AF268" s="32"/>
      <c r="AG268" s="32"/>
      <c r="AH268" s="32">
        <f t="shared" si="67"/>
        <v>0</v>
      </c>
      <c r="AI268" s="32"/>
      <c r="AJ268" s="32"/>
      <c r="AK268" s="32"/>
      <c r="AL268" s="32">
        <f t="shared" si="68"/>
        <v>0</v>
      </c>
      <c r="AM268" s="32"/>
      <c r="AN268" s="32"/>
      <c r="AO268" s="32"/>
    </row>
    <row r="269" spans="1:41" s="72" customFormat="1" ht="15.75" hidden="1" outlineLevel="1">
      <c r="A269" s="69"/>
      <c r="B269" s="29"/>
      <c r="C269" s="69"/>
      <c r="D269" s="70" t="s">
        <v>69</v>
      </c>
      <c r="E269" s="71" t="s">
        <v>70</v>
      </c>
      <c r="F269" s="32">
        <f t="shared" ref="F269:F332" si="70">G269+H269+I269</f>
        <v>0</v>
      </c>
      <c r="G269" s="32"/>
      <c r="H269" s="32"/>
      <c r="I269" s="32"/>
      <c r="J269" s="32">
        <f t="shared" ref="J269:J332" si="71">K269+L269+M269</f>
        <v>0</v>
      </c>
      <c r="K269" s="32"/>
      <c r="L269" s="32"/>
      <c r="M269" s="32"/>
      <c r="N269" s="32">
        <f t="shared" ref="N269:N332" si="72">O269+P269+Q269</f>
        <v>0</v>
      </c>
      <c r="O269" s="32"/>
      <c r="P269" s="32"/>
      <c r="Q269" s="32"/>
      <c r="R269" s="32">
        <f t="shared" ref="R269:R332" si="73">S269+T269+U269</f>
        <v>0</v>
      </c>
      <c r="S269" s="32"/>
      <c r="T269" s="32"/>
      <c r="U269" s="32"/>
      <c r="V269" s="32">
        <f t="shared" ref="V269:V332" si="74">W269+X269+Y269</f>
        <v>0</v>
      </c>
      <c r="W269" s="32"/>
      <c r="X269" s="32"/>
      <c r="Y269" s="32"/>
      <c r="Z269" s="32">
        <f t="shared" ref="Z269:Z332" si="75">AA269+AB269+AC269</f>
        <v>0</v>
      </c>
      <c r="AA269" s="32"/>
      <c r="AB269" s="32"/>
      <c r="AC269" s="32"/>
      <c r="AD269" s="32">
        <f t="shared" ref="AD269:AD332" si="76">AE269+AF269+AG269</f>
        <v>0</v>
      </c>
      <c r="AE269" s="32"/>
      <c r="AF269" s="32"/>
      <c r="AG269" s="32"/>
      <c r="AH269" s="32">
        <f t="shared" ref="AH269:AH332" si="77">AI269+AJ269+AK269</f>
        <v>0</v>
      </c>
      <c r="AI269" s="32"/>
      <c r="AJ269" s="32"/>
      <c r="AK269" s="32"/>
      <c r="AL269" s="32">
        <f t="shared" ref="AL269:AL332" si="78">AM269+AN269+AO269</f>
        <v>0</v>
      </c>
      <c r="AM269" s="32"/>
      <c r="AN269" s="32"/>
      <c r="AO269" s="32"/>
    </row>
    <row r="270" spans="1:41" s="72" customFormat="1" ht="31.5" hidden="1" outlineLevel="1">
      <c r="A270" s="69"/>
      <c r="B270" s="29"/>
      <c r="C270" s="69"/>
      <c r="D270" s="70" t="s">
        <v>71</v>
      </c>
      <c r="E270" s="71" t="s">
        <v>72</v>
      </c>
      <c r="F270" s="32">
        <f t="shared" si="70"/>
        <v>0</v>
      </c>
      <c r="G270" s="32"/>
      <c r="H270" s="32"/>
      <c r="I270" s="32"/>
      <c r="J270" s="32">
        <f t="shared" si="71"/>
        <v>0</v>
      </c>
      <c r="K270" s="32"/>
      <c r="L270" s="32"/>
      <c r="M270" s="32"/>
      <c r="N270" s="32">
        <f t="shared" si="72"/>
        <v>0</v>
      </c>
      <c r="O270" s="32"/>
      <c r="P270" s="32"/>
      <c r="Q270" s="32"/>
      <c r="R270" s="32">
        <f t="shared" si="73"/>
        <v>0</v>
      </c>
      <c r="S270" s="32"/>
      <c r="T270" s="32"/>
      <c r="U270" s="32"/>
      <c r="V270" s="32">
        <f t="shared" si="74"/>
        <v>0</v>
      </c>
      <c r="W270" s="32"/>
      <c r="X270" s="32"/>
      <c r="Y270" s="32"/>
      <c r="Z270" s="32">
        <f t="shared" si="75"/>
        <v>0</v>
      </c>
      <c r="AA270" s="32"/>
      <c r="AB270" s="32"/>
      <c r="AC270" s="32"/>
      <c r="AD270" s="32">
        <f t="shared" si="76"/>
        <v>0</v>
      </c>
      <c r="AE270" s="32"/>
      <c r="AF270" s="32"/>
      <c r="AG270" s="32"/>
      <c r="AH270" s="32">
        <f t="shared" si="77"/>
        <v>0</v>
      </c>
      <c r="AI270" s="32"/>
      <c r="AJ270" s="32"/>
      <c r="AK270" s="32"/>
      <c r="AL270" s="32">
        <f t="shared" si="78"/>
        <v>0</v>
      </c>
      <c r="AM270" s="32"/>
      <c r="AN270" s="32"/>
      <c r="AO270" s="32"/>
    </row>
    <row r="271" spans="1:41" s="72" customFormat="1" ht="47.25" hidden="1" outlineLevel="1">
      <c r="A271" s="69"/>
      <c r="B271" s="29"/>
      <c r="C271" s="69"/>
      <c r="D271" s="70" t="s">
        <v>73</v>
      </c>
      <c r="E271" s="71" t="s">
        <v>74</v>
      </c>
      <c r="F271" s="32">
        <f t="shared" si="70"/>
        <v>0</v>
      </c>
      <c r="G271" s="32"/>
      <c r="H271" s="32"/>
      <c r="I271" s="32"/>
      <c r="J271" s="32">
        <f t="shared" si="71"/>
        <v>0</v>
      </c>
      <c r="K271" s="32"/>
      <c r="L271" s="32"/>
      <c r="M271" s="32"/>
      <c r="N271" s="32">
        <f t="shared" si="72"/>
        <v>0</v>
      </c>
      <c r="O271" s="32"/>
      <c r="P271" s="32"/>
      <c r="Q271" s="32"/>
      <c r="R271" s="32">
        <f t="shared" si="73"/>
        <v>0</v>
      </c>
      <c r="S271" s="32"/>
      <c r="T271" s="32"/>
      <c r="U271" s="32"/>
      <c r="V271" s="32">
        <f t="shared" si="74"/>
        <v>0</v>
      </c>
      <c r="W271" s="32"/>
      <c r="X271" s="32"/>
      <c r="Y271" s="32"/>
      <c r="Z271" s="32">
        <f t="shared" si="75"/>
        <v>0</v>
      </c>
      <c r="AA271" s="32"/>
      <c r="AB271" s="32"/>
      <c r="AC271" s="32"/>
      <c r="AD271" s="32">
        <f t="shared" si="76"/>
        <v>0</v>
      </c>
      <c r="AE271" s="32"/>
      <c r="AF271" s="32"/>
      <c r="AG271" s="32"/>
      <c r="AH271" s="32">
        <f t="shared" si="77"/>
        <v>0</v>
      </c>
      <c r="AI271" s="32"/>
      <c r="AJ271" s="32"/>
      <c r="AK271" s="32"/>
      <c r="AL271" s="32">
        <f t="shared" si="78"/>
        <v>0</v>
      </c>
      <c r="AM271" s="32"/>
      <c r="AN271" s="32"/>
      <c r="AO271" s="32"/>
    </row>
    <row r="272" spans="1:41" s="72" customFormat="1" ht="31.5" hidden="1" outlineLevel="1">
      <c r="A272" s="69"/>
      <c r="B272" s="29"/>
      <c r="C272" s="69"/>
      <c r="D272" s="70" t="s">
        <v>75</v>
      </c>
      <c r="E272" s="71" t="s">
        <v>76</v>
      </c>
      <c r="F272" s="32">
        <f t="shared" si="70"/>
        <v>0</v>
      </c>
      <c r="G272" s="32"/>
      <c r="H272" s="32"/>
      <c r="I272" s="32"/>
      <c r="J272" s="32">
        <f t="shared" si="71"/>
        <v>0</v>
      </c>
      <c r="K272" s="32"/>
      <c r="L272" s="32"/>
      <c r="M272" s="32"/>
      <c r="N272" s="32">
        <f t="shared" si="72"/>
        <v>0</v>
      </c>
      <c r="O272" s="32"/>
      <c r="P272" s="32"/>
      <c r="Q272" s="32"/>
      <c r="R272" s="32">
        <f t="shared" si="73"/>
        <v>0</v>
      </c>
      <c r="S272" s="32"/>
      <c r="T272" s="32"/>
      <c r="U272" s="32"/>
      <c r="V272" s="32">
        <f t="shared" si="74"/>
        <v>0</v>
      </c>
      <c r="W272" s="32"/>
      <c r="X272" s="32"/>
      <c r="Y272" s="32"/>
      <c r="Z272" s="32">
        <f t="shared" si="75"/>
        <v>0</v>
      </c>
      <c r="AA272" s="32"/>
      <c r="AB272" s="32"/>
      <c r="AC272" s="32"/>
      <c r="AD272" s="32">
        <f t="shared" si="76"/>
        <v>0</v>
      </c>
      <c r="AE272" s="32"/>
      <c r="AF272" s="32"/>
      <c r="AG272" s="32"/>
      <c r="AH272" s="32">
        <f t="shared" si="77"/>
        <v>0</v>
      </c>
      <c r="AI272" s="32"/>
      <c r="AJ272" s="32"/>
      <c r="AK272" s="32"/>
      <c r="AL272" s="32">
        <f t="shared" si="78"/>
        <v>0</v>
      </c>
      <c r="AM272" s="32"/>
      <c r="AN272" s="32"/>
      <c r="AO272" s="32"/>
    </row>
    <row r="273" spans="1:41" s="72" customFormat="1" ht="15.75" hidden="1" outlineLevel="1">
      <c r="A273" s="69"/>
      <c r="B273" s="29"/>
      <c r="C273" s="69"/>
      <c r="D273" s="70" t="s">
        <v>77</v>
      </c>
      <c r="E273" s="71" t="s">
        <v>39</v>
      </c>
      <c r="F273" s="32">
        <f t="shared" si="70"/>
        <v>281</v>
      </c>
      <c r="G273" s="32"/>
      <c r="H273" s="32"/>
      <c r="I273" s="32">
        <v>281</v>
      </c>
      <c r="J273" s="32">
        <f t="shared" si="71"/>
        <v>3686</v>
      </c>
      <c r="K273" s="32"/>
      <c r="L273" s="32"/>
      <c r="M273" s="32">
        <v>3686</v>
      </c>
      <c r="N273" s="32">
        <f t="shared" si="72"/>
        <v>3686</v>
      </c>
      <c r="O273" s="32"/>
      <c r="P273" s="32"/>
      <c r="Q273" s="32">
        <v>3686</v>
      </c>
      <c r="R273" s="32">
        <f t="shared" si="73"/>
        <v>3686</v>
      </c>
      <c r="S273" s="32"/>
      <c r="T273" s="32"/>
      <c r="U273" s="32">
        <v>3686</v>
      </c>
      <c r="V273" s="32">
        <f t="shared" si="74"/>
        <v>3686</v>
      </c>
      <c r="W273" s="32"/>
      <c r="X273" s="32"/>
      <c r="Y273" s="32">
        <v>3686</v>
      </c>
      <c r="Z273" s="32">
        <f t="shared" si="75"/>
        <v>3686</v>
      </c>
      <c r="AA273" s="32"/>
      <c r="AB273" s="32"/>
      <c r="AC273" s="32">
        <v>3686</v>
      </c>
      <c r="AD273" s="32">
        <f t="shared" si="76"/>
        <v>0</v>
      </c>
      <c r="AE273" s="32"/>
      <c r="AF273" s="32"/>
      <c r="AG273" s="32"/>
      <c r="AH273" s="32">
        <f t="shared" si="77"/>
        <v>0</v>
      </c>
      <c r="AI273" s="32"/>
      <c r="AJ273" s="32"/>
      <c r="AK273" s="32"/>
      <c r="AL273" s="32">
        <f t="shared" si="78"/>
        <v>0</v>
      </c>
      <c r="AM273" s="32"/>
      <c r="AN273" s="32"/>
      <c r="AO273" s="32"/>
    </row>
    <row r="274" spans="1:41" s="72" customFormat="1" ht="15.75" hidden="1" outlineLevel="1">
      <c r="A274" s="69"/>
      <c r="B274" s="29"/>
      <c r="C274" s="69"/>
      <c r="D274" s="70" t="s">
        <v>78</v>
      </c>
      <c r="E274" s="71" t="s">
        <v>79</v>
      </c>
      <c r="F274" s="32">
        <f t="shared" si="70"/>
        <v>0</v>
      </c>
      <c r="G274" s="32"/>
      <c r="H274" s="32"/>
      <c r="I274" s="32"/>
      <c r="J274" s="32">
        <f t="shared" si="71"/>
        <v>0</v>
      </c>
      <c r="K274" s="32"/>
      <c r="L274" s="32"/>
      <c r="M274" s="32"/>
      <c r="N274" s="32">
        <f t="shared" si="72"/>
        <v>0</v>
      </c>
      <c r="O274" s="32"/>
      <c r="P274" s="32"/>
      <c r="Q274" s="32"/>
      <c r="R274" s="32">
        <f t="shared" si="73"/>
        <v>0</v>
      </c>
      <c r="S274" s="32"/>
      <c r="T274" s="32"/>
      <c r="U274" s="32"/>
      <c r="V274" s="32">
        <f t="shared" si="74"/>
        <v>0</v>
      </c>
      <c r="W274" s="32"/>
      <c r="X274" s="32"/>
      <c r="Y274" s="32"/>
      <c r="Z274" s="32">
        <f t="shared" si="75"/>
        <v>0</v>
      </c>
      <c r="AA274" s="32"/>
      <c r="AB274" s="32"/>
      <c r="AC274" s="32"/>
      <c r="AD274" s="32">
        <f t="shared" si="76"/>
        <v>0</v>
      </c>
      <c r="AE274" s="32"/>
      <c r="AF274" s="32"/>
      <c r="AG274" s="32"/>
      <c r="AH274" s="32">
        <f t="shared" si="77"/>
        <v>0</v>
      </c>
      <c r="AI274" s="32"/>
      <c r="AJ274" s="32"/>
      <c r="AK274" s="32"/>
      <c r="AL274" s="32">
        <f t="shared" si="78"/>
        <v>0</v>
      </c>
      <c r="AM274" s="32"/>
      <c r="AN274" s="32"/>
      <c r="AO274" s="32"/>
    </row>
    <row r="275" spans="1:41" s="72" customFormat="1" ht="15.75" hidden="1" outlineLevel="1">
      <c r="A275" s="69"/>
      <c r="B275" s="29"/>
      <c r="C275" s="69"/>
      <c r="D275" s="70" t="s">
        <v>40</v>
      </c>
      <c r="E275" s="71" t="s">
        <v>41</v>
      </c>
      <c r="F275" s="32">
        <f t="shared" si="70"/>
        <v>1582</v>
      </c>
      <c r="G275" s="32"/>
      <c r="H275" s="32"/>
      <c r="I275" s="32">
        <v>1582</v>
      </c>
      <c r="J275" s="32">
        <f t="shared" si="71"/>
        <v>3797</v>
      </c>
      <c r="K275" s="32"/>
      <c r="L275" s="32"/>
      <c r="M275" s="32">
        <v>3797</v>
      </c>
      <c r="N275" s="32">
        <f t="shared" si="72"/>
        <v>3797</v>
      </c>
      <c r="O275" s="32"/>
      <c r="P275" s="32"/>
      <c r="Q275" s="32">
        <v>3797</v>
      </c>
      <c r="R275" s="32">
        <f t="shared" si="73"/>
        <v>3797</v>
      </c>
      <c r="S275" s="32"/>
      <c r="T275" s="32"/>
      <c r="U275" s="32">
        <v>3797</v>
      </c>
      <c r="V275" s="32">
        <f t="shared" si="74"/>
        <v>3797</v>
      </c>
      <c r="W275" s="32"/>
      <c r="X275" s="32"/>
      <c r="Y275" s="32">
        <v>3797</v>
      </c>
      <c r="Z275" s="32">
        <f t="shared" si="75"/>
        <v>3797</v>
      </c>
      <c r="AA275" s="32"/>
      <c r="AB275" s="32"/>
      <c r="AC275" s="32">
        <v>3797</v>
      </c>
      <c r="AD275" s="32">
        <f t="shared" si="76"/>
        <v>0</v>
      </c>
      <c r="AE275" s="32"/>
      <c r="AF275" s="32"/>
      <c r="AG275" s="32"/>
      <c r="AH275" s="32">
        <f t="shared" si="77"/>
        <v>0</v>
      </c>
      <c r="AI275" s="32"/>
      <c r="AJ275" s="32"/>
      <c r="AK275" s="32"/>
      <c r="AL275" s="32">
        <f t="shared" si="78"/>
        <v>0</v>
      </c>
      <c r="AM275" s="32"/>
      <c r="AN275" s="32"/>
      <c r="AO275" s="32"/>
    </row>
    <row r="276" spans="1:41" s="72" customFormat="1" ht="15.75" hidden="1" outlineLevel="1">
      <c r="A276" s="69"/>
      <c r="B276" s="29"/>
      <c r="C276" s="69"/>
      <c r="D276" s="70" t="s">
        <v>80</v>
      </c>
      <c r="E276" s="71" t="s">
        <v>81</v>
      </c>
      <c r="F276" s="32">
        <f t="shared" si="70"/>
        <v>3587</v>
      </c>
      <c r="G276" s="32"/>
      <c r="H276" s="32"/>
      <c r="I276" s="32">
        <v>3587</v>
      </c>
      <c r="J276" s="32">
        <f t="shared" si="71"/>
        <v>8609</v>
      </c>
      <c r="K276" s="32"/>
      <c r="L276" s="32"/>
      <c r="M276" s="32">
        <v>8609</v>
      </c>
      <c r="N276" s="32">
        <f t="shared" si="72"/>
        <v>8609</v>
      </c>
      <c r="O276" s="32"/>
      <c r="P276" s="32"/>
      <c r="Q276" s="32">
        <v>8609</v>
      </c>
      <c r="R276" s="32">
        <f t="shared" si="73"/>
        <v>8609</v>
      </c>
      <c r="S276" s="32"/>
      <c r="T276" s="32"/>
      <c r="U276" s="32">
        <v>8609</v>
      </c>
      <c r="V276" s="32">
        <f t="shared" si="74"/>
        <v>8609</v>
      </c>
      <c r="W276" s="32"/>
      <c r="X276" s="32"/>
      <c r="Y276" s="32">
        <v>8609</v>
      </c>
      <c r="Z276" s="32">
        <f t="shared" si="75"/>
        <v>8609</v>
      </c>
      <c r="AA276" s="32"/>
      <c r="AB276" s="32"/>
      <c r="AC276" s="32">
        <v>8609</v>
      </c>
      <c r="AD276" s="32">
        <f t="shared" si="76"/>
        <v>0</v>
      </c>
      <c r="AE276" s="32"/>
      <c r="AF276" s="32"/>
      <c r="AG276" s="32"/>
      <c r="AH276" s="32">
        <f t="shared" si="77"/>
        <v>0</v>
      </c>
      <c r="AI276" s="32"/>
      <c r="AJ276" s="32"/>
      <c r="AK276" s="32"/>
      <c r="AL276" s="32">
        <f t="shared" si="78"/>
        <v>0</v>
      </c>
      <c r="AM276" s="32"/>
      <c r="AN276" s="32"/>
      <c r="AO276" s="32"/>
    </row>
    <row r="277" spans="1:41" s="72" customFormat="1" ht="15.75" hidden="1" outlineLevel="1">
      <c r="A277" s="69"/>
      <c r="B277" s="29"/>
      <c r="C277" s="69"/>
      <c r="D277" s="70" t="s">
        <v>82</v>
      </c>
      <c r="E277" s="71" t="s">
        <v>83</v>
      </c>
      <c r="F277" s="32">
        <f t="shared" si="70"/>
        <v>0</v>
      </c>
      <c r="G277" s="32"/>
      <c r="H277" s="32"/>
      <c r="I277" s="32"/>
      <c r="J277" s="32">
        <f t="shared" si="71"/>
        <v>0</v>
      </c>
      <c r="K277" s="32"/>
      <c r="L277" s="32"/>
      <c r="M277" s="32"/>
      <c r="N277" s="32">
        <f t="shared" si="72"/>
        <v>0</v>
      </c>
      <c r="O277" s="32"/>
      <c r="P277" s="32"/>
      <c r="Q277" s="32"/>
      <c r="R277" s="32">
        <f t="shared" si="73"/>
        <v>0</v>
      </c>
      <c r="S277" s="32"/>
      <c r="T277" s="32"/>
      <c r="U277" s="32"/>
      <c r="V277" s="32">
        <f t="shared" si="74"/>
        <v>0</v>
      </c>
      <c r="W277" s="32"/>
      <c r="X277" s="32"/>
      <c r="Y277" s="32"/>
      <c r="Z277" s="32">
        <f t="shared" si="75"/>
        <v>0</v>
      </c>
      <c r="AA277" s="32"/>
      <c r="AB277" s="32"/>
      <c r="AC277" s="32"/>
      <c r="AD277" s="32">
        <f t="shared" si="76"/>
        <v>0</v>
      </c>
      <c r="AE277" s="32"/>
      <c r="AF277" s="32"/>
      <c r="AG277" s="32"/>
      <c r="AH277" s="32">
        <f t="shared" si="77"/>
        <v>0</v>
      </c>
      <c r="AI277" s="32"/>
      <c r="AJ277" s="32"/>
      <c r="AK277" s="32"/>
      <c r="AL277" s="32">
        <f t="shared" si="78"/>
        <v>0</v>
      </c>
      <c r="AM277" s="32"/>
      <c r="AN277" s="32"/>
      <c r="AO277" s="32"/>
    </row>
    <row r="278" spans="1:41" s="72" customFormat="1" ht="15.75" hidden="1" outlineLevel="1">
      <c r="A278" s="69"/>
      <c r="B278" s="29"/>
      <c r="C278" s="69"/>
      <c r="D278" s="70" t="s">
        <v>84</v>
      </c>
      <c r="E278" s="71" t="s">
        <v>42</v>
      </c>
      <c r="F278" s="32">
        <f t="shared" si="70"/>
        <v>292</v>
      </c>
      <c r="G278" s="32"/>
      <c r="H278" s="32"/>
      <c r="I278" s="32">
        <v>292</v>
      </c>
      <c r="J278" s="32">
        <f t="shared" si="71"/>
        <v>0</v>
      </c>
      <c r="K278" s="32"/>
      <c r="L278" s="32"/>
      <c r="M278" s="32"/>
      <c r="N278" s="32">
        <f t="shared" si="72"/>
        <v>0</v>
      </c>
      <c r="O278" s="32"/>
      <c r="P278" s="32"/>
      <c r="Q278" s="32"/>
      <c r="R278" s="32">
        <f t="shared" si="73"/>
        <v>0</v>
      </c>
      <c r="S278" s="32"/>
      <c r="T278" s="32"/>
      <c r="U278" s="32"/>
      <c r="V278" s="32">
        <f t="shared" si="74"/>
        <v>0</v>
      </c>
      <c r="W278" s="32"/>
      <c r="X278" s="32"/>
      <c r="Y278" s="32"/>
      <c r="Z278" s="32">
        <f t="shared" si="75"/>
        <v>0</v>
      </c>
      <c r="AA278" s="32"/>
      <c r="AB278" s="32"/>
      <c r="AC278" s="32"/>
      <c r="AD278" s="32">
        <f t="shared" si="76"/>
        <v>0</v>
      </c>
      <c r="AE278" s="32"/>
      <c r="AF278" s="32"/>
      <c r="AG278" s="32"/>
      <c r="AH278" s="32">
        <f t="shared" si="77"/>
        <v>0</v>
      </c>
      <c r="AI278" s="32"/>
      <c r="AJ278" s="32"/>
      <c r="AK278" s="32"/>
      <c r="AL278" s="32">
        <f t="shared" si="78"/>
        <v>0</v>
      </c>
      <c r="AM278" s="32"/>
      <c r="AN278" s="32"/>
      <c r="AO278" s="32"/>
    </row>
    <row r="279" spans="1:41" s="72" customFormat="1" ht="15.75" hidden="1" outlineLevel="1">
      <c r="A279" s="69"/>
      <c r="B279" s="29"/>
      <c r="C279" s="69"/>
      <c r="D279" s="70" t="s">
        <v>85</v>
      </c>
      <c r="E279" s="71" t="s">
        <v>86</v>
      </c>
      <c r="F279" s="32">
        <f t="shared" si="70"/>
        <v>10476</v>
      </c>
      <c r="G279" s="32"/>
      <c r="H279" s="32"/>
      <c r="I279" s="32">
        <v>10476</v>
      </c>
      <c r="J279" s="32">
        <f t="shared" si="71"/>
        <v>25142</v>
      </c>
      <c r="K279" s="32"/>
      <c r="L279" s="32"/>
      <c r="M279" s="32">
        <v>25142</v>
      </c>
      <c r="N279" s="32">
        <f t="shared" si="72"/>
        <v>25142</v>
      </c>
      <c r="O279" s="32"/>
      <c r="P279" s="32"/>
      <c r="Q279" s="32">
        <v>25142</v>
      </c>
      <c r="R279" s="32">
        <f t="shared" si="73"/>
        <v>25142</v>
      </c>
      <c r="S279" s="32"/>
      <c r="T279" s="32"/>
      <c r="U279" s="32">
        <v>25142</v>
      </c>
      <c r="V279" s="32">
        <f t="shared" si="74"/>
        <v>25142</v>
      </c>
      <c r="W279" s="32"/>
      <c r="X279" s="32"/>
      <c r="Y279" s="32">
        <v>25142</v>
      </c>
      <c r="Z279" s="32">
        <f t="shared" si="75"/>
        <v>25142</v>
      </c>
      <c r="AA279" s="32"/>
      <c r="AB279" s="32"/>
      <c r="AC279" s="32">
        <v>25142</v>
      </c>
      <c r="AD279" s="32">
        <f t="shared" si="76"/>
        <v>0</v>
      </c>
      <c r="AE279" s="32"/>
      <c r="AF279" s="32"/>
      <c r="AG279" s="32"/>
      <c r="AH279" s="32">
        <f t="shared" si="77"/>
        <v>0</v>
      </c>
      <c r="AI279" s="32"/>
      <c r="AJ279" s="32"/>
      <c r="AK279" s="32"/>
      <c r="AL279" s="32">
        <f t="shared" si="78"/>
        <v>0</v>
      </c>
      <c r="AM279" s="32"/>
      <c r="AN279" s="32"/>
      <c r="AO279" s="32"/>
    </row>
    <row r="280" spans="1:41" s="72" customFormat="1" ht="15.75" hidden="1" outlineLevel="1">
      <c r="A280" s="69"/>
      <c r="B280" s="29"/>
      <c r="C280" s="69"/>
      <c r="D280" s="70" t="s">
        <v>87</v>
      </c>
      <c r="E280" s="71" t="s">
        <v>88</v>
      </c>
      <c r="F280" s="32">
        <f t="shared" si="70"/>
        <v>0</v>
      </c>
      <c r="G280" s="32"/>
      <c r="H280" s="32"/>
      <c r="I280" s="32"/>
      <c r="J280" s="32">
        <f t="shared" si="71"/>
        <v>0</v>
      </c>
      <c r="K280" s="32"/>
      <c r="L280" s="32"/>
      <c r="M280" s="32"/>
      <c r="N280" s="32">
        <f t="shared" si="72"/>
        <v>0</v>
      </c>
      <c r="O280" s="32"/>
      <c r="P280" s="32"/>
      <c r="Q280" s="32"/>
      <c r="R280" s="32">
        <f t="shared" si="73"/>
        <v>0</v>
      </c>
      <c r="S280" s="32"/>
      <c r="T280" s="32"/>
      <c r="U280" s="32"/>
      <c r="V280" s="32">
        <f t="shared" si="74"/>
        <v>0</v>
      </c>
      <c r="W280" s="32"/>
      <c r="X280" s="32"/>
      <c r="Y280" s="32"/>
      <c r="Z280" s="32">
        <f t="shared" si="75"/>
        <v>0</v>
      </c>
      <c r="AA280" s="32"/>
      <c r="AB280" s="32"/>
      <c r="AC280" s="32"/>
      <c r="AD280" s="32">
        <f t="shared" si="76"/>
        <v>0</v>
      </c>
      <c r="AE280" s="32"/>
      <c r="AF280" s="32"/>
      <c r="AG280" s="32"/>
      <c r="AH280" s="32">
        <f t="shared" si="77"/>
        <v>0</v>
      </c>
      <c r="AI280" s="32"/>
      <c r="AJ280" s="32"/>
      <c r="AK280" s="32"/>
      <c r="AL280" s="32">
        <f t="shared" si="78"/>
        <v>0</v>
      </c>
      <c r="AM280" s="32"/>
      <c r="AN280" s="32"/>
      <c r="AO280" s="32"/>
    </row>
    <row r="281" spans="1:41" s="72" customFormat="1" ht="15.75" hidden="1" outlineLevel="1">
      <c r="A281" s="69"/>
      <c r="B281" s="29"/>
      <c r="C281" s="69"/>
      <c r="D281" s="70" t="s">
        <v>89</v>
      </c>
      <c r="E281" s="71" t="s">
        <v>90</v>
      </c>
      <c r="F281" s="32">
        <f t="shared" si="70"/>
        <v>0</v>
      </c>
      <c r="G281" s="32"/>
      <c r="H281" s="32"/>
      <c r="I281" s="32"/>
      <c r="J281" s="32">
        <f t="shared" si="71"/>
        <v>0</v>
      </c>
      <c r="K281" s="32"/>
      <c r="L281" s="32"/>
      <c r="M281" s="32"/>
      <c r="N281" s="32">
        <f t="shared" si="72"/>
        <v>0</v>
      </c>
      <c r="O281" s="32"/>
      <c r="P281" s="32"/>
      <c r="Q281" s="32"/>
      <c r="R281" s="32">
        <f t="shared" si="73"/>
        <v>0</v>
      </c>
      <c r="S281" s="32"/>
      <c r="T281" s="32"/>
      <c r="U281" s="32"/>
      <c r="V281" s="32">
        <f t="shared" si="74"/>
        <v>0</v>
      </c>
      <c r="W281" s="32"/>
      <c r="X281" s="32"/>
      <c r="Y281" s="32"/>
      <c r="Z281" s="32">
        <f t="shared" si="75"/>
        <v>0</v>
      </c>
      <c r="AA281" s="32"/>
      <c r="AB281" s="32"/>
      <c r="AC281" s="32"/>
      <c r="AD281" s="32">
        <f t="shared" si="76"/>
        <v>0</v>
      </c>
      <c r="AE281" s="32"/>
      <c r="AF281" s="32"/>
      <c r="AG281" s="32"/>
      <c r="AH281" s="32">
        <f t="shared" si="77"/>
        <v>0</v>
      </c>
      <c r="AI281" s="32"/>
      <c r="AJ281" s="32"/>
      <c r="AK281" s="32"/>
      <c r="AL281" s="32">
        <f t="shared" si="78"/>
        <v>0</v>
      </c>
      <c r="AM281" s="32"/>
      <c r="AN281" s="32"/>
      <c r="AO281" s="32"/>
    </row>
    <row r="282" spans="1:41" s="33" customFormat="1" ht="15.75" hidden="1" outlineLevel="1">
      <c r="A282" s="28"/>
      <c r="B282" s="29"/>
      <c r="C282" s="28"/>
      <c r="D282" s="28"/>
      <c r="E282" s="73" t="s">
        <v>34</v>
      </c>
      <c r="F282" s="31">
        <f t="shared" si="70"/>
        <v>173606</v>
      </c>
      <c r="G282" s="31">
        <f t="shared" ref="G282:AC282" si="79">SUM(G283:G304)</f>
        <v>0</v>
      </c>
      <c r="H282" s="31">
        <f t="shared" si="79"/>
        <v>0</v>
      </c>
      <c r="I282" s="31">
        <f t="shared" si="79"/>
        <v>173606</v>
      </c>
      <c r="J282" s="31">
        <f t="shared" si="71"/>
        <v>180484</v>
      </c>
      <c r="K282" s="31">
        <f t="shared" si="79"/>
        <v>0</v>
      </c>
      <c r="L282" s="31">
        <f t="shared" si="79"/>
        <v>0</v>
      </c>
      <c r="M282" s="31">
        <f t="shared" si="79"/>
        <v>180484</v>
      </c>
      <c r="N282" s="31">
        <f t="shared" si="72"/>
        <v>180484</v>
      </c>
      <c r="O282" s="31">
        <f t="shared" si="79"/>
        <v>0</v>
      </c>
      <c r="P282" s="31">
        <f t="shared" si="79"/>
        <v>0</v>
      </c>
      <c r="Q282" s="31">
        <f t="shared" si="79"/>
        <v>180484</v>
      </c>
      <c r="R282" s="31">
        <f t="shared" si="73"/>
        <v>188765</v>
      </c>
      <c r="S282" s="31">
        <f t="shared" si="79"/>
        <v>0</v>
      </c>
      <c r="T282" s="31">
        <f t="shared" si="79"/>
        <v>0</v>
      </c>
      <c r="U282" s="31">
        <f t="shared" si="79"/>
        <v>188765</v>
      </c>
      <c r="V282" s="31">
        <f t="shared" si="74"/>
        <v>188765</v>
      </c>
      <c r="W282" s="31">
        <f t="shared" si="79"/>
        <v>0</v>
      </c>
      <c r="X282" s="31">
        <f t="shared" si="79"/>
        <v>0</v>
      </c>
      <c r="Y282" s="31">
        <f t="shared" si="79"/>
        <v>188765</v>
      </c>
      <c r="Z282" s="31">
        <f t="shared" si="75"/>
        <v>190151</v>
      </c>
      <c r="AA282" s="31">
        <f t="shared" si="79"/>
        <v>0</v>
      </c>
      <c r="AB282" s="31">
        <f t="shared" si="79"/>
        <v>0</v>
      </c>
      <c r="AC282" s="31">
        <f t="shared" si="79"/>
        <v>190151</v>
      </c>
      <c r="AD282" s="31">
        <f t="shared" si="76"/>
        <v>0</v>
      </c>
      <c r="AE282" s="31">
        <f>SUM(AE283:AE304)</f>
        <v>0</v>
      </c>
      <c r="AF282" s="31">
        <f>SUM(AF283:AF304)</f>
        <v>0</v>
      </c>
      <c r="AG282" s="31">
        <f>SUM(AG283:AG304)</f>
        <v>0</v>
      </c>
      <c r="AH282" s="31">
        <f t="shared" si="77"/>
        <v>0</v>
      </c>
      <c r="AI282" s="31">
        <f>SUM(AI283:AI304)</f>
        <v>0</v>
      </c>
      <c r="AJ282" s="31">
        <f>SUM(AJ283:AJ304)</f>
        <v>0</v>
      </c>
      <c r="AK282" s="31">
        <f>SUM(AK283:AK304)</f>
        <v>0</v>
      </c>
      <c r="AL282" s="31">
        <f t="shared" si="78"/>
        <v>0</v>
      </c>
      <c r="AM282" s="31">
        <f>SUM(AM283:AM304)</f>
        <v>0</v>
      </c>
      <c r="AN282" s="31">
        <f>SUM(AN283:AN304)</f>
        <v>0</v>
      </c>
      <c r="AO282" s="31">
        <f>SUM(AO283:AO304)</f>
        <v>0</v>
      </c>
    </row>
    <row r="283" spans="1:41" s="72" customFormat="1" ht="15.75" hidden="1" outlineLevel="1">
      <c r="A283" s="69"/>
      <c r="B283" s="29"/>
      <c r="C283" s="69"/>
      <c r="D283" s="70" t="s">
        <v>54</v>
      </c>
      <c r="E283" s="71" t="s">
        <v>55</v>
      </c>
      <c r="F283" s="32">
        <f t="shared" si="70"/>
        <v>117911</v>
      </c>
      <c r="G283" s="32"/>
      <c r="H283" s="32"/>
      <c r="I283" s="32">
        <v>117911</v>
      </c>
      <c r="J283" s="32">
        <f t="shared" si="71"/>
        <v>117911</v>
      </c>
      <c r="K283" s="32"/>
      <c r="L283" s="32"/>
      <c r="M283" s="32">
        <v>117911</v>
      </c>
      <c r="N283" s="32">
        <f t="shared" si="72"/>
        <v>117911</v>
      </c>
      <c r="O283" s="32"/>
      <c r="P283" s="32"/>
      <c r="Q283" s="32">
        <v>117911</v>
      </c>
      <c r="R283" s="32">
        <f t="shared" si="73"/>
        <v>118767</v>
      </c>
      <c r="S283" s="32"/>
      <c r="T283" s="32"/>
      <c r="U283" s="32">
        <v>118767</v>
      </c>
      <c r="V283" s="32">
        <f t="shared" si="74"/>
        <v>118767</v>
      </c>
      <c r="W283" s="32"/>
      <c r="X283" s="32"/>
      <c r="Y283" s="32">
        <v>118767</v>
      </c>
      <c r="Z283" s="32">
        <f t="shared" si="75"/>
        <v>118767</v>
      </c>
      <c r="AA283" s="32"/>
      <c r="AB283" s="32"/>
      <c r="AC283" s="32">
        <v>118767</v>
      </c>
      <c r="AD283" s="32">
        <f t="shared" si="76"/>
        <v>0</v>
      </c>
      <c r="AE283" s="32"/>
      <c r="AF283" s="32"/>
      <c r="AG283" s="32"/>
      <c r="AH283" s="32">
        <f t="shared" si="77"/>
        <v>0</v>
      </c>
      <c r="AI283" s="32"/>
      <c r="AJ283" s="32"/>
      <c r="AK283" s="32"/>
      <c r="AL283" s="32">
        <f t="shared" si="78"/>
        <v>0</v>
      </c>
      <c r="AM283" s="32"/>
      <c r="AN283" s="32"/>
      <c r="AO283" s="32"/>
    </row>
    <row r="284" spans="1:41" s="72" customFormat="1" ht="15.75" hidden="1" outlineLevel="1">
      <c r="A284" s="69"/>
      <c r="B284" s="29"/>
      <c r="C284" s="69"/>
      <c r="D284" s="70" t="s">
        <v>56</v>
      </c>
      <c r="E284" s="71" t="s">
        <v>57</v>
      </c>
      <c r="F284" s="32">
        <f t="shared" si="70"/>
        <v>19652</v>
      </c>
      <c r="G284" s="32"/>
      <c r="H284" s="32"/>
      <c r="I284" s="32">
        <v>19652</v>
      </c>
      <c r="J284" s="32">
        <f t="shared" si="71"/>
        <v>19652</v>
      </c>
      <c r="K284" s="32"/>
      <c r="L284" s="32"/>
      <c r="M284" s="32">
        <v>19652</v>
      </c>
      <c r="N284" s="32">
        <f t="shared" si="72"/>
        <v>19652</v>
      </c>
      <c r="O284" s="32"/>
      <c r="P284" s="32"/>
      <c r="Q284" s="32">
        <v>19652</v>
      </c>
      <c r="R284" s="32">
        <f t="shared" si="73"/>
        <v>19794</v>
      </c>
      <c r="S284" s="32"/>
      <c r="T284" s="32"/>
      <c r="U284" s="32">
        <v>19794</v>
      </c>
      <c r="V284" s="32">
        <f t="shared" si="74"/>
        <v>19794</v>
      </c>
      <c r="W284" s="32"/>
      <c r="X284" s="32"/>
      <c r="Y284" s="32">
        <v>19794</v>
      </c>
      <c r="Z284" s="32">
        <f t="shared" si="75"/>
        <v>19794</v>
      </c>
      <c r="AA284" s="32"/>
      <c r="AB284" s="32"/>
      <c r="AC284" s="32">
        <v>19794</v>
      </c>
      <c r="AD284" s="32">
        <f t="shared" si="76"/>
        <v>0</v>
      </c>
      <c r="AE284" s="32"/>
      <c r="AF284" s="32"/>
      <c r="AG284" s="32"/>
      <c r="AH284" s="32">
        <f t="shared" si="77"/>
        <v>0</v>
      </c>
      <c r="AI284" s="32"/>
      <c r="AJ284" s="32"/>
      <c r="AK284" s="32"/>
      <c r="AL284" s="32">
        <f t="shared" si="78"/>
        <v>0</v>
      </c>
      <c r="AM284" s="32"/>
      <c r="AN284" s="32"/>
      <c r="AO284" s="32"/>
    </row>
    <row r="285" spans="1:41" s="72" customFormat="1" ht="15.75" hidden="1" outlineLevel="1">
      <c r="A285" s="69"/>
      <c r="B285" s="29"/>
      <c r="C285" s="69"/>
      <c r="D285" s="70" t="s">
        <v>58</v>
      </c>
      <c r="E285" s="71" t="s">
        <v>59</v>
      </c>
      <c r="F285" s="32">
        <f t="shared" si="70"/>
        <v>19652</v>
      </c>
      <c r="G285" s="32"/>
      <c r="H285" s="32"/>
      <c r="I285" s="32">
        <v>19652</v>
      </c>
      <c r="J285" s="32">
        <f t="shared" si="71"/>
        <v>19652</v>
      </c>
      <c r="K285" s="32"/>
      <c r="L285" s="32"/>
      <c r="M285" s="32">
        <v>19652</v>
      </c>
      <c r="N285" s="32">
        <f t="shared" si="72"/>
        <v>19652</v>
      </c>
      <c r="O285" s="32"/>
      <c r="P285" s="32"/>
      <c r="Q285" s="32">
        <v>19652</v>
      </c>
      <c r="R285" s="32">
        <f t="shared" si="73"/>
        <v>19794</v>
      </c>
      <c r="S285" s="32"/>
      <c r="T285" s="32"/>
      <c r="U285" s="32">
        <v>19794</v>
      </c>
      <c r="V285" s="32">
        <f t="shared" si="74"/>
        <v>19794</v>
      </c>
      <c r="W285" s="32"/>
      <c r="X285" s="32"/>
      <c r="Y285" s="32">
        <v>19794</v>
      </c>
      <c r="Z285" s="32">
        <f t="shared" si="75"/>
        <v>19794</v>
      </c>
      <c r="AA285" s="32"/>
      <c r="AB285" s="32"/>
      <c r="AC285" s="32">
        <v>19794</v>
      </c>
      <c r="AD285" s="32">
        <f t="shared" si="76"/>
        <v>0</v>
      </c>
      <c r="AE285" s="32"/>
      <c r="AF285" s="32"/>
      <c r="AG285" s="32"/>
      <c r="AH285" s="32">
        <f t="shared" si="77"/>
        <v>0</v>
      </c>
      <c r="AI285" s="32"/>
      <c r="AJ285" s="32"/>
      <c r="AK285" s="32"/>
      <c r="AL285" s="32">
        <f t="shared" si="78"/>
        <v>0</v>
      </c>
      <c r="AM285" s="32"/>
      <c r="AN285" s="32"/>
      <c r="AO285" s="32"/>
    </row>
    <row r="286" spans="1:41" s="46" customFormat="1" ht="15.75" hidden="1" outlineLevel="1">
      <c r="A286" s="40"/>
      <c r="B286" s="41"/>
      <c r="C286" s="40"/>
      <c r="D286" s="47" t="s">
        <v>60</v>
      </c>
      <c r="E286" s="48"/>
      <c r="F286" s="45">
        <f t="shared" si="70"/>
        <v>0</v>
      </c>
      <c r="G286" s="45"/>
      <c r="H286" s="45"/>
      <c r="I286" s="45"/>
      <c r="J286" s="45">
        <f t="shared" si="71"/>
        <v>6878</v>
      </c>
      <c r="K286" s="45"/>
      <c r="L286" s="45"/>
      <c r="M286" s="45">
        <v>6878</v>
      </c>
      <c r="N286" s="45">
        <f t="shared" si="72"/>
        <v>6878</v>
      </c>
      <c r="O286" s="45"/>
      <c r="P286" s="45"/>
      <c r="Q286" s="45">
        <v>6878</v>
      </c>
      <c r="R286" s="45">
        <f t="shared" si="73"/>
        <v>6928</v>
      </c>
      <c r="S286" s="45"/>
      <c r="T286" s="45"/>
      <c r="U286" s="45">
        <v>6928</v>
      </c>
      <c r="V286" s="45">
        <f t="shared" si="74"/>
        <v>6928</v>
      </c>
      <c r="W286" s="45"/>
      <c r="X286" s="45"/>
      <c r="Y286" s="45">
        <v>6928</v>
      </c>
      <c r="Z286" s="45">
        <f t="shared" si="75"/>
        <v>6928</v>
      </c>
      <c r="AA286" s="45"/>
      <c r="AB286" s="45"/>
      <c r="AC286" s="45">
        <v>6928</v>
      </c>
      <c r="AD286" s="45">
        <f t="shared" si="76"/>
        <v>0</v>
      </c>
      <c r="AE286" s="45"/>
      <c r="AF286" s="45"/>
      <c r="AG286" s="45"/>
      <c r="AH286" s="45">
        <f t="shared" si="77"/>
        <v>0</v>
      </c>
      <c r="AI286" s="45"/>
      <c r="AJ286" s="45"/>
      <c r="AK286" s="45"/>
      <c r="AL286" s="45">
        <f t="shared" si="78"/>
        <v>0</v>
      </c>
      <c r="AM286" s="45"/>
      <c r="AN286" s="45"/>
      <c r="AO286" s="45"/>
    </row>
    <row r="287" spans="1:41" s="72" customFormat="1" ht="15.75" hidden="1" outlineLevel="1">
      <c r="A287" s="69"/>
      <c r="B287" s="29"/>
      <c r="C287" s="69"/>
      <c r="D287" s="70" t="s">
        <v>61</v>
      </c>
      <c r="E287" s="71" t="s">
        <v>62</v>
      </c>
      <c r="F287" s="32">
        <f t="shared" si="70"/>
        <v>7428</v>
      </c>
      <c r="G287" s="32"/>
      <c r="H287" s="32"/>
      <c r="I287" s="32">
        <v>7428</v>
      </c>
      <c r="J287" s="32">
        <f t="shared" si="71"/>
        <v>7428</v>
      </c>
      <c r="K287" s="32"/>
      <c r="L287" s="32"/>
      <c r="M287" s="32">
        <v>7428</v>
      </c>
      <c r="N287" s="32">
        <f t="shared" si="72"/>
        <v>7428</v>
      </c>
      <c r="O287" s="32"/>
      <c r="P287" s="32"/>
      <c r="Q287" s="32">
        <v>7428</v>
      </c>
      <c r="R287" s="32">
        <f t="shared" si="73"/>
        <v>7482</v>
      </c>
      <c r="S287" s="32"/>
      <c r="T287" s="32"/>
      <c r="U287" s="32">
        <v>7482</v>
      </c>
      <c r="V287" s="32">
        <f t="shared" si="74"/>
        <v>7482</v>
      </c>
      <c r="W287" s="32"/>
      <c r="X287" s="32"/>
      <c r="Y287" s="32">
        <v>7482</v>
      </c>
      <c r="Z287" s="32">
        <f t="shared" si="75"/>
        <v>7482</v>
      </c>
      <c r="AA287" s="32"/>
      <c r="AB287" s="32"/>
      <c r="AC287" s="32">
        <v>7482</v>
      </c>
      <c r="AD287" s="32">
        <f t="shared" si="76"/>
        <v>0</v>
      </c>
      <c r="AE287" s="32"/>
      <c r="AF287" s="32"/>
      <c r="AG287" s="32"/>
      <c r="AH287" s="32">
        <f t="shared" si="77"/>
        <v>0</v>
      </c>
      <c r="AI287" s="32"/>
      <c r="AJ287" s="32"/>
      <c r="AK287" s="32"/>
      <c r="AL287" s="32">
        <f t="shared" si="78"/>
        <v>0</v>
      </c>
      <c r="AM287" s="32"/>
      <c r="AN287" s="32"/>
      <c r="AO287" s="32"/>
    </row>
    <row r="288" spans="1:41" s="72" customFormat="1" ht="31.5" hidden="1" outlineLevel="1">
      <c r="A288" s="69"/>
      <c r="B288" s="29"/>
      <c r="C288" s="69"/>
      <c r="D288" s="70" t="s">
        <v>63</v>
      </c>
      <c r="E288" s="71" t="s">
        <v>64</v>
      </c>
      <c r="F288" s="32">
        <f t="shared" si="70"/>
        <v>4333</v>
      </c>
      <c r="G288" s="32"/>
      <c r="H288" s="32"/>
      <c r="I288" s="32">
        <v>4333</v>
      </c>
      <c r="J288" s="32">
        <f t="shared" si="71"/>
        <v>4333</v>
      </c>
      <c r="K288" s="32"/>
      <c r="L288" s="32"/>
      <c r="M288" s="32">
        <v>4333</v>
      </c>
      <c r="N288" s="32">
        <f t="shared" si="72"/>
        <v>4333</v>
      </c>
      <c r="O288" s="32"/>
      <c r="P288" s="32"/>
      <c r="Q288" s="32">
        <v>4333</v>
      </c>
      <c r="R288" s="32">
        <f t="shared" si="73"/>
        <v>4365</v>
      </c>
      <c r="S288" s="32"/>
      <c r="T288" s="32"/>
      <c r="U288" s="32">
        <v>4365</v>
      </c>
      <c r="V288" s="32">
        <f t="shared" si="74"/>
        <v>4365</v>
      </c>
      <c r="W288" s="32"/>
      <c r="X288" s="32"/>
      <c r="Y288" s="32">
        <v>4365</v>
      </c>
      <c r="Z288" s="32">
        <f t="shared" si="75"/>
        <v>4365</v>
      </c>
      <c r="AA288" s="32"/>
      <c r="AB288" s="32"/>
      <c r="AC288" s="32">
        <v>4365</v>
      </c>
      <c r="AD288" s="32">
        <f t="shared" si="76"/>
        <v>0</v>
      </c>
      <c r="AE288" s="32"/>
      <c r="AF288" s="32"/>
      <c r="AG288" s="32"/>
      <c r="AH288" s="32">
        <f t="shared" si="77"/>
        <v>0</v>
      </c>
      <c r="AI288" s="32"/>
      <c r="AJ288" s="32"/>
      <c r="AK288" s="32"/>
      <c r="AL288" s="32">
        <f t="shared" si="78"/>
        <v>0</v>
      </c>
      <c r="AM288" s="32"/>
      <c r="AN288" s="32"/>
      <c r="AO288" s="32"/>
    </row>
    <row r="289" spans="1:41" s="72" customFormat="1" ht="15.75" hidden="1" outlineLevel="1">
      <c r="A289" s="69"/>
      <c r="B289" s="29"/>
      <c r="C289" s="69"/>
      <c r="D289" s="70" t="s">
        <v>65</v>
      </c>
      <c r="E289" s="71" t="s">
        <v>66</v>
      </c>
      <c r="F289" s="32">
        <f t="shared" si="70"/>
        <v>0</v>
      </c>
      <c r="G289" s="32"/>
      <c r="H289" s="32"/>
      <c r="I289" s="32"/>
      <c r="J289" s="32">
        <f t="shared" si="71"/>
        <v>0</v>
      </c>
      <c r="K289" s="32"/>
      <c r="L289" s="32"/>
      <c r="M289" s="32"/>
      <c r="N289" s="32">
        <f t="shared" si="72"/>
        <v>0</v>
      </c>
      <c r="O289" s="32"/>
      <c r="P289" s="32"/>
      <c r="Q289" s="32"/>
      <c r="R289" s="32">
        <f t="shared" si="73"/>
        <v>0</v>
      </c>
      <c r="S289" s="32"/>
      <c r="T289" s="32"/>
      <c r="U289" s="32"/>
      <c r="V289" s="32">
        <f t="shared" si="74"/>
        <v>0</v>
      </c>
      <c r="W289" s="32"/>
      <c r="X289" s="32"/>
      <c r="Y289" s="32"/>
      <c r="Z289" s="32">
        <f t="shared" si="75"/>
        <v>0</v>
      </c>
      <c r="AA289" s="32"/>
      <c r="AB289" s="32"/>
      <c r="AC289" s="32"/>
      <c r="AD289" s="32">
        <f t="shared" si="76"/>
        <v>0</v>
      </c>
      <c r="AE289" s="32"/>
      <c r="AF289" s="32"/>
      <c r="AG289" s="32"/>
      <c r="AH289" s="32">
        <f t="shared" si="77"/>
        <v>0</v>
      </c>
      <c r="AI289" s="32"/>
      <c r="AJ289" s="32"/>
      <c r="AK289" s="32"/>
      <c r="AL289" s="32">
        <f t="shared" si="78"/>
        <v>0</v>
      </c>
      <c r="AM289" s="32"/>
      <c r="AN289" s="32"/>
      <c r="AO289" s="32"/>
    </row>
    <row r="290" spans="1:41" s="72" customFormat="1" ht="31.5" hidden="1" outlineLevel="1">
      <c r="A290" s="69"/>
      <c r="B290" s="29"/>
      <c r="C290" s="69"/>
      <c r="D290" s="70" t="s">
        <v>67</v>
      </c>
      <c r="E290" s="71" t="s">
        <v>68</v>
      </c>
      <c r="F290" s="32">
        <f t="shared" si="70"/>
        <v>2063</v>
      </c>
      <c r="G290" s="32"/>
      <c r="H290" s="32"/>
      <c r="I290" s="32">
        <v>2063</v>
      </c>
      <c r="J290" s="32">
        <f t="shared" si="71"/>
        <v>2063</v>
      </c>
      <c r="K290" s="32"/>
      <c r="L290" s="32"/>
      <c r="M290" s="32">
        <v>2063</v>
      </c>
      <c r="N290" s="32">
        <f t="shared" si="72"/>
        <v>2063</v>
      </c>
      <c r="O290" s="32"/>
      <c r="P290" s="32"/>
      <c r="Q290" s="32">
        <v>2063</v>
      </c>
      <c r="R290" s="32">
        <f t="shared" si="73"/>
        <v>2771</v>
      </c>
      <c r="S290" s="32"/>
      <c r="T290" s="32"/>
      <c r="U290" s="32">
        <v>2771</v>
      </c>
      <c r="V290" s="32">
        <f t="shared" si="74"/>
        <v>2771</v>
      </c>
      <c r="W290" s="32"/>
      <c r="X290" s="32"/>
      <c r="Y290" s="32">
        <v>2771</v>
      </c>
      <c r="Z290" s="32">
        <f t="shared" si="75"/>
        <v>4157</v>
      </c>
      <c r="AA290" s="32"/>
      <c r="AB290" s="32"/>
      <c r="AC290" s="32">
        <v>4157</v>
      </c>
      <c r="AD290" s="32">
        <f t="shared" si="76"/>
        <v>0</v>
      </c>
      <c r="AE290" s="32"/>
      <c r="AF290" s="32"/>
      <c r="AG290" s="32"/>
      <c r="AH290" s="32">
        <f t="shared" si="77"/>
        <v>0</v>
      </c>
      <c r="AI290" s="32"/>
      <c r="AJ290" s="32"/>
      <c r="AK290" s="32"/>
      <c r="AL290" s="32">
        <f t="shared" si="78"/>
        <v>0</v>
      </c>
      <c r="AM290" s="32"/>
      <c r="AN290" s="32"/>
      <c r="AO290" s="32"/>
    </row>
    <row r="291" spans="1:41" s="72" customFormat="1" ht="31.5" hidden="1" outlineLevel="1">
      <c r="A291" s="69"/>
      <c r="B291" s="29"/>
      <c r="C291" s="69"/>
      <c r="D291" s="70" t="s">
        <v>29</v>
      </c>
      <c r="E291" s="71" t="s">
        <v>30</v>
      </c>
      <c r="F291" s="32">
        <f t="shared" si="70"/>
        <v>0</v>
      </c>
      <c r="G291" s="32"/>
      <c r="H291" s="32"/>
      <c r="I291" s="32"/>
      <c r="J291" s="32">
        <f t="shared" si="71"/>
        <v>0</v>
      </c>
      <c r="K291" s="32"/>
      <c r="L291" s="32"/>
      <c r="M291" s="32"/>
      <c r="N291" s="32">
        <f t="shared" si="72"/>
        <v>0</v>
      </c>
      <c r="O291" s="32"/>
      <c r="P291" s="32"/>
      <c r="Q291" s="32"/>
      <c r="R291" s="32">
        <f t="shared" si="73"/>
        <v>0</v>
      </c>
      <c r="S291" s="32"/>
      <c r="T291" s="32"/>
      <c r="U291" s="32"/>
      <c r="V291" s="32">
        <f t="shared" si="74"/>
        <v>0</v>
      </c>
      <c r="W291" s="32"/>
      <c r="X291" s="32"/>
      <c r="Y291" s="32"/>
      <c r="Z291" s="32">
        <f t="shared" si="75"/>
        <v>0</v>
      </c>
      <c r="AA291" s="32"/>
      <c r="AB291" s="32"/>
      <c r="AC291" s="32"/>
      <c r="AD291" s="32">
        <f t="shared" si="76"/>
        <v>0</v>
      </c>
      <c r="AE291" s="32"/>
      <c r="AF291" s="32"/>
      <c r="AG291" s="32"/>
      <c r="AH291" s="32">
        <f t="shared" si="77"/>
        <v>0</v>
      </c>
      <c r="AI291" s="32"/>
      <c r="AJ291" s="32"/>
      <c r="AK291" s="32"/>
      <c r="AL291" s="32">
        <f t="shared" si="78"/>
        <v>0</v>
      </c>
      <c r="AM291" s="32"/>
      <c r="AN291" s="32"/>
      <c r="AO291" s="32"/>
    </row>
    <row r="292" spans="1:41" s="72" customFormat="1" ht="15.75" hidden="1" outlineLevel="1">
      <c r="A292" s="69"/>
      <c r="B292" s="29"/>
      <c r="C292" s="69"/>
      <c r="D292" s="70" t="s">
        <v>69</v>
      </c>
      <c r="E292" s="71" t="s">
        <v>70</v>
      </c>
      <c r="F292" s="32">
        <f t="shared" si="70"/>
        <v>0</v>
      </c>
      <c r="G292" s="32"/>
      <c r="H292" s="32"/>
      <c r="I292" s="32"/>
      <c r="J292" s="32">
        <f t="shared" si="71"/>
        <v>0</v>
      </c>
      <c r="K292" s="32"/>
      <c r="L292" s="32"/>
      <c r="M292" s="32"/>
      <c r="N292" s="32">
        <f t="shared" si="72"/>
        <v>0</v>
      </c>
      <c r="O292" s="32"/>
      <c r="P292" s="32"/>
      <c r="Q292" s="32"/>
      <c r="R292" s="32">
        <f t="shared" si="73"/>
        <v>0</v>
      </c>
      <c r="S292" s="32"/>
      <c r="T292" s="32"/>
      <c r="U292" s="32"/>
      <c r="V292" s="32">
        <f t="shared" si="74"/>
        <v>0</v>
      </c>
      <c r="W292" s="32"/>
      <c r="X292" s="32"/>
      <c r="Y292" s="32"/>
      <c r="Z292" s="32">
        <f t="shared" si="75"/>
        <v>0</v>
      </c>
      <c r="AA292" s="32"/>
      <c r="AB292" s="32"/>
      <c r="AC292" s="32"/>
      <c r="AD292" s="32">
        <f t="shared" si="76"/>
        <v>0</v>
      </c>
      <c r="AE292" s="32"/>
      <c r="AF292" s="32"/>
      <c r="AG292" s="32"/>
      <c r="AH292" s="32">
        <f t="shared" si="77"/>
        <v>0</v>
      </c>
      <c r="AI292" s="32"/>
      <c r="AJ292" s="32"/>
      <c r="AK292" s="32"/>
      <c r="AL292" s="32">
        <f t="shared" si="78"/>
        <v>0</v>
      </c>
      <c r="AM292" s="32"/>
      <c r="AN292" s="32"/>
      <c r="AO292" s="32"/>
    </row>
    <row r="293" spans="1:41" s="72" customFormat="1" ht="31.5" hidden="1" outlineLevel="1">
      <c r="A293" s="69"/>
      <c r="B293" s="29"/>
      <c r="C293" s="69"/>
      <c r="D293" s="70" t="s">
        <v>71</v>
      </c>
      <c r="E293" s="71" t="s">
        <v>72</v>
      </c>
      <c r="F293" s="32">
        <f t="shared" si="70"/>
        <v>0</v>
      </c>
      <c r="G293" s="32"/>
      <c r="H293" s="32"/>
      <c r="I293" s="32"/>
      <c r="J293" s="32">
        <f t="shared" si="71"/>
        <v>0</v>
      </c>
      <c r="K293" s="32"/>
      <c r="L293" s="32"/>
      <c r="M293" s="32"/>
      <c r="N293" s="32">
        <f t="shared" si="72"/>
        <v>0</v>
      </c>
      <c r="O293" s="32"/>
      <c r="P293" s="32"/>
      <c r="Q293" s="32"/>
      <c r="R293" s="32">
        <f t="shared" si="73"/>
        <v>0</v>
      </c>
      <c r="S293" s="32"/>
      <c r="T293" s="32"/>
      <c r="U293" s="32"/>
      <c r="V293" s="32">
        <f t="shared" si="74"/>
        <v>0</v>
      </c>
      <c r="W293" s="32"/>
      <c r="X293" s="32"/>
      <c r="Y293" s="32"/>
      <c r="Z293" s="32">
        <f t="shared" si="75"/>
        <v>0</v>
      </c>
      <c r="AA293" s="32"/>
      <c r="AB293" s="32"/>
      <c r="AC293" s="32"/>
      <c r="AD293" s="32">
        <f t="shared" si="76"/>
        <v>0</v>
      </c>
      <c r="AE293" s="32"/>
      <c r="AF293" s="32"/>
      <c r="AG293" s="32"/>
      <c r="AH293" s="32">
        <f t="shared" si="77"/>
        <v>0</v>
      </c>
      <c r="AI293" s="32"/>
      <c r="AJ293" s="32"/>
      <c r="AK293" s="32"/>
      <c r="AL293" s="32">
        <f t="shared" si="78"/>
        <v>0</v>
      </c>
      <c r="AM293" s="32"/>
      <c r="AN293" s="32"/>
      <c r="AO293" s="32"/>
    </row>
    <row r="294" spans="1:41" s="72" customFormat="1" ht="47.25" hidden="1" outlineLevel="1">
      <c r="A294" s="69"/>
      <c r="B294" s="29"/>
      <c r="C294" s="69"/>
      <c r="D294" s="70" t="s">
        <v>73</v>
      </c>
      <c r="E294" s="71" t="s">
        <v>74</v>
      </c>
      <c r="F294" s="32">
        <f t="shared" si="70"/>
        <v>0</v>
      </c>
      <c r="G294" s="32"/>
      <c r="H294" s="32"/>
      <c r="I294" s="32"/>
      <c r="J294" s="32">
        <f t="shared" si="71"/>
        <v>0</v>
      </c>
      <c r="K294" s="32"/>
      <c r="L294" s="32"/>
      <c r="M294" s="32"/>
      <c r="N294" s="32">
        <f t="shared" si="72"/>
        <v>0</v>
      </c>
      <c r="O294" s="32"/>
      <c r="P294" s="32"/>
      <c r="Q294" s="32"/>
      <c r="R294" s="32">
        <f t="shared" si="73"/>
        <v>0</v>
      </c>
      <c r="S294" s="32"/>
      <c r="T294" s="32"/>
      <c r="U294" s="32"/>
      <c r="V294" s="32">
        <f t="shared" si="74"/>
        <v>0</v>
      </c>
      <c r="W294" s="32"/>
      <c r="X294" s="32"/>
      <c r="Y294" s="32"/>
      <c r="Z294" s="32">
        <f t="shared" si="75"/>
        <v>0</v>
      </c>
      <c r="AA294" s="32"/>
      <c r="AB294" s="32"/>
      <c r="AC294" s="32"/>
      <c r="AD294" s="32">
        <f t="shared" si="76"/>
        <v>0</v>
      </c>
      <c r="AE294" s="32"/>
      <c r="AF294" s="32"/>
      <c r="AG294" s="32"/>
      <c r="AH294" s="32">
        <f t="shared" si="77"/>
        <v>0</v>
      </c>
      <c r="AI294" s="32"/>
      <c r="AJ294" s="32"/>
      <c r="AK294" s="32"/>
      <c r="AL294" s="32">
        <f t="shared" si="78"/>
        <v>0</v>
      </c>
      <c r="AM294" s="32"/>
      <c r="AN294" s="32"/>
      <c r="AO294" s="32"/>
    </row>
    <row r="295" spans="1:41" s="72" customFormat="1" ht="31.5" hidden="1" outlineLevel="1">
      <c r="A295" s="69"/>
      <c r="B295" s="29"/>
      <c r="C295" s="69"/>
      <c r="D295" s="70" t="s">
        <v>75</v>
      </c>
      <c r="E295" s="71" t="s">
        <v>76</v>
      </c>
      <c r="F295" s="32">
        <f t="shared" si="70"/>
        <v>0</v>
      </c>
      <c r="G295" s="32"/>
      <c r="H295" s="32"/>
      <c r="I295" s="32"/>
      <c r="J295" s="32">
        <f t="shared" si="71"/>
        <v>0</v>
      </c>
      <c r="K295" s="32"/>
      <c r="L295" s="32"/>
      <c r="M295" s="32"/>
      <c r="N295" s="32">
        <f t="shared" si="72"/>
        <v>0</v>
      </c>
      <c r="O295" s="32"/>
      <c r="P295" s="32"/>
      <c r="Q295" s="32"/>
      <c r="R295" s="32">
        <f t="shared" si="73"/>
        <v>0</v>
      </c>
      <c r="S295" s="32"/>
      <c r="T295" s="32"/>
      <c r="U295" s="32"/>
      <c r="V295" s="32">
        <f t="shared" si="74"/>
        <v>0</v>
      </c>
      <c r="W295" s="32"/>
      <c r="X295" s="32"/>
      <c r="Y295" s="32"/>
      <c r="Z295" s="32">
        <f t="shared" si="75"/>
        <v>0</v>
      </c>
      <c r="AA295" s="32"/>
      <c r="AB295" s="32"/>
      <c r="AC295" s="32"/>
      <c r="AD295" s="32">
        <f t="shared" si="76"/>
        <v>0</v>
      </c>
      <c r="AE295" s="32"/>
      <c r="AF295" s="32"/>
      <c r="AG295" s="32"/>
      <c r="AH295" s="32">
        <f t="shared" si="77"/>
        <v>0</v>
      </c>
      <c r="AI295" s="32"/>
      <c r="AJ295" s="32"/>
      <c r="AK295" s="32"/>
      <c r="AL295" s="32">
        <f t="shared" si="78"/>
        <v>0</v>
      </c>
      <c r="AM295" s="32"/>
      <c r="AN295" s="32"/>
      <c r="AO295" s="32"/>
    </row>
    <row r="296" spans="1:41" s="72" customFormat="1" ht="15.75" hidden="1" outlineLevel="1">
      <c r="A296" s="69"/>
      <c r="B296" s="29"/>
      <c r="C296" s="69"/>
      <c r="D296" s="70" t="s">
        <v>77</v>
      </c>
      <c r="E296" s="71" t="s">
        <v>39</v>
      </c>
      <c r="F296" s="32">
        <f t="shared" si="70"/>
        <v>0</v>
      </c>
      <c r="G296" s="32"/>
      <c r="H296" s="32"/>
      <c r="I296" s="32"/>
      <c r="J296" s="32">
        <f t="shared" si="71"/>
        <v>0</v>
      </c>
      <c r="K296" s="32"/>
      <c r="L296" s="32"/>
      <c r="M296" s="32"/>
      <c r="N296" s="32">
        <f t="shared" si="72"/>
        <v>0</v>
      </c>
      <c r="O296" s="32"/>
      <c r="P296" s="32"/>
      <c r="Q296" s="32"/>
      <c r="R296" s="32">
        <f t="shared" si="73"/>
        <v>0</v>
      </c>
      <c r="S296" s="32"/>
      <c r="T296" s="32"/>
      <c r="U296" s="32"/>
      <c r="V296" s="32">
        <f t="shared" si="74"/>
        <v>0</v>
      </c>
      <c r="W296" s="32"/>
      <c r="X296" s="32"/>
      <c r="Y296" s="32"/>
      <c r="Z296" s="32">
        <f t="shared" si="75"/>
        <v>0</v>
      </c>
      <c r="AA296" s="32"/>
      <c r="AB296" s="32"/>
      <c r="AC296" s="32"/>
      <c r="AD296" s="32">
        <f t="shared" si="76"/>
        <v>0</v>
      </c>
      <c r="AE296" s="32"/>
      <c r="AF296" s="32"/>
      <c r="AG296" s="32"/>
      <c r="AH296" s="32">
        <f t="shared" si="77"/>
        <v>0</v>
      </c>
      <c r="AI296" s="32"/>
      <c r="AJ296" s="32"/>
      <c r="AK296" s="32"/>
      <c r="AL296" s="32">
        <f t="shared" si="78"/>
        <v>0</v>
      </c>
      <c r="AM296" s="32"/>
      <c r="AN296" s="32"/>
      <c r="AO296" s="32"/>
    </row>
    <row r="297" spans="1:41" s="72" customFormat="1" ht="15.75" hidden="1" outlineLevel="1">
      <c r="A297" s="69"/>
      <c r="B297" s="29"/>
      <c r="C297" s="69"/>
      <c r="D297" s="70" t="s">
        <v>78</v>
      </c>
      <c r="E297" s="71" t="s">
        <v>79</v>
      </c>
      <c r="F297" s="32">
        <f t="shared" si="70"/>
        <v>0</v>
      </c>
      <c r="G297" s="32"/>
      <c r="H297" s="32"/>
      <c r="I297" s="32"/>
      <c r="J297" s="32">
        <f t="shared" si="71"/>
        <v>0</v>
      </c>
      <c r="K297" s="32"/>
      <c r="L297" s="32"/>
      <c r="M297" s="32"/>
      <c r="N297" s="32">
        <f t="shared" si="72"/>
        <v>0</v>
      </c>
      <c r="O297" s="32"/>
      <c r="P297" s="32"/>
      <c r="Q297" s="32"/>
      <c r="R297" s="32">
        <f t="shared" si="73"/>
        <v>0</v>
      </c>
      <c r="S297" s="32"/>
      <c r="T297" s="32"/>
      <c r="U297" s="32"/>
      <c r="V297" s="32">
        <f t="shared" si="74"/>
        <v>0</v>
      </c>
      <c r="W297" s="32"/>
      <c r="X297" s="32"/>
      <c r="Y297" s="32"/>
      <c r="Z297" s="32">
        <f t="shared" si="75"/>
        <v>0</v>
      </c>
      <c r="AA297" s="32"/>
      <c r="AB297" s="32"/>
      <c r="AC297" s="32"/>
      <c r="AD297" s="32">
        <f t="shared" si="76"/>
        <v>0</v>
      </c>
      <c r="AE297" s="32"/>
      <c r="AF297" s="32"/>
      <c r="AG297" s="32"/>
      <c r="AH297" s="32">
        <f t="shared" si="77"/>
        <v>0</v>
      </c>
      <c r="AI297" s="32"/>
      <c r="AJ297" s="32"/>
      <c r="AK297" s="32"/>
      <c r="AL297" s="32">
        <f t="shared" si="78"/>
        <v>0</v>
      </c>
      <c r="AM297" s="32"/>
      <c r="AN297" s="32"/>
      <c r="AO297" s="32"/>
    </row>
    <row r="298" spans="1:41" s="72" customFormat="1" ht="15.75" hidden="1" outlineLevel="1">
      <c r="A298" s="69"/>
      <c r="B298" s="29"/>
      <c r="C298" s="69"/>
      <c r="D298" s="70" t="s">
        <v>40</v>
      </c>
      <c r="E298" s="71" t="s">
        <v>41</v>
      </c>
      <c r="F298" s="32">
        <f t="shared" si="70"/>
        <v>0</v>
      </c>
      <c r="G298" s="32"/>
      <c r="H298" s="32"/>
      <c r="I298" s="32"/>
      <c r="J298" s="32">
        <f t="shared" si="71"/>
        <v>0</v>
      </c>
      <c r="K298" s="32"/>
      <c r="L298" s="32"/>
      <c r="M298" s="32"/>
      <c r="N298" s="32">
        <f t="shared" si="72"/>
        <v>0</v>
      </c>
      <c r="O298" s="32"/>
      <c r="P298" s="32"/>
      <c r="Q298" s="32"/>
      <c r="R298" s="32">
        <f t="shared" si="73"/>
        <v>0</v>
      </c>
      <c r="S298" s="32"/>
      <c r="T298" s="32"/>
      <c r="U298" s="32"/>
      <c r="V298" s="32">
        <f t="shared" si="74"/>
        <v>0</v>
      </c>
      <c r="W298" s="32"/>
      <c r="X298" s="32"/>
      <c r="Y298" s="32"/>
      <c r="Z298" s="32">
        <f t="shared" si="75"/>
        <v>0</v>
      </c>
      <c r="AA298" s="32"/>
      <c r="AB298" s="32"/>
      <c r="AC298" s="32"/>
      <c r="AD298" s="32">
        <f t="shared" si="76"/>
        <v>0</v>
      </c>
      <c r="AE298" s="32"/>
      <c r="AF298" s="32"/>
      <c r="AG298" s="32"/>
      <c r="AH298" s="32">
        <f t="shared" si="77"/>
        <v>0</v>
      </c>
      <c r="AI298" s="32"/>
      <c r="AJ298" s="32"/>
      <c r="AK298" s="32"/>
      <c r="AL298" s="32">
        <f t="shared" si="78"/>
        <v>0</v>
      </c>
      <c r="AM298" s="32"/>
      <c r="AN298" s="32"/>
      <c r="AO298" s="32"/>
    </row>
    <row r="299" spans="1:41" s="72" customFormat="1" ht="15.75" hidden="1" outlineLevel="1">
      <c r="A299" s="69"/>
      <c r="B299" s="29"/>
      <c r="C299" s="69"/>
      <c r="D299" s="70" t="s">
        <v>80</v>
      </c>
      <c r="E299" s="71" t="s">
        <v>81</v>
      </c>
      <c r="F299" s="32">
        <f t="shared" si="70"/>
        <v>0</v>
      </c>
      <c r="G299" s="32"/>
      <c r="H299" s="32"/>
      <c r="I299" s="32"/>
      <c r="J299" s="32">
        <f t="shared" si="71"/>
        <v>0</v>
      </c>
      <c r="K299" s="32"/>
      <c r="L299" s="32"/>
      <c r="M299" s="32"/>
      <c r="N299" s="32">
        <f t="shared" si="72"/>
        <v>0</v>
      </c>
      <c r="O299" s="32"/>
      <c r="P299" s="32"/>
      <c r="Q299" s="32"/>
      <c r="R299" s="32">
        <f t="shared" si="73"/>
        <v>0</v>
      </c>
      <c r="S299" s="32"/>
      <c r="T299" s="32"/>
      <c r="U299" s="32"/>
      <c r="V299" s="32">
        <f t="shared" si="74"/>
        <v>0</v>
      </c>
      <c r="W299" s="32"/>
      <c r="X299" s="32"/>
      <c r="Y299" s="32"/>
      <c r="Z299" s="32">
        <f t="shared" si="75"/>
        <v>0</v>
      </c>
      <c r="AA299" s="32"/>
      <c r="AB299" s="32"/>
      <c r="AC299" s="32"/>
      <c r="AD299" s="32">
        <f t="shared" si="76"/>
        <v>0</v>
      </c>
      <c r="AE299" s="32"/>
      <c r="AF299" s="32"/>
      <c r="AG299" s="32"/>
      <c r="AH299" s="32">
        <f t="shared" si="77"/>
        <v>0</v>
      </c>
      <c r="AI299" s="32"/>
      <c r="AJ299" s="32"/>
      <c r="AK299" s="32"/>
      <c r="AL299" s="32">
        <f t="shared" si="78"/>
        <v>0</v>
      </c>
      <c r="AM299" s="32"/>
      <c r="AN299" s="32"/>
      <c r="AO299" s="32"/>
    </row>
    <row r="300" spans="1:41" s="72" customFormat="1" ht="15.75" hidden="1" outlineLevel="1">
      <c r="A300" s="69"/>
      <c r="B300" s="29"/>
      <c r="C300" s="69"/>
      <c r="D300" s="70" t="s">
        <v>82</v>
      </c>
      <c r="E300" s="71" t="s">
        <v>83</v>
      </c>
      <c r="F300" s="32">
        <f t="shared" si="70"/>
        <v>0</v>
      </c>
      <c r="G300" s="32"/>
      <c r="H300" s="32"/>
      <c r="I300" s="32"/>
      <c r="J300" s="32">
        <f t="shared" si="71"/>
        <v>0</v>
      </c>
      <c r="K300" s="32"/>
      <c r="L300" s="32"/>
      <c r="M300" s="32"/>
      <c r="N300" s="32">
        <f t="shared" si="72"/>
        <v>0</v>
      </c>
      <c r="O300" s="32"/>
      <c r="P300" s="32"/>
      <c r="Q300" s="32"/>
      <c r="R300" s="32">
        <f t="shared" si="73"/>
        <v>0</v>
      </c>
      <c r="S300" s="32"/>
      <c r="T300" s="32"/>
      <c r="U300" s="32"/>
      <c r="V300" s="32">
        <f t="shared" si="74"/>
        <v>0</v>
      </c>
      <c r="W300" s="32"/>
      <c r="X300" s="32"/>
      <c r="Y300" s="32"/>
      <c r="Z300" s="32">
        <f t="shared" si="75"/>
        <v>0</v>
      </c>
      <c r="AA300" s="32"/>
      <c r="AB300" s="32"/>
      <c r="AC300" s="32"/>
      <c r="AD300" s="32">
        <f t="shared" si="76"/>
        <v>0</v>
      </c>
      <c r="AE300" s="32"/>
      <c r="AF300" s="32"/>
      <c r="AG300" s="32"/>
      <c r="AH300" s="32">
        <f t="shared" si="77"/>
        <v>0</v>
      </c>
      <c r="AI300" s="32"/>
      <c r="AJ300" s="32"/>
      <c r="AK300" s="32"/>
      <c r="AL300" s="32">
        <f t="shared" si="78"/>
        <v>0</v>
      </c>
      <c r="AM300" s="32"/>
      <c r="AN300" s="32"/>
      <c r="AO300" s="32"/>
    </row>
    <row r="301" spans="1:41" s="72" customFormat="1" ht="15.75" hidden="1" outlineLevel="1">
      <c r="A301" s="69"/>
      <c r="B301" s="29"/>
      <c r="C301" s="69"/>
      <c r="D301" s="70" t="s">
        <v>84</v>
      </c>
      <c r="E301" s="71" t="s">
        <v>42</v>
      </c>
      <c r="F301" s="32">
        <f t="shared" si="70"/>
        <v>2567</v>
      </c>
      <c r="G301" s="32"/>
      <c r="H301" s="32"/>
      <c r="I301" s="32">
        <v>2567</v>
      </c>
      <c r="J301" s="32">
        <f t="shared" si="71"/>
        <v>2567</v>
      </c>
      <c r="K301" s="32"/>
      <c r="L301" s="32"/>
      <c r="M301" s="32">
        <v>2567</v>
      </c>
      <c r="N301" s="32">
        <f t="shared" si="72"/>
        <v>2567</v>
      </c>
      <c r="O301" s="32"/>
      <c r="P301" s="32"/>
      <c r="Q301" s="32">
        <v>2567</v>
      </c>
      <c r="R301" s="32">
        <f t="shared" si="73"/>
        <v>8864</v>
      </c>
      <c r="S301" s="32"/>
      <c r="T301" s="32"/>
      <c r="U301" s="32">
        <v>8864</v>
      </c>
      <c r="V301" s="32">
        <f t="shared" si="74"/>
        <v>8864</v>
      </c>
      <c r="W301" s="32"/>
      <c r="X301" s="32"/>
      <c r="Y301" s="32">
        <v>8864</v>
      </c>
      <c r="Z301" s="32">
        <f t="shared" si="75"/>
        <v>8864</v>
      </c>
      <c r="AA301" s="32"/>
      <c r="AB301" s="32"/>
      <c r="AC301" s="32">
        <v>8864</v>
      </c>
      <c r="AD301" s="32">
        <f t="shared" si="76"/>
        <v>0</v>
      </c>
      <c r="AE301" s="32"/>
      <c r="AF301" s="32"/>
      <c r="AG301" s="32"/>
      <c r="AH301" s="32">
        <f t="shared" si="77"/>
        <v>0</v>
      </c>
      <c r="AI301" s="32"/>
      <c r="AJ301" s="32"/>
      <c r="AK301" s="32"/>
      <c r="AL301" s="32">
        <f t="shared" si="78"/>
        <v>0</v>
      </c>
      <c r="AM301" s="32"/>
      <c r="AN301" s="32"/>
      <c r="AO301" s="32"/>
    </row>
    <row r="302" spans="1:41" s="72" customFormat="1" ht="15.75" hidden="1" outlineLevel="1">
      <c r="A302" s="69"/>
      <c r="B302" s="29"/>
      <c r="C302" s="69"/>
      <c r="D302" s="70" t="s">
        <v>85</v>
      </c>
      <c r="E302" s="71" t="s">
        <v>86</v>
      </c>
      <c r="F302" s="32">
        <f t="shared" si="70"/>
        <v>0</v>
      </c>
      <c r="G302" s="32"/>
      <c r="H302" s="32"/>
      <c r="I302" s="32"/>
      <c r="J302" s="32">
        <f t="shared" si="71"/>
        <v>0</v>
      </c>
      <c r="K302" s="32"/>
      <c r="L302" s="32"/>
      <c r="M302" s="32"/>
      <c r="N302" s="32">
        <f t="shared" si="72"/>
        <v>0</v>
      </c>
      <c r="O302" s="32"/>
      <c r="P302" s="32"/>
      <c r="Q302" s="32"/>
      <c r="R302" s="32">
        <f t="shared" si="73"/>
        <v>0</v>
      </c>
      <c r="S302" s="32"/>
      <c r="T302" s="32"/>
      <c r="U302" s="32"/>
      <c r="V302" s="32">
        <f t="shared" si="74"/>
        <v>0</v>
      </c>
      <c r="W302" s="32"/>
      <c r="X302" s="32"/>
      <c r="Y302" s="32"/>
      <c r="Z302" s="32">
        <f t="shared" si="75"/>
        <v>0</v>
      </c>
      <c r="AA302" s="32"/>
      <c r="AB302" s="32"/>
      <c r="AC302" s="32"/>
      <c r="AD302" s="32">
        <f t="shared" si="76"/>
        <v>0</v>
      </c>
      <c r="AE302" s="32"/>
      <c r="AF302" s="32"/>
      <c r="AG302" s="32"/>
      <c r="AH302" s="32">
        <f t="shared" si="77"/>
        <v>0</v>
      </c>
      <c r="AI302" s="32"/>
      <c r="AJ302" s="32"/>
      <c r="AK302" s="32"/>
      <c r="AL302" s="32">
        <f t="shared" si="78"/>
        <v>0</v>
      </c>
      <c r="AM302" s="32"/>
      <c r="AN302" s="32"/>
      <c r="AO302" s="32"/>
    </row>
    <row r="303" spans="1:41" s="72" customFormat="1" ht="15.75" hidden="1" outlineLevel="1">
      <c r="A303" s="69"/>
      <c r="B303" s="29"/>
      <c r="C303" s="69"/>
      <c r="D303" s="70" t="s">
        <v>87</v>
      </c>
      <c r="E303" s="71" t="s">
        <v>88</v>
      </c>
      <c r="F303" s="32">
        <f t="shared" si="70"/>
        <v>0</v>
      </c>
      <c r="G303" s="32"/>
      <c r="H303" s="32"/>
      <c r="I303" s="32"/>
      <c r="J303" s="32">
        <f t="shared" si="71"/>
        <v>0</v>
      </c>
      <c r="K303" s="32"/>
      <c r="L303" s="32"/>
      <c r="M303" s="32"/>
      <c r="N303" s="32">
        <f t="shared" si="72"/>
        <v>0</v>
      </c>
      <c r="O303" s="32"/>
      <c r="P303" s="32"/>
      <c r="Q303" s="32"/>
      <c r="R303" s="32">
        <f t="shared" si="73"/>
        <v>0</v>
      </c>
      <c r="S303" s="32"/>
      <c r="T303" s="32"/>
      <c r="U303" s="32"/>
      <c r="V303" s="32">
        <f t="shared" si="74"/>
        <v>0</v>
      </c>
      <c r="W303" s="32"/>
      <c r="X303" s="32"/>
      <c r="Y303" s="32"/>
      <c r="Z303" s="32">
        <f t="shared" si="75"/>
        <v>0</v>
      </c>
      <c r="AA303" s="32"/>
      <c r="AB303" s="32"/>
      <c r="AC303" s="32"/>
      <c r="AD303" s="32">
        <f t="shared" si="76"/>
        <v>0</v>
      </c>
      <c r="AE303" s="32"/>
      <c r="AF303" s="32"/>
      <c r="AG303" s="32"/>
      <c r="AH303" s="32">
        <f t="shared" si="77"/>
        <v>0</v>
      </c>
      <c r="AI303" s="32"/>
      <c r="AJ303" s="32"/>
      <c r="AK303" s="32"/>
      <c r="AL303" s="32">
        <f t="shared" si="78"/>
        <v>0</v>
      </c>
      <c r="AM303" s="32"/>
      <c r="AN303" s="32"/>
      <c r="AO303" s="32"/>
    </row>
    <row r="304" spans="1:41" s="72" customFormat="1" ht="15.75" hidden="1" outlineLevel="1">
      <c r="A304" s="69"/>
      <c r="B304" s="29"/>
      <c r="C304" s="69"/>
      <c r="D304" s="70" t="s">
        <v>89</v>
      </c>
      <c r="E304" s="71" t="s">
        <v>90</v>
      </c>
      <c r="F304" s="32">
        <f t="shared" si="70"/>
        <v>0</v>
      </c>
      <c r="G304" s="32"/>
      <c r="H304" s="32"/>
      <c r="I304" s="32"/>
      <c r="J304" s="32">
        <f t="shared" si="71"/>
        <v>0</v>
      </c>
      <c r="K304" s="32"/>
      <c r="L304" s="32"/>
      <c r="M304" s="32"/>
      <c r="N304" s="32">
        <f t="shared" si="72"/>
        <v>0</v>
      </c>
      <c r="O304" s="32"/>
      <c r="P304" s="32"/>
      <c r="Q304" s="32"/>
      <c r="R304" s="32">
        <f t="shared" si="73"/>
        <v>0</v>
      </c>
      <c r="S304" s="32"/>
      <c r="T304" s="32"/>
      <c r="U304" s="32"/>
      <c r="V304" s="32">
        <f t="shared" si="74"/>
        <v>0</v>
      </c>
      <c r="W304" s="32"/>
      <c r="X304" s="32"/>
      <c r="Y304" s="32"/>
      <c r="Z304" s="32">
        <f t="shared" si="75"/>
        <v>0</v>
      </c>
      <c r="AA304" s="32"/>
      <c r="AB304" s="32"/>
      <c r="AC304" s="32"/>
      <c r="AD304" s="32">
        <f t="shared" si="76"/>
        <v>0</v>
      </c>
      <c r="AE304" s="32"/>
      <c r="AF304" s="32"/>
      <c r="AG304" s="32"/>
      <c r="AH304" s="32">
        <f t="shared" si="77"/>
        <v>0</v>
      </c>
      <c r="AI304" s="32"/>
      <c r="AJ304" s="32"/>
      <c r="AK304" s="32"/>
      <c r="AL304" s="32">
        <f t="shared" si="78"/>
        <v>0</v>
      </c>
      <c r="AM304" s="32"/>
      <c r="AN304" s="32"/>
      <c r="AO304" s="32"/>
    </row>
    <row r="305" spans="1:41" s="33" customFormat="1" ht="15.75" hidden="1" outlineLevel="1">
      <c r="A305" s="28"/>
      <c r="B305" s="29"/>
      <c r="C305" s="28"/>
      <c r="D305" s="28"/>
      <c r="E305" s="73" t="s">
        <v>35</v>
      </c>
      <c r="F305" s="31">
        <f t="shared" si="70"/>
        <v>147302</v>
      </c>
      <c r="G305" s="31">
        <f>SUM(G306:G327)</f>
        <v>0</v>
      </c>
      <c r="H305" s="31">
        <f>SUM(H306:H327)</f>
        <v>0</v>
      </c>
      <c r="I305" s="31">
        <f>SUM(I306:I327)</f>
        <v>147302</v>
      </c>
      <c r="J305" s="31">
        <f t="shared" si="71"/>
        <v>153132</v>
      </c>
      <c r="K305" s="31">
        <f>SUM(K306:K327)</f>
        <v>0</v>
      </c>
      <c r="L305" s="31">
        <f>SUM(L306:L327)</f>
        <v>0</v>
      </c>
      <c r="M305" s="31">
        <f>SUM(M306:M327)</f>
        <v>153132</v>
      </c>
      <c r="N305" s="31">
        <f t="shared" si="72"/>
        <v>153132</v>
      </c>
      <c r="O305" s="31">
        <f t="shared" ref="O305:AC305" si="80">SUM(O306:O327)</f>
        <v>0</v>
      </c>
      <c r="P305" s="31">
        <f t="shared" si="80"/>
        <v>0</v>
      </c>
      <c r="Q305" s="31">
        <f t="shared" si="80"/>
        <v>153132</v>
      </c>
      <c r="R305" s="31">
        <f t="shared" si="73"/>
        <v>153867</v>
      </c>
      <c r="S305" s="31">
        <f t="shared" si="80"/>
        <v>0</v>
      </c>
      <c r="T305" s="31">
        <f t="shared" si="80"/>
        <v>0</v>
      </c>
      <c r="U305" s="31">
        <f t="shared" si="80"/>
        <v>153867</v>
      </c>
      <c r="V305" s="31">
        <f t="shared" si="74"/>
        <v>153867</v>
      </c>
      <c r="W305" s="31">
        <f t="shared" si="80"/>
        <v>0</v>
      </c>
      <c r="X305" s="31">
        <f t="shared" si="80"/>
        <v>0</v>
      </c>
      <c r="Y305" s="31">
        <f t="shared" si="80"/>
        <v>153867</v>
      </c>
      <c r="Z305" s="31">
        <f t="shared" si="75"/>
        <v>155033</v>
      </c>
      <c r="AA305" s="31">
        <f t="shared" si="80"/>
        <v>0</v>
      </c>
      <c r="AB305" s="31">
        <f t="shared" si="80"/>
        <v>0</v>
      </c>
      <c r="AC305" s="31">
        <f t="shared" si="80"/>
        <v>155033</v>
      </c>
      <c r="AD305" s="31">
        <f t="shared" si="76"/>
        <v>0</v>
      </c>
      <c r="AE305" s="31">
        <f>SUM(AE306:AE327)</f>
        <v>0</v>
      </c>
      <c r="AF305" s="31">
        <f>SUM(AF306:AF327)</f>
        <v>0</v>
      </c>
      <c r="AG305" s="31">
        <f>SUM(AG306:AG327)</f>
        <v>0</v>
      </c>
      <c r="AH305" s="31">
        <f t="shared" si="77"/>
        <v>0</v>
      </c>
      <c r="AI305" s="31">
        <f>SUM(AI306:AI327)</f>
        <v>0</v>
      </c>
      <c r="AJ305" s="31">
        <f>SUM(AJ306:AJ327)</f>
        <v>0</v>
      </c>
      <c r="AK305" s="31">
        <f>SUM(AK306:AK327)</f>
        <v>0</v>
      </c>
      <c r="AL305" s="31">
        <f t="shared" si="78"/>
        <v>0</v>
      </c>
      <c r="AM305" s="31">
        <f>SUM(AM306:AM327)</f>
        <v>0</v>
      </c>
      <c r="AN305" s="31">
        <f>SUM(AN306:AN327)</f>
        <v>0</v>
      </c>
      <c r="AO305" s="31">
        <f>SUM(AO306:AO327)</f>
        <v>0</v>
      </c>
    </row>
    <row r="306" spans="1:41" s="72" customFormat="1" ht="15.75" hidden="1" outlineLevel="1">
      <c r="A306" s="69"/>
      <c r="B306" s="29"/>
      <c r="C306" s="69"/>
      <c r="D306" s="70" t="s">
        <v>54</v>
      </c>
      <c r="E306" s="71" t="s">
        <v>55</v>
      </c>
      <c r="F306" s="32">
        <f t="shared" si="70"/>
        <v>99828</v>
      </c>
      <c r="G306" s="32"/>
      <c r="H306" s="32"/>
      <c r="I306" s="32">
        <v>99828</v>
      </c>
      <c r="J306" s="32">
        <f t="shared" si="71"/>
        <v>99828</v>
      </c>
      <c r="K306" s="32"/>
      <c r="L306" s="32"/>
      <c r="M306" s="32">
        <v>99828</v>
      </c>
      <c r="N306" s="32">
        <f t="shared" si="72"/>
        <v>99828</v>
      </c>
      <c r="O306" s="32"/>
      <c r="P306" s="32"/>
      <c r="Q306" s="32">
        <v>99828</v>
      </c>
      <c r="R306" s="32">
        <f t="shared" si="73"/>
        <v>99932</v>
      </c>
      <c r="S306" s="32"/>
      <c r="T306" s="32"/>
      <c r="U306" s="32">
        <v>99932</v>
      </c>
      <c r="V306" s="32">
        <f t="shared" si="74"/>
        <v>99932</v>
      </c>
      <c r="W306" s="32"/>
      <c r="X306" s="32"/>
      <c r="Y306" s="32">
        <v>99932</v>
      </c>
      <c r="Z306" s="32">
        <f t="shared" si="75"/>
        <v>99932</v>
      </c>
      <c r="AA306" s="32"/>
      <c r="AB306" s="32"/>
      <c r="AC306" s="32">
        <v>99932</v>
      </c>
      <c r="AD306" s="32">
        <f t="shared" si="76"/>
        <v>0</v>
      </c>
      <c r="AE306" s="32"/>
      <c r="AF306" s="32"/>
      <c r="AG306" s="32"/>
      <c r="AH306" s="32">
        <f t="shared" si="77"/>
        <v>0</v>
      </c>
      <c r="AI306" s="32"/>
      <c r="AJ306" s="32"/>
      <c r="AK306" s="32"/>
      <c r="AL306" s="32">
        <f t="shared" si="78"/>
        <v>0</v>
      </c>
      <c r="AM306" s="32"/>
      <c r="AN306" s="32"/>
      <c r="AO306" s="32"/>
    </row>
    <row r="307" spans="1:41" s="72" customFormat="1" ht="15.75" hidden="1" outlineLevel="1">
      <c r="A307" s="69"/>
      <c r="B307" s="29"/>
      <c r="C307" s="69"/>
      <c r="D307" s="70" t="s">
        <v>56</v>
      </c>
      <c r="E307" s="71" t="s">
        <v>57</v>
      </c>
      <c r="F307" s="32">
        <f t="shared" si="70"/>
        <v>16638</v>
      </c>
      <c r="G307" s="32"/>
      <c r="H307" s="32"/>
      <c r="I307" s="32">
        <v>16638</v>
      </c>
      <c r="J307" s="32">
        <f t="shared" si="71"/>
        <v>16638</v>
      </c>
      <c r="K307" s="32"/>
      <c r="L307" s="32"/>
      <c r="M307" s="32">
        <v>16638</v>
      </c>
      <c r="N307" s="32">
        <f t="shared" si="72"/>
        <v>16638</v>
      </c>
      <c r="O307" s="32"/>
      <c r="P307" s="32"/>
      <c r="Q307" s="32">
        <v>16638</v>
      </c>
      <c r="R307" s="32">
        <f t="shared" si="73"/>
        <v>16655</v>
      </c>
      <c r="S307" s="32"/>
      <c r="T307" s="32"/>
      <c r="U307" s="32">
        <v>16655</v>
      </c>
      <c r="V307" s="32">
        <f t="shared" si="74"/>
        <v>16655</v>
      </c>
      <c r="W307" s="32"/>
      <c r="X307" s="32"/>
      <c r="Y307" s="32">
        <v>16655</v>
      </c>
      <c r="Z307" s="32">
        <f t="shared" si="75"/>
        <v>16655</v>
      </c>
      <c r="AA307" s="32"/>
      <c r="AB307" s="32"/>
      <c r="AC307" s="32">
        <v>16655</v>
      </c>
      <c r="AD307" s="32">
        <f t="shared" si="76"/>
        <v>0</v>
      </c>
      <c r="AE307" s="32"/>
      <c r="AF307" s="32"/>
      <c r="AG307" s="32"/>
      <c r="AH307" s="32">
        <f t="shared" si="77"/>
        <v>0</v>
      </c>
      <c r="AI307" s="32"/>
      <c r="AJ307" s="32"/>
      <c r="AK307" s="32"/>
      <c r="AL307" s="32">
        <f t="shared" si="78"/>
        <v>0</v>
      </c>
      <c r="AM307" s="32"/>
      <c r="AN307" s="32"/>
      <c r="AO307" s="32"/>
    </row>
    <row r="308" spans="1:41" s="72" customFormat="1" ht="15.75" hidden="1" outlineLevel="1">
      <c r="A308" s="69"/>
      <c r="B308" s="29"/>
      <c r="C308" s="69"/>
      <c r="D308" s="70" t="s">
        <v>58</v>
      </c>
      <c r="E308" s="71" t="s">
        <v>59</v>
      </c>
      <c r="F308" s="32">
        <f t="shared" si="70"/>
        <v>16638</v>
      </c>
      <c r="G308" s="32"/>
      <c r="H308" s="32"/>
      <c r="I308" s="32">
        <v>16638</v>
      </c>
      <c r="J308" s="32">
        <f t="shared" si="71"/>
        <v>16638</v>
      </c>
      <c r="K308" s="32"/>
      <c r="L308" s="32"/>
      <c r="M308" s="32">
        <v>16638</v>
      </c>
      <c r="N308" s="32">
        <f t="shared" si="72"/>
        <v>16638</v>
      </c>
      <c r="O308" s="32"/>
      <c r="P308" s="32"/>
      <c r="Q308" s="32">
        <v>16638</v>
      </c>
      <c r="R308" s="32">
        <f t="shared" si="73"/>
        <v>16655</v>
      </c>
      <c r="S308" s="32"/>
      <c r="T308" s="32"/>
      <c r="U308" s="32">
        <v>16655</v>
      </c>
      <c r="V308" s="32">
        <f t="shared" si="74"/>
        <v>16655</v>
      </c>
      <c r="W308" s="32"/>
      <c r="X308" s="32"/>
      <c r="Y308" s="32">
        <v>16655</v>
      </c>
      <c r="Z308" s="32">
        <f t="shared" si="75"/>
        <v>16655</v>
      </c>
      <c r="AA308" s="32"/>
      <c r="AB308" s="32"/>
      <c r="AC308" s="32">
        <v>16655</v>
      </c>
      <c r="AD308" s="32">
        <f t="shared" si="76"/>
        <v>0</v>
      </c>
      <c r="AE308" s="32"/>
      <c r="AF308" s="32"/>
      <c r="AG308" s="32"/>
      <c r="AH308" s="32">
        <f t="shared" si="77"/>
        <v>0</v>
      </c>
      <c r="AI308" s="32"/>
      <c r="AJ308" s="32"/>
      <c r="AK308" s="32"/>
      <c r="AL308" s="32">
        <f t="shared" si="78"/>
        <v>0</v>
      </c>
      <c r="AM308" s="32"/>
      <c r="AN308" s="32"/>
      <c r="AO308" s="32"/>
    </row>
    <row r="309" spans="1:41" s="46" customFormat="1" ht="15.75" hidden="1" outlineLevel="1">
      <c r="A309" s="40"/>
      <c r="B309" s="41"/>
      <c r="C309" s="40"/>
      <c r="D309" s="47" t="s">
        <v>60</v>
      </c>
      <c r="E309" s="48"/>
      <c r="F309" s="45">
        <f t="shared" si="70"/>
        <v>0</v>
      </c>
      <c r="G309" s="45"/>
      <c r="H309" s="45"/>
      <c r="I309" s="45"/>
      <c r="J309" s="45">
        <f t="shared" si="71"/>
        <v>5830</v>
      </c>
      <c r="K309" s="45"/>
      <c r="L309" s="45"/>
      <c r="M309" s="45">
        <v>5830</v>
      </c>
      <c r="N309" s="45">
        <f t="shared" si="72"/>
        <v>5830</v>
      </c>
      <c r="O309" s="45"/>
      <c r="P309" s="45"/>
      <c r="Q309" s="45">
        <v>5830</v>
      </c>
      <c r="R309" s="45">
        <f t="shared" si="73"/>
        <v>5830</v>
      </c>
      <c r="S309" s="45"/>
      <c r="T309" s="45"/>
      <c r="U309" s="45">
        <v>5830</v>
      </c>
      <c r="V309" s="45">
        <f t="shared" si="74"/>
        <v>5830</v>
      </c>
      <c r="W309" s="45"/>
      <c r="X309" s="45"/>
      <c r="Y309" s="45">
        <v>5830</v>
      </c>
      <c r="Z309" s="45">
        <f t="shared" si="75"/>
        <v>5830</v>
      </c>
      <c r="AA309" s="45"/>
      <c r="AB309" s="45"/>
      <c r="AC309" s="45">
        <v>5830</v>
      </c>
      <c r="AD309" s="45">
        <f t="shared" si="76"/>
        <v>0</v>
      </c>
      <c r="AE309" s="45"/>
      <c r="AF309" s="45"/>
      <c r="AG309" s="45"/>
      <c r="AH309" s="45">
        <f t="shared" si="77"/>
        <v>0</v>
      </c>
      <c r="AI309" s="45"/>
      <c r="AJ309" s="45"/>
      <c r="AK309" s="45"/>
      <c r="AL309" s="45">
        <f t="shared" si="78"/>
        <v>0</v>
      </c>
      <c r="AM309" s="45"/>
      <c r="AN309" s="45"/>
      <c r="AO309" s="45"/>
    </row>
    <row r="310" spans="1:41" s="72" customFormat="1" ht="15.75" hidden="1" outlineLevel="1">
      <c r="A310" s="69"/>
      <c r="B310" s="29"/>
      <c r="C310" s="69"/>
      <c r="D310" s="70" t="s">
        <v>61</v>
      </c>
      <c r="E310" s="71" t="s">
        <v>62</v>
      </c>
      <c r="F310" s="32">
        <f t="shared" si="70"/>
        <v>6289</v>
      </c>
      <c r="G310" s="32"/>
      <c r="H310" s="32"/>
      <c r="I310" s="32">
        <v>6289</v>
      </c>
      <c r="J310" s="32">
        <f t="shared" si="71"/>
        <v>6289</v>
      </c>
      <c r="K310" s="32"/>
      <c r="L310" s="32"/>
      <c r="M310" s="32">
        <v>6289</v>
      </c>
      <c r="N310" s="32">
        <f t="shared" si="72"/>
        <v>6289</v>
      </c>
      <c r="O310" s="32"/>
      <c r="P310" s="32"/>
      <c r="Q310" s="32">
        <v>6289</v>
      </c>
      <c r="R310" s="32">
        <f t="shared" si="73"/>
        <v>6296</v>
      </c>
      <c r="S310" s="32"/>
      <c r="T310" s="32"/>
      <c r="U310" s="32">
        <v>6296</v>
      </c>
      <c r="V310" s="32">
        <f t="shared" si="74"/>
        <v>6296</v>
      </c>
      <c r="W310" s="32"/>
      <c r="X310" s="32"/>
      <c r="Y310" s="32">
        <v>6296</v>
      </c>
      <c r="Z310" s="32">
        <f t="shared" si="75"/>
        <v>6296</v>
      </c>
      <c r="AA310" s="32"/>
      <c r="AB310" s="32"/>
      <c r="AC310" s="32">
        <v>6296</v>
      </c>
      <c r="AD310" s="32">
        <f t="shared" si="76"/>
        <v>0</v>
      </c>
      <c r="AE310" s="32"/>
      <c r="AF310" s="32"/>
      <c r="AG310" s="32"/>
      <c r="AH310" s="32">
        <f t="shared" si="77"/>
        <v>0</v>
      </c>
      <c r="AI310" s="32"/>
      <c r="AJ310" s="32"/>
      <c r="AK310" s="32"/>
      <c r="AL310" s="32">
        <f t="shared" si="78"/>
        <v>0</v>
      </c>
      <c r="AM310" s="32"/>
      <c r="AN310" s="32"/>
      <c r="AO310" s="32"/>
    </row>
    <row r="311" spans="1:41" s="72" customFormat="1" ht="31.5" hidden="1" outlineLevel="1">
      <c r="A311" s="69"/>
      <c r="B311" s="29"/>
      <c r="C311" s="69"/>
      <c r="D311" s="70" t="s">
        <v>63</v>
      </c>
      <c r="E311" s="71" t="s">
        <v>64</v>
      </c>
      <c r="F311" s="32">
        <f t="shared" si="70"/>
        <v>3667</v>
      </c>
      <c r="G311" s="32"/>
      <c r="H311" s="32"/>
      <c r="I311" s="32">
        <v>3667</v>
      </c>
      <c r="J311" s="32">
        <f t="shared" si="71"/>
        <v>3667</v>
      </c>
      <c r="K311" s="32"/>
      <c r="L311" s="32"/>
      <c r="M311" s="32">
        <v>3667</v>
      </c>
      <c r="N311" s="32">
        <f t="shared" si="72"/>
        <v>3667</v>
      </c>
      <c r="O311" s="32"/>
      <c r="P311" s="32"/>
      <c r="Q311" s="32">
        <v>3667</v>
      </c>
      <c r="R311" s="32">
        <f t="shared" si="73"/>
        <v>3672</v>
      </c>
      <c r="S311" s="32"/>
      <c r="T311" s="32"/>
      <c r="U311" s="32">
        <v>3672</v>
      </c>
      <c r="V311" s="32">
        <f t="shared" si="74"/>
        <v>3672</v>
      </c>
      <c r="W311" s="32"/>
      <c r="X311" s="32"/>
      <c r="Y311" s="32">
        <v>3672</v>
      </c>
      <c r="Z311" s="32">
        <f t="shared" si="75"/>
        <v>3672</v>
      </c>
      <c r="AA311" s="32"/>
      <c r="AB311" s="32"/>
      <c r="AC311" s="32">
        <v>3672</v>
      </c>
      <c r="AD311" s="32">
        <f t="shared" si="76"/>
        <v>0</v>
      </c>
      <c r="AE311" s="32"/>
      <c r="AF311" s="32"/>
      <c r="AG311" s="32"/>
      <c r="AH311" s="32">
        <f t="shared" si="77"/>
        <v>0</v>
      </c>
      <c r="AI311" s="32"/>
      <c r="AJ311" s="32"/>
      <c r="AK311" s="32"/>
      <c r="AL311" s="32">
        <f t="shared" si="78"/>
        <v>0</v>
      </c>
      <c r="AM311" s="32"/>
      <c r="AN311" s="32"/>
      <c r="AO311" s="32"/>
    </row>
    <row r="312" spans="1:41" s="72" customFormat="1" ht="15.75" hidden="1" outlineLevel="1">
      <c r="A312" s="69"/>
      <c r="B312" s="29"/>
      <c r="C312" s="69"/>
      <c r="D312" s="70" t="s">
        <v>65</v>
      </c>
      <c r="E312" s="71" t="s">
        <v>66</v>
      </c>
      <c r="F312" s="32">
        <f t="shared" si="70"/>
        <v>0</v>
      </c>
      <c r="G312" s="32"/>
      <c r="H312" s="32"/>
      <c r="I312" s="32"/>
      <c r="J312" s="32">
        <f t="shared" si="71"/>
        <v>0</v>
      </c>
      <c r="K312" s="32"/>
      <c r="L312" s="32"/>
      <c r="M312" s="32"/>
      <c r="N312" s="32">
        <f t="shared" si="72"/>
        <v>0</v>
      </c>
      <c r="O312" s="32"/>
      <c r="P312" s="32"/>
      <c r="Q312" s="32"/>
      <c r="R312" s="32">
        <f t="shared" si="73"/>
        <v>0</v>
      </c>
      <c r="S312" s="32"/>
      <c r="T312" s="32"/>
      <c r="U312" s="32"/>
      <c r="V312" s="32">
        <f t="shared" si="74"/>
        <v>0</v>
      </c>
      <c r="W312" s="32"/>
      <c r="X312" s="32"/>
      <c r="Y312" s="32"/>
      <c r="Z312" s="32">
        <f t="shared" si="75"/>
        <v>0</v>
      </c>
      <c r="AA312" s="32"/>
      <c r="AB312" s="32"/>
      <c r="AC312" s="32"/>
      <c r="AD312" s="32">
        <f t="shared" si="76"/>
        <v>0</v>
      </c>
      <c r="AE312" s="32"/>
      <c r="AF312" s="32"/>
      <c r="AG312" s="32"/>
      <c r="AH312" s="32">
        <f t="shared" si="77"/>
        <v>0</v>
      </c>
      <c r="AI312" s="32"/>
      <c r="AJ312" s="32"/>
      <c r="AK312" s="32"/>
      <c r="AL312" s="32">
        <f t="shared" si="78"/>
        <v>0</v>
      </c>
      <c r="AM312" s="32"/>
      <c r="AN312" s="32"/>
      <c r="AO312" s="32"/>
    </row>
    <row r="313" spans="1:41" s="72" customFormat="1" ht="31.5" hidden="1" outlineLevel="1">
      <c r="A313" s="69"/>
      <c r="B313" s="29"/>
      <c r="C313" s="69"/>
      <c r="D313" s="70" t="s">
        <v>67</v>
      </c>
      <c r="E313" s="71" t="s">
        <v>68</v>
      </c>
      <c r="F313" s="32">
        <f t="shared" si="70"/>
        <v>1747</v>
      </c>
      <c r="G313" s="32"/>
      <c r="H313" s="32"/>
      <c r="I313" s="32">
        <v>1747</v>
      </c>
      <c r="J313" s="32">
        <f t="shared" si="71"/>
        <v>1747</v>
      </c>
      <c r="K313" s="32"/>
      <c r="L313" s="32"/>
      <c r="M313" s="32">
        <v>1747</v>
      </c>
      <c r="N313" s="32">
        <f t="shared" si="72"/>
        <v>1747</v>
      </c>
      <c r="O313" s="32"/>
      <c r="P313" s="32"/>
      <c r="Q313" s="32">
        <v>1747</v>
      </c>
      <c r="R313" s="32">
        <f t="shared" si="73"/>
        <v>2332</v>
      </c>
      <c r="S313" s="32"/>
      <c r="T313" s="32"/>
      <c r="U313" s="32">
        <v>2332</v>
      </c>
      <c r="V313" s="32">
        <f t="shared" si="74"/>
        <v>2332</v>
      </c>
      <c r="W313" s="32"/>
      <c r="X313" s="32"/>
      <c r="Y313" s="32">
        <v>2332</v>
      </c>
      <c r="Z313" s="32">
        <f t="shared" si="75"/>
        <v>3498</v>
      </c>
      <c r="AA313" s="32"/>
      <c r="AB313" s="32"/>
      <c r="AC313" s="32">
        <v>3498</v>
      </c>
      <c r="AD313" s="32">
        <f t="shared" si="76"/>
        <v>0</v>
      </c>
      <c r="AE313" s="32"/>
      <c r="AF313" s="32"/>
      <c r="AG313" s="32"/>
      <c r="AH313" s="32">
        <f t="shared" si="77"/>
        <v>0</v>
      </c>
      <c r="AI313" s="32"/>
      <c r="AJ313" s="32"/>
      <c r="AK313" s="32"/>
      <c r="AL313" s="32">
        <f t="shared" si="78"/>
        <v>0</v>
      </c>
      <c r="AM313" s="32"/>
      <c r="AN313" s="32"/>
      <c r="AO313" s="32"/>
    </row>
    <row r="314" spans="1:41" s="72" customFormat="1" ht="31.5" hidden="1" outlineLevel="1">
      <c r="A314" s="69"/>
      <c r="B314" s="29"/>
      <c r="C314" s="69"/>
      <c r="D314" s="70" t="s">
        <v>29</v>
      </c>
      <c r="E314" s="71" t="s">
        <v>30</v>
      </c>
      <c r="F314" s="32">
        <f t="shared" si="70"/>
        <v>0</v>
      </c>
      <c r="G314" s="32"/>
      <c r="H314" s="32"/>
      <c r="I314" s="32"/>
      <c r="J314" s="32">
        <f t="shared" si="71"/>
        <v>0</v>
      </c>
      <c r="K314" s="32"/>
      <c r="L314" s="32"/>
      <c r="M314" s="32"/>
      <c r="N314" s="32">
        <f t="shared" si="72"/>
        <v>0</v>
      </c>
      <c r="O314" s="32"/>
      <c r="P314" s="32"/>
      <c r="Q314" s="32"/>
      <c r="R314" s="32">
        <f t="shared" si="73"/>
        <v>0</v>
      </c>
      <c r="S314" s="32"/>
      <c r="T314" s="32"/>
      <c r="U314" s="32"/>
      <c r="V314" s="32">
        <f t="shared" si="74"/>
        <v>0</v>
      </c>
      <c r="W314" s="32"/>
      <c r="X314" s="32"/>
      <c r="Y314" s="32"/>
      <c r="Z314" s="32">
        <f t="shared" si="75"/>
        <v>0</v>
      </c>
      <c r="AA314" s="32"/>
      <c r="AB314" s="32"/>
      <c r="AC314" s="32"/>
      <c r="AD314" s="32">
        <f t="shared" si="76"/>
        <v>0</v>
      </c>
      <c r="AE314" s="32"/>
      <c r="AF314" s="32"/>
      <c r="AG314" s="32"/>
      <c r="AH314" s="32">
        <f t="shared" si="77"/>
        <v>0</v>
      </c>
      <c r="AI314" s="32"/>
      <c r="AJ314" s="32"/>
      <c r="AK314" s="32"/>
      <c r="AL314" s="32">
        <f t="shared" si="78"/>
        <v>0</v>
      </c>
      <c r="AM314" s="32"/>
      <c r="AN314" s="32"/>
      <c r="AO314" s="32"/>
    </row>
    <row r="315" spans="1:41" s="72" customFormat="1" ht="15.75" hidden="1" outlineLevel="1">
      <c r="A315" s="69"/>
      <c r="B315" s="29"/>
      <c r="C315" s="69"/>
      <c r="D315" s="70" t="s">
        <v>69</v>
      </c>
      <c r="E315" s="71" t="s">
        <v>70</v>
      </c>
      <c r="F315" s="32">
        <f t="shared" si="70"/>
        <v>0</v>
      </c>
      <c r="G315" s="32"/>
      <c r="H315" s="32"/>
      <c r="I315" s="32"/>
      <c r="J315" s="32">
        <f t="shared" si="71"/>
        <v>0</v>
      </c>
      <c r="K315" s="32"/>
      <c r="L315" s="32"/>
      <c r="M315" s="32"/>
      <c r="N315" s="32">
        <f t="shared" si="72"/>
        <v>0</v>
      </c>
      <c r="O315" s="32"/>
      <c r="P315" s="32"/>
      <c r="Q315" s="32"/>
      <c r="R315" s="32">
        <f t="shared" si="73"/>
        <v>0</v>
      </c>
      <c r="S315" s="32"/>
      <c r="T315" s="32"/>
      <c r="U315" s="32"/>
      <c r="V315" s="32">
        <f t="shared" si="74"/>
        <v>0</v>
      </c>
      <c r="W315" s="32"/>
      <c r="X315" s="32"/>
      <c r="Y315" s="32"/>
      <c r="Z315" s="32">
        <f t="shared" si="75"/>
        <v>0</v>
      </c>
      <c r="AA315" s="32"/>
      <c r="AB315" s="32"/>
      <c r="AC315" s="32"/>
      <c r="AD315" s="32">
        <f t="shared" si="76"/>
        <v>0</v>
      </c>
      <c r="AE315" s="32"/>
      <c r="AF315" s="32"/>
      <c r="AG315" s="32"/>
      <c r="AH315" s="32">
        <f t="shared" si="77"/>
        <v>0</v>
      </c>
      <c r="AI315" s="32"/>
      <c r="AJ315" s="32"/>
      <c r="AK315" s="32"/>
      <c r="AL315" s="32">
        <f t="shared" si="78"/>
        <v>0</v>
      </c>
      <c r="AM315" s="32"/>
      <c r="AN315" s="32"/>
      <c r="AO315" s="32"/>
    </row>
    <row r="316" spans="1:41" s="72" customFormat="1" ht="31.5" hidden="1" outlineLevel="1">
      <c r="A316" s="69"/>
      <c r="B316" s="29"/>
      <c r="C316" s="69"/>
      <c r="D316" s="70" t="s">
        <v>71</v>
      </c>
      <c r="E316" s="71" t="s">
        <v>72</v>
      </c>
      <c r="F316" s="32">
        <f t="shared" si="70"/>
        <v>0</v>
      </c>
      <c r="G316" s="32"/>
      <c r="H316" s="32"/>
      <c r="I316" s="32"/>
      <c r="J316" s="32">
        <f t="shared" si="71"/>
        <v>0</v>
      </c>
      <c r="K316" s="32"/>
      <c r="L316" s="32"/>
      <c r="M316" s="32"/>
      <c r="N316" s="32">
        <f t="shared" si="72"/>
        <v>0</v>
      </c>
      <c r="O316" s="32"/>
      <c r="P316" s="32"/>
      <c r="Q316" s="32"/>
      <c r="R316" s="32">
        <f t="shared" si="73"/>
        <v>0</v>
      </c>
      <c r="S316" s="32"/>
      <c r="T316" s="32"/>
      <c r="U316" s="32"/>
      <c r="V316" s="32">
        <f t="shared" si="74"/>
        <v>0</v>
      </c>
      <c r="W316" s="32"/>
      <c r="X316" s="32"/>
      <c r="Y316" s="32"/>
      <c r="Z316" s="32">
        <f t="shared" si="75"/>
        <v>0</v>
      </c>
      <c r="AA316" s="32"/>
      <c r="AB316" s="32"/>
      <c r="AC316" s="32"/>
      <c r="AD316" s="32">
        <f t="shared" si="76"/>
        <v>0</v>
      </c>
      <c r="AE316" s="32"/>
      <c r="AF316" s="32"/>
      <c r="AG316" s="32"/>
      <c r="AH316" s="32">
        <f t="shared" si="77"/>
        <v>0</v>
      </c>
      <c r="AI316" s="32"/>
      <c r="AJ316" s="32"/>
      <c r="AK316" s="32"/>
      <c r="AL316" s="32">
        <f t="shared" si="78"/>
        <v>0</v>
      </c>
      <c r="AM316" s="32"/>
      <c r="AN316" s="32"/>
      <c r="AO316" s="32"/>
    </row>
    <row r="317" spans="1:41" s="72" customFormat="1" ht="47.25" hidden="1" outlineLevel="1">
      <c r="A317" s="69"/>
      <c r="B317" s="29"/>
      <c r="C317" s="69"/>
      <c r="D317" s="70" t="s">
        <v>73</v>
      </c>
      <c r="E317" s="71" t="s">
        <v>74</v>
      </c>
      <c r="F317" s="32">
        <f t="shared" si="70"/>
        <v>0</v>
      </c>
      <c r="G317" s="32"/>
      <c r="H317" s="32"/>
      <c r="I317" s="32"/>
      <c r="J317" s="32">
        <f t="shared" si="71"/>
        <v>0</v>
      </c>
      <c r="K317" s="32"/>
      <c r="L317" s="32"/>
      <c r="M317" s="32"/>
      <c r="N317" s="32">
        <f t="shared" si="72"/>
        <v>0</v>
      </c>
      <c r="O317" s="32"/>
      <c r="P317" s="32"/>
      <c r="Q317" s="32"/>
      <c r="R317" s="32">
        <f t="shared" si="73"/>
        <v>0</v>
      </c>
      <c r="S317" s="32"/>
      <c r="T317" s="32"/>
      <c r="U317" s="32"/>
      <c r="V317" s="32">
        <f t="shared" si="74"/>
        <v>0</v>
      </c>
      <c r="W317" s="32"/>
      <c r="X317" s="32"/>
      <c r="Y317" s="32"/>
      <c r="Z317" s="32">
        <f t="shared" si="75"/>
        <v>0</v>
      </c>
      <c r="AA317" s="32"/>
      <c r="AB317" s="32"/>
      <c r="AC317" s="32"/>
      <c r="AD317" s="32">
        <f t="shared" si="76"/>
        <v>0</v>
      </c>
      <c r="AE317" s="32"/>
      <c r="AF317" s="32"/>
      <c r="AG317" s="32"/>
      <c r="AH317" s="32">
        <f t="shared" si="77"/>
        <v>0</v>
      </c>
      <c r="AI317" s="32"/>
      <c r="AJ317" s="32"/>
      <c r="AK317" s="32"/>
      <c r="AL317" s="32">
        <f t="shared" si="78"/>
        <v>0</v>
      </c>
      <c r="AM317" s="32"/>
      <c r="AN317" s="32"/>
      <c r="AO317" s="32"/>
    </row>
    <row r="318" spans="1:41" s="72" customFormat="1" ht="31.5" hidden="1" outlineLevel="1">
      <c r="A318" s="69"/>
      <c r="B318" s="29"/>
      <c r="C318" s="69"/>
      <c r="D318" s="70" t="s">
        <v>75</v>
      </c>
      <c r="E318" s="71" t="s">
        <v>76</v>
      </c>
      <c r="F318" s="32">
        <f t="shared" si="70"/>
        <v>0</v>
      </c>
      <c r="G318" s="32"/>
      <c r="H318" s="32"/>
      <c r="I318" s="32"/>
      <c r="J318" s="32">
        <f t="shared" si="71"/>
        <v>0</v>
      </c>
      <c r="K318" s="32"/>
      <c r="L318" s="32"/>
      <c r="M318" s="32"/>
      <c r="N318" s="32">
        <f t="shared" si="72"/>
        <v>0</v>
      </c>
      <c r="O318" s="32"/>
      <c r="P318" s="32"/>
      <c r="Q318" s="32"/>
      <c r="R318" s="32">
        <f t="shared" si="73"/>
        <v>0</v>
      </c>
      <c r="S318" s="32"/>
      <c r="T318" s="32"/>
      <c r="U318" s="32"/>
      <c r="V318" s="32">
        <f t="shared" si="74"/>
        <v>0</v>
      </c>
      <c r="W318" s="32"/>
      <c r="X318" s="32"/>
      <c r="Y318" s="32"/>
      <c r="Z318" s="32">
        <f t="shared" si="75"/>
        <v>0</v>
      </c>
      <c r="AA318" s="32"/>
      <c r="AB318" s="32"/>
      <c r="AC318" s="32"/>
      <c r="AD318" s="32">
        <f t="shared" si="76"/>
        <v>0</v>
      </c>
      <c r="AE318" s="32"/>
      <c r="AF318" s="32"/>
      <c r="AG318" s="32"/>
      <c r="AH318" s="32">
        <f t="shared" si="77"/>
        <v>0</v>
      </c>
      <c r="AI318" s="32"/>
      <c r="AJ318" s="32"/>
      <c r="AK318" s="32"/>
      <c r="AL318" s="32">
        <f t="shared" si="78"/>
        <v>0</v>
      </c>
      <c r="AM318" s="32"/>
      <c r="AN318" s="32"/>
      <c r="AO318" s="32"/>
    </row>
    <row r="319" spans="1:41" s="72" customFormat="1" ht="15.75" hidden="1" outlineLevel="1">
      <c r="A319" s="69"/>
      <c r="B319" s="29"/>
      <c r="C319" s="69"/>
      <c r="D319" s="70" t="s">
        <v>77</v>
      </c>
      <c r="E319" s="71" t="s">
        <v>39</v>
      </c>
      <c r="F319" s="32">
        <f t="shared" si="70"/>
        <v>1470</v>
      </c>
      <c r="G319" s="32"/>
      <c r="H319" s="32"/>
      <c r="I319" s="32">
        <v>1470</v>
      </c>
      <c r="J319" s="32">
        <f t="shared" si="71"/>
        <v>1470</v>
      </c>
      <c r="K319" s="32"/>
      <c r="L319" s="32"/>
      <c r="M319" s="32">
        <v>1470</v>
      </c>
      <c r="N319" s="32">
        <f t="shared" si="72"/>
        <v>1470</v>
      </c>
      <c r="O319" s="32"/>
      <c r="P319" s="32"/>
      <c r="Q319" s="32">
        <v>1470</v>
      </c>
      <c r="R319" s="32">
        <f t="shared" si="73"/>
        <v>1470</v>
      </c>
      <c r="S319" s="32"/>
      <c r="T319" s="32"/>
      <c r="U319" s="32">
        <v>1470</v>
      </c>
      <c r="V319" s="32">
        <f t="shared" si="74"/>
        <v>1470</v>
      </c>
      <c r="W319" s="32"/>
      <c r="X319" s="32"/>
      <c r="Y319" s="32">
        <v>1470</v>
      </c>
      <c r="Z319" s="32">
        <f t="shared" si="75"/>
        <v>1470</v>
      </c>
      <c r="AA319" s="32"/>
      <c r="AB319" s="32"/>
      <c r="AC319" s="32">
        <v>1470</v>
      </c>
      <c r="AD319" s="32">
        <f t="shared" si="76"/>
        <v>0</v>
      </c>
      <c r="AE319" s="32"/>
      <c r="AF319" s="32"/>
      <c r="AG319" s="32"/>
      <c r="AH319" s="32">
        <f t="shared" si="77"/>
        <v>0</v>
      </c>
      <c r="AI319" s="32"/>
      <c r="AJ319" s="32"/>
      <c r="AK319" s="32"/>
      <c r="AL319" s="32">
        <f t="shared" si="78"/>
        <v>0</v>
      </c>
      <c r="AM319" s="32"/>
      <c r="AN319" s="32"/>
      <c r="AO319" s="32"/>
    </row>
    <row r="320" spans="1:41" s="72" customFormat="1" ht="15.75" hidden="1" outlineLevel="1">
      <c r="A320" s="69"/>
      <c r="B320" s="29"/>
      <c r="C320" s="69"/>
      <c r="D320" s="70" t="s">
        <v>78</v>
      </c>
      <c r="E320" s="71" t="s">
        <v>79</v>
      </c>
      <c r="F320" s="32">
        <f t="shared" si="70"/>
        <v>0</v>
      </c>
      <c r="G320" s="32"/>
      <c r="H320" s="32"/>
      <c r="I320" s="32"/>
      <c r="J320" s="32">
        <f t="shared" si="71"/>
        <v>0</v>
      </c>
      <c r="K320" s="32"/>
      <c r="L320" s="32"/>
      <c r="M320" s="32"/>
      <c r="N320" s="32">
        <f t="shared" si="72"/>
        <v>0</v>
      </c>
      <c r="O320" s="32"/>
      <c r="P320" s="32"/>
      <c r="Q320" s="32"/>
      <c r="R320" s="32">
        <f t="shared" si="73"/>
        <v>0</v>
      </c>
      <c r="S320" s="32"/>
      <c r="T320" s="32"/>
      <c r="U320" s="32"/>
      <c r="V320" s="32">
        <f t="shared" si="74"/>
        <v>0</v>
      </c>
      <c r="W320" s="32"/>
      <c r="X320" s="32"/>
      <c r="Y320" s="32"/>
      <c r="Z320" s="32">
        <f t="shared" si="75"/>
        <v>0</v>
      </c>
      <c r="AA320" s="32"/>
      <c r="AB320" s="32"/>
      <c r="AC320" s="32"/>
      <c r="AD320" s="32">
        <f t="shared" si="76"/>
        <v>0</v>
      </c>
      <c r="AE320" s="32"/>
      <c r="AF320" s="32"/>
      <c r="AG320" s="32"/>
      <c r="AH320" s="32">
        <f t="shared" si="77"/>
        <v>0</v>
      </c>
      <c r="AI320" s="32"/>
      <c r="AJ320" s="32"/>
      <c r="AK320" s="32"/>
      <c r="AL320" s="32">
        <f t="shared" si="78"/>
        <v>0</v>
      </c>
      <c r="AM320" s="32"/>
      <c r="AN320" s="32"/>
      <c r="AO320" s="32"/>
    </row>
    <row r="321" spans="1:41" s="72" customFormat="1" ht="15.75" hidden="1" outlineLevel="1">
      <c r="A321" s="69"/>
      <c r="B321" s="29"/>
      <c r="C321" s="69"/>
      <c r="D321" s="70" t="s">
        <v>40</v>
      </c>
      <c r="E321" s="71" t="s">
        <v>41</v>
      </c>
      <c r="F321" s="32">
        <f t="shared" si="70"/>
        <v>0</v>
      </c>
      <c r="G321" s="32"/>
      <c r="H321" s="32"/>
      <c r="I321" s="32"/>
      <c r="J321" s="32">
        <f t="shared" si="71"/>
        <v>0</v>
      </c>
      <c r="K321" s="32"/>
      <c r="L321" s="32"/>
      <c r="M321" s="32"/>
      <c r="N321" s="32">
        <f t="shared" si="72"/>
        <v>0</v>
      </c>
      <c r="O321" s="32"/>
      <c r="P321" s="32"/>
      <c r="Q321" s="32"/>
      <c r="R321" s="32">
        <f t="shared" si="73"/>
        <v>0</v>
      </c>
      <c r="S321" s="32"/>
      <c r="T321" s="32"/>
      <c r="U321" s="32"/>
      <c r="V321" s="32">
        <f t="shared" si="74"/>
        <v>0</v>
      </c>
      <c r="W321" s="32"/>
      <c r="X321" s="32"/>
      <c r="Y321" s="32"/>
      <c r="Z321" s="32">
        <f t="shared" si="75"/>
        <v>0</v>
      </c>
      <c r="AA321" s="32"/>
      <c r="AB321" s="32"/>
      <c r="AC321" s="32"/>
      <c r="AD321" s="32">
        <f t="shared" si="76"/>
        <v>0</v>
      </c>
      <c r="AE321" s="32"/>
      <c r="AF321" s="32"/>
      <c r="AG321" s="32"/>
      <c r="AH321" s="32">
        <f t="shared" si="77"/>
        <v>0</v>
      </c>
      <c r="AI321" s="32"/>
      <c r="AJ321" s="32"/>
      <c r="AK321" s="32"/>
      <c r="AL321" s="32">
        <f t="shared" si="78"/>
        <v>0</v>
      </c>
      <c r="AM321" s="32"/>
      <c r="AN321" s="32"/>
      <c r="AO321" s="32"/>
    </row>
    <row r="322" spans="1:41" s="72" customFormat="1" ht="15.75" hidden="1" outlineLevel="1">
      <c r="A322" s="69"/>
      <c r="B322" s="29"/>
      <c r="C322" s="69"/>
      <c r="D322" s="70" t="s">
        <v>80</v>
      </c>
      <c r="E322" s="71" t="s">
        <v>81</v>
      </c>
      <c r="F322" s="32">
        <f t="shared" si="70"/>
        <v>0</v>
      </c>
      <c r="G322" s="32"/>
      <c r="H322" s="32"/>
      <c r="I322" s="32"/>
      <c r="J322" s="32">
        <f t="shared" si="71"/>
        <v>0</v>
      </c>
      <c r="K322" s="32"/>
      <c r="L322" s="32"/>
      <c r="M322" s="32"/>
      <c r="N322" s="32">
        <f t="shared" si="72"/>
        <v>0</v>
      </c>
      <c r="O322" s="32"/>
      <c r="P322" s="32"/>
      <c r="Q322" s="32"/>
      <c r="R322" s="32">
        <f t="shared" si="73"/>
        <v>0</v>
      </c>
      <c r="S322" s="32"/>
      <c r="T322" s="32"/>
      <c r="U322" s="32"/>
      <c r="V322" s="32">
        <f t="shared" si="74"/>
        <v>0</v>
      </c>
      <c r="W322" s="32"/>
      <c r="X322" s="32"/>
      <c r="Y322" s="32"/>
      <c r="Z322" s="32">
        <f t="shared" si="75"/>
        <v>0</v>
      </c>
      <c r="AA322" s="32"/>
      <c r="AB322" s="32"/>
      <c r="AC322" s="32"/>
      <c r="AD322" s="32">
        <f t="shared" si="76"/>
        <v>0</v>
      </c>
      <c r="AE322" s="32"/>
      <c r="AF322" s="32"/>
      <c r="AG322" s="32"/>
      <c r="AH322" s="32">
        <f t="shared" si="77"/>
        <v>0</v>
      </c>
      <c r="AI322" s="32"/>
      <c r="AJ322" s="32"/>
      <c r="AK322" s="32"/>
      <c r="AL322" s="32">
        <f t="shared" si="78"/>
        <v>0</v>
      </c>
      <c r="AM322" s="32"/>
      <c r="AN322" s="32"/>
      <c r="AO322" s="32"/>
    </row>
    <row r="323" spans="1:41" s="72" customFormat="1" ht="15.75" hidden="1" outlineLevel="1">
      <c r="A323" s="69"/>
      <c r="B323" s="29"/>
      <c r="C323" s="69"/>
      <c r="D323" s="70" t="s">
        <v>82</v>
      </c>
      <c r="E323" s="71" t="s">
        <v>83</v>
      </c>
      <c r="F323" s="32">
        <f t="shared" si="70"/>
        <v>0</v>
      </c>
      <c r="G323" s="32"/>
      <c r="H323" s="32"/>
      <c r="I323" s="32"/>
      <c r="J323" s="32">
        <f t="shared" si="71"/>
        <v>0</v>
      </c>
      <c r="K323" s="32"/>
      <c r="L323" s="32"/>
      <c r="M323" s="32"/>
      <c r="N323" s="32">
        <f t="shared" si="72"/>
        <v>0</v>
      </c>
      <c r="O323" s="32"/>
      <c r="P323" s="32"/>
      <c r="Q323" s="32"/>
      <c r="R323" s="32">
        <f t="shared" si="73"/>
        <v>0</v>
      </c>
      <c r="S323" s="32"/>
      <c r="T323" s="32"/>
      <c r="U323" s="32"/>
      <c r="V323" s="32">
        <f t="shared" si="74"/>
        <v>0</v>
      </c>
      <c r="W323" s="32"/>
      <c r="X323" s="32"/>
      <c r="Y323" s="32"/>
      <c r="Z323" s="32">
        <f t="shared" si="75"/>
        <v>0</v>
      </c>
      <c r="AA323" s="32"/>
      <c r="AB323" s="32"/>
      <c r="AC323" s="32"/>
      <c r="AD323" s="32">
        <f t="shared" si="76"/>
        <v>0</v>
      </c>
      <c r="AE323" s="32"/>
      <c r="AF323" s="32"/>
      <c r="AG323" s="32"/>
      <c r="AH323" s="32">
        <f t="shared" si="77"/>
        <v>0</v>
      </c>
      <c r="AI323" s="32"/>
      <c r="AJ323" s="32"/>
      <c r="AK323" s="32"/>
      <c r="AL323" s="32">
        <f t="shared" si="78"/>
        <v>0</v>
      </c>
      <c r="AM323" s="32"/>
      <c r="AN323" s="32"/>
      <c r="AO323" s="32"/>
    </row>
    <row r="324" spans="1:41" s="72" customFormat="1" ht="15.75" hidden="1" outlineLevel="1">
      <c r="A324" s="69"/>
      <c r="B324" s="29"/>
      <c r="C324" s="69"/>
      <c r="D324" s="70" t="s">
        <v>84</v>
      </c>
      <c r="E324" s="71" t="s">
        <v>42</v>
      </c>
      <c r="F324" s="32">
        <f t="shared" si="70"/>
        <v>1025</v>
      </c>
      <c r="G324" s="32"/>
      <c r="H324" s="32"/>
      <c r="I324" s="32">
        <v>1025</v>
      </c>
      <c r="J324" s="32">
        <f t="shared" si="71"/>
        <v>1025</v>
      </c>
      <c r="K324" s="32"/>
      <c r="L324" s="32"/>
      <c r="M324" s="32">
        <v>1025</v>
      </c>
      <c r="N324" s="32">
        <f t="shared" si="72"/>
        <v>1025</v>
      </c>
      <c r="O324" s="32"/>
      <c r="P324" s="32"/>
      <c r="Q324" s="32">
        <v>1025</v>
      </c>
      <c r="R324" s="32">
        <f t="shared" si="73"/>
        <v>1025</v>
      </c>
      <c r="S324" s="32"/>
      <c r="T324" s="32"/>
      <c r="U324" s="32">
        <v>1025</v>
      </c>
      <c r="V324" s="32">
        <f t="shared" si="74"/>
        <v>1025</v>
      </c>
      <c r="W324" s="32"/>
      <c r="X324" s="32"/>
      <c r="Y324" s="32">
        <v>1025</v>
      </c>
      <c r="Z324" s="32">
        <f t="shared" si="75"/>
        <v>1025</v>
      </c>
      <c r="AA324" s="32"/>
      <c r="AB324" s="32"/>
      <c r="AC324" s="32">
        <v>1025</v>
      </c>
      <c r="AD324" s="32">
        <f t="shared" si="76"/>
        <v>0</v>
      </c>
      <c r="AE324" s="32"/>
      <c r="AF324" s="32"/>
      <c r="AG324" s="32"/>
      <c r="AH324" s="32">
        <f t="shared" si="77"/>
        <v>0</v>
      </c>
      <c r="AI324" s="32"/>
      <c r="AJ324" s="32"/>
      <c r="AK324" s="32"/>
      <c r="AL324" s="32">
        <f t="shared" si="78"/>
        <v>0</v>
      </c>
      <c r="AM324" s="32"/>
      <c r="AN324" s="32"/>
      <c r="AO324" s="32"/>
    </row>
    <row r="325" spans="1:41" s="72" customFormat="1" ht="15.75" hidden="1" outlineLevel="1">
      <c r="A325" s="69"/>
      <c r="B325" s="29"/>
      <c r="C325" s="69"/>
      <c r="D325" s="70" t="s">
        <v>85</v>
      </c>
      <c r="E325" s="71" t="s">
        <v>86</v>
      </c>
      <c r="F325" s="32">
        <f t="shared" si="70"/>
        <v>0</v>
      </c>
      <c r="G325" s="32"/>
      <c r="H325" s="32"/>
      <c r="I325" s="32"/>
      <c r="J325" s="32">
        <f t="shared" si="71"/>
        <v>0</v>
      </c>
      <c r="K325" s="32"/>
      <c r="L325" s="32"/>
      <c r="M325" s="32"/>
      <c r="N325" s="32">
        <f t="shared" si="72"/>
        <v>0</v>
      </c>
      <c r="O325" s="32"/>
      <c r="P325" s="32"/>
      <c r="Q325" s="32"/>
      <c r="R325" s="32">
        <f t="shared" si="73"/>
        <v>0</v>
      </c>
      <c r="S325" s="32"/>
      <c r="T325" s="32"/>
      <c r="U325" s="32"/>
      <c r="V325" s="32">
        <f t="shared" si="74"/>
        <v>0</v>
      </c>
      <c r="W325" s="32"/>
      <c r="X325" s="32"/>
      <c r="Y325" s="32"/>
      <c r="Z325" s="32">
        <f t="shared" si="75"/>
        <v>0</v>
      </c>
      <c r="AA325" s="32"/>
      <c r="AB325" s="32"/>
      <c r="AC325" s="32"/>
      <c r="AD325" s="32">
        <f t="shared" si="76"/>
        <v>0</v>
      </c>
      <c r="AE325" s="32"/>
      <c r="AF325" s="32"/>
      <c r="AG325" s="32"/>
      <c r="AH325" s="32">
        <f t="shared" si="77"/>
        <v>0</v>
      </c>
      <c r="AI325" s="32"/>
      <c r="AJ325" s="32"/>
      <c r="AK325" s="32"/>
      <c r="AL325" s="32">
        <f t="shared" si="78"/>
        <v>0</v>
      </c>
      <c r="AM325" s="32"/>
      <c r="AN325" s="32"/>
      <c r="AO325" s="32"/>
    </row>
    <row r="326" spans="1:41" s="72" customFormat="1" ht="15.75" hidden="1" outlineLevel="1">
      <c r="A326" s="69"/>
      <c r="B326" s="29"/>
      <c r="C326" s="69"/>
      <c r="D326" s="70" t="s">
        <v>87</v>
      </c>
      <c r="E326" s="71" t="s">
        <v>88</v>
      </c>
      <c r="F326" s="32">
        <f t="shared" si="70"/>
        <v>0</v>
      </c>
      <c r="G326" s="32"/>
      <c r="H326" s="32"/>
      <c r="I326" s="32"/>
      <c r="J326" s="32">
        <f t="shared" si="71"/>
        <v>0</v>
      </c>
      <c r="K326" s="32"/>
      <c r="L326" s="32"/>
      <c r="M326" s="32"/>
      <c r="N326" s="32">
        <f t="shared" si="72"/>
        <v>0</v>
      </c>
      <c r="O326" s="32"/>
      <c r="P326" s="32"/>
      <c r="Q326" s="32"/>
      <c r="R326" s="32">
        <f t="shared" si="73"/>
        <v>0</v>
      </c>
      <c r="S326" s="32"/>
      <c r="T326" s="32"/>
      <c r="U326" s="32"/>
      <c r="V326" s="32">
        <f t="shared" si="74"/>
        <v>0</v>
      </c>
      <c r="W326" s="32"/>
      <c r="X326" s="32"/>
      <c r="Y326" s="32"/>
      <c r="Z326" s="32">
        <f t="shared" si="75"/>
        <v>0</v>
      </c>
      <c r="AA326" s="32"/>
      <c r="AB326" s="32"/>
      <c r="AC326" s="32"/>
      <c r="AD326" s="32">
        <f t="shared" si="76"/>
        <v>0</v>
      </c>
      <c r="AE326" s="32"/>
      <c r="AF326" s="32"/>
      <c r="AG326" s="32"/>
      <c r="AH326" s="32">
        <f t="shared" si="77"/>
        <v>0</v>
      </c>
      <c r="AI326" s="32"/>
      <c r="AJ326" s="32"/>
      <c r="AK326" s="32"/>
      <c r="AL326" s="32">
        <f t="shared" si="78"/>
        <v>0</v>
      </c>
      <c r="AM326" s="32"/>
      <c r="AN326" s="32"/>
      <c r="AO326" s="32"/>
    </row>
    <row r="327" spans="1:41" s="72" customFormat="1" ht="15.75" hidden="1" outlineLevel="1">
      <c r="A327" s="69"/>
      <c r="B327" s="29"/>
      <c r="C327" s="69"/>
      <c r="D327" s="70" t="s">
        <v>89</v>
      </c>
      <c r="E327" s="71" t="s">
        <v>90</v>
      </c>
      <c r="F327" s="32">
        <f t="shared" si="70"/>
        <v>0</v>
      </c>
      <c r="G327" s="32"/>
      <c r="H327" s="32"/>
      <c r="I327" s="32"/>
      <c r="J327" s="32">
        <f t="shared" si="71"/>
        <v>0</v>
      </c>
      <c r="K327" s="32"/>
      <c r="L327" s="32"/>
      <c r="M327" s="32"/>
      <c r="N327" s="32">
        <f t="shared" si="72"/>
        <v>0</v>
      </c>
      <c r="O327" s="32"/>
      <c r="P327" s="32"/>
      <c r="Q327" s="32"/>
      <c r="R327" s="32">
        <f t="shared" si="73"/>
        <v>0</v>
      </c>
      <c r="S327" s="32"/>
      <c r="T327" s="32"/>
      <c r="U327" s="32"/>
      <c r="V327" s="32">
        <f t="shared" si="74"/>
        <v>0</v>
      </c>
      <c r="W327" s="32"/>
      <c r="X327" s="32"/>
      <c r="Y327" s="32"/>
      <c r="Z327" s="32">
        <f t="shared" si="75"/>
        <v>0</v>
      </c>
      <c r="AA327" s="32"/>
      <c r="AB327" s="32"/>
      <c r="AC327" s="32"/>
      <c r="AD327" s="32">
        <f t="shared" si="76"/>
        <v>0</v>
      </c>
      <c r="AE327" s="32"/>
      <c r="AF327" s="32"/>
      <c r="AG327" s="32"/>
      <c r="AH327" s="32">
        <f t="shared" si="77"/>
        <v>0</v>
      </c>
      <c r="AI327" s="32"/>
      <c r="AJ327" s="32"/>
      <c r="AK327" s="32"/>
      <c r="AL327" s="32">
        <f t="shared" si="78"/>
        <v>0</v>
      </c>
      <c r="AM327" s="32"/>
      <c r="AN327" s="32"/>
      <c r="AO327" s="32"/>
    </row>
    <row r="328" spans="1:41" s="78" customFormat="1" ht="31.5" collapsed="1">
      <c r="A328" s="74"/>
      <c r="B328" s="75" t="s">
        <v>91</v>
      </c>
      <c r="C328" s="74"/>
      <c r="D328" s="74"/>
      <c r="E328" s="76" t="s">
        <v>92</v>
      </c>
      <c r="F328" s="77">
        <f t="shared" si="70"/>
        <v>112911</v>
      </c>
      <c r="G328" s="77">
        <f>G329+G331+G333+G336</f>
        <v>112911</v>
      </c>
      <c r="H328" s="77"/>
      <c r="I328" s="77"/>
      <c r="J328" s="77">
        <f t="shared" si="71"/>
        <v>113808</v>
      </c>
      <c r="K328" s="77">
        <f>K329+K331+K333+K336</f>
        <v>113808</v>
      </c>
      <c r="L328" s="77"/>
      <c r="M328" s="77"/>
      <c r="N328" s="77">
        <f t="shared" si="72"/>
        <v>113808</v>
      </c>
      <c r="O328" s="77">
        <f>O329+O331+O333+O336</f>
        <v>113808</v>
      </c>
      <c r="P328" s="77"/>
      <c r="Q328" s="77"/>
      <c r="R328" s="77">
        <f t="shared" si="73"/>
        <v>274096</v>
      </c>
      <c r="S328" s="77">
        <f>S329+S331+S333+S336</f>
        <v>274096</v>
      </c>
      <c r="T328" s="77"/>
      <c r="U328" s="77"/>
      <c r="V328" s="77">
        <f t="shared" si="74"/>
        <v>135094</v>
      </c>
      <c r="W328" s="77">
        <f>W329+W331+W333+W336</f>
        <v>135094</v>
      </c>
      <c r="X328" s="77"/>
      <c r="Y328" s="77"/>
      <c r="Z328" s="77">
        <f t="shared" si="75"/>
        <v>135256</v>
      </c>
      <c r="AA328" s="77">
        <f>AA329+AA331+AA333+AA336</f>
        <v>135256</v>
      </c>
      <c r="AB328" s="77"/>
      <c r="AC328" s="77"/>
      <c r="AD328" s="77">
        <f>AE328+AF328+AG328</f>
        <v>1808699</v>
      </c>
      <c r="AE328" s="77">
        <f>AE329+AE331+AE333+AE335+AE336</f>
        <v>1808699</v>
      </c>
      <c r="AF328" s="77">
        <f t="shared" ref="AF328:AO328" si="81">AF329+AF331+AF333+AF335+AF336</f>
        <v>0</v>
      </c>
      <c r="AG328" s="77">
        <f t="shared" si="81"/>
        <v>0</v>
      </c>
      <c r="AH328" s="77">
        <f t="shared" si="77"/>
        <v>3861918</v>
      </c>
      <c r="AI328" s="77">
        <f t="shared" si="81"/>
        <v>3861918</v>
      </c>
      <c r="AJ328" s="77">
        <f t="shared" si="81"/>
        <v>0</v>
      </c>
      <c r="AK328" s="77">
        <f t="shared" si="81"/>
        <v>0</v>
      </c>
      <c r="AL328" s="77">
        <f t="shared" si="78"/>
        <v>1311450</v>
      </c>
      <c r="AM328" s="77">
        <f t="shared" si="81"/>
        <v>1311450</v>
      </c>
      <c r="AN328" s="77">
        <f t="shared" si="81"/>
        <v>0</v>
      </c>
      <c r="AO328" s="77">
        <f t="shared" si="81"/>
        <v>0</v>
      </c>
    </row>
    <row r="329" spans="1:41" s="83" customFormat="1" ht="47.25">
      <c r="A329" s="79"/>
      <c r="B329" s="80"/>
      <c r="C329" s="79">
        <v>100</v>
      </c>
      <c r="D329" s="79"/>
      <c r="E329" s="81" t="s">
        <v>93</v>
      </c>
      <c r="F329" s="82">
        <f t="shared" si="70"/>
        <v>49271</v>
      </c>
      <c r="G329" s="82">
        <f>G330</f>
        <v>49271</v>
      </c>
      <c r="H329" s="82"/>
      <c r="I329" s="82"/>
      <c r="J329" s="82">
        <f t="shared" si="71"/>
        <v>49418</v>
      </c>
      <c r="K329" s="82">
        <f>K330</f>
        <v>49418</v>
      </c>
      <c r="L329" s="82"/>
      <c r="M329" s="82"/>
      <c r="N329" s="82">
        <f t="shared" si="72"/>
        <v>49418</v>
      </c>
      <c r="O329" s="82">
        <f>O330</f>
        <v>49418</v>
      </c>
      <c r="P329" s="82"/>
      <c r="Q329" s="82"/>
      <c r="R329" s="82">
        <f t="shared" si="73"/>
        <v>62602</v>
      </c>
      <c r="S329" s="82">
        <f>S330</f>
        <v>62602</v>
      </c>
      <c r="T329" s="82"/>
      <c r="U329" s="82"/>
      <c r="V329" s="82">
        <f t="shared" si="74"/>
        <v>62602</v>
      </c>
      <c r="W329" s="82">
        <f>W330</f>
        <v>62602</v>
      </c>
      <c r="X329" s="82"/>
      <c r="Y329" s="82"/>
      <c r="Z329" s="82">
        <f t="shared" si="75"/>
        <v>62713</v>
      </c>
      <c r="AA329" s="82">
        <f>AA330</f>
        <v>62713</v>
      </c>
      <c r="AB329" s="82"/>
      <c r="AC329" s="82"/>
      <c r="AD329" s="82">
        <f t="shared" si="76"/>
        <v>0</v>
      </c>
      <c r="AE329" s="82"/>
      <c r="AF329" s="82"/>
      <c r="AG329" s="82"/>
      <c r="AH329" s="82">
        <f t="shared" si="77"/>
        <v>0</v>
      </c>
      <c r="AI329" s="82"/>
      <c r="AJ329" s="82"/>
      <c r="AK329" s="82"/>
      <c r="AL329" s="82">
        <f t="shared" si="78"/>
        <v>0</v>
      </c>
      <c r="AM329" s="82"/>
      <c r="AN329" s="82"/>
      <c r="AO329" s="82"/>
    </row>
    <row r="330" spans="1:41" s="87" customFormat="1" ht="15.75" hidden="1">
      <c r="A330" s="61"/>
      <c r="B330" s="29"/>
      <c r="C330" s="61"/>
      <c r="D330" s="61">
        <v>159</v>
      </c>
      <c r="E330" s="84" t="s">
        <v>42</v>
      </c>
      <c r="F330" s="32">
        <f t="shared" si="70"/>
        <v>49271</v>
      </c>
      <c r="G330" s="85">
        <v>49271</v>
      </c>
      <c r="H330" s="85"/>
      <c r="I330" s="32"/>
      <c r="J330" s="32">
        <f t="shared" si="71"/>
        <v>49418</v>
      </c>
      <c r="K330" s="32">
        <v>49418</v>
      </c>
      <c r="L330" s="32"/>
      <c r="M330" s="32"/>
      <c r="N330" s="32">
        <f t="shared" si="72"/>
        <v>49418</v>
      </c>
      <c r="O330" s="32">
        <v>49418</v>
      </c>
      <c r="P330" s="32"/>
      <c r="Q330" s="32"/>
      <c r="R330" s="86">
        <f t="shared" si="73"/>
        <v>62602</v>
      </c>
      <c r="S330" s="86">
        <v>62602</v>
      </c>
      <c r="T330" s="86"/>
      <c r="U330" s="86"/>
      <c r="V330" s="86">
        <f t="shared" si="74"/>
        <v>62602</v>
      </c>
      <c r="W330" s="86">
        <v>62602</v>
      </c>
      <c r="X330" s="86"/>
      <c r="Y330" s="86"/>
      <c r="Z330" s="86">
        <f t="shared" si="75"/>
        <v>62713</v>
      </c>
      <c r="AA330" s="86">
        <v>62713</v>
      </c>
      <c r="AB330" s="86"/>
      <c r="AC330" s="86"/>
      <c r="AD330" s="86">
        <f t="shared" si="76"/>
        <v>0</v>
      </c>
      <c r="AE330" s="86"/>
      <c r="AF330" s="86"/>
      <c r="AG330" s="86"/>
      <c r="AH330" s="86">
        <f t="shared" si="77"/>
        <v>0</v>
      </c>
      <c r="AI330" s="86"/>
      <c r="AJ330" s="86"/>
      <c r="AK330" s="86"/>
      <c r="AL330" s="86">
        <f t="shared" si="78"/>
        <v>0</v>
      </c>
      <c r="AM330" s="86"/>
      <c r="AN330" s="86"/>
      <c r="AO330" s="86"/>
    </row>
    <row r="331" spans="1:41" s="83" customFormat="1" ht="31.5">
      <c r="A331" s="79"/>
      <c r="B331" s="80"/>
      <c r="C331" s="79">
        <v>102</v>
      </c>
      <c r="D331" s="79"/>
      <c r="E331" s="81" t="s">
        <v>94</v>
      </c>
      <c r="F331" s="82">
        <f t="shared" si="70"/>
        <v>31887</v>
      </c>
      <c r="G331" s="82">
        <f>G332</f>
        <v>31887</v>
      </c>
      <c r="H331" s="82"/>
      <c r="I331" s="82"/>
      <c r="J331" s="82">
        <f t="shared" si="71"/>
        <v>31990</v>
      </c>
      <c r="K331" s="82">
        <f>K332</f>
        <v>31990</v>
      </c>
      <c r="L331" s="82"/>
      <c r="M331" s="82"/>
      <c r="N331" s="82">
        <f t="shared" si="72"/>
        <v>31990</v>
      </c>
      <c r="O331" s="82">
        <f>O332</f>
        <v>31990</v>
      </c>
      <c r="P331" s="82"/>
      <c r="Q331" s="82"/>
      <c r="R331" s="82">
        <f t="shared" si="73"/>
        <v>50634</v>
      </c>
      <c r="S331" s="82">
        <f>S332</f>
        <v>50634</v>
      </c>
      <c r="T331" s="82"/>
      <c r="U331" s="82"/>
      <c r="V331" s="82">
        <f t="shared" si="74"/>
        <v>40092</v>
      </c>
      <c r="W331" s="82">
        <f>W332</f>
        <v>40092</v>
      </c>
      <c r="X331" s="82"/>
      <c r="Y331" s="82"/>
      <c r="Z331" s="82">
        <f t="shared" si="75"/>
        <v>40143</v>
      </c>
      <c r="AA331" s="82">
        <f>AA332</f>
        <v>40143</v>
      </c>
      <c r="AB331" s="82"/>
      <c r="AC331" s="82"/>
      <c r="AD331" s="82">
        <f t="shared" si="76"/>
        <v>0</v>
      </c>
      <c r="AE331" s="82"/>
      <c r="AF331" s="82"/>
      <c r="AG331" s="82"/>
      <c r="AH331" s="82">
        <f t="shared" si="77"/>
        <v>0</v>
      </c>
      <c r="AI331" s="82"/>
      <c r="AJ331" s="82"/>
      <c r="AK331" s="82"/>
      <c r="AL331" s="82">
        <f t="shared" si="78"/>
        <v>0</v>
      </c>
      <c r="AM331" s="82"/>
      <c r="AN331" s="82"/>
      <c r="AO331" s="82"/>
    </row>
    <row r="332" spans="1:41" s="87" customFormat="1" ht="15.75" hidden="1">
      <c r="A332" s="61"/>
      <c r="B332" s="29"/>
      <c r="C332" s="61"/>
      <c r="D332" s="61">
        <v>159</v>
      </c>
      <c r="E332" s="84" t="s">
        <v>42</v>
      </c>
      <c r="F332" s="32">
        <f t="shared" si="70"/>
        <v>31887</v>
      </c>
      <c r="G332" s="85">
        <v>31887</v>
      </c>
      <c r="H332" s="85"/>
      <c r="I332" s="32"/>
      <c r="J332" s="32">
        <f t="shared" si="71"/>
        <v>31990</v>
      </c>
      <c r="K332" s="32">
        <v>31990</v>
      </c>
      <c r="L332" s="32"/>
      <c r="M332" s="32"/>
      <c r="N332" s="32">
        <f t="shared" si="72"/>
        <v>31990</v>
      </c>
      <c r="O332" s="32">
        <v>31990</v>
      </c>
      <c r="P332" s="32"/>
      <c r="Q332" s="32"/>
      <c r="R332" s="45">
        <f t="shared" si="73"/>
        <v>50634</v>
      </c>
      <c r="S332" s="45">
        <v>50634</v>
      </c>
      <c r="T332" s="45"/>
      <c r="U332" s="45"/>
      <c r="V332" s="45">
        <f t="shared" si="74"/>
        <v>40092</v>
      </c>
      <c r="W332" s="45">
        <v>40092</v>
      </c>
      <c r="X332" s="45"/>
      <c r="Y332" s="45"/>
      <c r="Z332" s="45">
        <f t="shared" si="75"/>
        <v>40143</v>
      </c>
      <c r="AA332" s="45">
        <v>40143</v>
      </c>
      <c r="AB332" s="45"/>
      <c r="AC332" s="45"/>
      <c r="AD332" s="45">
        <f t="shared" si="76"/>
        <v>0</v>
      </c>
      <c r="AE332" s="45"/>
      <c r="AF332" s="45"/>
      <c r="AG332" s="45"/>
      <c r="AH332" s="45">
        <f t="shared" si="77"/>
        <v>0</v>
      </c>
      <c r="AI332" s="45"/>
      <c r="AJ332" s="45"/>
      <c r="AK332" s="45"/>
      <c r="AL332" s="45">
        <f t="shared" si="78"/>
        <v>0</v>
      </c>
      <c r="AM332" s="45"/>
      <c r="AN332" s="45"/>
      <c r="AO332" s="45"/>
    </row>
    <row r="333" spans="1:41" s="83" customFormat="1" ht="31.5">
      <c r="A333" s="79"/>
      <c r="B333" s="80"/>
      <c r="C333" s="79">
        <v>103</v>
      </c>
      <c r="D333" s="79"/>
      <c r="E333" s="81" t="s">
        <v>95</v>
      </c>
      <c r="F333" s="88">
        <f t="shared" ref="F333:F397" si="82">G333+H333+I333</f>
        <v>0</v>
      </c>
      <c r="G333" s="82">
        <f>G334</f>
        <v>0</v>
      </c>
      <c r="H333" s="82"/>
      <c r="I333" s="88"/>
      <c r="J333" s="88">
        <f t="shared" ref="J333:J397" si="83">K333+L333+M333</f>
        <v>0</v>
      </c>
      <c r="K333" s="88"/>
      <c r="L333" s="88"/>
      <c r="M333" s="88"/>
      <c r="N333" s="88">
        <f t="shared" ref="N333:N397" si="84">O333+P333+Q333</f>
        <v>0</v>
      </c>
      <c r="O333" s="88"/>
      <c r="P333" s="88"/>
      <c r="Q333" s="88"/>
      <c r="R333" s="82">
        <f t="shared" ref="R333:R397" si="85">S333+T333+U333</f>
        <v>128460</v>
      </c>
      <c r="S333" s="82">
        <f>S334</f>
        <v>128460</v>
      </c>
      <c r="T333" s="82"/>
      <c r="U333" s="82"/>
      <c r="V333" s="82">
        <f t="shared" ref="V333:V397" si="86">W333+X333+Y333</f>
        <v>0</v>
      </c>
      <c r="W333" s="82">
        <f>W334</f>
        <v>0</v>
      </c>
      <c r="X333" s="82"/>
      <c r="Y333" s="82"/>
      <c r="Z333" s="82">
        <f t="shared" ref="Z333:Z397" si="87">AA333+AB333+AC333</f>
        <v>0</v>
      </c>
      <c r="AA333" s="82">
        <f>AA334</f>
        <v>0</v>
      </c>
      <c r="AB333" s="82"/>
      <c r="AC333" s="82"/>
      <c r="AD333" s="82">
        <f t="shared" ref="AD333:AD397" si="88">AE333+AF333+AG333</f>
        <v>0</v>
      </c>
      <c r="AE333" s="82"/>
      <c r="AF333" s="82"/>
      <c r="AG333" s="82"/>
      <c r="AH333" s="82">
        <f t="shared" ref="AH333:AH396" si="89">AI333+AJ333+AK333</f>
        <v>0</v>
      </c>
      <c r="AI333" s="82"/>
      <c r="AJ333" s="82"/>
      <c r="AK333" s="82"/>
      <c r="AL333" s="82">
        <f t="shared" ref="AL333:AL396" si="90">AM333+AN333+AO333</f>
        <v>0</v>
      </c>
      <c r="AM333" s="82"/>
      <c r="AN333" s="82"/>
      <c r="AO333" s="82"/>
    </row>
    <row r="334" spans="1:41" s="87" customFormat="1" ht="15.75" hidden="1">
      <c r="A334" s="61"/>
      <c r="B334" s="29"/>
      <c r="C334" s="61"/>
      <c r="D334" s="61">
        <v>159</v>
      </c>
      <c r="E334" s="84" t="s">
        <v>42</v>
      </c>
      <c r="F334" s="32">
        <f t="shared" si="82"/>
        <v>0</v>
      </c>
      <c r="G334" s="85">
        <v>0</v>
      </c>
      <c r="H334" s="85"/>
      <c r="I334" s="32"/>
      <c r="J334" s="32">
        <f t="shared" si="83"/>
        <v>0</v>
      </c>
      <c r="K334" s="32">
        <v>0</v>
      </c>
      <c r="L334" s="32"/>
      <c r="M334" s="32"/>
      <c r="N334" s="32">
        <f t="shared" si="84"/>
        <v>0</v>
      </c>
      <c r="O334" s="32">
        <v>0</v>
      </c>
      <c r="P334" s="32"/>
      <c r="Q334" s="32"/>
      <c r="R334" s="45">
        <f t="shared" si="85"/>
        <v>128460</v>
      </c>
      <c r="S334" s="45">
        <v>128460</v>
      </c>
      <c r="T334" s="45"/>
      <c r="U334" s="45"/>
      <c r="V334" s="45">
        <f t="shared" si="86"/>
        <v>0</v>
      </c>
      <c r="W334" s="45"/>
      <c r="X334" s="45"/>
      <c r="Y334" s="45"/>
      <c r="Z334" s="45">
        <f t="shared" si="87"/>
        <v>0</v>
      </c>
      <c r="AA334" s="45"/>
      <c r="AB334" s="45"/>
      <c r="AC334" s="45"/>
      <c r="AD334" s="45">
        <f t="shared" si="88"/>
        <v>0</v>
      </c>
      <c r="AE334" s="45"/>
      <c r="AF334" s="45"/>
      <c r="AG334" s="45"/>
      <c r="AH334" s="45">
        <f t="shared" si="89"/>
        <v>0</v>
      </c>
      <c r="AI334" s="45"/>
      <c r="AJ334" s="45"/>
      <c r="AK334" s="45"/>
      <c r="AL334" s="45">
        <f t="shared" si="90"/>
        <v>0</v>
      </c>
      <c r="AM334" s="45"/>
      <c r="AN334" s="45"/>
      <c r="AO334" s="45"/>
    </row>
    <row r="335" spans="1:41" s="83" customFormat="1" ht="117">
      <c r="A335" s="79"/>
      <c r="B335" s="80"/>
      <c r="C335" s="79">
        <v>105</v>
      </c>
      <c r="D335" s="89"/>
      <c r="E335" s="90" t="s">
        <v>96</v>
      </c>
      <c r="F335" s="88"/>
      <c r="G335" s="82"/>
      <c r="H335" s="82"/>
      <c r="I335" s="88"/>
      <c r="J335" s="88"/>
      <c r="K335" s="88"/>
      <c r="L335" s="88"/>
      <c r="M335" s="88"/>
      <c r="N335" s="88"/>
      <c r="O335" s="88"/>
      <c r="P335" s="88"/>
      <c r="Q335" s="8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>
        <f t="shared" si="88"/>
        <v>1808699</v>
      </c>
      <c r="AE335" s="38">
        <v>1808699</v>
      </c>
      <c r="AF335" s="38"/>
      <c r="AG335" s="38"/>
      <c r="AH335" s="38">
        <f t="shared" si="89"/>
        <v>3861918</v>
      </c>
      <c r="AI335" s="38">
        <v>3861918</v>
      </c>
      <c r="AK335" s="38"/>
      <c r="AL335" s="38">
        <f t="shared" si="90"/>
        <v>1311450</v>
      </c>
      <c r="AM335" s="38">
        <v>1311450</v>
      </c>
      <c r="AN335" s="38"/>
      <c r="AO335" s="38"/>
    </row>
    <row r="336" spans="1:41" s="83" customFormat="1" ht="31.5">
      <c r="A336" s="79"/>
      <c r="B336" s="80"/>
      <c r="C336" s="79">
        <v>106</v>
      </c>
      <c r="D336" s="79"/>
      <c r="E336" s="81" t="s">
        <v>97</v>
      </c>
      <c r="F336" s="82">
        <f t="shared" si="82"/>
        <v>31753</v>
      </c>
      <c r="G336" s="82">
        <f>G337</f>
        <v>31753</v>
      </c>
      <c r="H336" s="82"/>
      <c r="I336" s="82"/>
      <c r="J336" s="82">
        <f t="shared" si="83"/>
        <v>32400</v>
      </c>
      <c r="K336" s="82">
        <f>K337</f>
        <v>32400</v>
      </c>
      <c r="L336" s="82"/>
      <c r="M336" s="82"/>
      <c r="N336" s="82">
        <f t="shared" si="84"/>
        <v>32400</v>
      </c>
      <c r="O336" s="82">
        <f>O337</f>
        <v>32400</v>
      </c>
      <c r="P336" s="82"/>
      <c r="Q336" s="82"/>
      <c r="R336" s="82">
        <f t="shared" si="85"/>
        <v>32400</v>
      </c>
      <c r="S336" s="82">
        <f>S337</f>
        <v>32400</v>
      </c>
      <c r="T336" s="82"/>
      <c r="U336" s="82"/>
      <c r="V336" s="82">
        <f t="shared" si="86"/>
        <v>32400</v>
      </c>
      <c r="W336" s="82">
        <f>W337</f>
        <v>32400</v>
      </c>
      <c r="X336" s="82"/>
      <c r="Y336" s="82"/>
      <c r="Z336" s="82">
        <f t="shared" si="87"/>
        <v>32400</v>
      </c>
      <c r="AA336" s="82">
        <f>AA337</f>
        <v>32400</v>
      </c>
      <c r="AB336" s="82"/>
      <c r="AC336" s="82"/>
      <c r="AD336" s="82">
        <f t="shared" si="88"/>
        <v>0</v>
      </c>
      <c r="AE336" s="82"/>
      <c r="AF336" s="82"/>
      <c r="AG336" s="82"/>
      <c r="AH336" s="82">
        <f t="shared" si="89"/>
        <v>0</v>
      </c>
      <c r="AI336" s="82"/>
      <c r="AJ336" s="82"/>
      <c r="AK336" s="82"/>
      <c r="AL336" s="82">
        <f t="shared" si="90"/>
        <v>0</v>
      </c>
      <c r="AM336" s="82">
        <f>AM337</f>
        <v>0</v>
      </c>
      <c r="AN336" s="82"/>
      <c r="AO336" s="82"/>
    </row>
    <row r="337" spans="1:41" s="87" customFormat="1" ht="15.75" hidden="1">
      <c r="A337" s="91"/>
      <c r="B337" s="29"/>
      <c r="C337" s="91"/>
      <c r="D337" s="91">
        <v>159</v>
      </c>
      <c r="E337" s="84" t="s">
        <v>42</v>
      </c>
      <c r="F337" s="32">
        <f t="shared" si="82"/>
        <v>31753</v>
      </c>
      <c r="G337" s="85">
        <v>31753</v>
      </c>
      <c r="H337" s="85"/>
      <c r="I337" s="32"/>
      <c r="J337" s="32">
        <f t="shared" si="83"/>
        <v>32400</v>
      </c>
      <c r="K337" s="32">
        <v>32400</v>
      </c>
      <c r="L337" s="32"/>
      <c r="M337" s="32"/>
      <c r="N337" s="32">
        <f t="shared" si="84"/>
        <v>32400</v>
      </c>
      <c r="O337" s="32">
        <v>32400</v>
      </c>
      <c r="P337" s="32"/>
      <c r="Q337" s="32"/>
      <c r="R337" s="45">
        <f t="shared" si="85"/>
        <v>32400</v>
      </c>
      <c r="S337" s="45">
        <v>32400</v>
      </c>
      <c r="T337" s="45"/>
      <c r="U337" s="45"/>
      <c r="V337" s="45">
        <f t="shared" si="86"/>
        <v>32400</v>
      </c>
      <c r="W337" s="45">
        <v>32400</v>
      </c>
      <c r="X337" s="45"/>
      <c r="Y337" s="45"/>
      <c r="Z337" s="45">
        <f t="shared" si="87"/>
        <v>32400</v>
      </c>
      <c r="AA337" s="45">
        <v>32400</v>
      </c>
      <c r="AB337" s="45"/>
      <c r="AC337" s="45"/>
      <c r="AD337" s="45"/>
      <c r="AE337" s="45"/>
      <c r="AF337" s="45"/>
      <c r="AG337" s="45"/>
      <c r="AH337" s="45">
        <f t="shared" si="89"/>
        <v>0</v>
      </c>
      <c r="AI337" s="45"/>
      <c r="AJ337" s="45"/>
      <c r="AK337" s="45"/>
      <c r="AL337" s="45">
        <f t="shared" si="90"/>
        <v>0</v>
      </c>
      <c r="AM337" s="45"/>
      <c r="AN337" s="45"/>
      <c r="AO337" s="45"/>
    </row>
    <row r="338" spans="1:41" s="78" customFormat="1" ht="15.75">
      <c r="A338" s="92"/>
      <c r="B338" s="75" t="s">
        <v>98</v>
      </c>
      <c r="C338" s="92"/>
      <c r="D338" s="92"/>
      <c r="E338" s="93" t="s">
        <v>99</v>
      </c>
      <c r="F338" s="94">
        <f t="shared" si="82"/>
        <v>142149</v>
      </c>
      <c r="G338" s="94">
        <f>G339</f>
        <v>142149</v>
      </c>
      <c r="H338" s="94"/>
      <c r="I338" s="94"/>
      <c r="J338" s="94">
        <f t="shared" si="83"/>
        <v>142149</v>
      </c>
      <c r="K338" s="94">
        <f>K339</f>
        <v>142149</v>
      </c>
      <c r="L338" s="94"/>
      <c r="M338" s="94"/>
      <c r="N338" s="94">
        <f t="shared" si="84"/>
        <v>142149</v>
      </c>
      <c r="O338" s="94">
        <f>O339</f>
        <v>142149</v>
      </c>
      <c r="P338" s="94"/>
      <c r="Q338" s="94"/>
      <c r="R338" s="94">
        <f t="shared" si="85"/>
        <v>142149</v>
      </c>
      <c r="S338" s="94">
        <f>S339</f>
        <v>142149</v>
      </c>
      <c r="T338" s="94"/>
      <c r="U338" s="94"/>
      <c r="V338" s="94">
        <f t="shared" si="86"/>
        <v>142149</v>
      </c>
      <c r="W338" s="94">
        <f>W339</f>
        <v>142149</v>
      </c>
      <c r="X338" s="94"/>
      <c r="Y338" s="94"/>
      <c r="Z338" s="94">
        <f t="shared" si="87"/>
        <v>142149</v>
      </c>
      <c r="AA338" s="94">
        <f>AA339</f>
        <v>142149</v>
      </c>
      <c r="AB338" s="94"/>
      <c r="AC338" s="94"/>
      <c r="AD338" s="94">
        <f t="shared" si="88"/>
        <v>0</v>
      </c>
      <c r="AE338" s="94">
        <f>AE339</f>
        <v>0</v>
      </c>
      <c r="AF338" s="94"/>
      <c r="AG338" s="94"/>
      <c r="AH338" s="94">
        <f t="shared" si="89"/>
        <v>0</v>
      </c>
      <c r="AI338" s="94">
        <f>AI339</f>
        <v>0</v>
      </c>
      <c r="AJ338" s="94"/>
      <c r="AK338" s="94"/>
      <c r="AL338" s="94">
        <f t="shared" si="90"/>
        <v>142149</v>
      </c>
      <c r="AM338" s="94">
        <f>AM339</f>
        <v>142149</v>
      </c>
      <c r="AN338" s="94"/>
      <c r="AO338" s="94"/>
    </row>
    <row r="339" spans="1:41" s="87" customFormat="1" ht="15.75" hidden="1">
      <c r="A339" s="61"/>
      <c r="B339" s="29"/>
      <c r="C339" s="61"/>
      <c r="D339" s="61">
        <v>159</v>
      </c>
      <c r="E339" s="84" t="s">
        <v>42</v>
      </c>
      <c r="F339" s="32">
        <f t="shared" si="82"/>
        <v>142149</v>
      </c>
      <c r="G339" s="86">
        <v>142149</v>
      </c>
      <c r="H339" s="86"/>
      <c r="I339" s="32"/>
      <c r="J339" s="32">
        <f t="shared" si="83"/>
        <v>142149</v>
      </c>
      <c r="K339" s="32">
        <v>142149</v>
      </c>
      <c r="L339" s="32"/>
      <c r="M339" s="32"/>
      <c r="N339" s="32">
        <f t="shared" si="84"/>
        <v>142149</v>
      </c>
      <c r="O339" s="32">
        <v>142149</v>
      </c>
      <c r="P339" s="32"/>
      <c r="Q339" s="32"/>
      <c r="R339" s="45">
        <f t="shared" si="85"/>
        <v>142149</v>
      </c>
      <c r="S339" s="45">
        <v>142149</v>
      </c>
      <c r="T339" s="45"/>
      <c r="U339" s="45"/>
      <c r="V339" s="45">
        <f t="shared" si="86"/>
        <v>142149</v>
      </c>
      <c r="W339" s="45">
        <v>142149</v>
      </c>
      <c r="X339" s="45"/>
      <c r="Y339" s="45"/>
      <c r="Z339" s="45">
        <f t="shared" si="87"/>
        <v>142149</v>
      </c>
      <c r="AA339" s="45">
        <v>142149</v>
      </c>
      <c r="AB339" s="45"/>
      <c r="AC339" s="45"/>
      <c r="AD339" s="45">
        <f t="shared" si="88"/>
        <v>0</v>
      </c>
      <c r="AE339" s="45"/>
      <c r="AF339" s="45"/>
      <c r="AG339" s="45"/>
      <c r="AH339" s="45">
        <f t="shared" si="89"/>
        <v>0</v>
      </c>
      <c r="AI339" s="45"/>
      <c r="AJ339" s="45"/>
      <c r="AK339" s="45"/>
      <c r="AL339" s="45">
        <f t="shared" si="90"/>
        <v>142149</v>
      </c>
      <c r="AM339" s="45">
        <v>142149</v>
      </c>
      <c r="AN339" s="45"/>
      <c r="AO339" s="45"/>
    </row>
    <row r="340" spans="1:41" s="78" customFormat="1" ht="31.5">
      <c r="A340" s="74"/>
      <c r="B340" s="75" t="s">
        <v>100</v>
      </c>
      <c r="C340" s="74"/>
      <c r="D340" s="74"/>
      <c r="E340" s="76" t="s">
        <v>101</v>
      </c>
      <c r="F340" s="77">
        <f t="shared" si="82"/>
        <v>7826125</v>
      </c>
      <c r="G340" s="77">
        <f>G341+G343</f>
        <v>7826125</v>
      </c>
      <c r="H340" s="77"/>
      <c r="I340" s="77"/>
      <c r="J340" s="77">
        <f t="shared" si="83"/>
        <v>7837958</v>
      </c>
      <c r="K340" s="77">
        <f>K341+K343</f>
        <v>7837958</v>
      </c>
      <c r="L340" s="77"/>
      <c r="M340" s="77"/>
      <c r="N340" s="77">
        <f t="shared" si="84"/>
        <v>7827530</v>
      </c>
      <c r="O340" s="77">
        <f>O341+O343</f>
        <v>7827530</v>
      </c>
      <c r="P340" s="77"/>
      <c r="Q340" s="77"/>
      <c r="R340" s="77">
        <f t="shared" si="85"/>
        <v>7837652</v>
      </c>
      <c r="S340" s="77">
        <f>S341+S343</f>
        <v>7837652</v>
      </c>
      <c r="T340" s="77"/>
      <c r="U340" s="77"/>
      <c r="V340" s="77">
        <f t="shared" si="86"/>
        <v>7827011</v>
      </c>
      <c r="W340" s="77">
        <f>W341+W343</f>
        <v>7827011</v>
      </c>
      <c r="X340" s="77"/>
      <c r="Y340" s="77"/>
      <c r="Z340" s="77">
        <f t="shared" si="87"/>
        <v>7827508</v>
      </c>
      <c r="AA340" s="77">
        <f>AA341+AA343</f>
        <v>7827508</v>
      </c>
      <c r="AB340" s="77"/>
      <c r="AC340" s="77"/>
      <c r="AD340" s="77">
        <f t="shared" si="88"/>
        <v>51639</v>
      </c>
      <c r="AE340" s="77">
        <f>AE341+AE343</f>
        <v>51639</v>
      </c>
      <c r="AF340" s="77"/>
      <c r="AG340" s="77"/>
      <c r="AH340" s="77">
        <f t="shared" si="89"/>
        <v>0</v>
      </c>
      <c r="AI340" s="77">
        <f>AI341+AI343</f>
        <v>0</v>
      </c>
      <c r="AJ340" s="77"/>
      <c r="AK340" s="77"/>
      <c r="AL340" s="77">
        <f t="shared" si="90"/>
        <v>0</v>
      </c>
      <c r="AM340" s="77">
        <f>AM341+AM343</f>
        <v>0</v>
      </c>
      <c r="AN340" s="77"/>
      <c r="AO340" s="77"/>
    </row>
    <row r="341" spans="1:41" s="83" customFormat="1" ht="31.5">
      <c r="A341" s="79"/>
      <c r="B341" s="80"/>
      <c r="C341" s="79">
        <v>100</v>
      </c>
      <c r="D341" s="79"/>
      <c r="E341" s="81" t="s">
        <v>102</v>
      </c>
      <c r="F341" s="95">
        <f t="shared" si="82"/>
        <v>1794177</v>
      </c>
      <c r="G341" s="95">
        <f>G342</f>
        <v>1794177</v>
      </c>
      <c r="H341" s="95"/>
      <c r="I341" s="95"/>
      <c r="J341" s="95">
        <f t="shared" si="83"/>
        <v>1794278</v>
      </c>
      <c r="K341" s="95">
        <f>K342</f>
        <v>1794278</v>
      </c>
      <c r="L341" s="95"/>
      <c r="M341" s="95"/>
      <c r="N341" s="95">
        <f t="shared" si="84"/>
        <v>1794278</v>
      </c>
      <c r="O341" s="95">
        <f>O342</f>
        <v>1794278</v>
      </c>
      <c r="P341" s="95"/>
      <c r="Q341" s="95"/>
      <c r="R341" s="95">
        <f t="shared" si="85"/>
        <v>1794278</v>
      </c>
      <c r="S341" s="95">
        <f>S342</f>
        <v>1794278</v>
      </c>
      <c r="T341" s="95"/>
      <c r="U341" s="95"/>
      <c r="V341" s="95">
        <f t="shared" si="86"/>
        <v>1794278</v>
      </c>
      <c r="W341" s="95">
        <f>W342</f>
        <v>1794278</v>
      </c>
      <c r="X341" s="95"/>
      <c r="Y341" s="95"/>
      <c r="Z341" s="95">
        <f t="shared" si="87"/>
        <v>1794278</v>
      </c>
      <c r="AA341" s="95">
        <f>AA342</f>
        <v>1794278</v>
      </c>
      <c r="AB341" s="95"/>
      <c r="AC341" s="95"/>
      <c r="AD341" s="95">
        <f t="shared" si="88"/>
        <v>51639</v>
      </c>
      <c r="AE341" s="95">
        <f>AE342</f>
        <v>51639</v>
      </c>
      <c r="AF341" s="95"/>
      <c r="AG341" s="95"/>
      <c r="AH341" s="95">
        <f t="shared" si="89"/>
        <v>0</v>
      </c>
      <c r="AI341" s="95"/>
      <c r="AJ341" s="95"/>
      <c r="AK341" s="95"/>
      <c r="AL341" s="95">
        <f t="shared" si="90"/>
        <v>0</v>
      </c>
      <c r="AM341" s="95"/>
      <c r="AN341" s="95"/>
      <c r="AO341" s="95"/>
    </row>
    <row r="342" spans="1:41" s="87" customFormat="1" ht="15.75" hidden="1">
      <c r="A342" s="61"/>
      <c r="B342" s="29"/>
      <c r="C342" s="61"/>
      <c r="D342" s="61">
        <v>159</v>
      </c>
      <c r="E342" s="84" t="s">
        <v>42</v>
      </c>
      <c r="F342" s="32">
        <f t="shared" si="82"/>
        <v>1794177</v>
      </c>
      <c r="G342" s="86">
        <v>1794177</v>
      </c>
      <c r="H342" s="86"/>
      <c r="I342" s="32"/>
      <c r="J342" s="32">
        <f t="shared" si="83"/>
        <v>1794278</v>
      </c>
      <c r="K342" s="32">
        <v>1794278</v>
      </c>
      <c r="L342" s="32"/>
      <c r="M342" s="32"/>
      <c r="N342" s="32">
        <f t="shared" si="84"/>
        <v>1794278</v>
      </c>
      <c r="O342" s="32">
        <v>1794278</v>
      </c>
      <c r="P342" s="32"/>
      <c r="Q342" s="32"/>
      <c r="R342" s="45">
        <f t="shared" si="85"/>
        <v>1794278</v>
      </c>
      <c r="S342" s="45">
        <v>1794278</v>
      </c>
      <c r="T342" s="45"/>
      <c r="U342" s="45"/>
      <c r="V342" s="45">
        <f t="shared" si="86"/>
        <v>1794278</v>
      </c>
      <c r="W342" s="45">
        <v>1794278</v>
      </c>
      <c r="X342" s="45"/>
      <c r="Y342" s="45"/>
      <c r="Z342" s="45">
        <f t="shared" si="87"/>
        <v>1794278</v>
      </c>
      <c r="AA342" s="45">
        <v>1794278</v>
      </c>
      <c r="AB342" s="45"/>
      <c r="AC342" s="45"/>
      <c r="AD342" s="45">
        <f t="shared" si="88"/>
        <v>51639</v>
      </c>
      <c r="AE342" s="45">
        <v>51639</v>
      </c>
      <c r="AF342" s="45"/>
      <c r="AG342" s="45"/>
      <c r="AH342" s="45">
        <f t="shared" si="89"/>
        <v>0</v>
      </c>
      <c r="AI342" s="45"/>
      <c r="AJ342" s="45"/>
      <c r="AK342" s="45"/>
      <c r="AL342" s="45">
        <f t="shared" si="90"/>
        <v>0</v>
      </c>
      <c r="AM342" s="45"/>
      <c r="AN342" s="45"/>
      <c r="AO342" s="45"/>
    </row>
    <row r="343" spans="1:41" s="83" customFormat="1" ht="15.75">
      <c r="A343" s="79"/>
      <c r="B343" s="80"/>
      <c r="C343" s="79">
        <v>102</v>
      </c>
      <c r="D343" s="79"/>
      <c r="E343" s="81" t="s">
        <v>103</v>
      </c>
      <c r="F343" s="95">
        <f t="shared" si="82"/>
        <v>6031948</v>
      </c>
      <c r="G343" s="95">
        <f>G344</f>
        <v>6031948</v>
      </c>
      <c r="H343" s="95"/>
      <c r="I343" s="95"/>
      <c r="J343" s="95">
        <f t="shared" si="83"/>
        <v>6043680</v>
      </c>
      <c r="K343" s="95">
        <f>K344</f>
        <v>6043680</v>
      </c>
      <c r="L343" s="95"/>
      <c r="M343" s="95"/>
      <c r="N343" s="95">
        <f t="shared" si="84"/>
        <v>6033252</v>
      </c>
      <c r="O343" s="95">
        <f>O344</f>
        <v>6033252</v>
      </c>
      <c r="P343" s="95"/>
      <c r="Q343" s="95"/>
      <c r="R343" s="95">
        <f t="shared" si="85"/>
        <v>6043374</v>
      </c>
      <c r="S343" s="95">
        <f>S344</f>
        <v>6043374</v>
      </c>
      <c r="T343" s="95"/>
      <c r="U343" s="95"/>
      <c r="V343" s="95">
        <f t="shared" si="86"/>
        <v>6032733</v>
      </c>
      <c r="W343" s="95">
        <f>W344</f>
        <v>6032733</v>
      </c>
      <c r="X343" s="95"/>
      <c r="Y343" s="95"/>
      <c r="Z343" s="95">
        <f t="shared" si="87"/>
        <v>6033230</v>
      </c>
      <c r="AA343" s="95">
        <f>AA344</f>
        <v>6033230</v>
      </c>
      <c r="AB343" s="95"/>
      <c r="AC343" s="95"/>
      <c r="AD343" s="95">
        <f t="shared" si="88"/>
        <v>0</v>
      </c>
      <c r="AE343" s="95"/>
      <c r="AF343" s="95"/>
      <c r="AG343" s="95"/>
      <c r="AH343" s="95">
        <f t="shared" si="89"/>
        <v>0</v>
      </c>
      <c r="AI343" s="95"/>
      <c r="AJ343" s="95"/>
      <c r="AK343" s="95"/>
      <c r="AL343" s="95">
        <f t="shared" si="90"/>
        <v>0</v>
      </c>
      <c r="AM343" s="95"/>
      <c r="AN343" s="95"/>
      <c r="AO343" s="95"/>
    </row>
    <row r="344" spans="1:41" s="87" customFormat="1" ht="15.75" hidden="1">
      <c r="A344" s="61"/>
      <c r="B344" s="29"/>
      <c r="C344" s="61"/>
      <c r="D344" s="61">
        <v>159</v>
      </c>
      <c r="E344" s="84" t="s">
        <v>42</v>
      </c>
      <c r="F344" s="32">
        <f t="shared" si="82"/>
        <v>6031948</v>
      </c>
      <c r="G344" s="86">
        <v>6031948</v>
      </c>
      <c r="H344" s="86"/>
      <c r="I344" s="32"/>
      <c r="J344" s="32">
        <f t="shared" si="83"/>
        <v>6043680</v>
      </c>
      <c r="K344" s="32">
        <v>6043680</v>
      </c>
      <c r="L344" s="32"/>
      <c r="M344" s="32"/>
      <c r="N344" s="32">
        <f t="shared" si="84"/>
        <v>6033252</v>
      </c>
      <c r="O344" s="32">
        <v>6033252</v>
      </c>
      <c r="P344" s="32"/>
      <c r="Q344" s="32"/>
      <c r="R344" s="45">
        <f t="shared" si="85"/>
        <v>6043374</v>
      </c>
      <c r="S344" s="45">
        <v>6043374</v>
      </c>
      <c r="T344" s="45"/>
      <c r="U344" s="45"/>
      <c r="V344" s="45">
        <f t="shared" si="86"/>
        <v>6032733</v>
      </c>
      <c r="W344" s="45">
        <v>6032733</v>
      </c>
      <c r="X344" s="45"/>
      <c r="Y344" s="45"/>
      <c r="Z344" s="45">
        <f t="shared" si="87"/>
        <v>6033230</v>
      </c>
      <c r="AA344" s="45">
        <v>6033230</v>
      </c>
      <c r="AB344" s="45"/>
      <c r="AC344" s="45"/>
      <c r="AD344" s="45">
        <f t="shared" si="88"/>
        <v>0</v>
      </c>
      <c r="AE344" s="45"/>
      <c r="AF344" s="45"/>
      <c r="AG344" s="45"/>
      <c r="AH344" s="45">
        <f t="shared" si="89"/>
        <v>0</v>
      </c>
      <c r="AI344" s="45"/>
      <c r="AJ344" s="45"/>
      <c r="AK344" s="45"/>
      <c r="AL344" s="45">
        <f t="shared" si="90"/>
        <v>0</v>
      </c>
      <c r="AM344" s="45"/>
      <c r="AN344" s="45"/>
      <c r="AO344" s="45"/>
    </row>
    <row r="345" spans="1:41" s="78" customFormat="1" ht="63">
      <c r="A345" s="74"/>
      <c r="B345" s="75" t="s">
        <v>104</v>
      </c>
      <c r="C345" s="74"/>
      <c r="D345" s="74"/>
      <c r="E345" s="76" t="s">
        <v>105</v>
      </c>
      <c r="F345" s="77">
        <f t="shared" si="82"/>
        <v>945281</v>
      </c>
      <c r="G345" s="77">
        <f>G346</f>
        <v>945281</v>
      </c>
      <c r="H345" s="77"/>
      <c r="I345" s="77"/>
      <c r="J345" s="77">
        <f t="shared" si="83"/>
        <v>812298</v>
      </c>
      <c r="K345" s="77">
        <f>K346</f>
        <v>812298</v>
      </c>
      <c r="L345" s="77"/>
      <c r="M345" s="77"/>
      <c r="N345" s="77">
        <f t="shared" si="84"/>
        <v>0</v>
      </c>
      <c r="O345" s="77">
        <f>O346</f>
        <v>0</v>
      </c>
      <c r="P345" s="77"/>
      <c r="Q345" s="77"/>
      <c r="R345" s="77">
        <f t="shared" si="85"/>
        <v>812298</v>
      </c>
      <c r="S345" s="77">
        <f>S346</f>
        <v>812298</v>
      </c>
      <c r="T345" s="77"/>
      <c r="U345" s="77"/>
      <c r="V345" s="77">
        <f t="shared" si="86"/>
        <v>812298</v>
      </c>
      <c r="W345" s="77">
        <f>W346</f>
        <v>812298</v>
      </c>
      <c r="X345" s="77"/>
      <c r="Y345" s="77"/>
      <c r="Z345" s="77">
        <f t="shared" si="87"/>
        <v>0</v>
      </c>
      <c r="AA345" s="77">
        <f>AA346</f>
        <v>0</v>
      </c>
      <c r="AB345" s="77"/>
      <c r="AC345" s="77"/>
      <c r="AD345" s="77">
        <f t="shared" si="88"/>
        <v>0</v>
      </c>
      <c r="AE345" s="77">
        <f>AE346</f>
        <v>0</v>
      </c>
      <c r="AF345" s="77"/>
      <c r="AG345" s="77"/>
      <c r="AH345" s="77">
        <f t="shared" si="89"/>
        <v>0</v>
      </c>
      <c r="AI345" s="77">
        <f>AI346</f>
        <v>0</v>
      </c>
      <c r="AJ345" s="77"/>
      <c r="AK345" s="77"/>
      <c r="AL345" s="77">
        <f t="shared" si="90"/>
        <v>0</v>
      </c>
      <c r="AM345" s="77">
        <f>AM346</f>
        <v>0</v>
      </c>
      <c r="AN345" s="77"/>
      <c r="AO345" s="77"/>
    </row>
    <row r="346" spans="1:41" s="87" customFormat="1" ht="15.75" hidden="1">
      <c r="A346" s="61"/>
      <c r="B346" s="29"/>
      <c r="C346" s="61"/>
      <c r="D346" s="61">
        <v>159</v>
      </c>
      <c r="E346" s="84" t="s">
        <v>42</v>
      </c>
      <c r="F346" s="32">
        <f t="shared" si="82"/>
        <v>945281</v>
      </c>
      <c r="G346" s="86">
        <v>945281</v>
      </c>
      <c r="H346" s="86"/>
      <c r="I346" s="32"/>
      <c r="J346" s="32">
        <f t="shared" si="83"/>
        <v>812298</v>
      </c>
      <c r="K346" s="32">
        <v>812298</v>
      </c>
      <c r="L346" s="32"/>
      <c r="M346" s="32"/>
      <c r="N346" s="32">
        <f t="shared" si="84"/>
        <v>0</v>
      </c>
      <c r="O346" s="32"/>
      <c r="P346" s="32"/>
      <c r="Q346" s="32"/>
      <c r="R346" s="45">
        <f t="shared" si="85"/>
        <v>812298</v>
      </c>
      <c r="S346" s="45">
        <v>812298</v>
      </c>
      <c r="T346" s="45"/>
      <c r="U346" s="45"/>
      <c r="V346" s="45">
        <f t="shared" si="86"/>
        <v>812298</v>
      </c>
      <c r="W346" s="45">
        <v>812298</v>
      </c>
      <c r="X346" s="45"/>
      <c r="Y346" s="45"/>
      <c r="Z346" s="45">
        <f t="shared" si="87"/>
        <v>0</v>
      </c>
      <c r="AA346" s="45"/>
      <c r="AB346" s="45"/>
      <c r="AC346" s="45"/>
      <c r="AD346" s="45">
        <f t="shared" si="88"/>
        <v>0</v>
      </c>
      <c r="AE346" s="45"/>
      <c r="AF346" s="45"/>
      <c r="AG346" s="45"/>
      <c r="AH346" s="45"/>
      <c r="AI346" s="45"/>
      <c r="AJ346" s="45"/>
      <c r="AK346" s="45"/>
      <c r="AL346" s="45">
        <f t="shared" si="90"/>
        <v>0</v>
      </c>
      <c r="AM346" s="45"/>
      <c r="AN346" s="45"/>
      <c r="AO346" s="45"/>
    </row>
    <row r="347" spans="1:41" s="78" customFormat="1" ht="47.25">
      <c r="A347" s="74"/>
      <c r="B347" s="96" t="s">
        <v>106</v>
      </c>
      <c r="C347" s="97"/>
      <c r="D347" s="98"/>
      <c r="E347" s="99" t="s">
        <v>107</v>
      </c>
      <c r="F347" s="77">
        <f t="shared" si="82"/>
        <v>7148004</v>
      </c>
      <c r="G347" s="77">
        <f>G348++G350+G352+G354</f>
        <v>0</v>
      </c>
      <c r="H347" s="77">
        <f>H348++H350+H352+H354</f>
        <v>7148004</v>
      </c>
      <c r="I347" s="77">
        <f t="shared" ref="I347:AA347" si="91">I348++I350+I352+I354</f>
        <v>0</v>
      </c>
      <c r="J347" s="77">
        <f t="shared" si="83"/>
        <v>7984818</v>
      </c>
      <c r="K347" s="77">
        <f t="shared" si="91"/>
        <v>0</v>
      </c>
      <c r="L347" s="77">
        <f t="shared" si="91"/>
        <v>7984818</v>
      </c>
      <c r="M347" s="77">
        <f t="shared" si="91"/>
        <v>0</v>
      </c>
      <c r="N347" s="77">
        <f t="shared" si="84"/>
        <v>7941266</v>
      </c>
      <c r="O347" s="77">
        <f t="shared" si="91"/>
        <v>0</v>
      </c>
      <c r="P347" s="77">
        <f t="shared" si="91"/>
        <v>7941266</v>
      </c>
      <c r="Q347" s="77">
        <f t="shared" si="91"/>
        <v>0</v>
      </c>
      <c r="R347" s="77">
        <f t="shared" si="85"/>
        <v>7984818</v>
      </c>
      <c r="S347" s="77">
        <f>S348++S350+S352+S354</f>
        <v>0</v>
      </c>
      <c r="T347" s="77">
        <f>T348+T350+T352+T354+T357</f>
        <v>7984818</v>
      </c>
      <c r="U347" s="77"/>
      <c r="V347" s="77">
        <f t="shared" si="86"/>
        <v>7941266</v>
      </c>
      <c r="W347" s="77">
        <f t="shared" si="91"/>
        <v>0</v>
      </c>
      <c r="X347" s="77">
        <f>X348+X350+X352+X354+X357</f>
        <v>7941266</v>
      </c>
      <c r="Y347" s="77"/>
      <c r="Z347" s="77">
        <f t="shared" si="87"/>
        <v>7510380</v>
      </c>
      <c r="AA347" s="77">
        <f t="shared" si="91"/>
        <v>0</v>
      </c>
      <c r="AB347" s="77">
        <f>AB348+AB350+AB352+AB354+AB357</f>
        <v>7510380</v>
      </c>
      <c r="AC347" s="77"/>
      <c r="AD347" s="77">
        <f t="shared" si="88"/>
        <v>8447980</v>
      </c>
      <c r="AE347" s="77">
        <f>AE348++AE350+AE352+AE354</f>
        <v>0</v>
      </c>
      <c r="AF347" s="77">
        <f>AF348+AF350+AF352+AF354+AF357</f>
        <v>8447980</v>
      </c>
      <c r="AG347" s="77"/>
      <c r="AH347" s="77">
        <f t="shared" si="89"/>
        <v>15528532</v>
      </c>
      <c r="AI347" s="77">
        <f>AI348++AI350+AI352+AI354</f>
        <v>0</v>
      </c>
      <c r="AJ347" s="77">
        <f>AJ348+AJ350+AJ352+AJ354+AJ357</f>
        <v>15528532</v>
      </c>
      <c r="AK347" s="77"/>
      <c r="AL347" s="77">
        <f t="shared" si="90"/>
        <v>12674529</v>
      </c>
      <c r="AM347" s="77">
        <f>AM348++AM350+AM352+AM354</f>
        <v>0</v>
      </c>
      <c r="AN347" s="77">
        <f>AN348+AN350+AN352+AN354+AN357</f>
        <v>12674529</v>
      </c>
      <c r="AO347" s="77"/>
    </row>
    <row r="348" spans="1:41" s="83" customFormat="1" ht="15.75">
      <c r="A348" s="79"/>
      <c r="B348" s="100"/>
      <c r="C348" s="101">
        <v>101</v>
      </c>
      <c r="D348" s="102"/>
      <c r="E348" s="103" t="s">
        <v>108</v>
      </c>
      <c r="F348" s="95">
        <f t="shared" si="82"/>
        <v>83808</v>
      </c>
      <c r="G348" s="95">
        <f>G349</f>
        <v>0</v>
      </c>
      <c r="H348" s="95">
        <f>H349</f>
        <v>83808</v>
      </c>
      <c r="I348" s="95">
        <f t="shared" ref="I348:AA348" si="92">I349</f>
        <v>0</v>
      </c>
      <c r="J348" s="95">
        <f t="shared" si="83"/>
        <v>0</v>
      </c>
      <c r="K348" s="95">
        <f t="shared" si="92"/>
        <v>0</v>
      </c>
      <c r="L348" s="95">
        <f t="shared" si="92"/>
        <v>0</v>
      </c>
      <c r="M348" s="95">
        <f t="shared" si="92"/>
        <v>0</v>
      </c>
      <c r="N348" s="95">
        <f t="shared" si="84"/>
        <v>0</v>
      </c>
      <c r="O348" s="95">
        <f t="shared" si="92"/>
        <v>0</v>
      </c>
      <c r="P348" s="95">
        <f t="shared" si="92"/>
        <v>0</v>
      </c>
      <c r="Q348" s="95">
        <f t="shared" si="92"/>
        <v>0</v>
      </c>
      <c r="R348" s="95">
        <f t="shared" si="85"/>
        <v>0</v>
      </c>
      <c r="S348" s="95">
        <f t="shared" si="92"/>
        <v>0</v>
      </c>
      <c r="T348" s="95"/>
      <c r="U348" s="95"/>
      <c r="V348" s="95">
        <f t="shared" si="86"/>
        <v>0</v>
      </c>
      <c r="W348" s="95">
        <f t="shared" si="92"/>
        <v>0</v>
      </c>
      <c r="X348" s="95"/>
      <c r="Y348" s="95"/>
      <c r="Z348" s="95">
        <f t="shared" si="87"/>
        <v>0</v>
      </c>
      <c r="AA348" s="95">
        <f t="shared" si="92"/>
        <v>0</v>
      </c>
      <c r="AB348" s="95"/>
      <c r="AC348" s="95"/>
      <c r="AD348" s="95">
        <f t="shared" si="88"/>
        <v>0</v>
      </c>
      <c r="AE348" s="95">
        <f>AE349</f>
        <v>0</v>
      </c>
      <c r="AF348" s="95"/>
      <c r="AG348" s="95"/>
      <c r="AH348" s="95">
        <f t="shared" si="89"/>
        <v>0</v>
      </c>
      <c r="AI348" s="95">
        <f>AI349</f>
        <v>0</v>
      </c>
      <c r="AJ348" s="95"/>
      <c r="AK348" s="95"/>
      <c r="AL348" s="95">
        <f t="shared" si="90"/>
        <v>0</v>
      </c>
      <c r="AM348" s="95">
        <f>AM349</f>
        <v>0</v>
      </c>
      <c r="AN348" s="95"/>
      <c r="AO348" s="95"/>
    </row>
    <row r="349" spans="1:41" s="87" customFormat="1" ht="18.75" hidden="1" customHeight="1">
      <c r="A349" s="61"/>
      <c r="B349" s="104"/>
      <c r="C349" s="105"/>
      <c r="D349" s="106">
        <v>159</v>
      </c>
      <c r="E349" s="107" t="s">
        <v>42</v>
      </c>
      <c r="F349" s="32">
        <f t="shared" si="82"/>
        <v>83808</v>
      </c>
      <c r="G349" s="86"/>
      <c r="H349" s="86">
        <v>83808</v>
      </c>
      <c r="I349" s="32"/>
      <c r="J349" s="32">
        <f t="shared" si="83"/>
        <v>0</v>
      </c>
      <c r="K349" s="32"/>
      <c r="L349" s="32"/>
      <c r="M349" s="32"/>
      <c r="N349" s="32">
        <f t="shared" si="84"/>
        <v>0</v>
      </c>
      <c r="O349" s="32"/>
      <c r="P349" s="32"/>
      <c r="Q349" s="32"/>
      <c r="R349" s="45">
        <f t="shared" si="85"/>
        <v>0</v>
      </c>
      <c r="S349" s="45"/>
      <c r="T349" s="45"/>
      <c r="U349" s="45"/>
      <c r="V349" s="45">
        <f t="shared" si="86"/>
        <v>0</v>
      </c>
      <c r="W349" s="45"/>
      <c r="X349" s="45"/>
      <c r="Y349" s="45"/>
      <c r="Z349" s="45">
        <f t="shared" si="87"/>
        <v>0</v>
      </c>
      <c r="AA349" s="45"/>
      <c r="AB349" s="45"/>
      <c r="AC349" s="45"/>
      <c r="AD349" s="45">
        <f t="shared" si="88"/>
        <v>0</v>
      </c>
      <c r="AE349" s="45"/>
      <c r="AF349" s="45"/>
      <c r="AG349" s="45"/>
      <c r="AH349" s="45">
        <f t="shared" si="89"/>
        <v>0</v>
      </c>
      <c r="AI349" s="45"/>
      <c r="AJ349" s="45"/>
      <c r="AK349" s="45"/>
      <c r="AL349" s="45">
        <f t="shared" si="90"/>
        <v>0</v>
      </c>
      <c r="AM349" s="45"/>
      <c r="AN349" s="45"/>
      <c r="AO349" s="45"/>
    </row>
    <row r="350" spans="1:41" s="83" customFormat="1" ht="31.5">
      <c r="A350" s="79"/>
      <c r="B350" s="100"/>
      <c r="C350" s="101">
        <v>102</v>
      </c>
      <c r="D350" s="108"/>
      <c r="E350" s="103" t="s">
        <v>109</v>
      </c>
      <c r="F350" s="95">
        <f t="shared" si="82"/>
        <v>6202486</v>
      </c>
      <c r="G350" s="95">
        <f>G351</f>
        <v>0</v>
      </c>
      <c r="H350" s="95">
        <f>H351</f>
        <v>6202486</v>
      </c>
      <c r="I350" s="95">
        <f t="shared" ref="I350:U350" si="93">I351</f>
        <v>0</v>
      </c>
      <c r="J350" s="95">
        <f t="shared" si="83"/>
        <v>6992222</v>
      </c>
      <c r="K350" s="95">
        <f t="shared" si="93"/>
        <v>0</v>
      </c>
      <c r="L350" s="95">
        <f t="shared" si="93"/>
        <v>6992222</v>
      </c>
      <c r="M350" s="95">
        <f t="shared" si="93"/>
        <v>0</v>
      </c>
      <c r="N350" s="95">
        <f t="shared" si="84"/>
        <v>6948670</v>
      </c>
      <c r="O350" s="95">
        <f t="shared" si="93"/>
        <v>0</v>
      </c>
      <c r="P350" s="95">
        <f t="shared" si="93"/>
        <v>6948670</v>
      </c>
      <c r="Q350" s="95">
        <f t="shared" si="93"/>
        <v>0</v>
      </c>
      <c r="R350" s="95">
        <f t="shared" si="85"/>
        <v>6448821</v>
      </c>
      <c r="S350" s="95">
        <f t="shared" si="93"/>
        <v>0</v>
      </c>
      <c r="T350" s="95">
        <f t="shared" si="93"/>
        <v>6448821</v>
      </c>
      <c r="U350" s="95">
        <f t="shared" si="93"/>
        <v>0</v>
      </c>
      <c r="V350" s="95">
        <f t="shared" si="86"/>
        <v>6948670</v>
      </c>
      <c r="W350" s="95">
        <f>W351</f>
        <v>0</v>
      </c>
      <c r="X350" s="95">
        <f>X351</f>
        <v>6948670</v>
      </c>
      <c r="Y350" s="95"/>
      <c r="Z350" s="95">
        <f t="shared" si="87"/>
        <v>6948670</v>
      </c>
      <c r="AA350" s="95">
        <f>AA351</f>
        <v>0</v>
      </c>
      <c r="AB350" s="95">
        <f>AB351</f>
        <v>6948670</v>
      </c>
      <c r="AC350" s="95">
        <f>AC351</f>
        <v>0</v>
      </c>
      <c r="AD350" s="95">
        <f t="shared" si="88"/>
        <v>8318949</v>
      </c>
      <c r="AE350" s="95">
        <f>AE351</f>
        <v>0</v>
      </c>
      <c r="AF350" s="95">
        <f>AF351</f>
        <v>8318949</v>
      </c>
      <c r="AG350" s="95">
        <f>AG351</f>
        <v>0</v>
      </c>
      <c r="AH350" s="95">
        <f t="shared" si="89"/>
        <v>14733038</v>
      </c>
      <c r="AI350" s="95">
        <f>AI351</f>
        <v>0</v>
      </c>
      <c r="AJ350" s="95">
        <f>AJ351</f>
        <v>14733038</v>
      </c>
      <c r="AK350" s="95"/>
      <c r="AL350" s="95">
        <f t="shared" si="90"/>
        <v>12367902</v>
      </c>
      <c r="AM350" s="95">
        <f>AM351</f>
        <v>0</v>
      </c>
      <c r="AN350" s="95">
        <f>AN351</f>
        <v>12367902</v>
      </c>
      <c r="AO350" s="95">
        <f>AO351</f>
        <v>0</v>
      </c>
    </row>
    <row r="351" spans="1:41" s="87" customFormat="1" ht="18.75" hidden="1" customHeight="1">
      <c r="A351" s="61"/>
      <c r="B351" s="104"/>
      <c r="C351" s="105"/>
      <c r="D351" s="106">
        <v>159</v>
      </c>
      <c r="E351" s="107" t="s">
        <v>42</v>
      </c>
      <c r="F351" s="32">
        <f t="shared" si="82"/>
        <v>6202486</v>
      </c>
      <c r="G351" s="86"/>
      <c r="H351" s="86">
        <v>6202486</v>
      </c>
      <c r="I351" s="32"/>
      <c r="J351" s="32">
        <f t="shared" si="83"/>
        <v>6992222</v>
      </c>
      <c r="K351" s="32"/>
      <c r="L351" s="32">
        <v>6992222</v>
      </c>
      <c r="M351" s="32"/>
      <c r="N351" s="32">
        <f t="shared" si="84"/>
        <v>6948670</v>
      </c>
      <c r="O351" s="32"/>
      <c r="P351" s="32">
        <v>6948670</v>
      </c>
      <c r="Q351" s="32"/>
      <c r="R351" s="45">
        <f t="shared" si="85"/>
        <v>6448821</v>
      </c>
      <c r="S351" s="45"/>
      <c r="T351" s="45">
        <v>6448821</v>
      </c>
      <c r="U351" s="45"/>
      <c r="V351" s="45">
        <f t="shared" si="86"/>
        <v>6948670</v>
      </c>
      <c r="W351" s="45"/>
      <c r="X351" s="45">
        <v>6948670</v>
      </c>
      <c r="Y351" s="45"/>
      <c r="Z351" s="45">
        <f t="shared" si="87"/>
        <v>6948670</v>
      </c>
      <c r="AA351" s="45"/>
      <c r="AB351" s="45">
        <v>6948670</v>
      </c>
      <c r="AC351" s="45"/>
      <c r="AD351" s="45">
        <f t="shared" si="88"/>
        <v>8318949</v>
      </c>
      <c r="AE351" s="45"/>
      <c r="AF351" s="45">
        <v>8318949</v>
      </c>
      <c r="AG351" s="45"/>
      <c r="AH351" s="95">
        <f t="shared" si="89"/>
        <v>14733038</v>
      </c>
      <c r="AI351" s="45"/>
      <c r="AJ351" s="45">
        <v>14733038</v>
      </c>
      <c r="AK351" s="45"/>
      <c r="AL351" s="95">
        <f t="shared" si="90"/>
        <v>12367902</v>
      </c>
      <c r="AM351" s="45"/>
      <c r="AN351" s="45">
        <v>12367902</v>
      </c>
      <c r="AO351" s="45"/>
    </row>
    <row r="352" spans="1:41" s="83" customFormat="1" ht="47.25">
      <c r="A352" s="79"/>
      <c r="B352" s="100"/>
      <c r="C352" s="101">
        <v>103</v>
      </c>
      <c r="D352" s="108"/>
      <c r="E352" s="103" t="s">
        <v>110</v>
      </c>
      <c r="F352" s="95">
        <f t="shared" si="82"/>
        <v>561710</v>
      </c>
      <c r="G352" s="95">
        <f>G353</f>
        <v>0</v>
      </c>
      <c r="H352" s="95">
        <f>H353</f>
        <v>561710</v>
      </c>
      <c r="I352" s="95">
        <f t="shared" ref="I352:U352" si="94">I353</f>
        <v>0</v>
      </c>
      <c r="J352" s="95">
        <f t="shared" si="83"/>
        <v>561710</v>
      </c>
      <c r="K352" s="95">
        <f t="shared" si="94"/>
        <v>0</v>
      </c>
      <c r="L352" s="95">
        <f t="shared" si="94"/>
        <v>561710</v>
      </c>
      <c r="M352" s="95">
        <f t="shared" si="94"/>
        <v>0</v>
      </c>
      <c r="N352" s="95">
        <f t="shared" si="84"/>
        <v>561710</v>
      </c>
      <c r="O352" s="95">
        <f t="shared" si="94"/>
        <v>0</v>
      </c>
      <c r="P352" s="95">
        <f t="shared" si="94"/>
        <v>561710</v>
      </c>
      <c r="Q352" s="95">
        <f t="shared" si="94"/>
        <v>0</v>
      </c>
      <c r="R352" s="95">
        <f t="shared" si="85"/>
        <v>795745</v>
      </c>
      <c r="S352" s="95">
        <f t="shared" si="94"/>
        <v>0</v>
      </c>
      <c r="T352" s="95">
        <f t="shared" si="94"/>
        <v>795745</v>
      </c>
      <c r="U352" s="95">
        <f t="shared" si="94"/>
        <v>0</v>
      </c>
      <c r="V352" s="95">
        <f t="shared" si="86"/>
        <v>561824</v>
      </c>
      <c r="W352" s="95">
        <f>W353</f>
        <v>0</v>
      </c>
      <c r="X352" s="95">
        <f>X353</f>
        <v>561824</v>
      </c>
      <c r="Y352" s="95"/>
      <c r="Z352" s="95">
        <f t="shared" si="87"/>
        <v>561710</v>
      </c>
      <c r="AA352" s="95">
        <f>AA353</f>
        <v>0</v>
      </c>
      <c r="AB352" s="95">
        <f>AB353</f>
        <v>561710</v>
      </c>
      <c r="AC352" s="95">
        <f>AC353</f>
        <v>0</v>
      </c>
      <c r="AD352" s="95">
        <f t="shared" si="88"/>
        <v>129031</v>
      </c>
      <c r="AE352" s="95">
        <f>AE353</f>
        <v>0</v>
      </c>
      <c r="AF352" s="95">
        <f>AF353</f>
        <v>129031</v>
      </c>
      <c r="AG352" s="95">
        <f>AG353</f>
        <v>0</v>
      </c>
      <c r="AH352" s="95">
        <f t="shared" si="89"/>
        <v>795494</v>
      </c>
      <c r="AI352" s="95">
        <f>AI353</f>
        <v>0</v>
      </c>
      <c r="AJ352" s="95">
        <f>AJ353</f>
        <v>795494</v>
      </c>
      <c r="AK352" s="95"/>
      <c r="AL352" s="95">
        <f t="shared" si="90"/>
        <v>306627</v>
      </c>
      <c r="AM352" s="95">
        <f>AM353</f>
        <v>0</v>
      </c>
      <c r="AN352" s="95">
        <f>AN353</f>
        <v>306627</v>
      </c>
      <c r="AO352" s="95">
        <f>AO353</f>
        <v>0</v>
      </c>
    </row>
    <row r="353" spans="1:41" s="87" customFormat="1" ht="18.75" hidden="1" customHeight="1">
      <c r="A353" s="61"/>
      <c r="B353" s="104"/>
      <c r="C353" s="105"/>
      <c r="D353" s="106">
        <v>159</v>
      </c>
      <c r="E353" s="107" t="s">
        <v>42</v>
      </c>
      <c r="F353" s="32">
        <f t="shared" si="82"/>
        <v>561710</v>
      </c>
      <c r="G353" s="86"/>
      <c r="H353" s="86">
        <v>561710</v>
      </c>
      <c r="I353" s="32"/>
      <c r="J353" s="32">
        <f t="shared" si="83"/>
        <v>561710</v>
      </c>
      <c r="K353" s="32"/>
      <c r="L353" s="32">
        <v>561710</v>
      </c>
      <c r="M353" s="32"/>
      <c r="N353" s="32">
        <f t="shared" si="84"/>
        <v>561710</v>
      </c>
      <c r="O353" s="32"/>
      <c r="P353" s="32">
        <v>561710</v>
      </c>
      <c r="Q353" s="32"/>
      <c r="R353" s="45">
        <f t="shared" si="85"/>
        <v>795745</v>
      </c>
      <c r="S353" s="45"/>
      <c r="T353" s="45">
        <v>795745</v>
      </c>
      <c r="U353" s="45"/>
      <c r="V353" s="45">
        <f t="shared" si="86"/>
        <v>561824</v>
      </c>
      <c r="W353" s="45"/>
      <c r="X353" s="45">
        <v>561824</v>
      </c>
      <c r="Y353" s="45"/>
      <c r="Z353" s="45">
        <f t="shared" si="87"/>
        <v>561710</v>
      </c>
      <c r="AA353" s="45"/>
      <c r="AB353" s="45">
        <v>561710</v>
      </c>
      <c r="AC353" s="45"/>
      <c r="AD353" s="45">
        <f t="shared" si="88"/>
        <v>129031</v>
      </c>
      <c r="AE353" s="45"/>
      <c r="AF353" s="45">
        <v>129031</v>
      </c>
      <c r="AG353" s="45"/>
      <c r="AH353" s="45">
        <f>AI353+AJ353+AK353</f>
        <v>795494</v>
      </c>
      <c r="AI353" s="45"/>
      <c r="AJ353" s="45">
        <v>795494</v>
      </c>
      <c r="AK353" s="45"/>
      <c r="AL353" s="45">
        <f t="shared" si="90"/>
        <v>306627</v>
      </c>
      <c r="AM353" s="45"/>
      <c r="AN353" s="45">
        <v>306627</v>
      </c>
      <c r="AO353" s="45"/>
    </row>
    <row r="354" spans="1:41" s="83" customFormat="1" ht="78.75">
      <c r="A354" s="79"/>
      <c r="B354" s="100"/>
      <c r="C354" s="101">
        <v>105</v>
      </c>
      <c r="D354" s="108"/>
      <c r="E354" s="103" t="s">
        <v>111</v>
      </c>
      <c r="F354" s="95">
        <f t="shared" si="82"/>
        <v>300000</v>
      </c>
      <c r="G354" s="95">
        <f>G355</f>
        <v>0</v>
      </c>
      <c r="H354" s="95">
        <f>H355</f>
        <v>300000</v>
      </c>
      <c r="I354" s="95">
        <f t="shared" ref="I354:U354" si="95">I355</f>
        <v>0</v>
      </c>
      <c r="J354" s="95">
        <f t="shared" si="83"/>
        <v>430886</v>
      </c>
      <c r="K354" s="95">
        <f t="shared" si="95"/>
        <v>0</v>
      </c>
      <c r="L354" s="95">
        <f t="shared" si="95"/>
        <v>430886</v>
      </c>
      <c r="M354" s="95">
        <f t="shared" si="95"/>
        <v>0</v>
      </c>
      <c r="N354" s="95">
        <f t="shared" si="84"/>
        <v>430886</v>
      </c>
      <c r="O354" s="95">
        <f t="shared" si="95"/>
        <v>0</v>
      </c>
      <c r="P354" s="95">
        <f t="shared" si="95"/>
        <v>430886</v>
      </c>
      <c r="Q354" s="95">
        <f t="shared" si="95"/>
        <v>0</v>
      </c>
      <c r="R354" s="95">
        <f t="shared" si="85"/>
        <v>431000</v>
      </c>
      <c r="S354" s="95">
        <f t="shared" si="95"/>
        <v>0</v>
      </c>
      <c r="T354" s="95">
        <f t="shared" si="95"/>
        <v>431000</v>
      </c>
      <c r="U354" s="95">
        <f t="shared" si="95"/>
        <v>0</v>
      </c>
      <c r="V354" s="95">
        <f t="shared" si="86"/>
        <v>430772</v>
      </c>
      <c r="W354" s="95">
        <f>W355</f>
        <v>0</v>
      </c>
      <c r="X354" s="95">
        <f>X355</f>
        <v>430772</v>
      </c>
      <c r="Y354" s="95"/>
      <c r="Z354" s="95">
        <f t="shared" si="87"/>
        <v>0</v>
      </c>
      <c r="AA354" s="95">
        <f>AA355</f>
        <v>0</v>
      </c>
      <c r="AB354" s="95">
        <f>AB355</f>
        <v>0</v>
      </c>
      <c r="AC354" s="95">
        <f>AC355</f>
        <v>0</v>
      </c>
      <c r="AD354" s="95">
        <f t="shared" si="88"/>
        <v>0</v>
      </c>
      <c r="AE354" s="95">
        <f>AE355</f>
        <v>0</v>
      </c>
      <c r="AF354" s="95">
        <f>AF355</f>
        <v>0</v>
      </c>
      <c r="AG354" s="95">
        <f>AG355</f>
        <v>0</v>
      </c>
      <c r="AH354" s="95">
        <f t="shared" si="89"/>
        <v>0</v>
      </c>
      <c r="AI354" s="95">
        <f>AI355</f>
        <v>0</v>
      </c>
      <c r="AJ354" s="95">
        <f>AJ355</f>
        <v>0</v>
      </c>
      <c r="AK354" s="95"/>
      <c r="AL354" s="95">
        <f t="shared" si="90"/>
        <v>0</v>
      </c>
      <c r="AM354" s="95">
        <f>AM355</f>
        <v>0</v>
      </c>
      <c r="AN354" s="95">
        <f>AN355</f>
        <v>0</v>
      </c>
      <c r="AO354" s="95">
        <f>AO355</f>
        <v>0</v>
      </c>
    </row>
    <row r="355" spans="1:41" s="87" customFormat="1" ht="18.75" hidden="1" customHeight="1">
      <c r="A355" s="61"/>
      <c r="B355" s="109"/>
      <c r="C355" s="105"/>
      <c r="D355" s="106">
        <v>159</v>
      </c>
      <c r="E355" s="107" t="s">
        <v>42</v>
      </c>
      <c r="F355" s="32">
        <f t="shared" si="82"/>
        <v>300000</v>
      </c>
      <c r="G355" s="86"/>
      <c r="H355" s="86">
        <v>300000</v>
      </c>
      <c r="I355" s="32"/>
      <c r="J355" s="32">
        <f t="shared" si="83"/>
        <v>430886</v>
      </c>
      <c r="K355" s="32"/>
      <c r="L355" s="32">
        <v>430886</v>
      </c>
      <c r="M355" s="32"/>
      <c r="N355" s="32">
        <f t="shared" si="84"/>
        <v>430886</v>
      </c>
      <c r="O355" s="32"/>
      <c r="P355" s="32">
        <v>430886</v>
      </c>
      <c r="Q355" s="32"/>
      <c r="R355" s="45">
        <f t="shared" si="85"/>
        <v>431000</v>
      </c>
      <c r="S355" s="45"/>
      <c r="T355" s="45">
        <v>431000</v>
      </c>
      <c r="U355" s="45"/>
      <c r="V355" s="45">
        <f t="shared" si="86"/>
        <v>430772</v>
      </c>
      <c r="W355" s="45"/>
      <c r="X355" s="45">
        <v>430772</v>
      </c>
      <c r="Y355" s="45"/>
      <c r="Z355" s="45">
        <f t="shared" si="87"/>
        <v>0</v>
      </c>
      <c r="AA355" s="45"/>
      <c r="AB355" s="45"/>
      <c r="AC355" s="45"/>
      <c r="AD355" s="45">
        <f t="shared" si="88"/>
        <v>0</v>
      </c>
      <c r="AE355" s="45"/>
      <c r="AF355" s="45"/>
      <c r="AG355" s="45"/>
      <c r="AH355" s="45"/>
      <c r="AI355" s="45"/>
      <c r="AJ355" s="45"/>
      <c r="AK355" s="45"/>
      <c r="AL355" s="45">
        <f t="shared" si="90"/>
        <v>0</v>
      </c>
      <c r="AM355" s="45"/>
      <c r="AN355" s="45"/>
      <c r="AO355" s="45"/>
    </row>
    <row r="356" spans="1:41" s="110" customFormat="1" ht="47.25">
      <c r="A356" s="79"/>
      <c r="B356" s="80"/>
      <c r="C356" s="80" t="s">
        <v>18</v>
      </c>
      <c r="D356" s="108"/>
      <c r="E356" s="103" t="s">
        <v>112</v>
      </c>
      <c r="F356" s="88">
        <f t="shared" si="82"/>
        <v>0</v>
      </c>
      <c r="G356" s="95"/>
      <c r="H356" s="95"/>
      <c r="I356" s="88"/>
      <c r="J356" s="88">
        <f t="shared" si="83"/>
        <v>0</v>
      </c>
      <c r="K356" s="88"/>
      <c r="L356" s="88"/>
      <c r="M356" s="88"/>
      <c r="N356" s="88">
        <f t="shared" si="84"/>
        <v>0</v>
      </c>
      <c r="O356" s="88"/>
      <c r="P356" s="88"/>
      <c r="Q356" s="88"/>
      <c r="R356" s="38">
        <f t="shared" si="85"/>
        <v>309252</v>
      </c>
      <c r="S356" s="38"/>
      <c r="T356" s="38">
        <f>T357</f>
        <v>309252</v>
      </c>
      <c r="U356" s="38"/>
      <c r="V356" s="38">
        <f t="shared" si="86"/>
        <v>0</v>
      </c>
      <c r="W356" s="38"/>
      <c r="X356" s="38"/>
      <c r="Y356" s="38"/>
      <c r="Z356" s="38">
        <f t="shared" si="87"/>
        <v>0</v>
      </c>
      <c r="AA356" s="38"/>
      <c r="AB356" s="38"/>
      <c r="AC356" s="38"/>
      <c r="AD356" s="38">
        <f t="shared" si="88"/>
        <v>0</v>
      </c>
      <c r="AE356" s="38"/>
      <c r="AF356" s="38">
        <f>AF357</f>
        <v>0</v>
      </c>
      <c r="AG356" s="38"/>
      <c r="AH356" s="38">
        <f t="shared" si="89"/>
        <v>0</v>
      </c>
      <c r="AI356" s="38"/>
      <c r="AJ356" s="38"/>
      <c r="AK356" s="38"/>
      <c r="AL356" s="38">
        <f t="shared" si="90"/>
        <v>0</v>
      </c>
      <c r="AM356" s="38"/>
      <c r="AN356" s="38"/>
      <c r="AO356" s="38"/>
    </row>
    <row r="357" spans="1:41" s="111" customFormat="1" ht="15.75" hidden="1">
      <c r="A357" s="61"/>
      <c r="B357" s="29"/>
      <c r="C357" s="61"/>
      <c r="D357" s="106">
        <v>159</v>
      </c>
      <c r="E357" s="107" t="s">
        <v>42</v>
      </c>
      <c r="F357" s="32">
        <f t="shared" si="82"/>
        <v>0</v>
      </c>
      <c r="G357" s="86"/>
      <c r="H357" s="86"/>
      <c r="I357" s="32"/>
      <c r="J357" s="32">
        <f t="shared" si="83"/>
        <v>0</v>
      </c>
      <c r="K357" s="32"/>
      <c r="L357" s="32"/>
      <c r="M357" s="32"/>
      <c r="N357" s="32">
        <f t="shared" si="84"/>
        <v>0</v>
      </c>
      <c r="O357" s="32"/>
      <c r="P357" s="32"/>
      <c r="Q357" s="32"/>
      <c r="R357" s="45">
        <f t="shared" si="85"/>
        <v>309252</v>
      </c>
      <c r="S357" s="45"/>
      <c r="T357" s="45">
        <v>309252</v>
      </c>
      <c r="U357" s="45"/>
      <c r="V357" s="45">
        <f t="shared" si="86"/>
        <v>0</v>
      </c>
      <c r="W357" s="45"/>
      <c r="X357" s="45"/>
      <c r="Y357" s="45"/>
      <c r="Z357" s="45">
        <f t="shared" si="87"/>
        <v>0</v>
      </c>
      <c r="AA357" s="45"/>
      <c r="AB357" s="45"/>
      <c r="AC357" s="45"/>
      <c r="AD357" s="45">
        <f t="shared" si="88"/>
        <v>0</v>
      </c>
      <c r="AE357" s="45"/>
      <c r="AF357" s="45"/>
      <c r="AG357" s="45"/>
      <c r="AH357" s="45">
        <f t="shared" si="89"/>
        <v>0</v>
      </c>
      <c r="AI357" s="45"/>
      <c r="AJ357" s="45"/>
      <c r="AK357" s="45"/>
      <c r="AL357" s="45">
        <f t="shared" si="90"/>
        <v>0</v>
      </c>
      <c r="AM357" s="45"/>
      <c r="AN357" s="45"/>
      <c r="AO357" s="45"/>
    </row>
    <row r="358" spans="1:41" s="116" customFormat="1" ht="47.25">
      <c r="A358" s="112"/>
      <c r="B358" s="113" t="s">
        <v>113</v>
      </c>
      <c r="C358" s="113"/>
      <c r="D358" s="114"/>
      <c r="E358" s="115" t="s">
        <v>114</v>
      </c>
      <c r="F358" s="94">
        <f t="shared" si="82"/>
        <v>13851515</v>
      </c>
      <c r="G358" s="94"/>
      <c r="H358" s="94"/>
      <c r="I358" s="94">
        <f>I359</f>
        <v>13851515</v>
      </c>
      <c r="J358" s="94">
        <f t="shared" si="83"/>
        <v>5174100</v>
      </c>
      <c r="K358" s="94"/>
      <c r="L358" s="94"/>
      <c r="M358" s="94">
        <f>M359</f>
        <v>5174100</v>
      </c>
      <c r="N358" s="94">
        <f t="shared" si="84"/>
        <v>0</v>
      </c>
      <c r="O358" s="94"/>
      <c r="P358" s="94"/>
      <c r="Q358" s="94">
        <f>Q359</f>
        <v>0</v>
      </c>
      <c r="R358" s="94">
        <f t="shared" si="85"/>
        <v>8780296</v>
      </c>
      <c r="S358" s="94"/>
      <c r="T358" s="94"/>
      <c r="U358" s="94">
        <f>U359</f>
        <v>8780296</v>
      </c>
      <c r="V358" s="94">
        <f t="shared" si="86"/>
        <v>0</v>
      </c>
      <c r="W358" s="94"/>
      <c r="X358" s="94"/>
      <c r="Y358" s="94">
        <f>Y359</f>
        <v>0</v>
      </c>
      <c r="Z358" s="94">
        <f t="shared" si="87"/>
        <v>0</v>
      </c>
      <c r="AA358" s="94"/>
      <c r="AB358" s="94"/>
      <c r="AC358" s="94">
        <f>AC359</f>
        <v>0</v>
      </c>
      <c r="AD358" s="94">
        <f t="shared" si="88"/>
        <v>19058415</v>
      </c>
      <c r="AE358" s="94"/>
      <c r="AF358" s="94"/>
      <c r="AG358" s="94">
        <f>AG359</f>
        <v>19058415</v>
      </c>
      <c r="AH358" s="94">
        <f t="shared" si="89"/>
        <v>3188388</v>
      </c>
      <c r="AI358" s="94"/>
      <c r="AJ358" s="94"/>
      <c r="AK358" s="94">
        <f>AK359</f>
        <v>3188388</v>
      </c>
      <c r="AL358" s="94">
        <f t="shared" si="90"/>
        <v>0</v>
      </c>
      <c r="AM358" s="94"/>
      <c r="AN358" s="94"/>
      <c r="AO358" s="94">
        <f>AO359</f>
        <v>0</v>
      </c>
    </row>
    <row r="359" spans="1:41" s="111" customFormat="1" ht="31.5">
      <c r="A359" s="61"/>
      <c r="B359" s="117"/>
      <c r="C359" s="117"/>
      <c r="D359" s="118">
        <v>612</v>
      </c>
      <c r="E359" s="119" t="s">
        <v>115</v>
      </c>
      <c r="F359" s="120">
        <f t="shared" si="82"/>
        <v>13851515</v>
      </c>
      <c r="G359" s="120"/>
      <c r="H359" s="120"/>
      <c r="I359" s="120">
        <v>13851515</v>
      </c>
      <c r="J359" s="120">
        <f t="shared" si="83"/>
        <v>5174100</v>
      </c>
      <c r="K359" s="120"/>
      <c r="L359" s="120"/>
      <c r="M359" s="120">
        <v>5174100</v>
      </c>
      <c r="N359" s="120">
        <f t="shared" si="84"/>
        <v>0</v>
      </c>
      <c r="O359" s="120"/>
      <c r="P359" s="120"/>
      <c r="Q359" s="120"/>
      <c r="R359" s="120">
        <f t="shared" si="85"/>
        <v>8780296</v>
      </c>
      <c r="S359" s="120"/>
      <c r="T359" s="120"/>
      <c r="U359" s="120">
        <v>8780296</v>
      </c>
      <c r="V359" s="120">
        <f t="shared" si="86"/>
        <v>0</v>
      </c>
      <c r="W359" s="120"/>
      <c r="X359" s="120"/>
      <c r="Y359" s="120"/>
      <c r="Z359" s="120">
        <f t="shared" si="87"/>
        <v>0</v>
      </c>
      <c r="AA359" s="120"/>
      <c r="AB359" s="120"/>
      <c r="AC359" s="120"/>
      <c r="AD359" s="120">
        <f t="shared" si="88"/>
        <v>19058415</v>
      </c>
      <c r="AE359" s="120"/>
      <c r="AF359" s="120"/>
      <c r="AG359" s="120">
        <v>19058415</v>
      </c>
      <c r="AH359" s="120">
        <f t="shared" si="89"/>
        <v>3188388</v>
      </c>
      <c r="AI359" s="120"/>
      <c r="AJ359" s="120"/>
      <c r="AK359" s="120">
        <v>3188388</v>
      </c>
      <c r="AL359" s="120">
        <f t="shared" si="90"/>
        <v>0</v>
      </c>
      <c r="AM359" s="120"/>
      <c r="AN359" s="120"/>
      <c r="AO359" s="120"/>
    </row>
    <row r="360" spans="1:41" s="116" customFormat="1" ht="15.75">
      <c r="A360" s="112"/>
      <c r="B360" s="272" t="s">
        <v>116</v>
      </c>
      <c r="C360" s="113"/>
      <c r="D360" s="114"/>
      <c r="E360" s="115" t="s">
        <v>117</v>
      </c>
      <c r="F360" s="94">
        <f t="shared" si="82"/>
        <v>39934673</v>
      </c>
      <c r="G360" s="94"/>
      <c r="H360" s="94"/>
      <c r="I360" s="94">
        <f>I361+I385+I387+I389+I392+I394+I396</f>
        <v>39934673</v>
      </c>
      <c r="J360" s="94">
        <f t="shared" si="83"/>
        <v>23537722</v>
      </c>
      <c r="K360" s="94"/>
      <c r="L360" s="94"/>
      <c r="M360" s="94">
        <f>M361+M385+M387+M389+M392+M394+M396</f>
        <v>23537722</v>
      </c>
      <c r="N360" s="94">
        <f t="shared" si="84"/>
        <v>12142618</v>
      </c>
      <c r="O360" s="94"/>
      <c r="P360" s="94"/>
      <c r="Q360" s="94">
        <f>Q361+Q385+Q387+Q389+Q392+Q394+Q396</f>
        <v>12142618</v>
      </c>
      <c r="R360" s="94">
        <f t="shared" si="85"/>
        <v>29193377</v>
      </c>
      <c r="S360" s="94"/>
      <c r="T360" s="94"/>
      <c r="U360" s="94">
        <f>U361+U385+U387+U389+U392+U394+U396</f>
        <v>29193377</v>
      </c>
      <c r="V360" s="94">
        <f t="shared" si="86"/>
        <v>20746972</v>
      </c>
      <c r="W360" s="94"/>
      <c r="X360" s="94"/>
      <c r="Y360" s="94">
        <f>Y361+Y385+Y387+Y389+Y392+Y394+Y396</f>
        <v>20746972</v>
      </c>
      <c r="Z360" s="94">
        <f t="shared" si="87"/>
        <v>18258727</v>
      </c>
      <c r="AA360" s="94"/>
      <c r="AB360" s="94"/>
      <c r="AC360" s="94">
        <f>AC361+AC385+AC387+AC389+AC392+AC394+AC396</f>
        <v>18258727</v>
      </c>
      <c r="AD360" s="94">
        <f t="shared" si="88"/>
        <v>2695474</v>
      </c>
      <c r="AE360" s="94"/>
      <c r="AF360" s="94"/>
      <c r="AG360" s="94">
        <f>AG361+AG385+AG387+AG389+AG392+AG394+AG396</f>
        <v>2695474</v>
      </c>
      <c r="AH360" s="94">
        <f t="shared" si="89"/>
        <v>10738772</v>
      </c>
      <c r="AI360" s="94"/>
      <c r="AJ360" s="94"/>
      <c r="AK360" s="94">
        <f>AK361+AK385+AK387+AK389+AK392+AK394+AK396</f>
        <v>10738772</v>
      </c>
      <c r="AL360" s="94">
        <f t="shared" si="90"/>
        <v>8271019</v>
      </c>
      <c r="AM360" s="94"/>
      <c r="AN360" s="94"/>
      <c r="AO360" s="94">
        <f>AO361+AO385+AO387+AO389+AO392+AO394+AO396</f>
        <v>8271019</v>
      </c>
    </row>
    <row r="361" spans="1:41" s="110" customFormat="1" ht="31.5">
      <c r="A361" s="79"/>
      <c r="B361" s="273"/>
      <c r="C361" s="272" t="s">
        <v>118</v>
      </c>
      <c r="D361" s="121"/>
      <c r="E361" s="122" t="s">
        <v>119</v>
      </c>
      <c r="F361" s="123">
        <f t="shared" si="82"/>
        <v>41169</v>
      </c>
      <c r="G361" s="123"/>
      <c r="H361" s="123"/>
      <c r="I361" s="123">
        <f>SUM(I362:I384)</f>
        <v>41169</v>
      </c>
      <c r="J361" s="123">
        <f t="shared" si="83"/>
        <v>44938</v>
      </c>
      <c r="K361" s="123"/>
      <c r="L361" s="123"/>
      <c r="M361" s="123">
        <f>SUM(M362:M384)</f>
        <v>44938</v>
      </c>
      <c r="N361" s="123">
        <f t="shared" si="84"/>
        <v>44938</v>
      </c>
      <c r="O361" s="123"/>
      <c r="P361" s="123"/>
      <c r="Q361" s="123">
        <f>SUM(Q362:Q384)</f>
        <v>44938</v>
      </c>
      <c r="R361" s="123">
        <f t="shared" si="85"/>
        <v>45545</v>
      </c>
      <c r="S361" s="123"/>
      <c r="T361" s="123"/>
      <c r="U361" s="123">
        <f>SUM(U362:U384)</f>
        <v>45545</v>
      </c>
      <c r="V361" s="123">
        <f t="shared" si="86"/>
        <v>45525</v>
      </c>
      <c r="W361" s="123"/>
      <c r="X361" s="123"/>
      <c r="Y361" s="123">
        <f>SUM(Y362:Y384)</f>
        <v>45525</v>
      </c>
      <c r="Z361" s="123">
        <f t="shared" si="87"/>
        <v>45852</v>
      </c>
      <c r="AA361" s="123"/>
      <c r="AB361" s="123"/>
      <c r="AC361" s="123">
        <f>SUM(AC362:AC384)</f>
        <v>45852</v>
      </c>
      <c r="AD361" s="123">
        <f t="shared" si="88"/>
        <v>0</v>
      </c>
      <c r="AE361" s="123"/>
      <c r="AF361" s="123"/>
      <c r="AG361" s="123">
        <f>SUM(AG362:AG384)</f>
        <v>0</v>
      </c>
      <c r="AH361" s="123">
        <f t="shared" si="89"/>
        <v>0</v>
      </c>
      <c r="AI361" s="123"/>
      <c r="AJ361" s="123"/>
      <c r="AK361" s="123">
        <f>SUM(AK362:AK384)</f>
        <v>0</v>
      </c>
      <c r="AL361" s="123">
        <f t="shared" si="90"/>
        <v>0</v>
      </c>
      <c r="AM361" s="123"/>
      <c r="AN361" s="123"/>
      <c r="AO361" s="123">
        <f>SUM(AO362:AO384)</f>
        <v>0</v>
      </c>
    </row>
    <row r="362" spans="1:41" s="111" customFormat="1" ht="15.75" hidden="1">
      <c r="A362" s="61"/>
      <c r="B362" s="273"/>
      <c r="C362" s="273"/>
      <c r="D362" s="118">
        <v>111</v>
      </c>
      <c r="E362" s="124" t="s">
        <v>55</v>
      </c>
      <c r="F362" s="120">
        <f t="shared" si="82"/>
        <v>25876</v>
      </c>
      <c r="G362" s="120"/>
      <c r="H362" s="120"/>
      <c r="I362" s="120">
        <v>25876</v>
      </c>
      <c r="J362" s="120">
        <f t="shared" si="83"/>
        <v>27573</v>
      </c>
      <c r="K362" s="120"/>
      <c r="L362" s="120"/>
      <c r="M362" s="120">
        <v>27573</v>
      </c>
      <c r="N362" s="120">
        <f t="shared" si="84"/>
        <v>27573</v>
      </c>
      <c r="O362" s="120"/>
      <c r="P362" s="120"/>
      <c r="Q362" s="120">
        <v>27573</v>
      </c>
      <c r="R362" s="120">
        <f t="shared" si="85"/>
        <v>27636</v>
      </c>
      <c r="S362" s="120"/>
      <c r="T362" s="120"/>
      <c r="U362" s="120">
        <v>27636</v>
      </c>
      <c r="V362" s="120">
        <f t="shared" si="86"/>
        <v>27636</v>
      </c>
      <c r="W362" s="120"/>
      <c r="X362" s="120"/>
      <c r="Y362" s="120">
        <v>27636</v>
      </c>
      <c r="Z362" s="120">
        <f t="shared" si="87"/>
        <v>27636</v>
      </c>
      <c r="AA362" s="120"/>
      <c r="AB362" s="120"/>
      <c r="AC362" s="120">
        <v>27636</v>
      </c>
      <c r="AD362" s="120">
        <f t="shared" si="88"/>
        <v>0</v>
      </c>
      <c r="AE362" s="120"/>
      <c r="AF362" s="120"/>
      <c r="AG362" s="120"/>
      <c r="AH362" s="120">
        <f t="shared" si="89"/>
        <v>0</v>
      </c>
      <c r="AI362" s="120"/>
      <c r="AJ362" s="120"/>
      <c r="AK362" s="120"/>
      <c r="AL362" s="120">
        <f t="shared" si="90"/>
        <v>0</v>
      </c>
      <c r="AM362" s="120"/>
      <c r="AN362" s="120"/>
      <c r="AO362" s="120"/>
    </row>
    <row r="363" spans="1:41" s="111" customFormat="1" ht="15.75" hidden="1">
      <c r="A363" s="61"/>
      <c r="B363" s="273"/>
      <c r="C363" s="273"/>
      <c r="D363" s="118">
        <v>112</v>
      </c>
      <c r="E363" s="124" t="s">
        <v>57</v>
      </c>
      <c r="F363" s="120">
        <f t="shared" si="82"/>
        <v>0</v>
      </c>
      <c r="G363" s="120"/>
      <c r="H363" s="120"/>
      <c r="I363" s="120"/>
      <c r="J363" s="120">
        <f t="shared" si="83"/>
        <v>0</v>
      </c>
      <c r="K363" s="120"/>
      <c r="L363" s="120"/>
      <c r="M363" s="120"/>
      <c r="N363" s="120">
        <f t="shared" si="84"/>
        <v>0</v>
      </c>
      <c r="O363" s="120"/>
      <c r="P363" s="120"/>
      <c r="Q363" s="120"/>
      <c r="R363" s="120">
        <f t="shared" si="85"/>
        <v>0</v>
      </c>
      <c r="S363" s="120"/>
      <c r="T363" s="120"/>
      <c r="U363" s="120"/>
      <c r="V363" s="120">
        <f t="shared" si="86"/>
        <v>0</v>
      </c>
      <c r="W363" s="120"/>
      <c r="X363" s="120"/>
      <c r="Y363" s="120"/>
      <c r="Z363" s="120">
        <f t="shared" si="87"/>
        <v>0</v>
      </c>
      <c r="AA363" s="120"/>
      <c r="AB363" s="120"/>
      <c r="AC363" s="120"/>
      <c r="AD363" s="120">
        <f t="shared" si="88"/>
        <v>0</v>
      </c>
      <c r="AE363" s="120"/>
      <c r="AF363" s="120"/>
      <c r="AG363" s="120"/>
      <c r="AH363" s="120">
        <f t="shared" si="89"/>
        <v>0</v>
      </c>
      <c r="AI363" s="120"/>
      <c r="AJ363" s="120"/>
      <c r="AK363" s="120"/>
      <c r="AL363" s="120">
        <f t="shared" si="90"/>
        <v>0</v>
      </c>
      <c r="AM363" s="120"/>
      <c r="AN363" s="120"/>
      <c r="AO363" s="120"/>
    </row>
    <row r="364" spans="1:41" s="111" customFormat="1" ht="15.75" hidden="1">
      <c r="A364" s="61"/>
      <c r="B364" s="273"/>
      <c r="C364" s="273"/>
      <c r="D364" s="118">
        <v>113</v>
      </c>
      <c r="E364" s="124" t="s">
        <v>59</v>
      </c>
      <c r="F364" s="120">
        <f t="shared" si="82"/>
        <v>1772</v>
      </c>
      <c r="G364" s="120"/>
      <c r="H364" s="120"/>
      <c r="I364" s="120">
        <v>1772</v>
      </c>
      <c r="J364" s="120">
        <f t="shared" si="83"/>
        <v>1904</v>
      </c>
      <c r="K364" s="120"/>
      <c r="L364" s="120"/>
      <c r="M364" s="120">
        <v>1904</v>
      </c>
      <c r="N364" s="120">
        <f t="shared" si="84"/>
        <v>1904</v>
      </c>
      <c r="O364" s="120"/>
      <c r="P364" s="120"/>
      <c r="Q364" s="120">
        <v>1904</v>
      </c>
      <c r="R364" s="120">
        <f t="shared" si="85"/>
        <v>1909</v>
      </c>
      <c r="S364" s="120"/>
      <c r="T364" s="120"/>
      <c r="U364" s="120">
        <v>1909</v>
      </c>
      <c r="V364" s="120">
        <f t="shared" si="86"/>
        <v>1909</v>
      </c>
      <c r="W364" s="120"/>
      <c r="X364" s="120"/>
      <c r="Y364" s="120">
        <v>1909</v>
      </c>
      <c r="Z364" s="120">
        <f t="shared" si="87"/>
        <v>1909</v>
      </c>
      <c r="AA364" s="120"/>
      <c r="AB364" s="120"/>
      <c r="AC364" s="120">
        <v>1909</v>
      </c>
      <c r="AD364" s="120">
        <f t="shared" si="88"/>
        <v>0</v>
      </c>
      <c r="AE364" s="120"/>
      <c r="AF364" s="120"/>
      <c r="AG364" s="120"/>
      <c r="AH364" s="120">
        <f t="shared" si="89"/>
        <v>0</v>
      </c>
      <c r="AI364" s="120"/>
      <c r="AJ364" s="120"/>
      <c r="AK364" s="120"/>
      <c r="AL364" s="120">
        <f t="shared" si="90"/>
        <v>0</v>
      </c>
      <c r="AM364" s="120"/>
      <c r="AN364" s="120"/>
      <c r="AO364" s="120"/>
    </row>
    <row r="365" spans="1:41" s="111" customFormat="1" ht="15.75" hidden="1">
      <c r="A365" s="61"/>
      <c r="B365" s="273"/>
      <c r="C365" s="273"/>
      <c r="D365" s="118">
        <v>116</v>
      </c>
      <c r="E365" s="124" t="s">
        <v>120</v>
      </c>
      <c r="F365" s="120">
        <f t="shared" si="82"/>
        <v>0</v>
      </c>
      <c r="G365" s="120"/>
      <c r="H365" s="120"/>
      <c r="I365" s="120"/>
      <c r="J365" s="120">
        <f t="shared" si="83"/>
        <v>1379</v>
      </c>
      <c r="K365" s="120"/>
      <c r="L365" s="120"/>
      <c r="M365" s="120">
        <v>1379</v>
      </c>
      <c r="N365" s="120">
        <f t="shared" si="84"/>
        <v>1379</v>
      </c>
      <c r="O365" s="120"/>
      <c r="P365" s="120"/>
      <c r="Q365" s="120">
        <v>1379</v>
      </c>
      <c r="R365" s="120">
        <f t="shared" si="85"/>
        <v>1382</v>
      </c>
      <c r="S365" s="120"/>
      <c r="T365" s="120"/>
      <c r="U365" s="120">
        <v>1382</v>
      </c>
      <c r="V365" s="120">
        <f t="shared" si="86"/>
        <v>1382</v>
      </c>
      <c r="W365" s="120"/>
      <c r="X365" s="120"/>
      <c r="Y365" s="120">
        <v>1382</v>
      </c>
      <c r="Z365" s="120">
        <f t="shared" si="87"/>
        <v>1382</v>
      </c>
      <c r="AA365" s="120"/>
      <c r="AB365" s="120"/>
      <c r="AC365" s="120">
        <v>1382</v>
      </c>
      <c r="AD365" s="120">
        <f t="shared" si="88"/>
        <v>0</v>
      </c>
      <c r="AE365" s="120"/>
      <c r="AF365" s="120"/>
      <c r="AG365" s="120"/>
      <c r="AH365" s="120">
        <f t="shared" si="89"/>
        <v>0</v>
      </c>
      <c r="AI365" s="120"/>
      <c r="AJ365" s="120"/>
      <c r="AK365" s="120"/>
      <c r="AL365" s="120">
        <f t="shared" si="90"/>
        <v>0</v>
      </c>
      <c r="AM365" s="120"/>
      <c r="AN365" s="120"/>
      <c r="AO365" s="120"/>
    </row>
    <row r="366" spans="1:41" s="111" customFormat="1" ht="15.75" hidden="1">
      <c r="A366" s="61"/>
      <c r="B366" s="273"/>
      <c r="C366" s="273"/>
      <c r="D366" s="118">
        <v>121</v>
      </c>
      <c r="E366" s="124" t="s">
        <v>62</v>
      </c>
      <c r="F366" s="120">
        <f t="shared" si="82"/>
        <v>1398</v>
      </c>
      <c r="G366" s="120"/>
      <c r="H366" s="120"/>
      <c r="I366" s="120">
        <v>1398</v>
      </c>
      <c r="J366" s="120">
        <f t="shared" si="83"/>
        <v>1489</v>
      </c>
      <c r="K366" s="120"/>
      <c r="L366" s="120"/>
      <c r="M366" s="120">
        <v>1489</v>
      </c>
      <c r="N366" s="120">
        <f t="shared" si="84"/>
        <v>1489</v>
      </c>
      <c r="O366" s="120"/>
      <c r="P366" s="120"/>
      <c r="Q366" s="120">
        <v>1489</v>
      </c>
      <c r="R366" s="120">
        <f t="shared" si="85"/>
        <v>1476</v>
      </c>
      <c r="S366" s="120"/>
      <c r="T366" s="120"/>
      <c r="U366" s="120">
        <v>1476</v>
      </c>
      <c r="V366" s="120">
        <f t="shared" si="86"/>
        <v>1459</v>
      </c>
      <c r="W366" s="120"/>
      <c r="X366" s="120"/>
      <c r="Y366" s="120">
        <v>1459</v>
      </c>
      <c r="Z366" s="120">
        <f t="shared" si="87"/>
        <v>1459</v>
      </c>
      <c r="AA366" s="120"/>
      <c r="AB366" s="120"/>
      <c r="AC366" s="120">
        <v>1459</v>
      </c>
      <c r="AD366" s="120">
        <f t="shared" si="88"/>
        <v>0</v>
      </c>
      <c r="AE366" s="120"/>
      <c r="AF366" s="120"/>
      <c r="AG366" s="120"/>
      <c r="AH366" s="120">
        <f t="shared" si="89"/>
        <v>0</v>
      </c>
      <c r="AI366" s="120"/>
      <c r="AJ366" s="120"/>
      <c r="AK366" s="120"/>
      <c r="AL366" s="120">
        <f t="shared" si="90"/>
        <v>0</v>
      </c>
      <c r="AM366" s="120"/>
      <c r="AN366" s="120"/>
      <c r="AO366" s="120"/>
    </row>
    <row r="367" spans="1:41" s="111" customFormat="1" ht="31.5" hidden="1">
      <c r="A367" s="61"/>
      <c r="B367" s="273"/>
      <c r="C367" s="273"/>
      <c r="D367" s="118">
        <v>122</v>
      </c>
      <c r="E367" s="124" t="s">
        <v>64</v>
      </c>
      <c r="F367" s="120">
        <f t="shared" si="82"/>
        <v>815</v>
      </c>
      <c r="G367" s="120"/>
      <c r="H367" s="120"/>
      <c r="I367" s="120">
        <v>815</v>
      </c>
      <c r="J367" s="120">
        <f t="shared" si="83"/>
        <v>869</v>
      </c>
      <c r="K367" s="120"/>
      <c r="L367" s="120"/>
      <c r="M367" s="120">
        <v>869</v>
      </c>
      <c r="N367" s="120">
        <f t="shared" si="84"/>
        <v>869</v>
      </c>
      <c r="O367" s="120"/>
      <c r="P367" s="120"/>
      <c r="Q367" s="120">
        <v>869</v>
      </c>
      <c r="R367" s="120">
        <f t="shared" si="85"/>
        <v>871</v>
      </c>
      <c r="S367" s="120"/>
      <c r="T367" s="120"/>
      <c r="U367" s="120">
        <v>871</v>
      </c>
      <c r="V367" s="120">
        <f t="shared" si="86"/>
        <v>871</v>
      </c>
      <c r="W367" s="120"/>
      <c r="X367" s="120"/>
      <c r="Y367" s="120">
        <v>871</v>
      </c>
      <c r="Z367" s="120">
        <f t="shared" si="87"/>
        <v>871</v>
      </c>
      <c r="AA367" s="120"/>
      <c r="AB367" s="120"/>
      <c r="AC367" s="120">
        <v>871</v>
      </c>
      <c r="AD367" s="120">
        <f t="shared" si="88"/>
        <v>0</v>
      </c>
      <c r="AE367" s="120"/>
      <c r="AF367" s="120"/>
      <c r="AG367" s="120"/>
      <c r="AH367" s="120">
        <f t="shared" si="89"/>
        <v>0</v>
      </c>
      <c r="AI367" s="120"/>
      <c r="AJ367" s="120"/>
      <c r="AK367" s="120"/>
      <c r="AL367" s="120">
        <f t="shared" si="90"/>
        <v>0</v>
      </c>
      <c r="AM367" s="120"/>
      <c r="AN367" s="120"/>
      <c r="AO367" s="120"/>
    </row>
    <row r="368" spans="1:41" s="111" customFormat="1" ht="15.75" hidden="1">
      <c r="A368" s="61"/>
      <c r="B368" s="273"/>
      <c r="C368" s="273"/>
      <c r="D368" s="118">
        <v>123</v>
      </c>
      <c r="E368" s="125" t="s">
        <v>66</v>
      </c>
      <c r="F368" s="120">
        <f t="shared" si="82"/>
        <v>58</v>
      </c>
      <c r="G368" s="120"/>
      <c r="H368" s="120"/>
      <c r="I368" s="120">
        <v>58</v>
      </c>
      <c r="J368" s="120">
        <f t="shared" si="83"/>
        <v>58</v>
      </c>
      <c r="K368" s="120"/>
      <c r="L368" s="120"/>
      <c r="M368" s="120">
        <v>58</v>
      </c>
      <c r="N368" s="120">
        <f t="shared" si="84"/>
        <v>58</v>
      </c>
      <c r="O368" s="120"/>
      <c r="P368" s="120"/>
      <c r="Q368" s="120">
        <v>58</v>
      </c>
      <c r="R368" s="120">
        <f t="shared" si="85"/>
        <v>61</v>
      </c>
      <c r="S368" s="120"/>
      <c r="T368" s="120"/>
      <c r="U368" s="120">
        <v>61</v>
      </c>
      <c r="V368" s="120">
        <f t="shared" si="86"/>
        <v>61</v>
      </c>
      <c r="W368" s="120"/>
      <c r="X368" s="120"/>
      <c r="Y368" s="120">
        <v>61</v>
      </c>
      <c r="Z368" s="120">
        <f t="shared" si="87"/>
        <v>61</v>
      </c>
      <c r="AA368" s="120"/>
      <c r="AB368" s="120"/>
      <c r="AC368" s="120">
        <v>61</v>
      </c>
      <c r="AD368" s="120">
        <f t="shared" si="88"/>
        <v>0</v>
      </c>
      <c r="AE368" s="120"/>
      <c r="AF368" s="120"/>
      <c r="AG368" s="120"/>
      <c r="AH368" s="120">
        <f t="shared" si="89"/>
        <v>0</v>
      </c>
      <c r="AI368" s="120"/>
      <c r="AJ368" s="120"/>
      <c r="AK368" s="120"/>
      <c r="AL368" s="120">
        <f t="shared" si="90"/>
        <v>0</v>
      </c>
      <c r="AM368" s="120"/>
      <c r="AN368" s="120"/>
      <c r="AO368" s="120"/>
    </row>
    <row r="369" spans="1:41" s="111" customFormat="1" ht="31.5" hidden="1">
      <c r="A369" s="61"/>
      <c r="B369" s="273"/>
      <c r="C369" s="273"/>
      <c r="D369" s="118">
        <v>124</v>
      </c>
      <c r="E369" s="126" t="s">
        <v>68</v>
      </c>
      <c r="F369" s="120">
        <f t="shared" si="82"/>
        <v>388</v>
      </c>
      <c r="G369" s="120"/>
      <c r="H369" s="120"/>
      <c r="I369" s="120">
        <v>388</v>
      </c>
      <c r="J369" s="120">
        <f t="shared" si="83"/>
        <v>551</v>
      </c>
      <c r="K369" s="120"/>
      <c r="L369" s="120"/>
      <c r="M369" s="120">
        <v>551</v>
      </c>
      <c r="N369" s="120">
        <f t="shared" si="84"/>
        <v>551</v>
      </c>
      <c r="O369" s="120"/>
      <c r="P369" s="120"/>
      <c r="Q369" s="120">
        <v>551</v>
      </c>
      <c r="R369" s="120">
        <f t="shared" si="85"/>
        <v>553</v>
      </c>
      <c r="S369" s="120"/>
      <c r="T369" s="120"/>
      <c r="U369" s="120">
        <v>553</v>
      </c>
      <c r="V369" s="120">
        <f t="shared" si="86"/>
        <v>553</v>
      </c>
      <c r="W369" s="120"/>
      <c r="X369" s="120"/>
      <c r="Y369" s="120">
        <v>553</v>
      </c>
      <c r="Z369" s="120">
        <f t="shared" si="87"/>
        <v>829</v>
      </c>
      <c r="AA369" s="120"/>
      <c r="AB369" s="120"/>
      <c r="AC369" s="120">
        <v>829</v>
      </c>
      <c r="AD369" s="120">
        <f t="shared" si="88"/>
        <v>0</v>
      </c>
      <c r="AE369" s="120"/>
      <c r="AF369" s="120"/>
      <c r="AG369" s="120"/>
      <c r="AH369" s="120">
        <f t="shared" si="89"/>
        <v>0</v>
      </c>
      <c r="AI369" s="120"/>
      <c r="AJ369" s="120"/>
      <c r="AK369" s="120"/>
      <c r="AL369" s="120">
        <f t="shared" si="90"/>
        <v>0</v>
      </c>
      <c r="AM369" s="120"/>
      <c r="AN369" s="120"/>
      <c r="AO369" s="120"/>
    </row>
    <row r="370" spans="1:41" s="111" customFormat="1" ht="15.75" hidden="1">
      <c r="A370" s="61"/>
      <c r="B370" s="273"/>
      <c r="C370" s="273"/>
      <c r="D370" s="118">
        <v>131</v>
      </c>
      <c r="E370" s="125" t="s">
        <v>27</v>
      </c>
      <c r="F370" s="120">
        <f t="shared" si="82"/>
        <v>4647</v>
      </c>
      <c r="G370" s="120"/>
      <c r="H370" s="120"/>
      <c r="I370" s="120">
        <v>4647</v>
      </c>
      <c r="J370" s="120">
        <f t="shared" si="83"/>
        <v>4647</v>
      </c>
      <c r="K370" s="120"/>
      <c r="L370" s="120"/>
      <c r="M370" s="120">
        <v>4647</v>
      </c>
      <c r="N370" s="120">
        <f t="shared" si="84"/>
        <v>4647</v>
      </c>
      <c r="O370" s="120"/>
      <c r="P370" s="120"/>
      <c r="Q370" s="120">
        <v>4647</v>
      </c>
      <c r="R370" s="120">
        <f t="shared" si="85"/>
        <v>5111</v>
      </c>
      <c r="S370" s="120"/>
      <c r="T370" s="120"/>
      <c r="U370" s="120">
        <v>5111</v>
      </c>
      <c r="V370" s="120">
        <f t="shared" si="86"/>
        <v>5111</v>
      </c>
      <c r="W370" s="120"/>
      <c r="X370" s="120"/>
      <c r="Y370" s="120">
        <v>5111</v>
      </c>
      <c r="Z370" s="120">
        <f t="shared" si="87"/>
        <v>5111</v>
      </c>
      <c r="AA370" s="120"/>
      <c r="AB370" s="120"/>
      <c r="AC370" s="120">
        <v>5111</v>
      </c>
      <c r="AD370" s="120">
        <f t="shared" si="88"/>
        <v>0</v>
      </c>
      <c r="AE370" s="120"/>
      <c r="AF370" s="120"/>
      <c r="AG370" s="120"/>
      <c r="AH370" s="120">
        <f t="shared" si="89"/>
        <v>0</v>
      </c>
      <c r="AI370" s="120"/>
      <c r="AJ370" s="120"/>
      <c r="AK370" s="120"/>
      <c r="AL370" s="120">
        <f t="shared" si="90"/>
        <v>0</v>
      </c>
      <c r="AM370" s="120"/>
      <c r="AN370" s="120"/>
      <c r="AO370" s="120"/>
    </row>
    <row r="371" spans="1:41" s="111" customFormat="1" ht="15.75" hidden="1">
      <c r="A371" s="61"/>
      <c r="B371" s="273"/>
      <c r="C371" s="273"/>
      <c r="D371" s="118">
        <v>135</v>
      </c>
      <c r="E371" s="125" t="s">
        <v>28</v>
      </c>
      <c r="F371" s="120">
        <f t="shared" si="82"/>
        <v>462</v>
      </c>
      <c r="G371" s="120"/>
      <c r="H371" s="120"/>
      <c r="I371" s="120">
        <v>462</v>
      </c>
      <c r="J371" s="120">
        <f t="shared" si="83"/>
        <v>715</v>
      </c>
      <c r="K371" s="120"/>
      <c r="L371" s="120"/>
      <c r="M371" s="120">
        <v>715</v>
      </c>
      <c r="N371" s="120">
        <f t="shared" si="84"/>
        <v>715</v>
      </c>
      <c r="O371" s="120"/>
      <c r="P371" s="120"/>
      <c r="Q371" s="120">
        <v>715</v>
      </c>
      <c r="R371" s="120">
        <f t="shared" si="85"/>
        <v>792</v>
      </c>
      <c r="S371" s="120"/>
      <c r="T371" s="120"/>
      <c r="U371" s="120">
        <v>792</v>
      </c>
      <c r="V371" s="120">
        <f t="shared" si="86"/>
        <v>789</v>
      </c>
      <c r="W371" s="120"/>
      <c r="X371" s="120"/>
      <c r="Y371" s="120">
        <v>789</v>
      </c>
      <c r="Z371" s="120">
        <f t="shared" si="87"/>
        <v>840</v>
      </c>
      <c r="AA371" s="120"/>
      <c r="AB371" s="120"/>
      <c r="AC371" s="120">
        <v>840</v>
      </c>
      <c r="AD371" s="120">
        <f t="shared" si="88"/>
        <v>0</v>
      </c>
      <c r="AE371" s="120"/>
      <c r="AF371" s="120"/>
      <c r="AG371" s="120"/>
      <c r="AH371" s="120">
        <f t="shared" si="89"/>
        <v>0</v>
      </c>
      <c r="AI371" s="120"/>
      <c r="AJ371" s="120"/>
      <c r="AK371" s="120"/>
      <c r="AL371" s="120">
        <f t="shared" si="90"/>
        <v>0</v>
      </c>
      <c r="AM371" s="120"/>
      <c r="AN371" s="120"/>
      <c r="AO371" s="120"/>
    </row>
    <row r="372" spans="1:41" s="111" customFormat="1" ht="31.5" hidden="1">
      <c r="A372" s="61"/>
      <c r="B372" s="273"/>
      <c r="C372" s="273"/>
      <c r="D372" s="118">
        <v>136</v>
      </c>
      <c r="E372" s="125" t="s">
        <v>121</v>
      </c>
      <c r="F372" s="120">
        <f t="shared" si="82"/>
        <v>0</v>
      </c>
      <c r="G372" s="120"/>
      <c r="H372" s="120"/>
      <c r="I372" s="120"/>
      <c r="J372" s="120">
        <f t="shared" si="83"/>
        <v>0</v>
      </c>
      <c r="K372" s="120"/>
      <c r="L372" s="120"/>
      <c r="M372" s="120"/>
      <c r="N372" s="120">
        <f t="shared" si="84"/>
        <v>0</v>
      </c>
      <c r="O372" s="120"/>
      <c r="P372" s="120"/>
      <c r="Q372" s="120"/>
      <c r="R372" s="120">
        <f t="shared" si="85"/>
        <v>0</v>
      </c>
      <c r="S372" s="120"/>
      <c r="T372" s="120"/>
      <c r="U372" s="120"/>
      <c r="V372" s="120">
        <f t="shared" si="86"/>
        <v>0</v>
      </c>
      <c r="W372" s="120"/>
      <c r="X372" s="120"/>
      <c r="Y372" s="120"/>
      <c r="Z372" s="120">
        <f t="shared" si="87"/>
        <v>0</v>
      </c>
      <c r="AA372" s="120"/>
      <c r="AB372" s="120"/>
      <c r="AC372" s="120"/>
      <c r="AD372" s="120">
        <f t="shared" si="88"/>
        <v>0</v>
      </c>
      <c r="AE372" s="120"/>
      <c r="AF372" s="120"/>
      <c r="AG372" s="120"/>
      <c r="AH372" s="120">
        <f t="shared" si="89"/>
        <v>0</v>
      </c>
      <c r="AI372" s="120"/>
      <c r="AJ372" s="120"/>
      <c r="AK372" s="120"/>
      <c r="AL372" s="120">
        <f t="shared" si="90"/>
        <v>0</v>
      </c>
      <c r="AM372" s="120"/>
      <c r="AN372" s="120"/>
      <c r="AO372" s="120"/>
    </row>
    <row r="373" spans="1:41" s="111" customFormat="1" ht="15.75" hidden="1">
      <c r="A373" s="61"/>
      <c r="B373" s="273"/>
      <c r="C373" s="273"/>
      <c r="D373" s="118">
        <v>142</v>
      </c>
      <c r="E373" s="125" t="s">
        <v>122</v>
      </c>
      <c r="F373" s="120">
        <f t="shared" si="82"/>
        <v>0</v>
      </c>
      <c r="G373" s="120"/>
      <c r="H373" s="120"/>
      <c r="I373" s="120"/>
      <c r="J373" s="120">
        <f t="shared" si="83"/>
        <v>0</v>
      </c>
      <c r="K373" s="120"/>
      <c r="L373" s="120"/>
      <c r="M373" s="120"/>
      <c r="N373" s="120">
        <f t="shared" si="84"/>
        <v>0</v>
      </c>
      <c r="O373" s="120"/>
      <c r="P373" s="120"/>
      <c r="Q373" s="120"/>
      <c r="R373" s="120">
        <f t="shared" si="85"/>
        <v>0</v>
      </c>
      <c r="S373" s="120"/>
      <c r="T373" s="120"/>
      <c r="U373" s="120"/>
      <c r="V373" s="120">
        <f t="shared" si="86"/>
        <v>0</v>
      </c>
      <c r="W373" s="120"/>
      <c r="X373" s="120"/>
      <c r="Y373" s="120"/>
      <c r="Z373" s="120">
        <f t="shared" si="87"/>
        <v>0</v>
      </c>
      <c r="AA373" s="120"/>
      <c r="AB373" s="120"/>
      <c r="AC373" s="120"/>
      <c r="AD373" s="120">
        <f t="shared" si="88"/>
        <v>0</v>
      </c>
      <c r="AE373" s="120"/>
      <c r="AF373" s="120"/>
      <c r="AG373" s="120"/>
      <c r="AH373" s="120">
        <f t="shared" si="89"/>
        <v>0</v>
      </c>
      <c r="AI373" s="120"/>
      <c r="AJ373" s="120"/>
      <c r="AK373" s="120"/>
      <c r="AL373" s="120">
        <f t="shared" si="90"/>
        <v>0</v>
      </c>
      <c r="AM373" s="120"/>
      <c r="AN373" s="120"/>
      <c r="AO373" s="120"/>
    </row>
    <row r="374" spans="1:41" s="111" customFormat="1" ht="31.5" hidden="1">
      <c r="A374" s="61"/>
      <c r="B374" s="273"/>
      <c r="C374" s="273"/>
      <c r="D374" s="118">
        <v>144</v>
      </c>
      <c r="E374" s="125" t="s">
        <v>76</v>
      </c>
      <c r="F374" s="120">
        <f t="shared" si="82"/>
        <v>1392</v>
      </c>
      <c r="G374" s="120"/>
      <c r="H374" s="120"/>
      <c r="I374" s="120">
        <v>1392</v>
      </c>
      <c r="J374" s="120">
        <f t="shared" si="83"/>
        <v>1392</v>
      </c>
      <c r="K374" s="120"/>
      <c r="L374" s="120"/>
      <c r="M374" s="120">
        <v>1392</v>
      </c>
      <c r="N374" s="120">
        <f t="shared" si="84"/>
        <v>1392</v>
      </c>
      <c r="O374" s="120"/>
      <c r="P374" s="120"/>
      <c r="Q374" s="120">
        <v>1392</v>
      </c>
      <c r="R374" s="120">
        <f t="shared" si="85"/>
        <v>1324</v>
      </c>
      <c r="S374" s="120"/>
      <c r="T374" s="120"/>
      <c r="U374" s="120">
        <v>1324</v>
      </c>
      <c r="V374" s="120">
        <f t="shared" si="86"/>
        <v>1324</v>
      </c>
      <c r="W374" s="120"/>
      <c r="X374" s="120"/>
      <c r="Y374" s="120">
        <v>1324</v>
      </c>
      <c r="Z374" s="120">
        <f t="shared" si="87"/>
        <v>1324</v>
      </c>
      <c r="AA374" s="120"/>
      <c r="AB374" s="120"/>
      <c r="AC374" s="120">
        <v>1324</v>
      </c>
      <c r="AD374" s="120">
        <f t="shared" si="88"/>
        <v>0</v>
      </c>
      <c r="AE374" s="120"/>
      <c r="AF374" s="120"/>
      <c r="AG374" s="120"/>
      <c r="AH374" s="120">
        <f t="shared" si="89"/>
        <v>0</v>
      </c>
      <c r="AI374" s="120"/>
      <c r="AJ374" s="120"/>
      <c r="AK374" s="120"/>
      <c r="AL374" s="120">
        <f t="shared" si="90"/>
        <v>0</v>
      </c>
      <c r="AM374" s="120"/>
      <c r="AN374" s="120"/>
      <c r="AO374" s="120"/>
    </row>
    <row r="375" spans="1:41" s="111" customFormat="1" ht="15.75" hidden="1">
      <c r="A375" s="61"/>
      <c r="B375" s="273"/>
      <c r="C375" s="273"/>
      <c r="D375" s="118">
        <v>149</v>
      </c>
      <c r="E375" s="125" t="s">
        <v>39</v>
      </c>
      <c r="F375" s="120">
        <f t="shared" si="82"/>
        <v>472</v>
      </c>
      <c r="G375" s="120"/>
      <c r="H375" s="120"/>
      <c r="I375" s="120">
        <v>472</v>
      </c>
      <c r="J375" s="120">
        <f t="shared" si="83"/>
        <v>472</v>
      </c>
      <c r="K375" s="120"/>
      <c r="L375" s="120"/>
      <c r="M375" s="120">
        <v>472</v>
      </c>
      <c r="N375" s="120">
        <f t="shared" si="84"/>
        <v>472</v>
      </c>
      <c r="O375" s="120"/>
      <c r="P375" s="120"/>
      <c r="Q375" s="120">
        <v>472</v>
      </c>
      <c r="R375" s="120">
        <f t="shared" si="85"/>
        <v>599</v>
      </c>
      <c r="S375" s="120"/>
      <c r="T375" s="120"/>
      <c r="U375" s="120">
        <v>599</v>
      </c>
      <c r="V375" s="120">
        <f t="shared" si="86"/>
        <v>599</v>
      </c>
      <c r="W375" s="120"/>
      <c r="X375" s="120"/>
      <c r="Y375" s="120">
        <v>599</v>
      </c>
      <c r="Z375" s="120">
        <f t="shared" si="87"/>
        <v>599</v>
      </c>
      <c r="AA375" s="120"/>
      <c r="AB375" s="120"/>
      <c r="AC375" s="120">
        <v>599</v>
      </c>
      <c r="AD375" s="120">
        <f t="shared" si="88"/>
        <v>0</v>
      </c>
      <c r="AE375" s="120"/>
      <c r="AF375" s="120"/>
      <c r="AG375" s="120"/>
      <c r="AH375" s="120">
        <f t="shared" si="89"/>
        <v>0</v>
      </c>
      <c r="AI375" s="120"/>
      <c r="AJ375" s="120"/>
      <c r="AK375" s="120"/>
      <c r="AL375" s="120">
        <f t="shared" si="90"/>
        <v>0</v>
      </c>
      <c r="AM375" s="120"/>
      <c r="AN375" s="120"/>
      <c r="AO375" s="120"/>
    </row>
    <row r="376" spans="1:41" s="111" customFormat="1" ht="15.75" hidden="1">
      <c r="A376" s="61"/>
      <c r="B376" s="273"/>
      <c r="C376" s="273"/>
      <c r="D376" s="118">
        <v>151</v>
      </c>
      <c r="E376" s="125" t="s">
        <v>79</v>
      </c>
      <c r="F376" s="120">
        <f t="shared" si="82"/>
        <v>874</v>
      </c>
      <c r="G376" s="120"/>
      <c r="H376" s="120"/>
      <c r="I376" s="120">
        <v>874</v>
      </c>
      <c r="J376" s="120">
        <f t="shared" si="83"/>
        <v>874</v>
      </c>
      <c r="K376" s="120"/>
      <c r="L376" s="120"/>
      <c r="M376" s="120">
        <v>874</v>
      </c>
      <c r="N376" s="120">
        <f t="shared" si="84"/>
        <v>874</v>
      </c>
      <c r="O376" s="120"/>
      <c r="P376" s="120"/>
      <c r="Q376" s="120">
        <v>874</v>
      </c>
      <c r="R376" s="120">
        <f t="shared" si="85"/>
        <v>817</v>
      </c>
      <c r="S376" s="120"/>
      <c r="T376" s="120"/>
      <c r="U376" s="120">
        <v>817</v>
      </c>
      <c r="V376" s="120">
        <f t="shared" si="86"/>
        <v>817</v>
      </c>
      <c r="W376" s="120"/>
      <c r="X376" s="120"/>
      <c r="Y376" s="120">
        <v>817</v>
      </c>
      <c r="Z376" s="120">
        <f t="shared" si="87"/>
        <v>817</v>
      </c>
      <c r="AA376" s="120"/>
      <c r="AB376" s="120"/>
      <c r="AC376" s="120">
        <v>817</v>
      </c>
      <c r="AD376" s="120">
        <f t="shared" si="88"/>
        <v>0</v>
      </c>
      <c r="AE376" s="120"/>
      <c r="AF376" s="120"/>
      <c r="AG376" s="120"/>
      <c r="AH376" s="120">
        <f t="shared" si="89"/>
        <v>0</v>
      </c>
      <c r="AI376" s="120"/>
      <c r="AJ376" s="120"/>
      <c r="AK376" s="120"/>
      <c r="AL376" s="120">
        <f t="shared" si="90"/>
        <v>0</v>
      </c>
      <c r="AM376" s="120"/>
      <c r="AN376" s="120"/>
      <c r="AO376" s="120"/>
    </row>
    <row r="377" spans="1:41" s="111" customFormat="1" ht="15.75" hidden="1">
      <c r="A377" s="61"/>
      <c r="B377" s="273"/>
      <c r="C377" s="273"/>
      <c r="D377" s="118">
        <v>152</v>
      </c>
      <c r="E377" s="125" t="s">
        <v>41</v>
      </c>
      <c r="F377" s="120">
        <f t="shared" si="82"/>
        <v>425</v>
      </c>
      <c r="G377" s="120"/>
      <c r="H377" s="120"/>
      <c r="I377" s="120">
        <v>425</v>
      </c>
      <c r="J377" s="120">
        <f t="shared" si="83"/>
        <v>425</v>
      </c>
      <c r="K377" s="120"/>
      <c r="L377" s="120"/>
      <c r="M377" s="120">
        <v>425</v>
      </c>
      <c r="N377" s="120">
        <f t="shared" si="84"/>
        <v>425</v>
      </c>
      <c r="O377" s="120"/>
      <c r="P377" s="120"/>
      <c r="Q377" s="120">
        <v>425</v>
      </c>
      <c r="R377" s="120">
        <f t="shared" si="85"/>
        <v>427</v>
      </c>
      <c r="S377" s="120"/>
      <c r="T377" s="120"/>
      <c r="U377" s="120">
        <v>427</v>
      </c>
      <c r="V377" s="120">
        <f t="shared" si="86"/>
        <v>427</v>
      </c>
      <c r="W377" s="120"/>
      <c r="X377" s="120"/>
      <c r="Y377" s="120">
        <v>427</v>
      </c>
      <c r="Z377" s="120">
        <f t="shared" si="87"/>
        <v>427</v>
      </c>
      <c r="AA377" s="120"/>
      <c r="AB377" s="120"/>
      <c r="AC377" s="120">
        <v>427</v>
      </c>
      <c r="AD377" s="120">
        <f t="shared" si="88"/>
        <v>0</v>
      </c>
      <c r="AE377" s="120"/>
      <c r="AF377" s="120"/>
      <c r="AG377" s="120"/>
      <c r="AH377" s="120">
        <f t="shared" si="89"/>
        <v>0</v>
      </c>
      <c r="AI377" s="120"/>
      <c r="AJ377" s="120"/>
      <c r="AK377" s="120"/>
      <c r="AL377" s="120">
        <f t="shared" si="90"/>
        <v>0</v>
      </c>
      <c r="AM377" s="120"/>
      <c r="AN377" s="120"/>
      <c r="AO377" s="120"/>
    </row>
    <row r="378" spans="1:41" s="111" customFormat="1" ht="15.75" hidden="1">
      <c r="A378" s="61"/>
      <c r="B378" s="273"/>
      <c r="C378" s="273"/>
      <c r="D378" s="118">
        <v>153</v>
      </c>
      <c r="E378" s="125" t="s">
        <v>81</v>
      </c>
      <c r="F378" s="120">
        <f t="shared" si="82"/>
        <v>0</v>
      </c>
      <c r="G378" s="120"/>
      <c r="H378" s="120"/>
      <c r="I378" s="120"/>
      <c r="J378" s="120">
        <f t="shared" si="83"/>
        <v>0</v>
      </c>
      <c r="K378" s="120"/>
      <c r="L378" s="120"/>
      <c r="M378" s="120"/>
      <c r="N378" s="120">
        <f t="shared" si="84"/>
        <v>0</v>
      </c>
      <c r="O378" s="120"/>
      <c r="P378" s="120"/>
      <c r="Q378" s="120"/>
      <c r="R378" s="120">
        <f t="shared" si="85"/>
        <v>0</v>
      </c>
      <c r="S378" s="120"/>
      <c r="T378" s="120"/>
      <c r="U378" s="120"/>
      <c r="V378" s="120">
        <f t="shared" si="86"/>
        <v>0</v>
      </c>
      <c r="W378" s="120"/>
      <c r="X378" s="120"/>
      <c r="Y378" s="120"/>
      <c r="Z378" s="120">
        <f t="shared" si="87"/>
        <v>0</v>
      </c>
      <c r="AA378" s="120"/>
      <c r="AB378" s="120"/>
      <c r="AC378" s="120"/>
      <c r="AD378" s="120">
        <f t="shared" si="88"/>
        <v>0</v>
      </c>
      <c r="AE378" s="120"/>
      <c r="AF378" s="120"/>
      <c r="AG378" s="120"/>
      <c r="AH378" s="120">
        <f t="shared" si="89"/>
        <v>0</v>
      </c>
      <c r="AI378" s="120"/>
      <c r="AJ378" s="120"/>
      <c r="AK378" s="120"/>
      <c r="AL378" s="120">
        <f t="shared" si="90"/>
        <v>0</v>
      </c>
      <c r="AM378" s="120"/>
      <c r="AN378" s="120"/>
      <c r="AO378" s="120"/>
    </row>
    <row r="379" spans="1:41" s="111" customFormat="1" ht="15.75" hidden="1">
      <c r="A379" s="61"/>
      <c r="B379" s="273"/>
      <c r="C379" s="273"/>
      <c r="D379" s="118">
        <v>154</v>
      </c>
      <c r="E379" s="125" t="s">
        <v>83</v>
      </c>
      <c r="F379" s="120">
        <f t="shared" si="82"/>
        <v>0</v>
      </c>
      <c r="G379" s="120"/>
      <c r="H379" s="120"/>
      <c r="I379" s="120"/>
      <c r="J379" s="120">
        <f t="shared" si="83"/>
        <v>0</v>
      </c>
      <c r="K379" s="120"/>
      <c r="L379" s="120"/>
      <c r="M379" s="120"/>
      <c r="N379" s="120">
        <f t="shared" si="84"/>
        <v>0</v>
      </c>
      <c r="O379" s="120"/>
      <c r="P379" s="120"/>
      <c r="Q379" s="120"/>
      <c r="R379" s="120">
        <f t="shared" si="85"/>
        <v>0</v>
      </c>
      <c r="S379" s="120"/>
      <c r="T379" s="120"/>
      <c r="U379" s="120"/>
      <c r="V379" s="120">
        <f t="shared" si="86"/>
        <v>0</v>
      </c>
      <c r="W379" s="120"/>
      <c r="X379" s="120"/>
      <c r="Y379" s="120"/>
      <c r="Z379" s="120">
        <f t="shared" si="87"/>
        <v>0</v>
      </c>
      <c r="AA379" s="120"/>
      <c r="AB379" s="120"/>
      <c r="AC379" s="120"/>
      <c r="AD379" s="120">
        <f t="shared" si="88"/>
        <v>0</v>
      </c>
      <c r="AE379" s="120"/>
      <c r="AF379" s="120"/>
      <c r="AG379" s="120"/>
      <c r="AH379" s="120">
        <f t="shared" si="89"/>
        <v>0</v>
      </c>
      <c r="AI379" s="120"/>
      <c r="AJ379" s="120"/>
      <c r="AK379" s="120"/>
      <c r="AL379" s="120">
        <f t="shared" si="90"/>
        <v>0</v>
      </c>
      <c r="AM379" s="120"/>
      <c r="AN379" s="120"/>
      <c r="AO379" s="120"/>
    </row>
    <row r="380" spans="1:41" s="111" customFormat="1" ht="15.75" hidden="1">
      <c r="A380" s="61"/>
      <c r="B380" s="273"/>
      <c r="C380" s="273"/>
      <c r="D380" s="118">
        <v>156</v>
      </c>
      <c r="E380" s="125" t="s">
        <v>37</v>
      </c>
      <c r="F380" s="120">
        <f t="shared" si="82"/>
        <v>0</v>
      </c>
      <c r="G380" s="120"/>
      <c r="H380" s="120"/>
      <c r="I380" s="120"/>
      <c r="J380" s="120">
        <f t="shared" si="83"/>
        <v>0</v>
      </c>
      <c r="K380" s="120"/>
      <c r="L380" s="120"/>
      <c r="M380" s="120"/>
      <c r="N380" s="120">
        <f t="shared" si="84"/>
        <v>0</v>
      </c>
      <c r="O380" s="120"/>
      <c r="P380" s="120"/>
      <c r="Q380" s="120"/>
      <c r="R380" s="120">
        <f t="shared" si="85"/>
        <v>0</v>
      </c>
      <c r="S380" s="120"/>
      <c r="T380" s="120"/>
      <c r="U380" s="120"/>
      <c r="V380" s="120">
        <f t="shared" si="86"/>
        <v>0</v>
      </c>
      <c r="W380" s="120"/>
      <c r="X380" s="120"/>
      <c r="Y380" s="120"/>
      <c r="Z380" s="120">
        <f t="shared" si="87"/>
        <v>0</v>
      </c>
      <c r="AA380" s="120"/>
      <c r="AB380" s="120"/>
      <c r="AC380" s="120"/>
      <c r="AD380" s="120">
        <f t="shared" si="88"/>
        <v>0</v>
      </c>
      <c r="AE380" s="120"/>
      <c r="AF380" s="120"/>
      <c r="AG380" s="120"/>
      <c r="AH380" s="120">
        <f t="shared" si="89"/>
        <v>0</v>
      </c>
      <c r="AI380" s="120"/>
      <c r="AJ380" s="120"/>
      <c r="AK380" s="120"/>
      <c r="AL380" s="120">
        <f t="shared" si="90"/>
        <v>0</v>
      </c>
      <c r="AM380" s="120"/>
      <c r="AN380" s="120"/>
      <c r="AO380" s="120"/>
    </row>
    <row r="381" spans="1:41" s="111" customFormat="1" ht="15.75" hidden="1">
      <c r="A381" s="61"/>
      <c r="B381" s="273"/>
      <c r="C381" s="273"/>
      <c r="D381" s="118">
        <v>159</v>
      </c>
      <c r="E381" s="125" t="s">
        <v>42</v>
      </c>
      <c r="F381" s="120">
        <f t="shared" si="82"/>
        <v>1135</v>
      </c>
      <c r="G381" s="120"/>
      <c r="H381" s="120"/>
      <c r="I381" s="120">
        <v>1135</v>
      </c>
      <c r="J381" s="120">
        <f t="shared" si="83"/>
        <v>1135</v>
      </c>
      <c r="K381" s="120"/>
      <c r="L381" s="120"/>
      <c r="M381" s="120">
        <v>1135</v>
      </c>
      <c r="N381" s="120">
        <f t="shared" si="84"/>
        <v>1135</v>
      </c>
      <c r="O381" s="120"/>
      <c r="P381" s="120"/>
      <c r="Q381" s="120">
        <v>1135</v>
      </c>
      <c r="R381" s="120">
        <f t="shared" si="85"/>
        <v>1135</v>
      </c>
      <c r="S381" s="120"/>
      <c r="T381" s="120"/>
      <c r="U381" s="120">
        <v>1135</v>
      </c>
      <c r="V381" s="120">
        <f t="shared" si="86"/>
        <v>1135</v>
      </c>
      <c r="W381" s="120"/>
      <c r="X381" s="120"/>
      <c r="Y381" s="120">
        <v>1135</v>
      </c>
      <c r="Z381" s="120">
        <f t="shared" si="87"/>
        <v>1135</v>
      </c>
      <c r="AA381" s="120"/>
      <c r="AB381" s="120"/>
      <c r="AC381" s="120">
        <v>1135</v>
      </c>
      <c r="AD381" s="120">
        <f t="shared" si="88"/>
        <v>0</v>
      </c>
      <c r="AE381" s="120"/>
      <c r="AF381" s="120"/>
      <c r="AG381" s="120"/>
      <c r="AH381" s="120">
        <f t="shared" si="89"/>
        <v>0</v>
      </c>
      <c r="AI381" s="120"/>
      <c r="AJ381" s="120"/>
      <c r="AK381" s="120"/>
      <c r="AL381" s="120">
        <f t="shared" si="90"/>
        <v>0</v>
      </c>
      <c r="AM381" s="120"/>
      <c r="AN381" s="120"/>
      <c r="AO381" s="120"/>
    </row>
    <row r="382" spans="1:41" s="111" customFormat="1" ht="15.75" hidden="1">
      <c r="A382" s="61"/>
      <c r="B382" s="273"/>
      <c r="C382" s="273"/>
      <c r="D382" s="118">
        <v>161</v>
      </c>
      <c r="E382" s="125" t="s">
        <v>86</v>
      </c>
      <c r="F382" s="120">
        <f t="shared" si="82"/>
        <v>1444</v>
      </c>
      <c r="G382" s="120"/>
      <c r="H382" s="120"/>
      <c r="I382" s="120">
        <v>1444</v>
      </c>
      <c r="J382" s="120">
        <f t="shared" si="83"/>
        <v>1444</v>
      </c>
      <c r="K382" s="120"/>
      <c r="L382" s="120"/>
      <c r="M382" s="120">
        <v>1444</v>
      </c>
      <c r="N382" s="120">
        <f t="shared" si="84"/>
        <v>1444</v>
      </c>
      <c r="O382" s="120"/>
      <c r="P382" s="120"/>
      <c r="Q382" s="120">
        <v>1444</v>
      </c>
      <c r="R382" s="120">
        <f t="shared" si="85"/>
        <v>1441</v>
      </c>
      <c r="S382" s="120"/>
      <c r="T382" s="120"/>
      <c r="U382" s="120">
        <v>1441</v>
      </c>
      <c r="V382" s="120">
        <f t="shared" si="86"/>
        <v>1441</v>
      </c>
      <c r="W382" s="120"/>
      <c r="X382" s="120"/>
      <c r="Y382" s="120">
        <v>1441</v>
      </c>
      <c r="Z382" s="120">
        <f t="shared" si="87"/>
        <v>1441</v>
      </c>
      <c r="AA382" s="120"/>
      <c r="AB382" s="120"/>
      <c r="AC382" s="120">
        <v>1441</v>
      </c>
      <c r="AD382" s="120">
        <f t="shared" si="88"/>
        <v>0</v>
      </c>
      <c r="AE382" s="120"/>
      <c r="AF382" s="120"/>
      <c r="AG382" s="120"/>
      <c r="AH382" s="120">
        <f t="shared" si="89"/>
        <v>0</v>
      </c>
      <c r="AI382" s="120"/>
      <c r="AJ382" s="120"/>
      <c r="AK382" s="120"/>
      <c r="AL382" s="120">
        <f t="shared" si="90"/>
        <v>0</v>
      </c>
      <c r="AM382" s="120"/>
      <c r="AN382" s="120"/>
      <c r="AO382" s="120"/>
    </row>
    <row r="383" spans="1:41" s="111" customFormat="1" ht="15.75" hidden="1">
      <c r="A383" s="61"/>
      <c r="B383" s="273"/>
      <c r="C383" s="273"/>
      <c r="D383" s="118">
        <v>169</v>
      </c>
      <c r="E383" s="125" t="s">
        <v>88</v>
      </c>
      <c r="F383" s="120">
        <f t="shared" si="82"/>
        <v>11</v>
      </c>
      <c r="G383" s="120"/>
      <c r="H383" s="120"/>
      <c r="I383" s="120">
        <v>11</v>
      </c>
      <c r="J383" s="120">
        <f t="shared" si="83"/>
        <v>11</v>
      </c>
      <c r="K383" s="120"/>
      <c r="L383" s="120"/>
      <c r="M383" s="120">
        <v>11</v>
      </c>
      <c r="N383" s="120">
        <f t="shared" si="84"/>
        <v>11</v>
      </c>
      <c r="O383" s="120"/>
      <c r="P383" s="120"/>
      <c r="Q383" s="120">
        <v>11</v>
      </c>
      <c r="R383" s="120">
        <f t="shared" si="85"/>
        <v>11</v>
      </c>
      <c r="S383" s="120"/>
      <c r="T383" s="120"/>
      <c r="U383" s="120">
        <v>11</v>
      </c>
      <c r="V383" s="120">
        <f t="shared" si="86"/>
        <v>11</v>
      </c>
      <c r="W383" s="120"/>
      <c r="X383" s="120"/>
      <c r="Y383" s="120">
        <v>11</v>
      </c>
      <c r="Z383" s="120">
        <f t="shared" si="87"/>
        <v>11</v>
      </c>
      <c r="AA383" s="120"/>
      <c r="AB383" s="120"/>
      <c r="AC383" s="120">
        <v>11</v>
      </c>
      <c r="AD383" s="120">
        <f t="shared" si="88"/>
        <v>0</v>
      </c>
      <c r="AE383" s="120"/>
      <c r="AF383" s="120"/>
      <c r="AG383" s="120"/>
      <c r="AH383" s="120">
        <f t="shared" si="89"/>
        <v>0</v>
      </c>
      <c r="AI383" s="120"/>
      <c r="AJ383" s="120"/>
      <c r="AK383" s="120"/>
      <c r="AL383" s="120">
        <f t="shared" si="90"/>
        <v>0</v>
      </c>
      <c r="AM383" s="120"/>
      <c r="AN383" s="120"/>
      <c r="AO383" s="120"/>
    </row>
    <row r="384" spans="1:41" s="111" customFormat="1" ht="31.5" hidden="1">
      <c r="A384" s="61"/>
      <c r="B384" s="273"/>
      <c r="C384" s="274"/>
      <c r="D384" s="118">
        <v>414</v>
      </c>
      <c r="E384" s="125" t="s">
        <v>123</v>
      </c>
      <c r="F384" s="120">
        <f t="shared" si="82"/>
        <v>0</v>
      </c>
      <c r="G384" s="120"/>
      <c r="H384" s="120"/>
      <c r="I384" s="120"/>
      <c r="J384" s="120">
        <f t="shared" si="83"/>
        <v>0</v>
      </c>
      <c r="K384" s="120"/>
      <c r="L384" s="120"/>
      <c r="M384" s="120"/>
      <c r="N384" s="120">
        <f t="shared" si="84"/>
        <v>0</v>
      </c>
      <c r="O384" s="120"/>
      <c r="P384" s="120"/>
      <c r="Q384" s="120"/>
      <c r="R384" s="120">
        <f t="shared" si="85"/>
        <v>0</v>
      </c>
      <c r="S384" s="120"/>
      <c r="T384" s="120"/>
      <c r="U384" s="120"/>
      <c r="V384" s="120">
        <f t="shared" si="86"/>
        <v>0</v>
      </c>
      <c r="W384" s="120"/>
      <c r="X384" s="120"/>
      <c r="Y384" s="120"/>
      <c r="Z384" s="120">
        <f t="shared" si="87"/>
        <v>0</v>
      </c>
      <c r="AA384" s="120"/>
      <c r="AB384" s="120"/>
      <c r="AC384" s="120"/>
      <c r="AD384" s="120">
        <f t="shared" si="88"/>
        <v>0</v>
      </c>
      <c r="AE384" s="120"/>
      <c r="AF384" s="120"/>
      <c r="AG384" s="120"/>
      <c r="AH384" s="120">
        <f t="shared" si="89"/>
        <v>0</v>
      </c>
      <c r="AI384" s="120"/>
      <c r="AJ384" s="120"/>
      <c r="AK384" s="120"/>
      <c r="AL384" s="120">
        <f t="shared" si="90"/>
        <v>0</v>
      </c>
      <c r="AM384" s="120"/>
      <c r="AN384" s="120"/>
      <c r="AO384" s="120"/>
    </row>
    <row r="385" spans="1:41" s="110" customFormat="1" ht="63">
      <c r="A385" s="79"/>
      <c r="B385" s="273"/>
      <c r="C385" s="272" t="s">
        <v>124</v>
      </c>
      <c r="D385" s="121"/>
      <c r="E385" s="122" t="s">
        <v>125</v>
      </c>
      <c r="F385" s="123">
        <f t="shared" si="82"/>
        <v>9289238</v>
      </c>
      <c r="G385" s="123"/>
      <c r="H385" s="123"/>
      <c r="I385" s="123">
        <f>I386</f>
        <v>9289238</v>
      </c>
      <c r="J385" s="123">
        <f t="shared" si="83"/>
        <v>9289238</v>
      </c>
      <c r="K385" s="123"/>
      <c r="L385" s="123"/>
      <c r="M385" s="123">
        <f>M386</f>
        <v>9289238</v>
      </c>
      <c r="N385" s="123">
        <f t="shared" si="84"/>
        <v>9289238</v>
      </c>
      <c r="O385" s="123"/>
      <c r="P385" s="123"/>
      <c r="Q385" s="123">
        <f>Q386</f>
        <v>9289238</v>
      </c>
      <c r="R385" s="123">
        <f t="shared" si="85"/>
        <v>10202873</v>
      </c>
      <c r="S385" s="123"/>
      <c r="T385" s="123"/>
      <c r="U385" s="123">
        <f>U386</f>
        <v>10202873</v>
      </c>
      <c r="V385" s="123">
        <f t="shared" si="86"/>
        <v>10202873</v>
      </c>
      <c r="W385" s="123"/>
      <c r="X385" s="123"/>
      <c r="Y385" s="123">
        <f>Y386</f>
        <v>10202873</v>
      </c>
      <c r="Z385" s="123">
        <f t="shared" si="87"/>
        <v>10202873</v>
      </c>
      <c r="AA385" s="123"/>
      <c r="AB385" s="123"/>
      <c r="AC385" s="123">
        <f>AC386</f>
        <v>10202873</v>
      </c>
      <c r="AD385" s="123">
        <f t="shared" si="88"/>
        <v>0</v>
      </c>
      <c r="AE385" s="123"/>
      <c r="AF385" s="123"/>
      <c r="AG385" s="123">
        <f>AG386</f>
        <v>0</v>
      </c>
      <c r="AH385" s="123">
        <f t="shared" si="89"/>
        <v>0</v>
      </c>
      <c r="AI385" s="123"/>
      <c r="AJ385" s="123"/>
      <c r="AK385" s="123">
        <f>AK386</f>
        <v>0</v>
      </c>
      <c r="AL385" s="123">
        <f t="shared" si="90"/>
        <v>0</v>
      </c>
      <c r="AM385" s="123"/>
      <c r="AN385" s="123"/>
      <c r="AO385" s="123">
        <f>AO386</f>
        <v>0</v>
      </c>
    </row>
    <row r="386" spans="1:41" s="111" customFormat="1" ht="15.75">
      <c r="A386" s="61"/>
      <c r="B386" s="273"/>
      <c r="C386" s="274"/>
      <c r="D386" s="118">
        <v>159</v>
      </c>
      <c r="E386" s="119" t="s">
        <v>42</v>
      </c>
      <c r="F386" s="120">
        <f t="shared" si="82"/>
        <v>9289238</v>
      </c>
      <c r="G386" s="120"/>
      <c r="H386" s="120"/>
      <c r="I386" s="120">
        <v>9289238</v>
      </c>
      <c r="J386" s="120">
        <f t="shared" si="83"/>
        <v>9289238</v>
      </c>
      <c r="K386" s="120"/>
      <c r="L386" s="120"/>
      <c r="M386" s="120">
        <v>9289238</v>
      </c>
      <c r="N386" s="120">
        <f t="shared" si="84"/>
        <v>9289238</v>
      </c>
      <c r="O386" s="120"/>
      <c r="P386" s="120"/>
      <c r="Q386" s="120">
        <v>9289238</v>
      </c>
      <c r="R386" s="120">
        <f t="shared" si="85"/>
        <v>10202873</v>
      </c>
      <c r="S386" s="120"/>
      <c r="T386" s="120"/>
      <c r="U386" s="120">
        <v>10202873</v>
      </c>
      <c r="V386" s="120">
        <f t="shared" si="86"/>
        <v>10202873</v>
      </c>
      <c r="W386" s="120"/>
      <c r="X386" s="120"/>
      <c r="Y386" s="120">
        <v>10202873</v>
      </c>
      <c r="Z386" s="120">
        <f t="shared" si="87"/>
        <v>10202873</v>
      </c>
      <c r="AA386" s="120"/>
      <c r="AB386" s="120"/>
      <c r="AC386" s="120">
        <v>10202873</v>
      </c>
      <c r="AD386" s="120">
        <f t="shared" si="88"/>
        <v>0</v>
      </c>
      <c r="AE386" s="120"/>
      <c r="AF386" s="120"/>
      <c r="AG386" s="120"/>
      <c r="AH386" s="120">
        <f t="shared" si="89"/>
        <v>0</v>
      </c>
      <c r="AI386" s="120"/>
      <c r="AJ386" s="120"/>
      <c r="AK386" s="120"/>
      <c r="AL386" s="120">
        <f t="shared" si="90"/>
        <v>0</v>
      </c>
      <c r="AM386" s="120"/>
      <c r="AN386" s="120"/>
      <c r="AO386" s="120"/>
    </row>
    <row r="387" spans="1:41" s="110" customFormat="1" ht="15.75">
      <c r="A387" s="79"/>
      <c r="B387" s="273"/>
      <c r="C387" s="272" t="s">
        <v>126</v>
      </c>
      <c r="D387" s="121"/>
      <c r="E387" s="122" t="s">
        <v>127</v>
      </c>
      <c r="F387" s="123">
        <f t="shared" si="82"/>
        <v>4058366</v>
      </c>
      <c r="G387" s="123"/>
      <c r="H387" s="123"/>
      <c r="I387" s="123">
        <f>I388</f>
        <v>4058366</v>
      </c>
      <c r="J387" s="123">
        <f t="shared" si="83"/>
        <v>3945909</v>
      </c>
      <c r="K387" s="123"/>
      <c r="L387" s="123"/>
      <c r="M387" s="123">
        <f>M388</f>
        <v>3945909</v>
      </c>
      <c r="N387" s="123">
        <f t="shared" si="84"/>
        <v>0</v>
      </c>
      <c r="O387" s="123"/>
      <c r="P387" s="123"/>
      <c r="Q387" s="123">
        <f>Q388</f>
        <v>0</v>
      </c>
      <c r="R387" s="123">
        <f t="shared" si="85"/>
        <v>3945909</v>
      </c>
      <c r="S387" s="123"/>
      <c r="T387" s="123"/>
      <c r="U387" s="123">
        <f>U388</f>
        <v>3945909</v>
      </c>
      <c r="V387" s="123">
        <f t="shared" si="86"/>
        <v>0</v>
      </c>
      <c r="W387" s="123"/>
      <c r="X387" s="123"/>
      <c r="Y387" s="123">
        <f>Y388</f>
        <v>0</v>
      </c>
      <c r="Z387" s="123">
        <f t="shared" si="87"/>
        <v>0</v>
      </c>
      <c r="AA387" s="123"/>
      <c r="AB387" s="123"/>
      <c r="AC387" s="123">
        <f>AC388</f>
        <v>0</v>
      </c>
      <c r="AD387" s="123">
        <f t="shared" si="88"/>
        <v>0</v>
      </c>
      <c r="AE387" s="123"/>
      <c r="AF387" s="123"/>
      <c r="AG387" s="123">
        <f>AG388</f>
        <v>0</v>
      </c>
      <c r="AH387" s="123">
        <f t="shared" si="89"/>
        <v>0</v>
      </c>
      <c r="AI387" s="123"/>
      <c r="AJ387" s="123"/>
      <c r="AK387" s="123">
        <f>AK388</f>
        <v>0</v>
      </c>
      <c r="AL387" s="123">
        <f t="shared" si="90"/>
        <v>0</v>
      </c>
      <c r="AM387" s="123"/>
      <c r="AN387" s="123"/>
      <c r="AO387" s="123">
        <f>AO388</f>
        <v>0</v>
      </c>
    </row>
    <row r="388" spans="1:41" s="111" customFormat="1" ht="15.75">
      <c r="A388" s="61"/>
      <c r="B388" s="273"/>
      <c r="C388" s="274"/>
      <c r="D388" s="118">
        <v>159</v>
      </c>
      <c r="E388" s="119" t="s">
        <v>42</v>
      </c>
      <c r="F388" s="120">
        <f t="shared" si="82"/>
        <v>4058366</v>
      </c>
      <c r="G388" s="120"/>
      <c r="H388" s="120"/>
      <c r="I388" s="120">
        <v>4058366</v>
      </c>
      <c r="J388" s="120">
        <f t="shared" si="83"/>
        <v>3945909</v>
      </c>
      <c r="K388" s="120"/>
      <c r="L388" s="120"/>
      <c r="M388" s="120">
        <v>3945909</v>
      </c>
      <c r="N388" s="120">
        <f t="shared" si="84"/>
        <v>0</v>
      </c>
      <c r="O388" s="120"/>
      <c r="P388" s="120"/>
      <c r="Q388" s="120"/>
      <c r="R388" s="120">
        <f t="shared" si="85"/>
        <v>3945909</v>
      </c>
      <c r="S388" s="120"/>
      <c r="T388" s="120"/>
      <c r="U388" s="120">
        <v>3945909</v>
      </c>
      <c r="V388" s="120">
        <f t="shared" si="86"/>
        <v>0</v>
      </c>
      <c r="W388" s="120"/>
      <c r="X388" s="120"/>
      <c r="Y388" s="120"/>
      <c r="Z388" s="120">
        <f t="shared" si="87"/>
        <v>0</v>
      </c>
      <c r="AA388" s="120"/>
      <c r="AB388" s="120"/>
      <c r="AC388" s="120"/>
      <c r="AD388" s="120">
        <f t="shared" si="88"/>
        <v>0</v>
      </c>
      <c r="AE388" s="120"/>
      <c r="AF388" s="120"/>
      <c r="AG388" s="120"/>
      <c r="AH388" s="120">
        <f t="shared" si="89"/>
        <v>0</v>
      </c>
      <c r="AI388" s="120"/>
      <c r="AJ388" s="120"/>
      <c r="AK388" s="120"/>
      <c r="AL388" s="120">
        <f t="shared" si="90"/>
        <v>0</v>
      </c>
      <c r="AM388" s="120"/>
      <c r="AN388" s="120"/>
      <c r="AO388" s="120"/>
    </row>
    <row r="389" spans="1:41" s="110" customFormat="1" ht="31.5">
      <c r="A389" s="79"/>
      <c r="B389" s="273"/>
      <c r="C389" s="272" t="s">
        <v>128</v>
      </c>
      <c r="D389" s="121"/>
      <c r="E389" s="122" t="s">
        <v>129</v>
      </c>
      <c r="F389" s="123">
        <f t="shared" si="82"/>
        <v>726385</v>
      </c>
      <c r="G389" s="123"/>
      <c r="H389" s="123"/>
      <c r="I389" s="123">
        <f>I390+I391</f>
        <v>726385</v>
      </c>
      <c r="J389" s="123">
        <f t="shared" si="83"/>
        <v>700300</v>
      </c>
      <c r="K389" s="123"/>
      <c r="L389" s="123"/>
      <c r="M389" s="123">
        <f>M390+M391</f>
        <v>700300</v>
      </c>
      <c r="N389" s="123">
        <f t="shared" si="84"/>
        <v>430948</v>
      </c>
      <c r="O389" s="123"/>
      <c r="P389" s="123"/>
      <c r="Q389" s="123">
        <f>Q390+Q391</f>
        <v>430948</v>
      </c>
      <c r="R389" s="123">
        <f t="shared" si="85"/>
        <v>684168</v>
      </c>
      <c r="S389" s="123"/>
      <c r="T389" s="123"/>
      <c r="U389" s="123">
        <f>U390+U391</f>
        <v>684168</v>
      </c>
      <c r="V389" s="123">
        <f t="shared" si="86"/>
        <v>434775</v>
      </c>
      <c r="W389" s="123"/>
      <c r="X389" s="123"/>
      <c r="Y389" s="123">
        <f>Y390+Y391</f>
        <v>434775</v>
      </c>
      <c r="Z389" s="123">
        <f t="shared" si="87"/>
        <v>433279</v>
      </c>
      <c r="AA389" s="123"/>
      <c r="AB389" s="123"/>
      <c r="AC389" s="123">
        <f>AC390+AC391</f>
        <v>433279</v>
      </c>
      <c r="AD389" s="123">
        <f t="shared" si="88"/>
        <v>0</v>
      </c>
      <c r="AE389" s="123"/>
      <c r="AF389" s="123"/>
      <c r="AG389" s="123">
        <f>AG390+AG391</f>
        <v>0</v>
      </c>
      <c r="AH389" s="123">
        <f t="shared" si="89"/>
        <v>0</v>
      </c>
      <c r="AI389" s="123"/>
      <c r="AJ389" s="123"/>
      <c r="AK389" s="123">
        <f>AK390+AK391</f>
        <v>0</v>
      </c>
      <c r="AL389" s="123">
        <f t="shared" si="90"/>
        <v>0</v>
      </c>
      <c r="AM389" s="123"/>
      <c r="AN389" s="123"/>
      <c r="AO389" s="123">
        <f>AO390+AO391</f>
        <v>0</v>
      </c>
    </row>
    <row r="390" spans="1:41" s="111" customFormat="1" ht="15.75">
      <c r="A390" s="61"/>
      <c r="B390" s="273"/>
      <c r="C390" s="273"/>
      <c r="D390" s="118">
        <v>156</v>
      </c>
      <c r="E390" s="119" t="s">
        <v>37</v>
      </c>
      <c r="F390" s="120">
        <f t="shared" si="82"/>
        <v>565500</v>
      </c>
      <c r="G390" s="120"/>
      <c r="H390" s="120"/>
      <c r="I390" s="120">
        <f>152495+413005</f>
        <v>565500</v>
      </c>
      <c r="J390" s="120">
        <f t="shared" si="83"/>
        <v>686700</v>
      </c>
      <c r="K390" s="120"/>
      <c r="L390" s="120"/>
      <c r="M390" s="120">
        <f>171980+514720</f>
        <v>686700</v>
      </c>
      <c r="N390" s="120">
        <f t="shared" si="84"/>
        <v>417348</v>
      </c>
      <c r="O390" s="120"/>
      <c r="P390" s="120"/>
      <c r="Q390" s="120">
        <f>171980+245368</f>
        <v>417348</v>
      </c>
      <c r="R390" s="120">
        <f t="shared" si="85"/>
        <v>684168</v>
      </c>
      <c r="S390" s="120"/>
      <c r="T390" s="120"/>
      <c r="U390" s="120">
        <v>684168</v>
      </c>
      <c r="V390" s="120">
        <f t="shared" si="86"/>
        <v>434775</v>
      </c>
      <c r="W390" s="120"/>
      <c r="X390" s="120"/>
      <c r="Y390" s="120">
        <v>434775</v>
      </c>
      <c r="Z390" s="120">
        <f t="shared" si="87"/>
        <v>433279</v>
      </c>
      <c r="AA390" s="120"/>
      <c r="AB390" s="120"/>
      <c r="AC390" s="120">
        <v>433279</v>
      </c>
      <c r="AD390" s="120">
        <f t="shared" si="88"/>
        <v>0</v>
      </c>
      <c r="AE390" s="120"/>
      <c r="AF390" s="120"/>
      <c r="AG390" s="120"/>
      <c r="AH390" s="120">
        <f t="shared" si="89"/>
        <v>0</v>
      </c>
      <c r="AI390" s="120"/>
      <c r="AJ390" s="120"/>
      <c r="AK390" s="120"/>
      <c r="AL390" s="120">
        <f t="shared" si="90"/>
        <v>0</v>
      </c>
      <c r="AM390" s="120"/>
      <c r="AN390" s="120"/>
      <c r="AO390" s="120"/>
    </row>
    <row r="391" spans="1:41" s="111" customFormat="1" ht="15.75">
      <c r="A391" s="61"/>
      <c r="B391" s="273"/>
      <c r="C391" s="274"/>
      <c r="D391" s="118">
        <v>159</v>
      </c>
      <c r="E391" s="119" t="s">
        <v>42</v>
      </c>
      <c r="F391" s="120">
        <f t="shared" si="82"/>
        <v>160885</v>
      </c>
      <c r="G391" s="120"/>
      <c r="H391" s="120"/>
      <c r="I391" s="120">
        <v>160885</v>
      </c>
      <c r="J391" s="120">
        <f t="shared" si="83"/>
        <v>13600</v>
      </c>
      <c r="K391" s="120"/>
      <c r="L391" s="120"/>
      <c r="M391" s="120">
        <v>13600</v>
      </c>
      <c r="N391" s="120">
        <f t="shared" si="84"/>
        <v>13600</v>
      </c>
      <c r="O391" s="120"/>
      <c r="P391" s="120"/>
      <c r="Q391" s="120">
        <v>13600</v>
      </c>
      <c r="R391" s="120">
        <f t="shared" si="85"/>
        <v>0</v>
      </c>
      <c r="S391" s="120"/>
      <c r="T391" s="120"/>
      <c r="U391" s="120"/>
      <c r="V391" s="120">
        <f t="shared" si="86"/>
        <v>0</v>
      </c>
      <c r="W391" s="120"/>
      <c r="X391" s="120"/>
      <c r="Y391" s="120"/>
      <c r="Z391" s="120">
        <f t="shared" si="87"/>
        <v>0</v>
      </c>
      <c r="AA391" s="120"/>
      <c r="AB391" s="120"/>
      <c r="AC391" s="120"/>
      <c r="AD391" s="120">
        <f t="shared" si="88"/>
        <v>0</v>
      </c>
      <c r="AE391" s="120"/>
      <c r="AF391" s="120"/>
      <c r="AG391" s="120"/>
      <c r="AH391" s="120">
        <f t="shared" si="89"/>
        <v>0</v>
      </c>
      <c r="AI391" s="120"/>
      <c r="AJ391" s="120"/>
      <c r="AK391" s="120"/>
      <c r="AL391" s="120">
        <f t="shared" si="90"/>
        <v>0</v>
      </c>
      <c r="AM391" s="120"/>
      <c r="AN391" s="120"/>
      <c r="AO391" s="120"/>
    </row>
    <row r="392" spans="1:41" s="110" customFormat="1" ht="63">
      <c r="A392" s="79"/>
      <c r="B392" s="273"/>
      <c r="C392" s="272" t="s">
        <v>130</v>
      </c>
      <c r="D392" s="121"/>
      <c r="E392" s="122" t="s">
        <v>131</v>
      </c>
      <c r="F392" s="123">
        <f t="shared" si="82"/>
        <v>216591</v>
      </c>
      <c r="G392" s="123"/>
      <c r="H392" s="123"/>
      <c r="I392" s="123">
        <f>I393</f>
        <v>216591</v>
      </c>
      <c r="J392" s="123">
        <f t="shared" si="83"/>
        <v>238985</v>
      </c>
      <c r="K392" s="123"/>
      <c r="L392" s="123"/>
      <c r="M392" s="123">
        <f>M393</f>
        <v>238985</v>
      </c>
      <c r="N392" s="123">
        <f t="shared" si="84"/>
        <v>150304</v>
      </c>
      <c r="O392" s="123"/>
      <c r="P392" s="123"/>
      <c r="Q392" s="123">
        <f>Q393</f>
        <v>150304</v>
      </c>
      <c r="R392" s="123">
        <f t="shared" si="85"/>
        <v>262834</v>
      </c>
      <c r="S392" s="123"/>
      <c r="T392" s="123"/>
      <c r="U392" s="123">
        <f>U393</f>
        <v>262834</v>
      </c>
      <c r="V392" s="123">
        <f t="shared" si="86"/>
        <v>150304</v>
      </c>
      <c r="W392" s="123"/>
      <c r="X392" s="123"/>
      <c r="Y392" s="123">
        <f>Y393</f>
        <v>150304</v>
      </c>
      <c r="Z392" s="123">
        <f t="shared" si="87"/>
        <v>143058</v>
      </c>
      <c r="AA392" s="123"/>
      <c r="AB392" s="123"/>
      <c r="AC392" s="123">
        <f>AC393</f>
        <v>143058</v>
      </c>
      <c r="AD392" s="123">
        <f t="shared" si="88"/>
        <v>0</v>
      </c>
      <c r="AE392" s="123"/>
      <c r="AF392" s="123"/>
      <c r="AG392" s="123">
        <f>AG393</f>
        <v>0</v>
      </c>
      <c r="AH392" s="123">
        <f t="shared" si="89"/>
        <v>0</v>
      </c>
      <c r="AI392" s="123"/>
      <c r="AJ392" s="123"/>
      <c r="AK392" s="123">
        <f>AK393</f>
        <v>0</v>
      </c>
      <c r="AL392" s="123">
        <f t="shared" si="90"/>
        <v>0</v>
      </c>
      <c r="AM392" s="123"/>
      <c r="AN392" s="123"/>
      <c r="AO392" s="123">
        <f>AO393</f>
        <v>0</v>
      </c>
    </row>
    <row r="393" spans="1:41" s="111" customFormat="1" ht="15.75">
      <c r="A393" s="61"/>
      <c r="B393" s="273"/>
      <c r="C393" s="274"/>
      <c r="D393" s="118">
        <v>159</v>
      </c>
      <c r="E393" s="119" t="s">
        <v>37</v>
      </c>
      <c r="F393" s="120">
        <f t="shared" si="82"/>
        <v>216591</v>
      </c>
      <c r="G393" s="120"/>
      <c r="H393" s="120"/>
      <c r="I393" s="120">
        <f>96834+119757</f>
        <v>216591</v>
      </c>
      <c r="J393" s="120">
        <f t="shared" si="83"/>
        <v>238985</v>
      </c>
      <c r="K393" s="120"/>
      <c r="L393" s="120"/>
      <c r="M393" s="120">
        <f>115840+123145</f>
        <v>238985</v>
      </c>
      <c r="N393" s="120">
        <f t="shared" si="84"/>
        <v>150304</v>
      </c>
      <c r="O393" s="120"/>
      <c r="P393" s="120"/>
      <c r="Q393" s="120">
        <f>27159+123145</f>
        <v>150304</v>
      </c>
      <c r="R393" s="120">
        <f t="shared" si="85"/>
        <v>262834</v>
      </c>
      <c r="S393" s="120"/>
      <c r="T393" s="120"/>
      <c r="U393" s="120">
        <v>262834</v>
      </c>
      <c r="V393" s="120">
        <f t="shared" si="86"/>
        <v>150304</v>
      </c>
      <c r="W393" s="120"/>
      <c r="X393" s="120"/>
      <c r="Y393" s="120">
        <v>150304</v>
      </c>
      <c r="Z393" s="120">
        <f t="shared" si="87"/>
        <v>143058</v>
      </c>
      <c r="AA393" s="120"/>
      <c r="AB393" s="120"/>
      <c r="AC393" s="120">
        <v>143058</v>
      </c>
      <c r="AD393" s="120">
        <f t="shared" si="88"/>
        <v>0</v>
      </c>
      <c r="AE393" s="120"/>
      <c r="AF393" s="120"/>
      <c r="AG393" s="120"/>
      <c r="AH393" s="120">
        <f t="shared" si="89"/>
        <v>0</v>
      </c>
      <c r="AI393" s="120"/>
      <c r="AJ393" s="120"/>
      <c r="AK393" s="120"/>
      <c r="AL393" s="120">
        <f t="shared" si="90"/>
        <v>0</v>
      </c>
      <c r="AM393" s="120"/>
      <c r="AN393" s="120"/>
      <c r="AO393" s="120"/>
    </row>
    <row r="394" spans="1:41" s="110" customFormat="1" ht="31.5">
      <c r="A394" s="79"/>
      <c r="B394" s="273"/>
      <c r="C394" s="272" t="s">
        <v>58</v>
      </c>
      <c r="D394" s="121"/>
      <c r="E394" s="122" t="s">
        <v>132</v>
      </c>
      <c r="F394" s="123">
        <f t="shared" si="82"/>
        <v>19374471</v>
      </c>
      <c r="G394" s="123"/>
      <c r="H394" s="123"/>
      <c r="I394" s="123">
        <f>I395</f>
        <v>19374471</v>
      </c>
      <c r="J394" s="123">
        <f t="shared" si="83"/>
        <v>7053330</v>
      </c>
      <c r="K394" s="123"/>
      <c r="L394" s="123"/>
      <c r="M394" s="123">
        <f>M395</f>
        <v>7053330</v>
      </c>
      <c r="N394" s="123">
        <f t="shared" si="84"/>
        <v>2227190</v>
      </c>
      <c r="O394" s="123"/>
      <c r="P394" s="123"/>
      <c r="Q394" s="123">
        <f>Q395</f>
        <v>2227190</v>
      </c>
      <c r="R394" s="123">
        <f t="shared" si="85"/>
        <v>11787026</v>
      </c>
      <c r="S394" s="123"/>
      <c r="T394" s="123"/>
      <c r="U394" s="123">
        <f>U395</f>
        <v>11787026</v>
      </c>
      <c r="V394" s="123">
        <f t="shared" si="86"/>
        <v>8865048</v>
      </c>
      <c r="W394" s="123"/>
      <c r="X394" s="123"/>
      <c r="Y394" s="123">
        <f>Y395</f>
        <v>8865048</v>
      </c>
      <c r="Z394" s="123">
        <f t="shared" si="87"/>
        <v>6394445</v>
      </c>
      <c r="AA394" s="123"/>
      <c r="AB394" s="123"/>
      <c r="AC394" s="123">
        <f>AC395</f>
        <v>6394445</v>
      </c>
      <c r="AD394" s="123">
        <f t="shared" si="88"/>
        <v>2695474</v>
      </c>
      <c r="AE394" s="123"/>
      <c r="AF394" s="123"/>
      <c r="AG394" s="123">
        <f>AG395</f>
        <v>2695474</v>
      </c>
      <c r="AH394" s="123">
        <f t="shared" si="89"/>
        <v>10738772</v>
      </c>
      <c r="AI394" s="123"/>
      <c r="AJ394" s="123"/>
      <c r="AK394" s="123">
        <f>AK395</f>
        <v>10738772</v>
      </c>
      <c r="AL394" s="123">
        <f t="shared" si="90"/>
        <v>8271019</v>
      </c>
      <c r="AM394" s="123"/>
      <c r="AN394" s="123"/>
      <c r="AO394" s="123">
        <f>AO395</f>
        <v>8271019</v>
      </c>
    </row>
    <row r="395" spans="1:41" s="111" customFormat="1" ht="31.5">
      <c r="A395" s="61"/>
      <c r="B395" s="273"/>
      <c r="C395" s="274"/>
      <c r="D395" s="118">
        <v>431</v>
      </c>
      <c r="E395" s="119" t="s">
        <v>133</v>
      </c>
      <c r="F395" s="120">
        <f t="shared" si="82"/>
        <v>19374471</v>
      </c>
      <c r="G395" s="120"/>
      <c r="H395" s="120"/>
      <c r="I395" s="120">
        <v>19374471</v>
      </c>
      <c r="J395" s="120">
        <f t="shared" si="83"/>
        <v>7053330</v>
      </c>
      <c r="K395" s="120"/>
      <c r="L395" s="120"/>
      <c r="M395" s="120">
        <v>7053330</v>
      </c>
      <c r="N395" s="120">
        <f t="shared" si="84"/>
        <v>2227190</v>
      </c>
      <c r="O395" s="120"/>
      <c r="P395" s="120"/>
      <c r="Q395" s="120">
        <v>2227190</v>
      </c>
      <c r="R395" s="120">
        <f t="shared" si="85"/>
        <v>11787026</v>
      </c>
      <c r="S395" s="120"/>
      <c r="T395" s="120"/>
      <c r="U395" s="120">
        <v>11787026</v>
      </c>
      <c r="V395" s="120">
        <f t="shared" si="86"/>
        <v>8865048</v>
      </c>
      <c r="W395" s="120"/>
      <c r="X395" s="120"/>
      <c r="Y395" s="120">
        <v>8865048</v>
      </c>
      <c r="Z395" s="120">
        <f t="shared" si="87"/>
        <v>6394445</v>
      </c>
      <c r="AA395" s="120"/>
      <c r="AB395" s="120"/>
      <c r="AC395" s="120">
        <v>6394445</v>
      </c>
      <c r="AD395" s="85">
        <f>AE395+AF395+AG395</f>
        <v>2695474</v>
      </c>
      <c r="AE395" s="85"/>
      <c r="AF395" s="85"/>
      <c r="AG395" s="85">
        <v>2695474</v>
      </c>
      <c r="AH395" s="85">
        <v>10738772</v>
      </c>
      <c r="AI395" s="85"/>
      <c r="AJ395" s="85"/>
      <c r="AK395" s="85">
        <v>10738772</v>
      </c>
      <c r="AL395" s="85">
        <v>8271019</v>
      </c>
      <c r="AM395" s="120"/>
      <c r="AN395" s="120"/>
      <c r="AO395" s="127">
        <v>8271019</v>
      </c>
    </row>
    <row r="396" spans="1:41" s="110" customFormat="1" ht="63">
      <c r="A396" s="79"/>
      <c r="B396" s="273"/>
      <c r="C396" s="272" t="s">
        <v>134</v>
      </c>
      <c r="D396" s="121"/>
      <c r="E396" s="122" t="s">
        <v>135</v>
      </c>
      <c r="F396" s="123">
        <f t="shared" si="82"/>
        <v>6228453</v>
      </c>
      <c r="G396" s="123"/>
      <c r="H396" s="123"/>
      <c r="I396" s="123">
        <f>I397</f>
        <v>6228453</v>
      </c>
      <c r="J396" s="123">
        <f t="shared" si="83"/>
        <v>2265022</v>
      </c>
      <c r="K396" s="123"/>
      <c r="L396" s="123"/>
      <c r="M396" s="123">
        <f>M397</f>
        <v>2265022</v>
      </c>
      <c r="N396" s="123">
        <f t="shared" si="84"/>
        <v>0</v>
      </c>
      <c r="O396" s="123"/>
      <c r="P396" s="123"/>
      <c r="Q396" s="123">
        <f>Q397</f>
        <v>0</v>
      </c>
      <c r="R396" s="123">
        <f t="shared" si="85"/>
        <v>2265022</v>
      </c>
      <c r="S396" s="123"/>
      <c r="T396" s="123"/>
      <c r="U396" s="123">
        <f>U397</f>
        <v>2265022</v>
      </c>
      <c r="V396" s="123">
        <f t="shared" si="86"/>
        <v>1048447</v>
      </c>
      <c r="W396" s="123"/>
      <c r="X396" s="123"/>
      <c r="Y396" s="123">
        <f>Y397</f>
        <v>1048447</v>
      </c>
      <c r="Z396" s="123">
        <f t="shared" si="87"/>
        <v>1039220</v>
      </c>
      <c r="AA396" s="123"/>
      <c r="AB396" s="123"/>
      <c r="AC396" s="123">
        <f>AC397</f>
        <v>1039220</v>
      </c>
      <c r="AD396" s="123">
        <f t="shared" si="88"/>
        <v>0</v>
      </c>
      <c r="AE396" s="123"/>
      <c r="AF396" s="123"/>
      <c r="AG396" s="123">
        <f>AG397</f>
        <v>0</v>
      </c>
      <c r="AH396" s="123">
        <f t="shared" si="89"/>
        <v>0</v>
      </c>
      <c r="AI396" s="123"/>
      <c r="AJ396" s="123"/>
      <c r="AK396" s="123">
        <f>AK397</f>
        <v>0</v>
      </c>
      <c r="AL396" s="123">
        <f t="shared" si="90"/>
        <v>0</v>
      </c>
      <c r="AM396" s="123"/>
      <c r="AN396" s="123"/>
      <c r="AO396" s="123">
        <f>AO397</f>
        <v>0</v>
      </c>
    </row>
    <row r="397" spans="1:41" s="111" customFormat="1" ht="32.25" customHeight="1">
      <c r="A397" s="61"/>
      <c r="B397" s="274"/>
      <c r="C397" s="274"/>
      <c r="D397" s="118">
        <v>441</v>
      </c>
      <c r="E397" s="119" t="s">
        <v>136</v>
      </c>
      <c r="F397" s="120">
        <f t="shared" si="82"/>
        <v>6228453</v>
      </c>
      <c r="G397" s="120"/>
      <c r="H397" s="120"/>
      <c r="I397" s="120">
        <v>6228453</v>
      </c>
      <c r="J397" s="120">
        <f t="shared" si="83"/>
        <v>2265022</v>
      </c>
      <c r="K397" s="120"/>
      <c r="L397" s="120"/>
      <c r="M397" s="120">
        <v>2265022</v>
      </c>
      <c r="N397" s="120">
        <f t="shared" si="84"/>
        <v>0</v>
      </c>
      <c r="O397" s="120"/>
      <c r="P397" s="120"/>
      <c r="Q397" s="120"/>
      <c r="R397" s="120">
        <f t="shared" si="85"/>
        <v>2265022</v>
      </c>
      <c r="S397" s="120"/>
      <c r="T397" s="120"/>
      <c r="U397" s="120">
        <v>2265022</v>
      </c>
      <c r="V397" s="120">
        <f t="shared" si="86"/>
        <v>1048447</v>
      </c>
      <c r="W397" s="120"/>
      <c r="X397" s="120"/>
      <c r="Y397" s="120">
        <v>1048447</v>
      </c>
      <c r="Z397" s="120">
        <f t="shared" si="87"/>
        <v>1039220</v>
      </c>
      <c r="AA397" s="120"/>
      <c r="AB397" s="120"/>
      <c r="AC397" s="120">
        <v>1039220</v>
      </c>
      <c r="AD397" s="120">
        <f t="shared" si="88"/>
        <v>0</v>
      </c>
      <c r="AE397" s="120"/>
      <c r="AF397" s="120"/>
      <c r="AG397" s="120"/>
      <c r="AH397" s="120">
        <f t="shared" ref="AH397:AH460" si="96">AI397+AJ397+AK397</f>
        <v>0</v>
      </c>
      <c r="AI397" s="120"/>
      <c r="AJ397" s="120"/>
      <c r="AK397" s="120"/>
      <c r="AL397" s="120">
        <f t="shared" ref="AL397:AL460" si="97">AM397+AN397+AO397</f>
        <v>0</v>
      </c>
      <c r="AM397" s="120"/>
      <c r="AN397" s="120"/>
      <c r="AO397" s="120"/>
    </row>
    <row r="398" spans="1:41" s="116" customFormat="1" ht="31.5">
      <c r="A398" s="112"/>
      <c r="B398" s="272" t="s">
        <v>137</v>
      </c>
      <c r="C398" s="113"/>
      <c r="D398" s="114"/>
      <c r="E398" s="115" t="s">
        <v>138</v>
      </c>
      <c r="F398" s="94">
        <f t="shared" ref="F398:F461" si="98">G398+H398+I398</f>
        <v>22933205</v>
      </c>
      <c r="G398" s="94"/>
      <c r="H398" s="94"/>
      <c r="I398" s="94">
        <f>I399+I426+I449+I452+I454+I456</f>
        <v>22933205</v>
      </c>
      <c r="J398" s="94">
        <f t="shared" ref="J398:J461" si="99">K398+L398+M398</f>
        <v>21284810</v>
      </c>
      <c r="K398" s="94"/>
      <c r="L398" s="94"/>
      <c r="M398" s="94">
        <f>M399+M426+M449+M452+M454+M456</f>
        <v>21284810</v>
      </c>
      <c r="N398" s="94">
        <f t="shared" ref="N398:N461" si="100">O398+P398+Q398</f>
        <v>21284809.960000001</v>
      </c>
      <c r="O398" s="94"/>
      <c r="P398" s="94"/>
      <c r="Q398" s="94">
        <f>Q399+Q426+Q449+Q452+Q454+Q456</f>
        <v>21284809.960000001</v>
      </c>
      <c r="R398" s="94">
        <f t="shared" ref="R398:R461" si="101">S398+T398+U398</f>
        <v>25084588</v>
      </c>
      <c r="S398" s="94"/>
      <c r="T398" s="94"/>
      <c r="U398" s="94">
        <f>U399+U426+U449+U452+U454+U456</f>
        <v>25084588</v>
      </c>
      <c r="V398" s="94">
        <f t="shared" ref="V398:V461" si="102">W398+X398+Y398</f>
        <v>25114167</v>
      </c>
      <c r="W398" s="94"/>
      <c r="X398" s="94"/>
      <c r="Y398" s="94">
        <f>Y399+Y426+Y449+Y452+Y454+Y456</f>
        <v>25114167</v>
      </c>
      <c r="Z398" s="94">
        <f t="shared" ref="Z398:Z461" si="103">AA398+AB398+AC398</f>
        <v>25089216</v>
      </c>
      <c r="AA398" s="94"/>
      <c r="AB398" s="94"/>
      <c r="AC398" s="94">
        <f>AC399+AC426+AC449+AC452+AC454+AC456</f>
        <v>25089216</v>
      </c>
      <c r="AD398" s="94">
        <f t="shared" ref="AD398:AD461" si="104">AE398+AF398+AG398</f>
        <v>1904955</v>
      </c>
      <c r="AE398" s="94"/>
      <c r="AF398" s="94"/>
      <c r="AG398" s="94">
        <f>AG399+AG426+AG449+AG452+AG454+AG456</f>
        <v>1904955</v>
      </c>
      <c r="AH398" s="94">
        <f t="shared" si="96"/>
        <v>2639728</v>
      </c>
      <c r="AI398" s="94"/>
      <c r="AJ398" s="94"/>
      <c r="AK398" s="94">
        <f>AK399+AK426+AK449+AK452+AK454+AK456</f>
        <v>2639728</v>
      </c>
      <c r="AL398" s="94">
        <f t="shared" si="97"/>
        <v>2492969</v>
      </c>
      <c r="AM398" s="94"/>
      <c r="AN398" s="94"/>
      <c r="AO398" s="94">
        <f>AO399+AO426+AO449+AO452+AO454+AO456</f>
        <v>2492969</v>
      </c>
    </row>
    <row r="399" spans="1:41" s="110" customFormat="1" ht="31.5">
      <c r="A399" s="79"/>
      <c r="B399" s="273"/>
      <c r="C399" s="272" t="s">
        <v>118</v>
      </c>
      <c r="D399" s="121"/>
      <c r="E399" s="122" t="s">
        <v>139</v>
      </c>
      <c r="F399" s="123">
        <f t="shared" si="98"/>
        <v>10694389</v>
      </c>
      <c r="G399" s="123"/>
      <c r="H399" s="123"/>
      <c r="I399" s="123">
        <f>SUM(I400:I425)</f>
        <v>10694389</v>
      </c>
      <c r="J399" s="123">
        <f t="shared" si="99"/>
        <v>9795945</v>
      </c>
      <c r="K399" s="123"/>
      <c r="L399" s="123"/>
      <c r="M399" s="123">
        <f>SUM(M400:M425)</f>
        <v>9795945</v>
      </c>
      <c r="N399" s="123">
        <f t="shared" si="100"/>
        <v>9795945</v>
      </c>
      <c r="O399" s="123"/>
      <c r="P399" s="123"/>
      <c r="Q399" s="123">
        <f>SUM(Q400:Q425)</f>
        <v>9795945</v>
      </c>
      <c r="R399" s="123">
        <f t="shared" si="101"/>
        <v>12466642</v>
      </c>
      <c r="S399" s="123"/>
      <c r="T399" s="123"/>
      <c r="U399" s="123">
        <f>SUM(U400:U425)</f>
        <v>12466642</v>
      </c>
      <c r="V399" s="123">
        <f t="shared" si="102"/>
        <v>12476064</v>
      </c>
      <c r="W399" s="123"/>
      <c r="X399" s="123"/>
      <c r="Y399" s="123">
        <f>SUM(Y400:Y425)</f>
        <v>12476064</v>
      </c>
      <c r="Z399" s="123">
        <f t="shared" si="103"/>
        <v>12539124</v>
      </c>
      <c r="AA399" s="123"/>
      <c r="AB399" s="123"/>
      <c r="AC399" s="123">
        <f>SUM(AC400:AC425)</f>
        <v>12539124</v>
      </c>
      <c r="AD399" s="123">
        <f t="shared" si="104"/>
        <v>0</v>
      </c>
      <c r="AE399" s="123"/>
      <c r="AF399" s="123"/>
      <c r="AG399" s="123">
        <f>SUM(AG400:AG425)</f>
        <v>0</v>
      </c>
      <c r="AH399" s="123">
        <f t="shared" si="96"/>
        <v>0</v>
      </c>
      <c r="AI399" s="123"/>
      <c r="AJ399" s="123"/>
      <c r="AK399" s="123">
        <f>SUM(AK400:AK425)</f>
        <v>0</v>
      </c>
      <c r="AL399" s="123">
        <f t="shared" si="97"/>
        <v>0</v>
      </c>
      <c r="AM399" s="123"/>
      <c r="AN399" s="123"/>
      <c r="AO399" s="123">
        <f>SUM(AO400:AO425)</f>
        <v>0</v>
      </c>
    </row>
    <row r="400" spans="1:41" s="111" customFormat="1" ht="15.75" hidden="1">
      <c r="A400" s="61"/>
      <c r="B400" s="273"/>
      <c r="C400" s="273"/>
      <c r="D400" s="118">
        <v>111</v>
      </c>
      <c r="E400" s="128" t="s">
        <v>55</v>
      </c>
      <c r="F400" s="120">
        <f t="shared" si="98"/>
        <v>4723558</v>
      </c>
      <c r="G400" s="120"/>
      <c r="H400" s="120"/>
      <c r="I400" s="120">
        <v>4723558</v>
      </c>
      <c r="J400" s="120">
        <f t="shared" si="99"/>
        <v>3918924</v>
      </c>
      <c r="K400" s="120"/>
      <c r="L400" s="120"/>
      <c r="M400" s="120">
        <v>3918924</v>
      </c>
      <c r="N400" s="120">
        <f t="shared" si="100"/>
        <v>3921444</v>
      </c>
      <c r="O400" s="120"/>
      <c r="P400" s="120"/>
      <c r="Q400" s="120">
        <v>3921444</v>
      </c>
      <c r="R400" s="120">
        <f t="shared" si="101"/>
        <v>5057162</v>
      </c>
      <c r="S400" s="120"/>
      <c r="T400" s="120"/>
      <c r="U400" s="120">
        <v>5057162</v>
      </c>
      <c r="V400" s="120">
        <f t="shared" si="102"/>
        <v>5062936</v>
      </c>
      <c r="W400" s="120"/>
      <c r="X400" s="120"/>
      <c r="Y400" s="120">
        <v>5062936</v>
      </c>
      <c r="Z400" s="120">
        <f t="shared" si="103"/>
        <v>5065275</v>
      </c>
      <c r="AA400" s="120"/>
      <c r="AB400" s="120"/>
      <c r="AC400" s="120">
        <v>5065275</v>
      </c>
      <c r="AD400" s="120">
        <f t="shared" si="104"/>
        <v>0</v>
      </c>
      <c r="AE400" s="120"/>
      <c r="AF400" s="120"/>
      <c r="AG400" s="120"/>
      <c r="AH400" s="120">
        <f t="shared" si="96"/>
        <v>0</v>
      </c>
      <c r="AI400" s="120"/>
      <c r="AJ400" s="120"/>
      <c r="AK400" s="120"/>
      <c r="AL400" s="120">
        <f t="shared" si="97"/>
        <v>0</v>
      </c>
      <c r="AM400" s="120"/>
      <c r="AN400" s="120"/>
      <c r="AO400" s="120"/>
    </row>
    <row r="401" spans="1:41" s="111" customFormat="1" ht="15.75" hidden="1">
      <c r="A401" s="61"/>
      <c r="B401" s="273"/>
      <c r="C401" s="273"/>
      <c r="D401" s="118">
        <v>112</v>
      </c>
      <c r="E401" s="128" t="s">
        <v>140</v>
      </c>
      <c r="F401" s="120">
        <f t="shared" si="98"/>
        <v>0</v>
      </c>
      <c r="G401" s="120"/>
      <c r="H401" s="120"/>
      <c r="I401" s="120">
        <v>0</v>
      </c>
      <c r="J401" s="120">
        <f t="shared" si="99"/>
        <v>0</v>
      </c>
      <c r="K401" s="120"/>
      <c r="L401" s="120"/>
      <c r="M401" s="120">
        <v>0</v>
      </c>
      <c r="N401" s="120">
        <f t="shared" si="100"/>
        <v>0</v>
      </c>
      <c r="O401" s="120"/>
      <c r="P401" s="120"/>
      <c r="Q401" s="120">
        <v>0</v>
      </c>
      <c r="R401" s="120">
        <f t="shared" si="101"/>
        <v>0</v>
      </c>
      <c r="S401" s="120"/>
      <c r="T401" s="120"/>
      <c r="U401" s="120">
        <v>0</v>
      </c>
      <c r="V401" s="120">
        <f t="shared" si="102"/>
        <v>0</v>
      </c>
      <c r="W401" s="120"/>
      <c r="X401" s="120"/>
      <c r="Y401" s="120">
        <v>0</v>
      </c>
      <c r="Z401" s="120">
        <f t="shared" si="103"/>
        <v>0</v>
      </c>
      <c r="AA401" s="120"/>
      <c r="AB401" s="120"/>
      <c r="AC401" s="120">
        <v>0</v>
      </c>
      <c r="AD401" s="120">
        <f t="shared" si="104"/>
        <v>0</v>
      </c>
      <c r="AE401" s="120"/>
      <c r="AF401" s="120"/>
      <c r="AG401" s="120"/>
      <c r="AH401" s="120">
        <f t="shared" si="96"/>
        <v>0</v>
      </c>
      <c r="AI401" s="120"/>
      <c r="AJ401" s="120"/>
      <c r="AK401" s="120"/>
      <c r="AL401" s="120">
        <f t="shared" si="97"/>
        <v>0</v>
      </c>
      <c r="AM401" s="120"/>
      <c r="AN401" s="120"/>
      <c r="AO401" s="120"/>
    </row>
    <row r="402" spans="1:41" s="111" customFormat="1" ht="15.75" hidden="1">
      <c r="A402" s="61"/>
      <c r="B402" s="273"/>
      <c r="C402" s="273"/>
      <c r="D402" s="118">
        <v>113</v>
      </c>
      <c r="E402" s="128" t="s">
        <v>141</v>
      </c>
      <c r="F402" s="120">
        <f t="shared" si="98"/>
        <v>276305</v>
      </c>
      <c r="G402" s="120"/>
      <c r="H402" s="120"/>
      <c r="I402" s="120">
        <v>276305</v>
      </c>
      <c r="J402" s="120">
        <f t="shared" si="99"/>
        <v>242053</v>
      </c>
      <c r="K402" s="120"/>
      <c r="L402" s="120"/>
      <c r="M402" s="120">
        <v>242053</v>
      </c>
      <c r="N402" s="120">
        <f t="shared" si="100"/>
        <v>242161</v>
      </c>
      <c r="O402" s="120"/>
      <c r="P402" s="120"/>
      <c r="Q402" s="120">
        <v>242161</v>
      </c>
      <c r="R402" s="120">
        <f t="shared" si="101"/>
        <v>292608</v>
      </c>
      <c r="S402" s="120"/>
      <c r="T402" s="120"/>
      <c r="U402" s="120">
        <v>292608</v>
      </c>
      <c r="V402" s="120">
        <f t="shared" si="102"/>
        <v>292894</v>
      </c>
      <c r="W402" s="120"/>
      <c r="X402" s="120"/>
      <c r="Y402" s="120">
        <v>292894</v>
      </c>
      <c r="Z402" s="120">
        <f t="shared" si="103"/>
        <v>292936</v>
      </c>
      <c r="AA402" s="120"/>
      <c r="AB402" s="120"/>
      <c r="AC402" s="120">
        <v>292936</v>
      </c>
      <c r="AD402" s="120">
        <f t="shared" si="104"/>
        <v>0</v>
      </c>
      <c r="AE402" s="120"/>
      <c r="AF402" s="120"/>
      <c r="AG402" s="120"/>
      <c r="AH402" s="120">
        <f t="shared" si="96"/>
        <v>0</v>
      </c>
      <c r="AI402" s="120"/>
      <c r="AJ402" s="120"/>
      <c r="AK402" s="120"/>
      <c r="AL402" s="120">
        <f t="shared" si="97"/>
        <v>0</v>
      </c>
      <c r="AM402" s="120"/>
      <c r="AN402" s="120"/>
      <c r="AO402" s="120"/>
    </row>
    <row r="403" spans="1:41" s="111" customFormat="1" ht="15.75" hidden="1">
      <c r="A403" s="61"/>
      <c r="B403" s="273"/>
      <c r="C403" s="273"/>
      <c r="D403" s="118">
        <v>116</v>
      </c>
      <c r="E403" s="129" t="s">
        <v>120</v>
      </c>
      <c r="F403" s="120">
        <f t="shared" si="98"/>
        <v>0</v>
      </c>
      <c r="G403" s="120"/>
      <c r="H403" s="120"/>
      <c r="I403" s="120"/>
      <c r="J403" s="120">
        <f t="shared" si="99"/>
        <v>0</v>
      </c>
      <c r="K403" s="120"/>
      <c r="L403" s="120"/>
      <c r="M403" s="120"/>
      <c r="N403" s="120">
        <f t="shared" si="100"/>
        <v>0</v>
      </c>
      <c r="O403" s="120"/>
      <c r="P403" s="120"/>
      <c r="Q403" s="120"/>
      <c r="R403" s="120">
        <f t="shared" si="101"/>
        <v>249071</v>
      </c>
      <c r="S403" s="120"/>
      <c r="T403" s="120"/>
      <c r="U403" s="120">
        <v>249071</v>
      </c>
      <c r="V403" s="120">
        <f t="shared" si="102"/>
        <v>249268</v>
      </c>
      <c r="W403" s="120"/>
      <c r="X403" s="120"/>
      <c r="Y403" s="120">
        <v>249268</v>
      </c>
      <c r="Z403" s="120">
        <f t="shared" si="103"/>
        <v>249327</v>
      </c>
      <c r="AA403" s="120"/>
      <c r="AB403" s="120"/>
      <c r="AC403" s="120">
        <v>249327</v>
      </c>
      <c r="AD403" s="120">
        <f t="shared" si="104"/>
        <v>0</v>
      </c>
      <c r="AE403" s="120"/>
      <c r="AF403" s="120"/>
      <c r="AG403" s="120"/>
      <c r="AH403" s="120">
        <f t="shared" si="96"/>
        <v>0</v>
      </c>
      <c r="AI403" s="120"/>
      <c r="AJ403" s="120"/>
      <c r="AK403" s="120"/>
      <c r="AL403" s="120">
        <f t="shared" si="97"/>
        <v>0</v>
      </c>
      <c r="AM403" s="120"/>
      <c r="AN403" s="120"/>
      <c r="AO403" s="120"/>
    </row>
    <row r="404" spans="1:41" s="111" customFormat="1" ht="15.75" hidden="1">
      <c r="A404" s="61"/>
      <c r="B404" s="273"/>
      <c r="C404" s="273"/>
      <c r="D404" s="118">
        <v>121</v>
      </c>
      <c r="E404" s="128" t="s">
        <v>62</v>
      </c>
      <c r="F404" s="120">
        <f t="shared" si="98"/>
        <v>251332</v>
      </c>
      <c r="G404" s="120"/>
      <c r="H404" s="120"/>
      <c r="I404" s="120">
        <v>251332</v>
      </c>
      <c r="J404" s="120">
        <f t="shared" si="99"/>
        <v>209064</v>
      </c>
      <c r="K404" s="120"/>
      <c r="L404" s="120"/>
      <c r="M404" s="120">
        <v>209064</v>
      </c>
      <c r="N404" s="120">
        <f t="shared" si="100"/>
        <v>207836</v>
      </c>
      <c r="O404" s="120"/>
      <c r="P404" s="120"/>
      <c r="Q404" s="120">
        <v>207836</v>
      </c>
      <c r="R404" s="120">
        <f t="shared" si="101"/>
        <v>265395</v>
      </c>
      <c r="S404" s="120"/>
      <c r="T404" s="120"/>
      <c r="U404" s="120">
        <v>265395</v>
      </c>
      <c r="V404" s="120">
        <f t="shared" si="102"/>
        <v>262625</v>
      </c>
      <c r="W404" s="120"/>
      <c r="X404" s="120"/>
      <c r="Y404" s="120">
        <v>262625</v>
      </c>
      <c r="Z404" s="120">
        <f t="shared" si="103"/>
        <v>262762</v>
      </c>
      <c r="AA404" s="120"/>
      <c r="AB404" s="120"/>
      <c r="AC404" s="120">
        <v>262762</v>
      </c>
      <c r="AD404" s="120">
        <f t="shared" si="104"/>
        <v>0</v>
      </c>
      <c r="AE404" s="120"/>
      <c r="AF404" s="120"/>
      <c r="AG404" s="120"/>
      <c r="AH404" s="120">
        <f t="shared" si="96"/>
        <v>0</v>
      </c>
      <c r="AI404" s="120"/>
      <c r="AJ404" s="120"/>
      <c r="AK404" s="120"/>
      <c r="AL404" s="120">
        <f t="shared" si="97"/>
        <v>0</v>
      </c>
      <c r="AM404" s="120"/>
      <c r="AN404" s="120"/>
      <c r="AO404" s="120"/>
    </row>
    <row r="405" spans="1:41" s="111" customFormat="1" ht="31.5" hidden="1">
      <c r="A405" s="61"/>
      <c r="B405" s="273"/>
      <c r="C405" s="273"/>
      <c r="D405" s="118">
        <v>122</v>
      </c>
      <c r="E405" s="129" t="s">
        <v>64</v>
      </c>
      <c r="F405" s="120">
        <f t="shared" si="98"/>
        <v>146246</v>
      </c>
      <c r="G405" s="120"/>
      <c r="H405" s="120"/>
      <c r="I405" s="120">
        <v>146246</v>
      </c>
      <c r="J405" s="120">
        <f t="shared" si="99"/>
        <v>122154</v>
      </c>
      <c r="K405" s="120"/>
      <c r="L405" s="120"/>
      <c r="M405" s="120">
        <v>122154</v>
      </c>
      <c r="N405" s="120">
        <f t="shared" si="100"/>
        <v>121439</v>
      </c>
      <c r="O405" s="120"/>
      <c r="P405" s="120"/>
      <c r="Q405" s="120">
        <v>121439</v>
      </c>
      <c r="R405" s="120">
        <f t="shared" si="101"/>
        <v>154830</v>
      </c>
      <c r="S405" s="120"/>
      <c r="T405" s="120"/>
      <c r="U405" s="120">
        <v>154830</v>
      </c>
      <c r="V405" s="120">
        <f t="shared" si="102"/>
        <v>153199</v>
      </c>
      <c r="W405" s="120"/>
      <c r="X405" s="120"/>
      <c r="Y405" s="120">
        <v>153199</v>
      </c>
      <c r="Z405" s="120">
        <f t="shared" si="103"/>
        <v>153279</v>
      </c>
      <c r="AA405" s="120"/>
      <c r="AB405" s="120"/>
      <c r="AC405" s="120">
        <v>153279</v>
      </c>
      <c r="AD405" s="120">
        <f t="shared" si="104"/>
        <v>0</v>
      </c>
      <c r="AE405" s="120"/>
      <c r="AF405" s="120"/>
      <c r="AG405" s="120"/>
      <c r="AH405" s="120">
        <f t="shared" si="96"/>
        <v>0</v>
      </c>
      <c r="AI405" s="120"/>
      <c r="AJ405" s="120"/>
      <c r="AK405" s="120"/>
      <c r="AL405" s="120">
        <f t="shared" si="97"/>
        <v>0</v>
      </c>
      <c r="AM405" s="120"/>
      <c r="AN405" s="120"/>
      <c r="AO405" s="120"/>
    </row>
    <row r="406" spans="1:41" s="111" customFormat="1" ht="15.75" hidden="1">
      <c r="A406" s="61"/>
      <c r="B406" s="273"/>
      <c r="C406" s="273"/>
      <c r="D406" s="118">
        <v>123</v>
      </c>
      <c r="E406" s="129" t="s">
        <v>142</v>
      </c>
      <c r="F406" s="120">
        <f t="shared" si="98"/>
        <v>20332</v>
      </c>
      <c r="G406" s="120"/>
      <c r="H406" s="120"/>
      <c r="I406" s="120">
        <v>20332</v>
      </c>
      <c r="J406" s="120">
        <f t="shared" si="99"/>
        <v>20704</v>
      </c>
      <c r="K406" s="120"/>
      <c r="L406" s="120"/>
      <c r="M406" s="120">
        <v>20704</v>
      </c>
      <c r="N406" s="120">
        <f t="shared" si="100"/>
        <v>21094</v>
      </c>
      <c r="O406" s="120"/>
      <c r="P406" s="120"/>
      <c r="Q406" s="120">
        <v>21094</v>
      </c>
      <c r="R406" s="120">
        <f t="shared" si="101"/>
        <v>21489</v>
      </c>
      <c r="S406" s="120"/>
      <c r="T406" s="120"/>
      <c r="U406" s="120">
        <v>21489</v>
      </c>
      <c r="V406" s="120">
        <f t="shared" si="102"/>
        <v>21922</v>
      </c>
      <c r="W406" s="120"/>
      <c r="X406" s="120"/>
      <c r="Y406" s="120">
        <v>21922</v>
      </c>
      <c r="Z406" s="120">
        <f t="shared" si="103"/>
        <v>22364</v>
      </c>
      <c r="AA406" s="120"/>
      <c r="AB406" s="120"/>
      <c r="AC406" s="120">
        <v>22364</v>
      </c>
      <c r="AD406" s="120">
        <f t="shared" si="104"/>
        <v>0</v>
      </c>
      <c r="AE406" s="120"/>
      <c r="AF406" s="120"/>
      <c r="AG406" s="120"/>
      <c r="AH406" s="120">
        <f t="shared" si="96"/>
        <v>0</v>
      </c>
      <c r="AI406" s="120"/>
      <c r="AJ406" s="120"/>
      <c r="AK406" s="120"/>
      <c r="AL406" s="120">
        <f t="shared" si="97"/>
        <v>0</v>
      </c>
      <c r="AM406" s="120"/>
      <c r="AN406" s="120"/>
      <c r="AO406" s="120"/>
    </row>
    <row r="407" spans="1:41" s="111" customFormat="1" ht="31.5" hidden="1">
      <c r="A407" s="61"/>
      <c r="B407" s="273"/>
      <c r="C407" s="273"/>
      <c r="D407" s="118">
        <v>124</v>
      </c>
      <c r="E407" s="129" t="s">
        <v>68</v>
      </c>
      <c r="F407" s="120">
        <f t="shared" si="98"/>
        <v>71385</v>
      </c>
      <c r="G407" s="120"/>
      <c r="H407" s="120"/>
      <c r="I407" s="120">
        <v>71385</v>
      </c>
      <c r="J407" s="120">
        <f t="shared" si="99"/>
        <v>76489</v>
      </c>
      <c r="K407" s="120"/>
      <c r="L407" s="120"/>
      <c r="M407" s="120">
        <v>76489</v>
      </c>
      <c r="N407" s="120">
        <f t="shared" si="100"/>
        <v>76540</v>
      </c>
      <c r="O407" s="120"/>
      <c r="P407" s="120"/>
      <c r="Q407" s="120">
        <v>76540</v>
      </c>
      <c r="R407" s="120">
        <f t="shared" si="101"/>
        <v>98758</v>
      </c>
      <c r="S407" s="120"/>
      <c r="T407" s="120"/>
      <c r="U407" s="120">
        <v>98758</v>
      </c>
      <c r="V407" s="120">
        <f t="shared" si="102"/>
        <v>98871</v>
      </c>
      <c r="W407" s="120"/>
      <c r="X407" s="120"/>
      <c r="Y407" s="120">
        <v>98871</v>
      </c>
      <c r="Z407" s="120">
        <f t="shared" si="103"/>
        <v>137036</v>
      </c>
      <c r="AA407" s="120"/>
      <c r="AB407" s="120"/>
      <c r="AC407" s="120">
        <v>137036</v>
      </c>
      <c r="AD407" s="120">
        <f t="shared" si="104"/>
        <v>0</v>
      </c>
      <c r="AE407" s="120"/>
      <c r="AF407" s="120"/>
      <c r="AG407" s="120"/>
      <c r="AH407" s="120">
        <f t="shared" si="96"/>
        <v>0</v>
      </c>
      <c r="AI407" s="120"/>
      <c r="AJ407" s="120"/>
      <c r="AK407" s="120"/>
      <c r="AL407" s="120">
        <f t="shared" si="97"/>
        <v>0</v>
      </c>
      <c r="AM407" s="120"/>
      <c r="AN407" s="120"/>
      <c r="AO407" s="120"/>
    </row>
    <row r="408" spans="1:41" s="111" customFormat="1" ht="15.75" hidden="1">
      <c r="A408" s="61"/>
      <c r="B408" s="273"/>
      <c r="C408" s="273"/>
      <c r="D408" s="118">
        <v>131</v>
      </c>
      <c r="E408" s="129" t="s">
        <v>27</v>
      </c>
      <c r="F408" s="120">
        <f t="shared" si="98"/>
        <v>3115291</v>
      </c>
      <c r="G408" s="120"/>
      <c r="H408" s="120"/>
      <c r="I408" s="120">
        <v>3115291</v>
      </c>
      <c r="J408" s="120">
        <f t="shared" si="99"/>
        <v>3144851</v>
      </c>
      <c r="K408" s="120"/>
      <c r="L408" s="120"/>
      <c r="M408" s="120">
        <v>3144851</v>
      </c>
      <c r="N408" s="120">
        <f t="shared" si="100"/>
        <v>3145844</v>
      </c>
      <c r="O408" s="120"/>
      <c r="P408" s="120"/>
      <c r="Q408" s="120">
        <v>3145844</v>
      </c>
      <c r="R408" s="120">
        <f t="shared" si="101"/>
        <v>4095519</v>
      </c>
      <c r="S408" s="120"/>
      <c r="T408" s="120"/>
      <c r="U408" s="120">
        <v>4095519</v>
      </c>
      <c r="V408" s="120">
        <f t="shared" si="102"/>
        <v>4098481</v>
      </c>
      <c r="W408" s="120"/>
      <c r="X408" s="120"/>
      <c r="Y408" s="120">
        <v>4098481</v>
      </c>
      <c r="Z408" s="120">
        <f t="shared" si="103"/>
        <v>4101486</v>
      </c>
      <c r="AA408" s="120"/>
      <c r="AB408" s="120"/>
      <c r="AC408" s="120">
        <v>4101486</v>
      </c>
      <c r="AD408" s="120">
        <f t="shared" si="104"/>
        <v>0</v>
      </c>
      <c r="AE408" s="120"/>
      <c r="AF408" s="120"/>
      <c r="AG408" s="120"/>
      <c r="AH408" s="120">
        <f t="shared" si="96"/>
        <v>0</v>
      </c>
      <c r="AI408" s="120"/>
      <c r="AJ408" s="120"/>
      <c r="AK408" s="120"/>
      <c r="AL408" s="120">
        <f t="shared" si="97"/>
        <v>0</v>
      </c>
      <c r="AM408" s="120"/>
      <c r="AN408" s="120"/>
      <c r="AO408" s="120"/>
    </row>
    <row r="409" spans="1:41" s="111" customFormat="1" ht="15.75" hidden="1">
      <c r="A409" s="61"/>
      <c r="B409" s="273"/>
      <c r="C409" s="273"/>
      <c r="D409" s="118">
        <v>135</v>
      </c>
      <c r="E409" s="129" t="s">
        <v>28</v>
      </c>
      <c r="F409" s="120">
        <f t="shared" si="98"/>
        <v>317414</v>
      </c>
      <c r="G409" s="120"/>
      <c r="H409" s="120"/>
      <c r="I409" s="120">
        <v>317414</v>
      </c>
      <c r="J409" s="120">
        <f t="shared" si="99"/>
        <v>374158</v>
      </c>
      <c r="K409" s="120"/>
      <c r="L409" s="120"/>
      <c r="M409" s="120">
        <v>374158</v>
      </c>
      <c r="N409" s="120">
        <f t="shared" si="100"/>
        <v>374350</v>
      </c>
      <c r="O409" s="120"/>
      <c r="P409" s="120"/>
      <c r="Q409" s="120">
        <v>374350</v>
      </c>
      <c r="R409" s="120">
        <f t="shared" si="101"/>
        <v>529118</v>
      </c>
      <c r="S409" s="120"/>
      <c r="T409" s="120"/>
      <c r="U409" s="120">
        <v>529118</v>
      </c>
      <c r="V409" s="120">
        <f t="shared" si="102"/>
        <v>527557</v>
      </c>
      <c r="W409" s="120"/>
      <c r="X409" s="120"/>
      <c r="Y409" s="120">
        <v>527557</v>
      </c>
      <c r="Z409" s="120">
        <f t="shared" si="103"/>
        <v>539337</v>
      </c>
      <c r="AA409" s="120"/>
      <c r="AB409" s="120"/>
      <c r="AC409" s="120">
        <v>539337</v>
      </c>
      <c r="AD409" s="120">
        <f t="shared" si="104"/>
        <v>0</v>
      </c>
      <c r="AE409" s="120"/>
      <c r="AF409" s="120"/>
      <c r="AG409" s="120"/>
      <c r="AH409" s="120">
        <f t="shared" si="96"/>
        <v>0</v>
      </c>
      <c r="AI409" s="120"/>
      <c r="AJ409" s="120"/>
      <c r="AK409" s="120"/>
      <c r="AL409" s="120">
        <f t="shared" si="97"/>
        <v>0</v>
      </c>
      <c r="AM409" s="120"/>
      <c r="AN409" s="120"/>
      <c r="AO409" s="120"/>
    </row>
    <row r="410" spans="1:41" s="111" customFormat="1" ht="31.5" hidden="1">
      <c r="A410" s="61"/>
      <c r="B410" s="273"/>
      <c r="C410" s="273"/>
      <c r="D410" s="118">
        <v>136</v>
      </c>
      <c r="E410" s="129" t="s">
        <v>30</v>
      </c>
      <c r="F410" s="120">
        <f t="shared" si="98"/>
        <v>4616</v>
      </c>
      <c r="G410" s="120"/>
      <c r="H410" s="120"/>
      <c r="I410" s="120">
        <v>4616</v>
      </c>
      <c r="J410" s="120">
        <f t="shared" si="99"/>
        <v>6449</v>
      </c>
      <c r="K410" s="120"/>
      <c r="L410" s="120"/>
      <c r="M410" s="120">
        <v>6449</v>
      </c>
      <c r="N410" s="120">
        <f t="shared" si="100"/>
        <v>6519</v>
      </c>
      <c r="O410" s="120"/>
      <c r="P410" s="120"/>
      <c r="Q410" s="120">
        <v>6519</v>
      </c>
      <c r="R410" s="120">
        <f t="shared" si="101"/>
        <v>6806</v>
      </c>
      <c r="S410" s="120"/>
      <c r="T410" s="120"/>
      <c r="U410" s="120">
        <v>6806</v>
      </c>
      <c r="V410" s="120">
        <f t="shared" si="102"/>
        <v>6988</v>
      </c>
      <c r="W410" s="120"/>
      <c r="X410" s="120"/>
      <c r="Y410" s="120">
        <v>6988</v>
      </c>
      <c r="Z410" s="120">
        <f t="shared" si="103"/>
        <v>7543</v>
      </c>
      <c r="AA410" s="120"/>
      <c r="AB410" s="120"/>
      <c r="AC410" s="120">
        <v>7543</v>
      </c>
      <c r="AD410" s="120">
        <f t="shared" si="104"/>
        <v>0</v>
      </c>
      <c r="AE410" s="120"/>
      <c r="AF410" s="120"/>
      <c r="AG410" s="120"/>
      <c r="AH410" s="120">
        <f t="shared" si="96"/>
        <v>0</v>
      </c>
      <c r="AI410" s="120"/>
      <c r="AJ410" s="120"/>
      <c r="AK410" s="120"/>
      <c r="AL410" s="120">
        <f t="shared" si="97"/>
        <v>0</v>
      </c>
      <c r="AM410" s="120"/>
      <c r="AN410" s="120"/>
      <c r="AO410" s="120"/>
    </row>
    <row r="411" spans="1:41" s="111" customFormat="1" ht="15.75" hidden="1">
      <c r="A411" s="61"/>
      <c r="B411" s="273"/>
      <c r="C411" s="273"/>
      <c r="D411" s="118">
        <v>141</v>
      </c>
      <c r="E411" s="128" t="s">
        <v>70</v>
      </c>
      <c r="F411" s="120">
        <f t="shared" si="98"/>
        <v>49828</v>
      </c>
      <c r="G411" s="120"/>
      <c r="H411" s="120"/>
      <c r="I411" s="120">
        <v>49828</v>
      </c>
      <c r="J411" s="120">
        <f t="shared" si="99"/>
        <v>51010</v>
      </c>
      <c r="K411" s="120"/>
      <c r="L411" s="120"/>
      <c r="M411" s="120">
        <v>51010</v>
      </c>
      <c r="N411" s="120">
        <f t="shared" si="100"/>
        <v>50878</v>
      </c>
      <c r="O411" s="120"/>
      <c r="P411" s="120"/>
      <c r="Q411" s="120">
        <v>50878</v>
      </c>
      <c r="R411" s="120">
        <f t="shared" si="101"/>
        <v>54201</v>
      </c>
      <c r="S411" s="120"/>
      <c r="T411" s="120"/>
      <c r="U411" s="120">
        <v>54201</v>
      </c>
      <c r="V411" s="120">
        <f t="shared" si="102"/>
        <v>54235</v>
      </c>
      <c r="W411" s="120"/>
      <c r="X411" s="120"/>
      <c r="Y411" s="120">
        <v>54235</v>
      </c>
      <c r="Z411" s="120">
        <f t="shared" si="103"/>
        <v>54936</v>
      </c>
      <c r="AA411" s="120"/>
      <c r="AB411" s="120"/>
      <c r="AC411" s="120">
        <v>54936</v>
      </c>
      <c r="AD411" s="120">
        <f t="shared" si="104"/>
        <v>0</v>
      </c>
      <c r="AE411" s="120"/>
      <c r="AF411" s="120"/>
      <c r="AG411" s="120"/>
      <c r="AH411" s="120">
        <f t="shared" si="96"/>
        <v>0</v>
      </c>
      <c r="AI411" s="120"/>
      <c r="AJ411" s="120"/>
      <c r="AK411" s="120"/>
      <c r="AL411" s="120">
        <f t="shared" si="97"/>
        <v>0</v>
      </c>
      <c r="AM411" s="120"/>
      <c r="AN411" s="120"/>
      <c r="AO411" s="120"/>
    </row>
    <row r="412" spans="1:41" s="111" customFormat="1" ht="31.5" hidden="1">
      <c r="A412" s="130"/>
      <c r="B412" s="273"/>
      <c r="C412" s="273"/>
      <c r="D412" s="118">
        <v>142</v>
      </c>
      <c r="E412" s="129" t="s">
        <v>72</v>
      </c>
      <c r="F412" s="120">
        <f t="shared" si="98"/>
        <v>5136</v>
      </c>
      <c r="G412" s="120"/>
      <c r="H412" s="120"/>
      <c r="I412" s="120">
        <v>5136</v>
      </c>
      <c r="J412" s="120">
        <f t="shared" si="99"/>
        <v>5224</v>
      </c>
      <c r="K412" s="120"/>
      <c r="L412" s="120"/>
      <c r="M412" s="120">
        <v>5224</v>
      </c>
      <c r="N412" s="120">
        <f t="shared" si="100"/>
        <v>5252</v>
      </c>
      <c r="O412" s="120"/>
      <c r="P412" s="120"/>
      <c r="Q412" s="120">
        <v>5252</v>
      </c>
      <c r="R412" s="120">
        <f t="shared" si="101"/>
        <v>4421</v>
      </c>
      <c r="S412" s="120"/>
      <c r="T412" s="120"/>
      <c r="U412" s="120">
        <v>4421</v>
      </c>
      <c r="V412" s="120">
        <f t="shared" si="102"/>
        <v>5581</v>
      </c>
      <c r="W412" s="120"/>
      <c r="X412" s="120"/>
      <c r="Y412" s="120">
        <v>5581</v>
      </c>
      <c r="Z412" s="120">
        <f t="shared" si="103"/>
        <v>5591</v>
      </c>
      <c r="AA412" s="120"/>
      <c r="AB412" s="120"/>
      <c r="AC412" s="120">
        <v>5591</v>
      </c>
      <c r="AD412" s="120">
        <f t="shared" si="104"/>
        <v>0</v>
      </c>
      <c r="AE412" s="120"/>
      <c r="AF412" s="120"/>
      <c r="AG412" s="120"/>
      <c r="AH412" s="120">
        <f t="shared" si="96"/>
        <v>0</v>
      </c>
      <c r="AI412" s="120"/>
      <c r="AJ412" s="120"/>
      <c r="AK412" s="120"/>
      <c r="AL412" s="120">
        <f t="shared" si="97"/>
        <v>0</v>
      </c>
      <c r="AM412" s="120"/>
      <c r="AN412" s="120"/>
      <c r="AO412" s="120"/>
    </row>
    <row r="413" spans="1:41" s="111" customFormat="1" ht="47.25" hidden="1">
      <c r="A413" s="130"/>
      <c r="B413" s="273"/>
      <c r="C413" s="273"/>
      <c r="D413" s="118">
        <v>143</v>
      </c>
      <c r="E413" s="129" t="s">
        <v>74</v>
      </c>
      <c r="F413" s="120">
        <f t="shared" si="98"/>
        <v>117873</v>
      </c>
      <c r="G413" s="120"/>
      <c r="H413" s="120"/>
      <c r="I413" s="120">
        <v>117873</v>
      </c>
      <c r="J413" s="120">
        <f t="shared" si="99"/>
        <v>0</v>
      </c>
      <c r="K413" s="120"/>
      <c r="L413" s="120"/>
      <c r="M413" s="120"/>
      <c r="N413" s="120">
        <f t="shared" si="100"/>
        <v>0</v>
      </c>
      <c r="O413" s="120"/>
      <c r="P413" s="120"/>
      <c r="Q413" s="120"/>
      <c r="R413" s="120">
        <f t="shared" si="101"/>
        <v>0</v>
      </c>
      <c r="S413" s="120"/>
      <c r="T413" s="120"/>
      <c r="U413" s="120"/>
      <c r="V413" s="120">
        <f t="shared" si="102"/>
        <v>0</v>
      </c>
      <c r="W413" s="120"/>
      <c r="X413" s="120"/>
      <c r="Y413" s="120"/>
      <c r="Z413" s="120">
        <f t="shared" si="103"/>
        <v>0</v>
      </c>
      <c r="AA413" s="120"/>
      <c r="AB413" s="120"/>
      <c r="AC413" s="120"/>
      <c r="AD413" s="120">
        <f t="shared" si="104"/>
        <v>0</v>
      </c>
      <c r="AE413" s="120"/>
      <c r="AF413" s="120"/>
      <c r="AG413" s="120"/>
      <c r="AH413" s="120">
        <f t="shared" si="96"/>
        <v>0</v>
      </c>
      <c r="AI413" s="120"/>
      <c r="AJ413" s="120"/>
      <c r="AK413" s="120"/>
      <c r="AL413" s="120">
        <f t="shared" si="97"/>
        <v>0</v>
      </c>
      <c r="AM413" s="120"/>
      <c r="AN413" s="120"/>
      <c r="AO413" s="120"/>
    </row>
    <row r="414" spans="1:41" s="111" customFormat="1" ht="31.5" hidden="1">
      <c r="A414" s="130"/>
      <c r="B414" s="273"/>
      <c r="C414" s="273"/>
      <c r="D414" s="118">
        <v>144</v>
      </c>
      <c r="E414" s="129" t="s">
        <v>76</v>
      </c>
      <c r="F414" s="120">
        <f t="shared" si="98"/>
        <v>725153</v>
      </c>
      <c r="G414" s="120"/>
      <c r="H414" s="120"/>
      <c r="I414" s="120">
        <v>725153</v>
      </c>
      <c r="J414" s="120">
        <f t="shared" si="99"/>
        <v>747255</v>
      </c>
      <c r="K414" s="120"/>
      <c r="L414" s="120"/>
      <c r="M414" s="120">
        <v>747255</v>
      </c>
      <c r="N414" s="120">
        <f t="shared" si="100"/>
        <v>760210</v>
      </c>
      <c r="O414" s="120"/>
      <c r="P414" s="120"/>
      <c r="Q414" s="120">
        <v>760210</v>
      </c>
      <c r="R414" s="120">
        <f t="shared" si="101"/>
        <v>749391</v>
      </c>
      <c r="S414" s="120"/>
      <c r="T414" s="120"/>
      <c r="U414" s="120">
        <v>749391</v>
      </c>
      <c r="V414" s="120">
        <f t="shared" si="102"/>
        <v>766094</v>
      </c>
      <c r="W414" s="120"/>
      <c r="X414" s="120"/>
      <c r="Y414" s="120">
        <v>766094</v>
      </c>
      <c r="Z414" s="120">
        <f t="shared" si="103"/>
        <v>764065</v>
      </c>
      <c r="AA414" s="120"/>
      <c r="AB414" s="120"/>
      <c r="AC414" s="120">
        <v>764065</v>
      </c>
      <c r="AD414" s="120">
        <f t="shared" si="104"/>
        <v>0</v>
      </c>
      <c r="AE414" s="120"/>
      <c r="AF414" s="120"/>
      <c r="AG414" s="120"/>
      <c r="AH414" s="120">
        <f t="shared" si="96"/>
        <v>0</v>
      </c>
      <c r="AI414" s="120"/>
      <c r="AJ414" s="120"/>
      <c r="AK414" s="120"/>
      <c r="AL414" s="120">
        <f t="shared" si="97"/>
        <v>0</v>
      </c>
      <c r="AM414" s="120"/>
      <c r="AN414" s="120"/>
      <c r="AO414" s="120"/>
    </row>
    <row r="415" spans="1:41" s="111" customFormat="1" ht="15.75" hidden="1">
      <c r="A415" s="130"/>
      <c r="B415" s="273"/>
      <c r="C415" s="273"/>
      <c r="D415" s="118">
        <v>149</v>
      </c>
      <c r="E415" s="128" t="s">
        <v>39</v>
      </c>
      <c r="F415" s="120">
        <f t="shared" si="98"/>
        <v>324321</v>
      </c>
      <c r="G415" s="120"/>
      <c r="H415" s="120"/>
      <c r="I415" s="120">
        <v>324321</v>
      </c>
      <c r="J415" s="120">
        <f t="shared" si="99"/>
        <v>334331</v>
      </c>
      <c r="K415" s="120"/>
      <c r="L415" s="120"/>
      <c r="M415" s="120">
        <v>334331</v>
      </c>
      <c r="N415" s="120">
        <f t="shared" si="100"/>
        <v>334378</v>
      </c>
      <c r="O415" s="120"/>
      <c r="P415" s="120"/>
      <c r="Q415" s="120">
        <v>334378</v>
      </c>
      <c r="R415" s="120">
        <f t="shared" si="101"/>
        <v>348330</v>
      </c>
      <c r="S415" s="120"/>
      <c r="T415" s="120"/>
      <c r="U415" s="120">
        <v>348330</v>
      </c>
      <c r="V415" s="120">
        <f t="shared" si="102"/>
        <v>351032</v>
      </c>
      <c r="W415" s="120"/>
      <c r="X415" s="120"/>
      <c r="Y415" s="120">
        <v>351032</v>
      </c>
      <c r="Z415" s="120">
        <f t="shared" si="103"/>
        <v>347847</v>
      </c>
      <c r="AA415" s="120"/>
      <c r="AB415" s="120"/>
      <c r="AC415" s="120">
        <v>347847</v>
      </c>
      <c r="AD415" s="120">
        <f t="shared" si="104"/>
        <v>0</v>
      </c>
      <c r="AE415" s="120"/>
      <c r="AF415" s="120"/>
      <c r="AG415" s="120"/>
      <c r="AH415" s="120">
        <f t="shared" si="96"/>
        <v>0</v>
      </c>
      <c r="AI415" s="120"/>
      <c r="AJ415" s="120"/>
      <c r="AK415" s="120"/>
      <c r="AL415" s="120">
        <f t="shared" si="97"/>
        <v>0</v>
      </c>
      <c r="AM415" s="120"/>
      <c r="AN415" s="120"/>
      <c r="AO415" s="120"/>
    </row>
    <row r="416" spans="1:41" s="111" customFormat="1" ht="15.75" hidden="1">
      <c r="A416" s="130"/>
      <c r="B416" s="273"/>
      <c r="C416" s="273"/>
      <c r="D416" s="118">
        <v>151</v>
      </c>
      <c r="E416" s="128" t="s">
        <v>79</v>
      </c>
      <c r="F416" s="120">
        <f t="shared" si="98"/>
        <v>83366</v>
      </c>
      <c r="G416" s="120"/>
      <c r="H416" s="120"/>
      <c r="I416" s="120">
        <v>83366</v>
      </c>
      <c r="J416" s="120">
        <f t="shared" si="99"/>
        <v>84110</v>
      </c>
      <c r="K416" s="120"/>
      <c r="L416" s="120"/>
      <c r="M416" s="120">
        <v>84110</v>
      </c>
      <c r="N416" s="120">
        <f t="shared" si="100"/>
        <v>84203</v>
      </c>
      <c r="O416" s="120"/>
      <c r="P416" s="120"/>
      <c r="Q416" s="120">
        <v>84203</v>
      </c>
      <c r="R416" s="120">
        <f t="shared" si="101"/>
        <v>84467</v>
      </c>
      <c r="S416" s="120"/>
      <c r="T416" s="120"/>
      <c r="U416" s="120">
        <v>84467</v>
      </c>
      <c r="V416" s="120">
        <f t="shared" si="102"/>
        <v>84713</v>
      </c>
      <c r="W416" s="120"/>
      <c r="X416" s="120"/>
      <c r="Y416" s="120">
        <v>84713</v>
      </c>
      <c r="Z416" s="120">
        <f t="shared" si="103"/>
        <v>84983</v>
      </c>
      <c r="AA416" s="120"/>
      <c r="AB416" s="120"/>
      <c r="AC416" s="120">
        <v>84983</v>
      </c>
      <c r="AD416" s="120">
        <f t="shared" si="104"/>
        <v>0</v>
      </c>
      <c r="AE416" s="120"/>
      <c r="AF416" s="120"/>
      <c r="AG416" s="120"/>
      <c r="AH416" s="120">
        <f t="shared" si="96"/>
        <v>0</v>
      </c>
      <c r="AI416" s="120"/>
      <c r="AJ416" s="120"/>
      <c r="AK416" s="120"/>
      <c r="AL416" s="120">
        <f t="shared" si="97"/>
        <v>0</v>
      </c>
      <c r="AM416" s="120"/>
      <c r="AN416" s="120"/>
      <c r="AO416" s="120"/>
    </row>
    <row r="417" spans="1:41" s="111" customFormat="1" ht="15.75" hidden="1">
      <c r="A417" s="130"/>
      <c r="B417" s="273"/>
      <c r="C417" s="273"/>
      <c r="D417" s="118">
        <v>152</v>
      </c>
      <c r="E417" s="128" t="s">
        <v>41</v>
      </c>
      <c r="F417" s="120">
        <f t="shared" si="98"/>
        <v>36230</v>
      </c>
      <c r="G417" s="120"/>
      <c r="H417" s="120"/>
      <c r="I417" s="120">
        <v>36230</v>
      </c>
      <c r="J417" s="120">
        <f t="shared" si="99"/>
        <v>36249</v>
      </c>
      <c r="K417" s="120"/>
      <c r="L417" s="120"/>
      <c r="M417" s="120">
        <v>36249</v>
      </c>
      <c r="N417" s="120">
        <f t="shared" si="100"/>
        <v>36268</v>
      </c>
      <c r="O417" s="120"/>
      <c r="P417" s="120"/>
      <c r="Q417" s="120">
        <v>36268</v>
      </c>
      <c r="R417" s="120">
        <f t="shared" si="101"/>
        <v>39707</v>
      </c>
      <c r="S417" s="120"/>
      <c r="T417" s="120"/>
      <c r="U417" s="120">
        <v>39707</v>
      </c>
      <c r="V417" s="120">
        <f t="shared" si="102"/>
        <v>39926</v>
      </c>
      <c r="W417" s="120"/>
      <c r="X417" s="120"/>
      <c r="Y417" s="120">
        <v>39926</v>
      </c>
      <c r="Z417" s="120">
        <f t="shared" si="103"/>
        <v>40084</v>
      </c>
      <c r="AA417" s="120"/>
      <c r="AB417" s="120"/>
      <c r="AC417" s="120">
        <v>40084</v>
      </c>
      <c r="AD417" s="120">
        <f t="shared" si="104"/>
        <v>0</v>
      </c>
      <c r="AE417" s="120"/>
      <c r="AF417" s="120"/>
      <c r="AG417" s="120"/>
      <c r="AH417" s="120">
        <f t="shared" si="96"/>
        <v>0</v>
      </c>
      <c r="AI417" s="120"/>
      <c r="AJ417" s="120"/>
      <c r="AK417" s="120"/>
      <c r="AL417" s="120">
        <f t="shared" si="97"/>
        <v>0</v>
      </c>
      <c r="AM417" s="120"/>
      <c r="AN417" s="120"/>
      <c r="AO417" s="120"/>
    </row>
    <row r="418" spans="1:41" s="132" customFormat="1" ht="15.75" hidden="1">
      <c r="A418" s="131"/>
      <c r="B418" s="273"/>
      <c r="C418" s="273"/>
      <c r="D418" s="118">
        <v>153</v>
      </c>
      <c r="E418" s="128" t="s">
        <v>81</v>
      </c>
      <c r="F418" s="120">
        <f t="shared" si="98"/>
        <v>700</v>
      </c>
      <c r="G418" s="120"/>
      <c r="H418" s="120"/>
      <c r="I418" s="120">
        <v>700</v>
      </c>
      <c r="J418" s="120">
        <f t="shared" si="99"/>
        <v>700</v>
      </c>
      <c r="K418" s="120"/>
      <c r="L418" s="120"/>
      <c r="M418" s="120">
        <v>700</v>
      </c>
      <c r="N418" s="120">
        <f t="shared" si="100"/>
        <v>750</v>
      </c>
      <c r="O418" s="120"/>
      <c r="P418" s="120"/>
      <c r="Q418" s="120">
        <v>750</v>
      </c>
      <c r="R418" s="120">
        <f t="shared" si="101"/>
        <v>880</v>
      </c>
      <c r="S418" s="120"/>
      <c r="T418" s="120"/>
      <c r="U418" s="120">
        <v>880</v>
      </c>
      <c r="V418" s="120">
        <f t="shared" si="102"/>
        <v>904</v>
      </c>
      <c r="W418" s="120"/>
      <c r="X418" s="120"/>
      <c r="Y418" s="120">
        <v>904</v>
      </c>
      <c r="Z418" s="120">
        <f t="shared" si="103"/>
        <v>930</v>
      </c>
      <c r="AA418" s="120"/>
      <c r="AB418" s="120"/>
      <c r="AC418" s="120">
        <v>930</v>
      </c>
      <c r="AD418" s="120">
        <f t="shared" si="104"/>
        <v>0</v>
      </c>
      <c r="AE418" s="120"/>
      <c r="AF418" s="120"/>
      <c r="AG418" s="120"/>
      <c r="AH418" s="120">
        <f t="shared" si="96"/>
        <v>0</v>
      </c>
      <c r="AI418" s="120"/>
      <c r="AJ418" s="120"/>
      <c r="AK418" s="120"/>
      <c r="AL418" s="120">
        <f t="shared" si="97"/>
        <v>0</v>
      </c>
      <c r="AM418" s="120"/>
      <c r="AN418" s="120"/>
      <c r="AO418" s="120"/>
    </row>
    <row r="419" spans="1:41" s="134" customFormat="1" ht="15.75" hidden="1">
      <c r="A419" s="133"/>
      <c r="B419" s="273"/>
      <c r="C419" s="273"/>
      <c r="D419" s="118">
        <v>154</v>
      </c>
      <c r="E419" s="129" t="s">
        <v>83</v>
      </c>
      <c r="F419" s="120">
        <f t="shared" si="98"/>
        <v>18192</v>
      </c>
      <c r="G419" s="120"/>
      <c r="H419" s="120"/>
      <c r="I419" s="120">
        <v>18192</v>
      </c>
      <c r="J419" s="120">
        <f t="shared" si="99"/>
        <v>18229</v>
      </c>
      <c r="K419" s="120"/>
      <c r="L419" s="120"/>
      <c r="M419" s="120">
        <v>18229</v>
      </c>
      <c r="N419" s="120">
        <f t="shared" si="100"/>
        <v>18229</v>
      </c>
      <c r="O419" s="120"/>
      <c r="P419" s="120"/>
      <c r="Q419" s="120">
        <v>18229</v>
      </c>
      <c r="R419" s="120">
        <f t="shared" si="101"/>
        <v>18243</v>
      </c>
      <c r="S419" s="120"/>
      <c r="T419" s="120"/>
      <c r="U419" s="120">
        <v>18243</v>
      </c>
      <c r="V419" s="120">
        <f t="shared" si="102"/>
        <v>18521</v>
      </c>
      <c r="W419" s="120"/>
      <c r="X419" s="120"/>
      <c r="Y419" s="120">
        <v>18521</v>
      </c>
      <c r="Z419" s="120">
        <f t="shared" si="103"/>
        <v>18872</v>
      </c>
      <c r="AA419" s="120"/>
      <c r="AB419" s="120"/>
      <c r="AC419" s="120">
        <v>18872</v>
      </c>
      <c r="AD419" s="120">
        <f t="shared" si="104"/>
        <v>0</v>
      </c>
      <c r="AE419" s="120"/>
      <c r="AF419" s="120"/>
      <c r="AG419" s="120"/>
      <c r="AH419" s="120">
        <f t="shared" si="96"/>
        <v>0</v>
      </c>
      <c r="AI419" s="120"/>
      <c r="AJ419" s="120"/>
      <c r="AK419" s="120"/>
      <c r="AL419" s="120">
        <f t="shared" si="97"/>
        <v>0</v>
      </c>
      <c r="AM419" s="120"/>
      <c r="AN419" s="120"/>
      <c r="AO419" s="120"/>
    </row>
    <row r="420" spans="1:41" s="132" customFormat="1" ht="15.75" hidden="1">
      <c r="A420" s="131"/>
      <c r="B420" s="273"/>
      <c r="C420" s="273"/>
      <c r="D420" s="118">
        <v>159</v>
      </c>
      <c r="E420" s="128" t="s">
        <v>42</v>
      </c>
      <c r="F420" s="120">
        <f t="shared" si="98"/>
        <v>329830</v>
      </c>
      <c r="G420" s="120"/>
      <c r="H420" s="120"/>
      <c r="I420" s="120">
        <v>329830</v>
      </c>
      <c r="J420" s="120">
        <f t="shared" si="99"/>
        <v>330406</v>
      </c>
      <c r="K420" s="120"/>
      <c r="L420" s="120"/>
      <c r="M420" s="120">
        <v>330406</v>
      </c>
      <c r="N420" s="120">
        <f t="shared" si="100"/>
        <v>314428</v>
      </c>
      <c r="O420" s="120"/>
      <c r="P420" s="120"/>
      <c r="Q420" s="120">
        <v>314428</v>
      </c>
      <c r="R420" s="120">
        <f t="shared" si="101"/>
        <v>315157</v>
      </c>
      <c r="S420" s="120"/>
      <c r="T420" s="120"/>
      <c r="U420" s="120">
        <v>315157</v>
      </c>
      <c r="V420" s="120">
        <f t="shared" si="102"/>
        <v>299670</v>
      </c>
      <c r="W420" s="120"/>
      <c r="X420" s="120"/>
      <c r="Y420" s="120">
        <v>299670</v>
      </c>
      <c r="Z420" s="120">
        <f t="shared" si="103"/>
        <v>308919</v>
      </c>
      <c r="AA420" s="120"/>
      <c r="AB420" s="120"/>
      <c r="AC420" s="120">
        <v>308919</v>
      </c>
      <c r="AD420" s="120">
        <f t="shared" si="104"/>
        <v>0</v>
      </c>
      <c r="AE420" s="120"/>
      <c r="AF420" s="120"/>
      <c r="AG420" s="120"/>
      <c r="AH420" s="120">
        <f t="shared" si="96"/>
        <v>0</v>
      </c>
      <c r="AI420" s="120"/>
      <c r="AJ420" s="120"/>
      <c r="AK420" s="120"/>
      <c r="AL420" s="120">
        <f t="shared" si="97"/>
        <v>0</v>
      </c>
      <c r="AM420" s="120"/>
      <c r="AN420" s="120"/>
      <c r="AO420" s="120"/>
    </row>
    <row r="421" spans="1:41" s="132" customFormat="1" ht="15.75" hidden="1">
      <c r="A421" s="131"/>
      <c r="B421" s="273"/>
      <c r="C421" s="273"/>
      <c r="D421" s="118">
        <v>161</v>
      </c>
      <c r="E421" s="129" t="s">
        <v>143</v>
      </c>
      <c r="F421" s="120">
        <f t="shared" si="98"/>
        <v>45966</v>
      </c>
      <c r="G421" s="120"/>
      <c r="H421" s="120"/>
      <c r="I421" s="120">
        <v>45966</v>
      </c>
      <c r="J421" s="120">
        <f t="shared" si="99"/>
        <v>47648</v>
      </c>
      <c r="K421" s="120"/>
      <c r="L421" s="120"/>
      <c r="M421" s="120">
        <v>47648</v>
      </c>
      <c r="N421" s="120">
        <f t="shared" si="100"/>
        <v>47996</v>
      </c>
      <c r="O421" s="120"/>
      <c r="P421" s="120"/>
      <c r="Q421" s="120">
        <v>47996</v>
      </c>
      <c r="R421" s="120">
        <f t="shared" si="101"/>
        <v>52364</v>
      </c>
      <c r="S421" s="120"/>
      <c r="T421" s="120"/>
      <c r="U421" s="120">
        <v>52364</v>
      </c>
      <c r="V421" s="120">
        <f t="shared" si="102"/>
        <v>52718</v>
      </c>
      <c r="W421" s="120"/>
      <c r="X421" s="120"/>
      <c r="Y421" s="120">
        <v>52718</v>
      </c>
      <c r="Z421" s="120">
        <f t="shared" si="103"/>
        <v>53040</v>
      </c>
      <c r="AA421" s="120"/>
      <c r="AB421" s="120"/>
      <c r="AC421" s="120">
        <v>53040</v>
      </c>
      <c r="AD421" s="120">
        <f t="shared" si="104"/>
        <v>0</v>
      </c>
      <c r="AE421" s="120"/>
      <c r="AF421" s="120"/>
      <c r="AG421" s="120"/>
      <c r="AH421" s="120">
        <f t="shared" si="96"/>
        <v>0</v>
      </c>
      <c r="AI421" s="120"/>
      <c r="AJ421" s="120"/>
      <c r="AK421" s="120"/>
      <c r="AL421" s="120">
        <f t="shared" si="97"/>
        <v>0</v>
      </c>
      <c r="AM421" s="120"/>
      <c r="AN421" s="120"/>
      <c r="AO421" s="120"/>
    </row>
    <row r="422" spans="1:41" s="132" customFormat="1" ht="31.5" hidden="1">
      <c r="A422" s="131"/>
      <c r="B422" s="273"/>
      <c r="C422" s="273"/>
      <c r="D422" s="118">
        <v>165</v>
      </c>
      <c r="E422" s="129" t="s">
        <v>144</v>
      </c>
      <c r="F422" s="120">
        <f t="shared" si="98"/>
        <v>556</v>
      </c>
      <c r="G422" s="120"/>
      <c r="H422" s="120"/>
      <c r="I422" s="120">
        <v>556</v>
      </c>
      <c r="J422" s="120">
        <f t="shared" si="99"/>
        <v>556</v>
      </c>
      <c r="K422" s="120"/>
      <c r="L422" s="120"/>
      <c r="M422" s="120">
        <v>556</v>
      </c>
      <c r="N422" s="120">
        <f t="shared" si="100"/>
        <v>556</v>
      </c>
      <c r="O422" s="120"/>
      <c r="P422" s="120"/>
      <c r="Q422" s="120">
        <v>556</v>
      </c>
      <c r="R422" s="120">
        <f t="shared" si="101"/>
        <v>811</v>
      </c>
      <c r="S422" s="120"/>
      <c r="T422" s="120"/>
      <c r="U422" s="120">
        <v>811</v>
      </c>
      <c r="V422" s="120">
        <f t="shared" si="102"/>
        <v>829</v>
      </c>
      <c r="W422" s="120"/>
      <c r="X422" s="120"/>
      <c r="Y422" s="120">
        <v>829</v>
      </c>
      <c r="Z422" s="120">
        <f t="shared" si="103"/>
        <v>853</v>
      </c>
      <c r="AA422" s="120"/>
      <c r="AB422" s="120"/>
      <c r="AC422" s="120">
        <v>853</v>
      </c>
      <c r="AD422" s="120">
        <f t="shared" si="104"/>
        <v>0</v>
      </c>
      <c r="AE422" s="120"/>
      <c r="AF422" s="120"/>
      <c r="AG422" s="120"/>
      <c r="AH422" s="120">
        <f t="shared" si="96"/>
        <v>0</v>
      </c>
      <c r="AI422" s="120"/>
      <c r="AJ422" s="120"/>
      <c r="AK422" s="120"/>
      <c r="AL422" s="120">
        <f t="shared" si="97"/>
        <v>0</v>
      </c>
      <c r="AM422" s="120"/>
      <c r="AN422" s="120"/>
      <c r="AO422" s="120"/>
    </row>
    <row r="423" spans="1:41" s="132" customFormat="1" ht="15.75" hidden="1">
      <c r="A423" s="131"/>
      <c r="B423" s="273"/>
      <c r="C423" s="273"/>
      <c r="D423" s="118">
        <v>169</v>
      </c>
      <c r="E423" s="128" t="s">
        <v>88</v>
      </c>
      <c r="F423" s="120">
        <f t="shared" si="98"/>
        <v>19023</v>
      </c>
      <c r="G423" s="120"/>
      <c r="H423" s="120"/>
      <c r="I423" s="120">
        <v>19023</v>
      </c>
      <c r="J423" s="120">
        <f t="shared" si="99"/>
        <v>18390</v>
      </c>
      <c r="K423" s="120"/>
      <c r="L423" s="120"/>
      <c r="M423" s="120">
        <v>18390</v>
      </c>
      <c r="N423" s="120">
        <f t="shared" si="100"/>
        <v>18579</v>
      </c>
      <c r="O423" s="120"/>
      <c r="P423" s="120"/>
      <c r="Q423" s="120">
        <v>18579</v>
      </c>
      <c r="R423" s="120">
        <f t="shared" si="101"/>
        <v>19366</v>
      </c>
      <c r="S423" s="120"/>
      <c r="T423" s="120"/>
      <c r="U423" s="120">
        <v>19366</v>
      </c>
      <c r="V423" s="120">
        <f t="shared" si="102"/>
        <v>19641</v>
      </c>
      <c r="W423" s="120"/>
      <c r="X423" s="120"/>
      <c r="Y423" s="120">
        <v>19641</v>
      </c>
      <c r="Z423" s="120">
        <f t="shared" si="103"/>
        <v>19761</v>
      </c>
      <c r="AA423" s="120"/>
      <c r="AB423" s="120"/>
      <c r="AC423" s="120">
        <v>19761</v>
      </c>
      <c r="AD423" s="120">
        <f t="shared" si="104"/>
        <v>0</v>
      </c>
      <c r="AE423" s="120"/>
      <c r="AF423" s="120"/>
      <c r="AG423" s="120"/>
      <c r="AH423" s="120">
        <f t="shared" si="96"/>
        <v>0</v>
      </c>
      <c r="AI423" s="120"/>
      <c r="AJ423" s="120"/>
      <c r="AK423" s="120"/>
      <c r="AL423" s="120">
        <f t="shared" si="97"/>
        <v>0</v>
      </c>
      <c r="AM423" s="120"/>
      <c r="AN423" s="120"/>
      <c r="AO423" s="120"/>
    </row>
    <row r="424" spans="1:41" s="132" customFormat="1" ht="15.75" hidden="1">
      <c r="A424" s="131"/>
      <c r="B424" s="273"/>
      <c r="C424" s="273"/>
      <c r="D424" s="118">
        <v>322</v>
      </c>
      <c r="E424" s="128" t="s">
        <v>90</v>
      </c>
      <c r="F424" s="120">
        <f t="shared" si="98"/>
        <v>242</v>
      </c>
      <c r="G424" s="120"/>
      <c r="H424" s="120"/>
      <c r="I424" s="120">
        <v>242</v>
      </c>
      <c r="J424" s="120">
        <f t="shared" si="99"/>
        <v>242</v>
      </c>
      <c r="K424" s="120"/>
      <c r="L424" s="120"/>
      <c r="M424" s="120">
        <v>242</v>
      </c>
      <c r="N424" s="120">
        <f t="shared" si="100"/>
        <v>242</v>
      </c>
      <c r="O424" s="120"/>
      <c r="P424" s="120"/>
      <c r="Q424" s="120">
        <v>242</v>
      </c>
      <c r="R424" s="120">
        <f t="shared" si="101"/>
        <v>242</v>
      </c>
      <c r="S424" s="120"/>
      <c r="T424" s="120"/>
      <c r="U424" s="120">
        <v>242</v>
      </c>
      <c r="V424" s="120">
        <f t="shared" si="102"/>
        <v>242</v>
      </c>
      <c r="W424" s="120"/>
      <c r="X424" s="120"/>
      <c r="Y424" s="120">
        <v>242</v>
      </c>
      <c r="Z424" s="120">
        <f t="shared" si="103"/>
        <v>242</v>
      </c>
      <c r="AA424" s="120"/>
      <c r="AB424" s="120"/>
      <c r="AC424" s="120">
        <v>242</v>
      </c>
      <c r="AD424" s="120">
        <f t="shared" si="104"/>
        <v>0</v>
      </c>
      <c r="AE424" s="120"/>
      <c r="AF424" s="120"/>
      <c r="AG424" s="120"/>
      <c r="AH424" s="120">
        <f t="shared" si="96"/>
        <v>0</v>
      </c>
      <c r="AI424" s="120"/>
      <c r="AJ424" s="120"/>
      <c r="AK424" s="120"/>
      <c r="AL424" s="120">
        <f t="shared" si="97"/>
        <v>0</v>
      </c>
      <c r="AM424" s="120"/>
      <c r="AN424" s="120"/>
      <c r="AO424" s="120"/>
    </row>
    <row r="425" spans="1:41" s="132" customFormat="1" ht="31.5" hidden="1">
      <c r="A425" s="131"/>
      <c r="B425" s="273"/>
      <c r="C425" s="274"/>
      <c r="D425" s="118">
        <v>414</v>
      </c>
      <c r="E425" s="129" t="s">
        <v>50</v>
      </c>
      <c r="F425" s="120">
        <f t="shared" si="98"/>
        <v>11494</v>
      </c>
      <c r="G425" s="120"/>
      <c r="H425" s="120"/>
      <c r="I425" s="120">
        <v>11494</v>
      </c>
      <c r="J425" s="120">
        <f t="shared" si="99"/>
        <v>6749</v>
      </c>
      <c r="K425" s="120"/>
      <c r="L425" s="120"/>
      <c r="M425" s="120">
        <v>6749</v>
      </c>
      <c r="N425" s="120">
        <f t="shared" si="100"/>
        <v>6749</v>
      </c>
      <c r="O425" s="120"/>
      <c r="P425" s="120"/>
      <c r="Q425" s="120">
        <v>6749</v>
      </c>
      <c r="R425" s="120">
        <f t="shared" si="101"/>
        <v>8306</v>
      </c>
      <c r="S425" s="120"/>
      <c r="T425" s="120"/>
      <c r="U425" s="120">
        <v>8306</v>
      </c>
      <c r="V425" s="120">
        <f t="shared" si="102"/>
        <v>7217</v>
      </c>
      <c r="W425" s="120"/>
      <c r="X425" s="120"/>
      <c r="Y425" s="120">
        <v>7217</v>
      </c>
      <c r="Z425" s="120">
        <f t="shared" si="103"/>
        <v>7656</v>
      </c>
      <c r="AA425" s="120"/>
      <c r="AB425" s="120"/>
      <c r="AC425" s="120">
        <v>7656</v>
      </c>
      <c r="AD425" s="120">
        <f t="shared" si="104"/>
        <v>0</v>
      </c>
      <c r="AE425" s="120"/>
      <c r="AF425" s="120"/>
      <c r="AG425" s="120"/>
      <c r="AH425" s="120">
        <f t="shared" si="96"/>
        <v>0</v>
      </c>
      <c r="AI425" s="120"/>
      <c r="AJ425" s="120"/>
      <c r="AK425" s="120"/>
      <c r="AL425" s="120">
        <f t="shared" si="97"/>
        <v>0</v>
      </c>
      <c r="AM425" s="120"/>
      <c r="AN425" s="120"/>
      <c r="AO425" s="120"/>
    </row>
    <row r="426" spans="1:41" s="136" customFormat="1" ht="31.5">
      <c r="A426" s="135"/>
      <c r="B426" s="273"/>
      <c r="C426" s="272" t="s">
        <v>124</v>
      </c>
      <c r="D426" s="121"/>
      <c r="E426" s="122" t="s">
        <v>145</v>
      </c>
      <c r="F426" s="123">
        <f t="shared" si="98"/>
        <v>8452972</v>
      </c>
      <c r="G426" s="123"/>
      <c r="H426" s="123"/>
      <c r="I426" s="123">
        <f>SUM(I427:I448)</f>
        <v>8452972</v>
      </c>
      <c r="J426" s="123">
        <f t="shared" si="99"/>
        <v>8256928</v>
      </c>
      <c r="K426" s="123"/>
      <c r="L426" s="123"/>
      <c r="M426" s="123">
        <f>SUM(M427:M448)</f>
        <v>8256928</v>
      </c>
      <c r="N426" s="123">
        <f t="shared" si="100"/>
        <v>8254444</v>
      </c>
      <c r="O426" s="123"/>
      <c r="P426" s="123"/>
      <c r="Q426" s="123">
        <f>SUM(Q427:Q448)</f>
        <v>8254444</v>
      </c>
      <c r="R426" s="123">
        <f t="shared" si="101"/>
        <v>8448814</v>
      </c>
      <c r="S426" s="123"/>
      <c r="T426" s="123"/>
      <c r="U426" s="123">
        <f>SUM(U427:U448)</f>
        <v>8448814</v>
      </c>
      <c r="V426" s="123">
        <f t="shared" si="102"/>
        <v>8446330</v>
      </c>
      <c r="W426" s="123"/>
      <c r="X426" s="123"/>
      <c r="Y426" s="123">
        <f>SUM(Y427:Y448)</f>
        <v>8446330</v>
      </c>
      <c r="Z426" s="123">
        <f t="shared" si="103"/>
        <v>8458525</v>
      </c>
      <c r="AA426" s="123"/>
      <c r="AB426" s="123"/>
      <c r="AC426" s="123">
        <f>SUM(AC427:AC448)</f>
        <v>8458525</v>
      </c>
      <c r="AD426" s="123">
        <f t="shared" si="104"/>
        <v>1849001</v>
      </c>
      <c r="AE426" s="123"/>
      <c r="AF426" s="123"/>
      <c r="AG426" s="123">
        <v>1849001</v>
      </c>
      <c r="AH426" s="123">
        <f t="shared" si="96"/>
        <v>2583603</v>
      </c>
      <c r="AI426" s="123"/>
      <c r="AJ426" s="123"/>
      <c r="AK426" s="123">
        <v>2583603</v>
      </c>
      <c r="AL426" s="123">
        <f t="shared" si="97"/>
        <v>2436291</v>
      </c>
      <c r="AM426" s="123"/>
      <c r="AN426" s="123"/>
      <c r="AO426" s="123">
        <v>2436291</v>
      </c>
    </row>
    <row r="427" spans="1:41" s="132" customFormat="1" ht="15.75" hidden="1">
      <c r="A427" s="131"/>
      <c r="B427" s="273"/>
      <c r="C427" s="273"/>
      <c r="D427" s="118">
        <v>111</v>
      </c>
      <c r="E427" s="137" t="s">
        <v>55</v>
      </c>
      <c r="F427" s="120">
        <f t="shared" si="98"/>
        <v>43133</v>
      </c>
      <c r="G427" s="120"/>
      <c r="H427" s="120"/>
      <c r="I427" s="120">
        <v>43133</v>
      </c>
      <c r="J427" s="120">
        <f t="shared" si="99"/>
        <v>35720</v>
      </c>
      <c r="K427" s="120"/>
      <c r="L427" s="120"/>
      <c r="M427" s="120">
        <v>35720</v>
      </c>
      <c r="N427" s="120">
        <f t="shared" si="100"/>
        <v>35792</v>
      </c>
      <c r="O427" s="120"/>
      <c r="P427" s="120"/>
      <c r="Q427" s="120">
        <v>35792</v>
      </c>
      <c r="R427" s="120">
        <f t="shared" si="101"/>
        <v>50758</v>
      </c>
      <c r="S427" s="120"/>
      <c r="T427" s="120"/>
      <c r="U427" s="120">
        <v>50758</v>
      </c>
      <c r="V427" s="120">
        <f t="shared" si="102"/>
        <v>50758</v>
      </c>
      <c r="W427" s="120"/>
      <c r="X427" s="120"/>
      <c r="Y427" s="120">
        <v>50758</v>
      </c>
      <c r="Z427" s="120">
        <f t="shared" si="103"/>
        <v>50758</v>
      </c>
      <c r="AA427" s="120"/>
      <c r="AB427" s="120"/>
      <c r="AC427" s="120">
        <v>50758</v>
      </c>
      <c r="AD427" s="120">
        <f t="shared" si="104"/>
        <v>0</v>
      </c>
      <c r="AE427" s="120"/>
      <c r="AF427" s="120"/>
      <c r="AG427" s="120"/>
      <c r="AH427" s="120">
        <f t="shared" si="96"/>
        <v>0</v>
      </c>
      <c r="AI427" s="120"/>
      <c r="AJ427" s="120"/>
      <c r="AK427" s="120"/>
      <c r="AL427" s="120">
        <f t="shared" si="97"/>
        <v>0</v>
      </c>
      <c r="AM427" s="120"/>
      <c r="AN427" s="120"/>
      <c r="AO427" s="120"/>
    </row>
    <row r="428" spans="1:41" s="132" customFormat="1" ht="15.75" hidden="1">
      <c r="A428" s="131"/>
      <c r="B428" s="273"/>
      <c r="C428" s="273"/>
      <c r="D428" s="118">
        <v>112</v>
      </c>
      <c r="E428" s="137" t="s">
        <v>140</v>
      </c>
      <c r="F428" s="120">
        <f t="shared" si="98"/>
        <v>0</v>
      </c>
      <c r="G428" s="120"/>
      <c r="H428" s="120"/>
      <c r="I428" s="120"/>
      <c r="J428" s="120">
        <f t="shared" si="99"/>
        <v>0</v>
      </c>
      <c r="K428" s="120"/>
      <c r="L428" s="120"/>
      <c r="M428" s="120"/>
      <c r="N428" s="120">
        <f t="shared" si="100"/>
        <v>0</v>
      </c>
      <c r="O428" s="120"/>
      <c r="P428" s="120"/>
      <c r="Q428" s="120"/>
      <c r="R428" s="120">
        <f t="shared" si="101"/>
        <v>0</v>
      </c>
      <c r="S428" s="120"/>
      <c r="T428" s="120"/>
      <c r="U428" s="120"/>
      <c r="V428" s="120">
        <f t="shared" si="102"/>
        <v>0</v>
      </c>
      <c r="W428" s="120"/>
      <c r="X428" s="120"/>
      <c r="Y428" s="120"/>
      <c r="Z428" s="120">
        <f t="shared" si="103"/>
        <v>0</v>
      </c>
      <c r="AA428" s="120"/>
      <c r="AB428" s="120"/>
      <c r="AC428" s="120"/>
      <c r="AD428" s="120">
        <f t="shared" si="104"/>
        <v>0</v>
      </c>
      <c r="AE428" s="120"/>
      <c r="AF428" s="120"/>
      <c r="AG428" s="120"/>
      <c r="AH428" s="120">
        <f t="shared" si="96"/>
        <v>0</v>
      </c>
      <c r="AI428" s="120"/>
      <c r="AJ428" s="120"/>
      <c r="AK428" s="120"/>
      <c r="AL428" s="120">
        <f t="shared" si="97"/>
        <v>0</v>
      </c>
      <c r="AM428" s="120"/>
      <c r="AN428" s="120"/>
      <c r="AO428" s="120"/>
    </row>
    <row r="429" spans="1:41" s="132" customFormat="1" ht="15.75" hidden="1">
      <c r="A429" s="131"/>
      <c r="B429" s="273"/>
      <c r="C429" s="273"/>
      <c r="D429" s="118">
        <v>113</v>
      </c>
      <c r="E429" s="137" t="s">
        <v>141</v>
      </c>
      <c r="F429" s="120">
        <f t="shared" si="98"/>
        <v>2307</v>
      </c>
      <c r="G429" s="120"/>
      <c r="H429" s="120"/>
      <c r="I429" s="120">
        <v>2307</v>
      </c>
      <c r="J429" s="120">
        <f t="shared" si="99"/>
        <v>2175</v>
      </c>
      <c r="K429" s="120"/>
      <c r="L429" s="120"/>
      <c r="M429" s="120">
        <v>2175</v>
      </c>
      <c r="N429" s="120">
        <f t="shared" si="100"/>
        <v>2181</v>
      </c>
      <c r="O429" s="120"/>
      <c r="P429" s="120"/>
      <c r="Q429" s="120">
        <v>2181</v>
      </c>
      <c r="R429" s="120">
        <f t="shared" si="101"/>
        <v>2878</v>
      </c>
      <c r="S429" s="120"/>
      <c r="T429" s="120"/>
      <c r="U429" s="120">
        <v>2878</v>
      </c>
      <c r="V429" s="120">
        <f t="shared" si="102"/>
        <v>2878</v>
      </c>
      <c r="W429" s="120"/>
      <c r="X429" s="120"/>
      <c r="Y429" s="120">
        <v>2878</v>
      </c>
      <c r="Z429" s="120">
        <f t="shared" si="103"/>
        <v>2878</v>
      </c>
      <c r="AA429" s="120"/>
      <c r="AB429" s="120"/>
      <c r="AC429" s="120">
        <v>2878</v>
      </c>
      <c r="AD429" s="120">
        <f t="shared" si="104"/>
        <v>0</v>
      </c>
      <c r="AE429" s="120"/>
      <c r="AF429" s="120"/>
      <c r="AG429" s="120"/>
      <c r="AH429" s="120">
        <f t="shared" si="96"/>
        <v>0</v>
      </c>
      <c r="AI429" s="120"/>
      <c r="AJ429" s="120"/>
      <c r="AK429" s="120"/>
      <c r="AL429" s="120">
        <f t="shared" si="97"/>
        <v>0</v>
      </c>
      <c r="AM429" s="120"/>
      <c r="AN429" s="120"/>
      <c r="AO429" s="120"/>
    </row>
    <row r="430" spans="1:41" s="132" customFormat="1" ht="15.75" hidden="1">
      <c r="A430" s="131"/>
      <c r="B430" s="273"/>
      <c r="C430" s="273"/>
      <c r="D430" s="118">
        <v>116</v>
      </c>
      <c r="E430" s="126" t="s">
        <v>120</v>
      </c>
      <c r="F430" s="120">
        <f t="shared" si="98"/>
        <v>0</v>
      </c>
      <c r="G430" s="120"/>
      <c r="H430" s="120"/>
      <c r="I430" s="120"/>
      <c r="J430" s="120">
        <f t="shared" si="99"/>
        <v>0</v>
      </c>
      <c r="K430" s="120"/>
      <c r="L430" s="120"/>
      <c r="M430" s="120"/>
      <c r="N430" s="120">
        <f t="shared" si="100"/>
        <v>0</v>
      </c>
      <c r="O430" s="120"/>
      <c r="P430" s="120"/>
      <c r="Q430" s="120"/>
      <c r="R430" s="120">
        <f t="shared" si="101"/>
        <v>2538</v>
      </c>
      <c r="S430" s="120"/>
      <c r="T430" s="120"/>
      <c r="U430" s="120">
        <v>2538</v>
      </c>
      <c r="V430" s="120">
        <f t="shared" si="102"/>
        <v>2538</v>
      </c>
      <c r="W430" s="120"/>
      <c r="X430" s="120"/>
      <c r="Y430" s="120">
        <v>2538</v>
      </c>
      <c r="Z430" s="120">
        <f t="shared" si="103"/>
        <v>2538</v>
      </c>
      <c r="AA430" s="120"/>
      <c r="AB430" s="120"/>
      <c r="AC430" s="120">
        <v>2538</v>
      </c>
      <c r="AD430" s="120">
        <f t="shared" si="104"/>
        <v>0</v>
      </c>
      <c r="AE430" s="120"/>
      <c r="AF430" s="120"/>
      <c r="AG430" s="120"/>
      <c r="AH430" s="120">
        <f t="shared" si="96"/>
        <v>0</v>
      </c>
      <c r="AI430" s="120"/>
      <c r="AJ430" s="120"/>
      <c r="AK430" s="120"/>
      <c r="AL430" s="120">
        <f t="shared" si="97"/>
        <v>0</v>
      </c>
      <c r="AM430" s="120"/>
      <c r="AN430" s="120"/>
      <c r="AO430" s="120"/>
    </row>
    <row r="431" spans="1:41" s="132" customFormat="1" ht="15.75" hidden="1">
      <c r="A431" s="131"/>
      <c r="B431" s="273"/>
      <c r="C431" s="273"/>
      <c r="D431" s="118">
        <v>121</v>
      </c>
      <c r="E431" s="138" t="s">
        <v>62</v>
      </c>
      <c r="F431" s="120">
        <f t="shared" si="98"/>
        <v>2329</v>
      </c>
      <c r="G431" s="120"/>
      <c r="H431" s="120"/>
      <c r="I431" s="120">
        <v>2329</v>
      </c>
      <c r="J431" s="120">
        <f t="shared" si="99"/>
        <v>1805</v>
      </c>
      <c r="K431" s="120"/>
      <c r="L431" s="120"/>
      <c r="M431" s="120">
        <v>1805</v>
      </c>
      <c r="N431" s="120">
        <f t="shared" si="100"/>
        <v>1809</v>
      </c>
      <c r="O431" s="120"/>
      <c r="P431" s="120"/>
      <c r="Q431" s="120">
        <v>1809</v>
      </c>
      <c r="R431" s="120">
        <f t="shared" si="101"/>
        <v>2710</v>
      </c>
      <c r="S431" s="120"/>
      <c r="T431" s="120"/>
      <c r="U431" s="120">
        <v>2710</v>
      </c>
      <c r="V431" s="120">
        <f t="shared" si="102"/>
        <v>2680</v>
      </c>
      <c r="W431" s="120"/>
      <c r="X431" s="120"/>
      <c r="Y431" s="120">
        <v>2680</v>
      </c>
      <c r="Z431" s="120">
        <f t="shared" si="103"/>
        <v>2680</v>
      </c>
      <c r="AA431" s="120"/>
      <c r="AB431" s="120"/>
      <c r="AC431" s="120">
        <v>2680</v>
      </c>
      <c r="AD431" s="120">
        <f t="shared" si="104"/>
        <v>0</v>
      </c>
      <c r="AE431" s="120"/>
      <c r="AF431" s="120"/>
      <c r="AG431" s="120"/>
      <c r="AH431" s="120">
        <f t="shared" si="96"/>
        <v>0</v>
      </c>
      <c r="AI431" s="120"/>
      <c r="AJ431" s="120"/>
      <c r="AK431" s="120"/>
      <c r="AL431" s="120">
        <f t="shared" si="97"/>
        <v>0</v>
      </c>
      <c r="AM431" s="120"/>
      <c r="AN431" s="120"/>
      <c r="AO431" s="120"/>
    </row>
    <row r="432" spans="1:41" s="132" customFormat="1" ht="31.5" hidden="1">
      <c r="A432" s="131"/>
      <c r="B432" s="273"/>
      <c r="C432" s="273"/>
      <c r="D432" s="118">
        <v>122</v>
      </c>
      <c r="E432" s="126" t="s">
        <v>64</v>
      </c>
      <c r="F432" s="120">
        <f t="shared" si="98"/>
        <v>1359</v>
      </c>
      <c r="G432" s="120"/>
      <c r="H432" s="120"/>
      <c r="I432" s="120">
        <v>1359</v>
      </c>
      <c r="J432" s="120">
        <f t="shared" si="99"/>
        <v>1052</v>
      </c>
      <c r="K432" s="120"/>
      <c r="L432" s="120"/>
      <c r="M432" s="120">
        <v>1052</v>
      </c>
      <c r="N432" s="120">
        <f t="shared" si="100"/>
        <v>1055</v>
      </c>
      <c r="O432" s="120"/>
      <c r="P432" s="120"/>
      <c r="Q432" s="120">
        <v>1055</v>
      </c>
      <c r="R432" s="120">
        <f t="shared" si="101"/>
        <v>1581</v>
      </c>
      <c r="S432" s="120"/>
      <c r="T432" s="120"/>
      <c r="U432" s="120">
        <v>1581</v>
      </c>
      <c r="V432" s="120">
        <f t="shared" si="102"/>
        <v>1563</v>
      </c>
      <c r="W432" s="120"/>
      <c r="X432" s="120"/>
      <c r="Y432" s="120">
        <v>1563</v>
      </c>
      <c r="Z432" s="120">
        <f t="shared" si="103"/>
        <v>1563</v>
      </c>
      <c r="AA432" s="120"/>
      <c r="AB432" s="120"/>
      <c r="AC432" s="120">
        <v>1563</v>
      </c>
      <c r="AD432" s="120">
        <f t="shared" si="104"/>
        <v>0</v>
      </c>
      <c r="AE432" s="120"/>
      <c r="AF432" s="120"/>
      <c r="AG432" s="120"/>
      <c r="AH432" s="120">
        <f t="shared" si="96"/>
        <v>0</v>
      </c>
      <c r="AI432" s="120"/>
      <c r="AJ432" s="120"/>
      <c r="AK432" s="120"/>
      <c r="AL432" s="120">
        <f t="shared" si="97"/>
        <v>0</v>
      </c>
      <c r="AM432" s="120"/>
      <c r="AN432" s="120"/>
      <c r="AO432" s="120"/>
    </row>
    <row r="433" spans="1:41" s="132" customFormat="1" ht="15.75" hidden="1">
      <c r="A433" s="131"/>
      <c r="B433" s="273"/>
      <c r="C433" s="273"/>
      <c r="D433" s="118">
        <v>123</v>
      </c>
      <c r="E433" s="138" t="s">
        <v>66</v>
      </c>
      <c r="F433" s="120">
        <f t="shared" si="98"/>
        <v>542</v>
      </c>
      <c r="G433" s="120"/>
      <c r="H433" s="120"/>
      <c r="I433" s="120">
        <v>542</v>
      </c>
      <c r="J433" s="120">
        <f t="shared" si="99"/>
        <v>542</v>
      </c>
      <c r="K433" s="120"/>
      <c r="L433" s="120"/>
      <c r="M433" s="120">
        <v>542</v>
      </c>
      <c r="N433" s="120">
        <f t="shared" si="100"/>
        <v>542</v>
      </c>
      <c r="O433" s="120"/>
      <c r="P433" s="120"/>
      <c r="Q433" s="120">
        <v>542</v>
      </c>
      <c r="R433" s="120">
        <f t="shared" si="101"/>
        <v>542</v>
      </c>
      <c r="S433" s="120"/>
      <c r="T433" s="120"/>
      <c r="U433" s="120">
        <v>542</v>
      </c>
      <c r="V433" s="120">
        <f t="shared" si="102"/>
        <v>542</v>
      </c>
      <c r="W433" s="120"/>
      <c r="X433" s="120"/>
      <c r="Y433" s="120">
        <v>542</v>
      </c>
      <c r="Z433" s="120">
        <f t="shared" si="103"/>
        <v>542</v>
      </c>
      <c r="AA433" s="120"/>
      <c r="AB433" s="120"/>
      <c r="AC433" s="120">
        <v>542</v>
      </c>
      <c r="AD433" s="120">
        <f t="shared" si="104"/>
        <v>0</v>
      </c>
      <c r="AE433" s="120"/>
      <c r="AF433" s="120"/>
      <c r="AG433" s="120"/>
      <c r="AH433" s="120">
        <f t="shared" si="96"/>
        <v>0</v>
      </c>
      <c r="AI433" s="120"/>
      <c r="AJ433" s="120"/>
      <c r="AK433" s="120"/>
      <c r="AL433" s="120">
        <f t="shared" si="97"/>
        <v>0</v>
      </c>
      <c r="AM433" s="120"/>
      <c r="AN433" s="120"/>
      <c r="AO433" s="120"/>
    </row>
    <row r="434" spans="1:41" s="132" customFormat="1" ht="31.5" hidden="1">
      <c r="A434" s="131"/>
      <c r="B434" s="273"/>
      <c r="C434" s="273"/>
      <c r="D434" s="118">
        <v>124</v>
      </c>
      <c r="E434" s="126" t="s">
        <v>68</v>
      </c>
      <c r="F434" s="120">
        <f t="shared" si="98"/>
        <v>648</v>
      </c>
      <c r="G434" s="120"/>
      <c r="H434" s="120"/>
      <c r="I434" s="120">
        <v>648</v>
      </c>
      <c r="J434" s="120">
        <f t="shared" si="99"/>
        <v>612</v>
      </c>
      <c r="K434" s="120"/>
      <c r="L434" s="120"/>
      <c r="M434" s="120">
        <v>612</v>
      </c>
      <c r="N434" s="120">
        <f t="shared" si="100"/>
        <v>653</v>
      </c>
      <c r="O434" s="120"/>
      <c r="P434" s="120"/>
      <c r="Q434" s="120">
        <v>653</v>
      </c>
      <c r="R434" s="120">
        <f t="shared" si="101"/>
        <v>1015</v>
      </c>
      <c r="S434" s="120"/>
      <c r="T434" s="120"/>
      <c r="U434" s="120">
        <v>1015</v>
      </c>
      <c r="V434" s="120">
        <f t="shared" si="102"/>
        <v>1015</v>
      </c>
      <c r="W434" s="120"/>
      <c r="X434" s="120"/>
      <c r="Y434" s="120">
        <v>1015</v>
      </c>
      <c r="Z434" s="120">
        <f t="shared" si="103"/>
        <v>1522</v>
      </c>
      <c r="AA434" s="120"/>
      <c r="AB434" s="120"/>
      <c r="AC434" s="120">
        <v>1522</v>
      </c>
      <c r="AD434" s="120">
        <f t="shared" si="104"/>
        <v>0</v>
      </c>
      <c r="AE434" s="120"/>
      <c r="AF434" s="120"/>
      <c r="AG434" s="120"/>
      <c r="AH434" s="120">
        <f t="shared" si="96"/>
        <v>0</v>
      </c>
      <c r="AI434" s="120"/>
      <c r="AJ434" s="120"/>
      <c r="AK434" s="120"/>
      <c r="AL434" s="120">
        <f t="shared" si="97"/>
        <v>0</v>
      </c>
      <c r="AM434" s="120"/>
      <c r="AN434" s="120"/>
      <c r="AO434" s="120"/>
    </row>
    <row r="435" spans="1:41" s="132" customFormat="1" ht="15.75" hidden="1">
      <c r="A435" s="131"/>
      <c r="B435" s="273"/>
      <c r="C435" s="273"/>
      <c r="D435" s="118">
        <v>131</v>
      </c>
      <c r="E435" s="139" t="s">
        <v>27</v>
      </c>
      <c r="F435" s="120">
        <f t="shared" si="98"/>
        <v>33335</v>
      </c>
      <c r="G435" s="120"/>
      <c r="H435" s="120"/>
      <c r="I435" s="120">
        <v>33335</v>
      </c>
      <c r="J435" s="120">
        <f t="shared" si="99"/>
        <v>30443</v>
      </c>
      <c r="K435" s="120"/>
      <c r="L435" s="120"/>
      <c r="M435" s="120">
        <v>30443</v>
      </c>
      <c r="N435" s="120">
        <f t="shared" si="100"/>
        <v>30350</v>
      </c>
      <c r="O435" s="120"/>
      <c r="P435" s="120"/>
      <c r="Q435" s="120">
        <v>30350</v>
      </c>
      <c r="R435" s="120">
        <f t="shared" si="101"/>
        <v>49801</v>
      </c>
      <c r="S435" s="120"/>
      <c r="T435" s="120"/>
      <c r="U435" s="120">
        <v>49801</v>
      </c>
      <c r="V435" s="120">
        <f t="shared" si="102"/>
        <v>49801</v>
      </c>
      <c r="W435" s="120"/>
      <c r="X435" s="120"/>
      <c r="Y435" s="120">
        <v>49801</v>
      </c>
      <c r="Z435" s="120">
        <f t="shared" si="103"/>
        <v>49801</v>
      </c>
      <c r="AA435" s="120"/>
      <c r="AB435" s="120"/>
      <c r="AC435" s="120">
        <v>49801</v>
      </c>
      <c r="AD435" s="120">
        <f t="shared" si="104"/>
        <v>0</v>
      </c>
      <c r="AE435" s="120"/>
      <c r="AF435" s="120"/>
      <c r="AG435" s="120"/>
      <c r="AH435" s="120">
        <f t="shared" si="96"/>
        <v>0</v>
      </c>
      <c r="AI435" s="120"/>
      <c r="AJ435" s="120"/>
      <c r="AK435" s="120"/>
      <c r="AL435" s="120">
        <f t="shared" si="97"/>
        <v>0</v>
      </c>
      <c r="AM435" s="120"/>
      <c r="AN435" s="120"/>
      <c r="AO435" s="120"/>
    </row>
    <row r="436" spans="1:41" s="132" customFormat="1" ht="15.75" hidden="1">
      <c r="A436" s="131"/>
      <c r="B436" s="273"/>
      <c r="C436" s="273"/>
      <c r="D436" s="118">
        <v>135</v>
      </c>
      <c r="E436" s="139" t="s">
        <v>28</v>
      </c>
      <c r="F436" s="120">
        <f t="shared" si="98"/>
        <v>3350</v>
      </c>
      <c r="G436" s="120"/>
      <c r="H436" s="120"/>
      <c r="I436" s="120">
        <v>3350</v>
      </c>
      <c r="J436" s="120">
        <f t="shared" si="99"/>
        <v>3212</v>
      </c>
      <c r="K436" s="120"/>
      <c r="L436" s="120"/>
      <c r="M436" s="120">
        <v>3212</v>
      </c>
      <c r="N436" s="120">
        <f t="shared" si="100"/>
        <v>3168</v>
      </c>
      <c r="O436" s="120"/>
      <c r="P436" s="120"/>
      <c r="Q436" s="120">
        <v>3168</v>
      </c>
      <c r="R436" s="120">
        <f t="shared" si="101"/>
        <v>7696</v>
      </c>
      <c r="S436" s="120"/>
      <c r="T436" s="120"/>
      <c r="U436" s="120">
        <v>7696</v>
      </c>
      <c r="V436" s="120">
        <f t="shared" si="102"/>
        <v>7696</v>
      </c>
      <c r="W436" s="120"/>
      <c r="X436" s="120"/>
      <c r="Y436" s="120">
        <v>7696</v>
      </c>
      <c r="Z436" s="120">
        <f t="shared" si="103"/>
        <v>7696</v>
      </c>
      <c r="AA436" s="120"/>
      <c r="AB436" s="120"/>
      <c r="AC436" s="120">
        <v>7696</v>
      </c>
      <c r="AD436" s="120">
        <f t="shared" si="104"/>
        <v>0</v>
      </c>
      <c r="AE436" s="120"/>
      <c r="AF436" s="120"/>
      <c r="AG436" s="120"/>
      <c r="AH436" s="120">
        <f t="shared" si="96"/>
        <v>0</v>
      </c>
      <c r="AI436" s="120"/>
      <c r="AJ436" s="120"/>
      <c r="AK436" s="120"/>
      <c r="AL436" s="120">
        <f t="shared" si="97"/>
        <v>0</v>
      </c>
      <c r="AM436" s="120"/>
      <c r="AN436" s="120"/>
      <c r="AO436" s="120"/>
    </row>
    <row r="437" spans="1:41" s="132" customFormat="1" ht="31.5" hidden="1">
      <c r="A437" s="131"/>
      <c r="B437" s="273"/>
      <c r="C437" s="273"/>
      <c r="D437" s="118">
        <v>136</v>
      </c>
      <c r="E437" s="139" t="s">
        <v>30</v>
      </c>
      <c r="F437" s="120">
        <f t="shared" si="98"/>
        <v>159</v>
      </c>
      <c r="G437" s="120"/>
      <c r="H437" s="120"/>
      <c r="I437" s="120">
        <v>159</v>
      </c>
      <c r="J437" s="120">
        <f t="shared" si="99"/>
        <v>163</v>
      </c>
      <c r="K437" s="120"/>
      <c r="L437" s="120"/>
      <c r="M437" s="120">
        <v>163</v>
      </c>
      <c r="N437" s="120">
        <f t="shared" si="100"/>
        <v>167</v>
      </c>
      <c r="O437" s="120"/>
      <c r="P437" s="120"/>
      <c r="Q437" s="120">
        <v>167</v>
      </c>
      <c r="R437" s="120">
        <f t="shared" si="101"/>
        <v>163</v>
      </c>
      <c r="S437" s="120"/>
      <c r="T437" s="120"/>
      <c r="U437" s="120">
        <v>163</v>
      </c>
      <c r="V437" s="120">
        <f t="shared" si="102"/>
        <v>163</v>
      </c>
      <c r="W437" s="120"/>
      <c r="X437" s="120"/>
      <c r="Y437" s="120">
        <v>163</v>
      </c>
      <c r="Z437" s="120">
        <f t="shared" si="103"/>
        <v>163</v>
      </c>
      <c r="AA437" s="120"/>
      <c r="AB437" s="120"/>
      <c r="AC437" s="120">
        <v>163</v>
      </c>
      <c r="AD437" s="120">
        <f t="shared" si="104"/>
        <v>0</v>
      </c>
      <c r="AE437" s="120"/>
      <c r="AF437" s="120"/>
      <c r="AG437" s="120"/>
      <c r="AH437" s="120">
        <f t="shared" si="96"/>
        <v>0</v>
      </c>
      <c r="AI437" s="120"/>
      <c r="AJ437" s="120"/>
      <c r="AK437" s="120"/>
      <c r="AL437" s="120">
        <f t="shared" si="97"/>
        <v>0</v>
      </c>
      <c r="AM437" s="120"/>
      <c r="AN437" s="120"/>
      <c r="AO437" s="120"/>
    </row>
    <row r="438" spans="1:41" s="132" customFormat="1" ht="15.75" hidden="1">
      <c r="A438" s="131"/>
      <c r="B438" s="273"/>
      <c r="C438" s="273"/>
      <c r="D438" s="118">
        <v>141</v>
      </c>
      <c r="E438" s="138" t="s">
        <v>70</v>
      </c>
      <c r="F438" s="120">
        <f t="shared" si="98"/>
        <v>1035</v>
      </c>
      <c r="G438" s="120"/>
      <c r="H438" s="120"/>
      <c r="I438" s="120">
        <v>1035</v>
      </c>
      <c r="J438" s="120">
        <f t="shared" si="99"/>
        <v>1035</v>
      </c>
      <c r="K438" s="120"/>
      <c r="L438" s="120"/>
      <c r="M438" s="120">
        <v>1035</v>
      </c>
      <c r="N438" s="120">
        <f t="shared" si="100"/>
        <v>1035</v>
      </c>
      <c r="O438" s="120"/>
      <c r="P438" s="120"/>
      <c r="Q438" s="120">
        <v>1035</v>
      </c>
      <c r="R438" s="120">
        <f t="shared" si="101"/>
        <v>1035</v>
      </c>
      <c r="S438" s="120"/>
      <c r="T438" s="120"/>
      <c r="U438" s="120">
        <v>1035</v>
      </c>
      <c r="V438" s="120">
        <f t="shared" si="102"/>
        <v>1035</v>
      </c>
      <c r="W438" s="120"/>
      <c r="X438" s="120"/>
      <c r="Y438" s="120">
        <v>1035</v>
      </c>
      <c r="Z438" s="120">
        <f t="shared" si="103"/>
        <v>1035</v>
      </c>
      <c r="AA438" s="120"/>
      <c r="AB438" s="120"/>
      <c r="AC438" s="120">
        <v>1035</v>
      </c>
      <c r="AD438" s="120">
        <f t="shared" si="104"/>
        <v>0</v>
      </c>
      <c r="AE438" s="120"/>
      <c r="AF438" s="120"/>
      <c r="AG438" s="120"/>
      <c r="AH438" s="120">
        <f t="shared" si="96"/>
        <v>0</v>
      </c>
      <c r="AI438" s="120"/>
      <c r="AJ438" s="120"/>
      <c r="AK438" s="120"/>
      <c r="AL438" s="120">
        <f t="shared" si="97"/>
        <v>0</v>
      </c>
      <c r="AM438" s="120"/>
      <c r="AN438" s="120"/>
      <c r="AO438" s="120"/>
    </row>
    <row r="439" spans="1:41" s="132" customFormat="1" ht="31.5" hidden="1">
      <c r="A439" s="131"/>
      <c r="B439" s="273"/>
      <c r="C439" s="273"/>
      <c r="D439" s="118">
        <v>144</v>
      </c>
      <c r="E439" s="139" t="s">
        <v>76</v>
      </c>
      <c r="F439" s="120">
        <f t="shared" si="98"/>
        <v>6589</v>
      </c>
      <c r="G439" s="120"/>
      <c r="H439" s="120"/>
      <c r="I439" s="120">
        <v>6589</v>
      </c>
      <c r="J439" s="120">
        <f t="shared" si="99"/>
        <v>6589</v>
      </c>
      <c r="K439" s="120"/>
      <c r="L439" s="120"/>
      <c r="M439" s="120">
        <v>6589</v>
      </c>
      <c r="N439" s="120">
        <f t="shared" si="100"/>
        <v>6589</v>
      </c>
      <c r="O439" s="120"/>
      <c r="P439" s="120"/>
      <c r="Q439" s="120">
        <v>6589</v>
      </c>
      <c r="R439" s="120">
        <f t="shared" si="101"/>
        <v>6589</v>
      </c>
      <c r="S439" s="120"/>
      <c r="T439" s="120"/>
      <c r="U439" s="120">
        <v>6589</v>
      </c>
      <c r="V439" s="120">
        <f t="shared" si="102"/>
        <v>6589</v>
      </c>
      <c r="W439" s="120"/>
      <c r="X439" s="120"/>
      <c r="Y439" s="120">
        <v>6589</v>
      </c>
      <c r="Z439" s="120">
        <f t="shared" si="103"/>
        <v>6589</v>
      </c>
      <c r="AA439" s="120"/>
      <c r="AB439" s="120"/>
      <c r="AC439" s="120">
        <v>6589</v>
      </c>
      <c r="AD439" s="120">
        <f t="shared" si="104"/>
        <v>0</v>
      </c>
      <c r="AE439" s="120"/>
      <c r="AF439" s="120"/>
      <c r="AG439" s="120"/>
      <c r="AH439" s="120">
        <f t="shared" si="96"/>
        <v>0</v>
      </c>
      <c r="AI439" s="120"/>
      <c r="AJ439" s="120"/>
      <c r="AK439" s="120"/>
      <c r="AL439" s="120">
        <f t="shared" si="97"/>
        <v>0</v>
      </c>
      <c r="AM439" s="120"/>
      <c r="AN439" s="120"/>
      <c r="AO439" s="120"/>
    </row>
    <row r="440" spans="1:41" s="132" customFormat="1" ht="15.75" hidden="1">
      <c r="A440" s="131"/>
      <c r="B440" s="273"/>
      <c r="C440" s="273"/>
      <c r="D440" s="118">
        <v>149</v>
      </c>
      <c r="E440" s="138" t="s">
        <v>39</v>
      </c>
      <c r="F440" s="120">
        <f t="shared" si="98"/>
        <v>238</v>
      </c>
      <c r="G440" s="120"/>
      <c r="H440" s="120"/>
      <c r="I440" s="120">
        <v>238</v>
      </c>
      <c r="J440" s="120">
        <f t="shared" si="99"/>
        <v>238</v>
      </c>
      <c r="K440" s="120"/>
      <c r="L440" s="120"/>
      <c r="M440" s="120">
        <v>238</v>
      </c>
      <c r="N440" s="120">
        <f t="shared" si="100"/>
        <v>238</v>
      </c>
      <c r="O440" s="120"/>
      <c r="P440" s="120"/>
      <c r="Q440" s="120">
        <v>238</v>
      </c>
      <c r="R440" s="120">
        <f t="shared" si="101"/>
        <v>238</v>
      </c>
      <c r="S440" s="120"/>
      <c r="T440" s="120"/>
      <c r="U440" s="120">
        <v>238</v>
      </c>
      <c r="V440" s="120">
        <f t="shared" si="102"/>
        <v>238</v>
      </c>
      <c r="W440" s="120"/>
      <c r="X440" s="120"/>
      <c r="Y440" s="120">
        <v>238</v>
      </c>
      <c r="Z440" s="120">
        <f t="shared" si="103"/>
        <v>238</v>
      </c>
      <c r="AA440" s="120"/>
      <c r="AB440" s="120"/>
      <c r="AC440" s="120">
        <v>238</v>
      </c>
      <c r="AD440" s="120">
        <f t="shared" si="104"/>
        <v>0</v>
      </c>
      <c r="AE440" s="120"/>
      <c r="AF440" s="120"/>
      <c r="AG440" s="120"/>
      <c r="AH440" s="120">
        <f t="shared" si="96"/>
        <v>0</v>
      </c>
      <c r="AI440" s="120"/>
      <c r="AJ440" s="120"/>
      <c r="AK440" s="120"/>
      <c r="AL440" s="120">
        <f t="shared" si="97"/>
        <v>0</v>
      </c>
      <c r="AM440" s="120"/>
      <c r="AN440" s="120"/>
      <c r="AO440" s="120"/>
    </row>
    <row r="441" spans="1:41" s="132" customFormat="1" ht="15.75" hidden="1">
      <c r="A441" s="131"/>
      <c r="B441" s="273"/>
      <c r="C441" s="273"/>
      <c r="D441" s="118">
        <v>151</v>
      </c>
      <c r="E441" s="138" t="s">
        <v>79</v>
      </c>
      <c r="F441" s="120">
        <f t="shared" si="98"/>
        <v>1047</v>
      </c>
      <c r="G441" s="120"/>
      <c r="H441" s="120"/>
      <c r="I441" s="120">
        <v>1047</v>
      </c>
      <c r="J441" s="120">
        <f t="shared" si="99"/>
        <v>1047</v>
      </c>
      <c r="K441" s="120"/>
      <c r="L441" s="120"/>
      <c r="M441" s="120">
        <v>1047</v>
      </c>
      <c r="N441" s="120">
        <f t="shared" si="100"/>
        <v>1047</v>
      </c>
      <c r="O441" s="120"/>
      <c r="P441" s="120"/>
      <c r="Q441" s="120">
        <v>1047</v>
      </c>
      <c r="R441" s="120">
        <f t="shared" si="101"/>
        <v>1047</v>
      </c>
      <c r="S441" s="120"/>
      <c r="T441" s="120"/>
      <c r="U441" s="120">
        <v>1047</v>
      </c>
      <c r="V441" s="120">
        <f t="shared" si="102"/>
        <v>1047</v>
      </c>
      <c r="W441" s="120"/>
      <c r="X441" s="120"/>
      <c r="Y441" s="120">
        <v>1047</v>
      </c>
      <c r="Z441" s="120">
        <f t="shared" si="103"/>
        <v>1047</v>
      </c>
      <c r="AA441" s="120"/>
      <c r="AB441" s="120"/>
      <c r="AC441" s="120">
        <v>1047</v>
      </c>
      <c r="AD441" s="120">
        <f t="shared" si="104"/>
        <v>0</v>
      </c>
      <c r="AE441" s="120"/>
      <c r="AF441" s="120"/>
      <c r="AG441" s="120"/>
      <c r="AH441" s="120">
        <f t="shared" si="96"/>
        <v>0</v>
      </c>
      <c r="AI441" s="120"/>
      <c r="AJ441" s="120"/>
      <c r="AK441" s="120"/>
      <c r="AL441" s="120">
        <f t="shared" si="97"/>
        <v>0</v>
      </c>
      <c r="AM441" s="120"/>
      <c r="AN441" s="120"/>
      <c r="AO441" s="120"/>
    </row>
    <row r="442" spans="1:41" s="132" customFormat="1" ht="15.75" hidden="1">
      <c r="A442" s="131"/>
      <c r="B442" s="273"/>
      <c r="C442" s="273"/>
      <c r="D442" s="118">
        <v>152</v>
      </c>
      <c r="E442" s="138" t="s">
        <v>41</v>
      </c>
      <c r="F442" s="120">
        <f t="shared" si="98"/>
        <v>465</v>
      </c>
      <c r="G442" s="120"/>
      <c r="H442" s="120"/>
      <c r="I442" s="120">
        <v>465</v>
      </c>
      <c r="J442" s="120">
        <f t="shared" si="99"/>
        <v>465</v>
      </c>
      <c r="K442" s="120"/>
      <c r="L442" s="120"/>
      <c r="M442" s="120">
        <v>465</v>
      </c>
      <c r="N442" s="120">
        <f t="shared" si="100"/>
        <v>465</v>
      </c>
      <c r="O442" s="120"/>
      <c r="P442" s="120"/>
      <c r="Q442" s="120">
        <v>465</v>
      </c>
      <c r="R442" s="120">
        <f t="shared" si="101"/>
        <v>465</v>
      </c>
      <c r="S442" s="120"/>
      <c r="T442" s="120"/>
      <c r="U442" s="120">
        <v>465</v>
      </c>
      <c r="V442" s="120">
        <f t="shared" si="102"/>
        <v>465</v>
      </c>
      <c r="W442" s="120"/>
      <c r="X442" s="120"/>
      <c r="Y442" s="120">
        <v>465</v>
      </c>
      <c r="Z442" s="120">
        <f t="shared" si="103"/>
        <v>465</v>
      </c>
      <c r="AA442" s="120"/>
      <c r="AB442" s="120"/>
      <c r="AC442" s="120">
        <v>465</v>
      </c>
      <c r="AD442" s="120">
        <f t="shared" si="104"/>
        <v>0</v>
      </c>
      <c r="AE442" s="120"/>
      <c r="AF442" s="120"/>
      <c r="AG442" s="120"/>
      <c r="AH442" s="120">
        <f t="shared" si="96"/>
        <v>0</v>
      </c>
      <c r="AI442" s="120"/>
      <c r="AJ442" s="120"/>
      <c r="AK442" s="120"/>
      <c r="AL442" s="120">
        <f t="shared" si="97"/>
        <v>0</v>
      </c>
      <c r="AM442" s="120"/>
      <c r="AN442" s="120"/>
      <c r="AO442" s="120"/>
    </row>
    <row r="443" spans="1:41" s="132" customFormat="1" ht="15.75" hidden="1">
      <c r="A443" s="131"/>
      <c r="B443" s="273"/>
      <c r="C443" s="273"/>
      <c r="D443" s="118">
        <v>154</v>
      </c>
      <c r="E443" s="139" t="s">
        <v>83</v>
      </c>
      <c r="F443" s="120">
        <f t="shared" si="98"/>
        <v>0</v>
      </c>
      <c r="G443" s="120"/>
      <c r="H443" s="120"/>
      <c r="I443" s="120"/>
      <c r="J443" s="120">
        <f t="shared" si="99"/>
        <v>0</v>
      </c>
      <c r="K443" s="120"/>
      <c r="L443" s="120"/>
      <c r="M443" s="120"/>
      <c r="N443" s="120">
        <f t="shared" si="100"/>
        <v>0</v>
      </c>
      <c r="O443" s="120"/>
      <c r="P443" s="120"/>
      <c r="Q443" s="120"/>
      <c r="R443" s="120">
        <f t="shared" si="101"/>
        <v>0</v>
      </c>
      <c r="S443" s="120"/>
      <c r="T443" s="120"/>
      <c r="U443" s="120"/>
      <c r="V443" s="120">
        <f t="shared" si="102"/>
        <v>0</v>
      </c>
      <c r="W443" s="120"/>
      <c r="X443" s="120"/>
      <c r="Y443" s="120"/>
      <c r="Z443" s="120">
        <f t="shared" si="103"/>
        <v>0</v>
      </c>
      <c r="AA443" s="120"/>
      <c r="AB443" s="120"/>
      <c r="AC443" s="120"/>
      <c r="AD443" s="120">
        <f t="shared" si="104"/>
        <v>0</v>
      </c>
      <c r="AE443" s="120"/>
      <c r="AF443" s="120"/>
      <c r="AG443" s="120"/>
      <c r="AH443" s="120">
        <f t="shared" si="96"/>
        <v>0</v>
      </c>
      <c r="AI443" s="120"/>
      <c r="AJ443" s="120"/>
      <c r="AK443" s="120"/>
      <c r="AL443" s="120">
        <f t="shared" si="97"/>
        <v>0</v>
      </c>
      <c r="AM443" s="120"/>
      <c r="AN443" s="120"/>
      <c r="AO443" s="120"/>
    </row>
    <row r="444" spans="1:41" s="132" customFormat="1" ht="15.75" hidden="1">
      <c r="A444" s="131"/>
      <c r="B444" s="273"/>
      <c r="C444" s="273"/>
      <c r="D444" s="118">
        <v>159</v>
      </c>
      <c r="E444" s="138" t="s">
        <v>42</v>
      </c>
      <c r="F444" s="120">
        <f t="shared" si="98"/>
        <v>8356132</v>
      </c>
      <c r="G444" s="120"/>
      <c r="H444" s="120"/>
      <c r="I444" s="120">
        <v>8356132</v>
      </c>
      <c r="J444" s="120">
        <f t="shared" si="99"/>
        <v>8171520</v>
      </c>
      <c r="K444" s="120"/>
      <c r="L444" s="120"/>
      <c r="M444" s="120">
        <v>8171520</v>
      </c>
      <c r="N444" s="120">
        <f t="shared" si="100"/>
        <v>8169036</v>
      </c>
      <c r="O444" s="120"/>
      <c r="P444" s="120"/>
      <c r="Q444" s="120">
        <v>8169036</v>
      </c>
      <c r="R444" s="120">
        <f t="shared" si="101"/>
        <v>8319448</v>
      </c>
      <c r="S444" s="120"/>
      <c r="T444" s="120"/>
      <c r="U444" s="120">
        <v>8319448</v>
      </c>
      <c r="V444" s="120">
        <f t="shared" si="102"/>
        <v>8317012</v>
      </c>
      <c r="W444" s="120"/>
      <c r="X444" s="120"/>
      <c r="Y444" s="120">
        <v>8317012</v>
      </c>
      <c r="Z444" s="120">
        <f t="shared" si="103"/>
        <v>8328700</v>
      </c>
      <c r="AA444" s="120"/>
      <c r="AB444" s="120"/>
      <c r="AC444" s="120">
        <v>8328700</v>
      </c>
      <c r="AD444" s="120">
        <f t="shared" si="104"/>
        <v>0</v>
      </c>
      <c r="AE444" s="120"/>
      <c r="AF444" s="120"/>
      <c r="AG444" s="120"/>
      <c r="AH444" s="120">
        <f t="shared" si="96"/>
        <v>0</v>
      </c>
      <c r="AI444" s="120"/>
      <c r="AJ444" s="120"/>
      <c r="AK444" s="120"/>
      <c r="AL444" s="120">
        <f t="shared" si="97"/>
        <v>0</v>
      </c>
      <c r="AM444" s="120"/>
      <c r="AN444" s="120"/>
      <c r="AO444" s="120"/>
    </row>
    <row r="445" spans="1:41" s="132" customFormat="1" ht="15.75" hidden="1">
      <c r="A445" s="131"/>
      <c r="B445" s="273"/>
      <c r="C445" s="273"/>
      <c r="D445" s="118">
        <v>161</v>
      </c>
      <c r="E445" s="126" t="s">
        <v>86</v>
      </c>
      <c r="F445" s="120">
        <f t="shared" si="98"/>
        <v>181</v>
      </c>
      <c r="G445" s="120"/>
      <c r="H445" s="120"/>
      <c r="I445" s="120">
        <v>181</v>
      </c>
      <c r="J445" s="120">
        <f t="shared" si="99"/>
        <v>187</v>
      </c>
      <c r="K445" s="120"/>
      <c r="L445" s="120"/>
      <c r="M445" s="120">
        <v>187</v>
      </c>
      <c r="N445" s="120">
        <f t="shared" si="100"/>
        <v>194</v>
      </c>
      <c r="O445" s="120"/>
      <c r="P445" s="120"/>
      <c r="Q445" s="120">
        <v>194</v>
      </c>
      <c r="R445" s="120">
        <f t="shared" si="101"/>
        <v>187</v>
      </c>
      <c r="S445" s="120"/>
      <c r="T445" s="120"/>
      <c r="U445" s="120">
        <v>187</v>
      </c>
      <c r="V445" s="120">
        <f t="shared" si="102"/>
        <v>187</v>
      </c>
      <c r="W445" s="120"/>
      <c r="X445" s="120"/>
      <c r="Y445" s="120">
        <v>187</v>
      </c>
      <c r="Z445" s="120">
        <f t="shared" si="103"/>
        <v>187</v>
      </c>
      <c r="AA445" s="120"/>
      <c r="AB445" s="120"/>
      <c r="AC445" s="120">
        <v>187</v>
      </c>
      <c r="AD445" s="120">
        <f t="shared" si="104"/>
        <v>0</v>
      </c>
      <c r="AE445" s="120"/>
      <c r="AF445" s="120"/>
      <c r="AG445" s="120"/>
      <c r="AH445" s="120">
        <f t="shared" si="96"/>
        <v>0</v>
      </c>
      <c r="AI445" s="120"/>
      <c r="AJ445" s="120"/>
      <c r="AK445" s="120"/>
      <c r="AL445" s="120">
        <f t="shared" si="97"/>
        <v>0</v>
      </c>
      <c r="AM445" s="120"/>
      <c r="AN445" s="120"/>
      <c r="AO445" s="120"/>
    </row>
    <row r="446" spans="1:41" s="132" customFormat="1" ht="31.5" hidden="1">
      <c r="A446" s="131"/>
      <c r="B446" s="273"/>
      <c r="C446" s="273"/>
      <c r="D446" s="118">
        <v>162</v>
      </c>
      <c r="E446" s="140" t="s">
        <v>144</v>
      </c>
      <c r="F446" s="120">
        <f t="shared" si="98"/>
        <v>0</v>
      </c>
      <c r="G446" s="120"/>
      <c r="H446" s="120"/>
      <c r="I446" s="120"/>
      <c r="J446" s="120">
        <f t="shared" si="99"/>
        <v>0</v>
      </c>
      <c r="K446" s="120"/>
      <c r="L446" s="120"/>
      <c r="M446" s="120"/>
      <c r="N446" s="120">
        <f t="shared" si="100"/>
        <v>0</v>
      </c>
      <c r="O446" s="120"/>
      <c r="P446" s="120"/>
      <c r="Q446" s="120"/>
      <c r="R446" s="120">
        <f t="shared" si="101"/>
        <v>0</v>
      </c>
      <c r="S446" s="120"/>
      <c r="T446" s="120"/>
      <c r="U446" s="120"/>
      <c r="V446" s="120">
        <f t="shared" si="102"/>
        <v>0</v>
      </c>
      <c r="W446" s="120"/>
      <c r="X446" s="120"/>
      <c r="Y446" s="120"/>
      <c r="Z446" s="120">
        <f t="shared" si="103"/>
        <v>0</v>
      </c>
      <c r="AA446" s="120"/>
      <c r="AB446" s="120"/>
      <c r="AC446" s="120"/>
      <c r="AD446" s="120">
        <f t="shared" si="104"/>
        <v>0</v>
      </c>
      <c r="AE446" s="120"/>
      <c r="AF446" s="120"/>
      <c r="AG446" s="120"/>
      <c r="AH446" s="120">
        <f t="shared" si="96"/>
        <v>0</v>
      </c>
      <c r="AI446" s="120"/>
      <c r="AJ446" s="120"/>
      <c r="AK446" s="120"/>
      <c r="AL446" s="120">
        <f t="shared" si="97"/>
        <v>0</v>
      </c>
      <c r="AM446" s="120"/>
      <c r="AN446" s="120"/>
      <c r="AO446" s="120"/>
    </row>
    <row r="447" spans="1:41" s="132" customFormat="1" ht="15.75" hidden="1">
      <c r="A447" s="131"/>
      <c r="B447" s="273"/>
      <c r="C447" s="273"/>
      <c r="D447" s="118">
        <v>169</v>
      </c>
      <c r="E447" s="138" t="s">
        <v>88</v>
      </c>
      <c r="F447" s="120">
        <f t="shared" si="98"/>
        <v>123</v>
      </c>
      <c r="G447" s="120"/>
      <c r="H447" s="120"/>
      <c r="I447" s="120">
        <v>123</v>
      </c>
      <c r="J447" s="120">
        <f t="shared" si="99"/>
        <v>123</v>
      </c>
      <c r="K447" s="120"/>
      <c r="L447" s="120"/>
      <c r="M447" s="120">
        <v>123</v>
      </c>
      <c r="N447" s="120">
        <f t="shared" si="100"/>
        <v>123</v>
      </c>
      <c r="O447" s="120"/>
      <c r="P447" s="120"/>
      <c r="Q447" s="120">
        <v>123</v>
      </c>
      <c r="R447" s="120">
        <f t="shared" si="101"/>
        <v>123</v>
      </c>
      <c r="S447" s="120"/>
      <c r="T447" s="120"/>
      <c r="U447" s="120">
        <v>123</v>
      </c>
      <c r="V447" s="120">
        <f t="shared" si="102"/>
        <v>123</v>
      </c>
      <c r="W447" s="120"/>
      <c r="X447" s="120"/>
      <c r="Y447" s="120">
        <v>123</v>
      </c>
      <c r="Z447" s="120">
        <f t="shared" si="103"/>
        <v>123</v>
      </c>
      <c r="AA447" s="120"/>
      <c r="AB447" s="120"/>
      <c r="AC447" s="120">
        <v>123</v>
      </c>
      <c r="AD447" s="120">
        <f t="shared" si="104"/>
        <v>0</v>
      </c>
      <c r="AE447" s="120"/>
      <c r="AF447" s="120"/>
      <c r="AG447" s="120"/>
      <c r="AH447" s="120">
        <f t="shared" si="96"/>
        <v>0</v>
      </c>
      <c r="AI447" s="120"/>
      <c r="AJ447" s="120"/>
      <c r="AK447" s="120"/>
      <c r="AL447" s="120">
        <f t="shared" si="97"/>
        <v>0</v>
      </c>
      <c r="AM447" s="120"/>
      <c r="AN447" s="120"/>
      <c r="AO447" s="120"/>
    </row>
    <row r="448" spans="1:41" s="132" customFormat="1" ht="31.5" hidden="1">
      <c r="A448" s="131"/>
      <c r="B448" s="273"/>
      <c r="C448" s="274"/>
      <c r="D448" s="118">
        <v>414</v>
      </c>
      <c r="E448" s="140" t="s">
        <v>50</v>
      </c>
      <c r="F448" s="120">
        <f t="shared" si="98"/>
        <v>0</v>
      </c>
      <c r="G448" s="120"/>
      <c r="H448" s="120"/>
      <c r="I448" s="120"/>
      <c r="J448" s="120">
        <f t="shared" si="99"/>
        <v>0</v>
      </c>
      <c r="K448" s="120"/>
      <c r="L448" s="120"/>
      <c r="M448" s="120"/>
      <c r="N448" s="120">
        <f t="shared" si="100"/>
        <v>0</v>
      </c>
      <c r="O448" s="120"/>
      <c r="P448" s="120"/>
      <c r="Q448" s="120"/>
      <c r="R448" s="120">
        <f t="shared" si="101"/>
        <v>0</v>
      </c>
      <c r="S448" s="120"/>
      <c r="T448" s="120"/>
      <c r="U448" s="120"/>
      <c r="V448" s="120">
        <f t="shared" si="102"/>
        <v>0</v>
      </c>
      <c r="W448" s="120"/>
      <c r="X448" s="120"/>
      <c r="Y448" s="120"/>
      <c r="Z448" s="120">
        <f t="shared" si="103"/>
        <v>0</v>
      </c>
      <c r="AA448" s="120"/>
      <c r="AB448" s="120"/>
      <c r="AC448" s="120"/>
      <c r="AD448" s="120">
        <f t="shared" si="104"/>
        <v>0</v>
      </c>
      <c r="AE448" s="120"/>
      <c r="AF448" s="120"/>
      <c r="AG448" s="120"/>
      <c r="AH448" s="120">
        <f t="shared" si="96"/>
        <v>0</v>
      </c>
      <c r="AI448" s="120"/>
      <c r="AJ448" s="120"/>
      <c r="AK448" s="120"/>
      <c r="AL448" s="120">
        <f t="shared" si="97"/>
        <v>0</v>
      </c>
      <c r="AM448" s="120"/>
      <c r="AN448" s="120"/>
      <c r="AO448" s="120"/>
    </row>
    <row r="449" spans="1:41" s="136" customFormat="1" ht="47.25">
      <c r="A449" s="135"/>
      <c r="B449" s="273"/>
      <c r="C449" s="272" t="s">
        <v>126</v>
      </c>
      <c r="D449" s="121"/>
      <c r="E449" s="122" t="s">
        <v>146</v>
      </c>
      <c r="F449" s="123">
        <f t="shared" si="98"/>
        <v>1901175</v>
      </c>
      <c r="G449" s="123"/>
      <c r="H449" s="123"/>
      <c r="I449" s="123">
        <f>I450+I451</f>
        <v>1901175</v>
      </c>
      <c r="J449" s="123">
        <f t="shared" si="99"/>
        <v>1782029</v>
      </c>
      <c r="K449" s="123"/>
      <c r="L449" s="123"/>
      <c r="M449" s="123">
        <f>M450+M451</f>
        <v>1782029</v>
      </c>
      <c r="N449" s="123">
        <f t="shared" si="100"/>
        <v>1783303</v>
      </c>
      <c r="O449" s="123"/>
      <c r="P449" s="123"/>
      <c r="Q449" s="123">
        <f>Q450+Q451</f>
        <v>1783303</v>
      </c>
      <c r="R449" s="123">
        <f t="shared" si="101"/>
        <v>1944977</v>
      </c>
      <c r="S449" s="123"/>
      <c r="T449" s="123"/>
      <c r="U449" s="123">
        <f>U450+U451</f>
        <v>1944977</v>
      </c>
      <c r="V449" s="123">
        <f t="shared" si="102"/>
        <v>1946251</v>
      </c>
      <c r="W449" s="123"/>
      <c r="X449" s="123"/>
      <c r="Y449" s="123">
        <f>Y450+Y451</f>
        <v>1946251</v>
      </c>
      <c r="Z449" s="123">
        <f t="shared" si="103"/>
        <v>1946251</v>
      </c>
      <c r="AA449" s="123"/>
      <c r="AB449" s="123"/>
      <c r="AC449" s="123">
        <f>AC450+AC451</f>
        <v>1946251</v>
      </c>
      <c r="AD449" s="123">
        <f t="shared" si="104"/>
        <v>55954</v>
      </c>
      <c r="AE449" s="123"/>
      <c r="AF449" s="123"/>
      <c r="AG449" s="123">
        <v>55954</v>
      </c>
      <c r="AH449" s="123">
        <f t="shared" si="96"/>
        <v>56125</v>
      </c>
      <c r="AI449" s="123"/>
      <c r="AJ449" s="123"/>
      <c r="AK449" s="123">
        <v>56125</v>
      </c>
      <c r="AL449" s="123">
        <f t="shared" si="97"/>
        <v>56678</v>
      </c>
      <c r="AM449" s="123"/>
      <c r="AN449" s="123"/>
      <c r="AO449" s="123">
        <v>56678</v>
      </c>
    </row>
    <row r="450" spans="1:41" s="132" customFormat="1" ht="15.75" hidden="1">
      <c r="A450" s="131"/>
      <c r="B450" s="273"/>
      <c r="C450" s="273"/>
      <c r="D450" s="118">
        <v>156</v>
      </c>
      <c r="E450" s="141" t="s">
        <v>37</v>
      </c>
      <c r="F450" s="120">
        <f t="shared" si="98"/>
        <v>42345</v>
      </c>
      <c r="G450" s="120"/>
      <c r="H450" s="120"/>
      <c r="I450" s="120">
        <v>42345</v>
      </c>
      <c r="J450" s="120">
        <f t="shared" si="99"/>
        <v>42345</v>
      </c>
      <c r="K450" s="120"/>
      <c r="L450" s="120"/>
      <c r="M450" s="120">
        <v>42345</v>
      </c>
      <c r="N450" s="120">
        <f t="shared" si="100"/>
        <v>42345</v>
      </c>
      <c r="O450" s="120"/>
      <c r="P450" s="120"/>
      <c r="Q450" s="120">
        <v>42345</v>
      </c>
      <c r="R450" s="120">
        <f t="shared" si="101"/>
        <v>42345</v>
      </c>
      <c r="S450" s="120"/>
      <c r="T450" s="120"/>
      <c r="U450" s="120">
        <v>42345</v>
      </c>
      <c r="V450" s="120">
        <f t="shared" si="102"/>
        <v>42345</v>
      </c>
      <c r="W450" s="120"/>
      <c r="X450" s="120"/>
      <c r="Y450" s="120">
        <v>42345</v>
      </c>
      <c r="Z450" s="120">
        <f t="shared" si="103"/>
        <v>42345</v>
      </c>
      <c r="AA450" s="120"/>
      <c r="AB450" s="120"/>
      <c r="AC450" s="120">
        <v>42345</v>
      </c>
      <c r="AD450" s="120">
        <f t="shared" si="104"/>
        <v>0</v>
      </c>
      <c r="AE450" s="120"/>
      <c r="AF450" s="120"/>
      <c r="AG450" s="120"/>
      <c r="AH450" s="120">
        <f t="shared" si="96"/>
        <v>0</v>
      </c>
      <c r="AI450" s="120"/>
      <c r="AJ450" s="120"/>
      <c r="AK450" s="120"/>
      <c r="AL450" s="120">
        <f t="shared" si="97"/>
        <v>0</v>
      </c>
      <c r="AM450" s="120"/>
      <c r="AN450" s="120"/>
      <c r="AO450" s="120"/>
    </row>
    <row r="451" spans="1:41" s="132" customFormat="1" ht="15.75" hidden="1">
      <c r="A451" s="131"/>
      <c r="B451" s="273"/>
      <c r="C451" s="274"/>
      <c r="D451" s="118">
        <v>159</v>
      </c>
      <c r="E451" s="126" t="s">
        <v>42</v>
      </c>
      <c r="F451" s="120">
        <f t="shared" si="98"/>
        <v>1858830</v>
      </c>
      <c r="G451" s="120"/>
      <c r="H451" s="120"/>
      <c r="I451" s="120">
        <v>1858830</v>
      </c>
      <c r="J451" s="120">
        <f t="shared" si="99"/>
        <v>1739684</v>
      </c>
      <c r="K451" s="120"/>
      <c r="L451" s="120"/>
      <c r="M451" s="120">
        <v>1739684</v>
      </c>
      <c r="N451" s="120">
        <f t="shared" si="100"/>
        <v>1740958</v>
      </c>
      <c r="O451" s="120"/>
      <c r="P451" s="120"/>
      <c r="Q451" s="120">
        <v>1740958</v>
      </c>
      <c r="R451" s="120">
        <f t="shared" si="101"/>
        <v>1902632</v>
      </c>
      <c r="S451" s="120"/>
      <c r="T451" s="120"/>
      <c r="U451" s="120">
        <v>1902632</v>
      </c>
      <c r="V451" s="120">
        <f t="shared" si="102"/>
        <v>1903906</v>
      </c>
      <c r="W451" s="120"/>
      <c r="X451" s="120"/>
      <c r="Y451" s="120">
        <v>1903906</v>
      </c>
      <c r="Z451" s="120">
        <f t="shared" si="103"/>
        <v>1903906</v>
      </c>
      <c r="AA451" s="120"/>
      <c r="AB451" s="120"/>
      <c r="AC451" s="120">
        <v>1903906</v>
      </c>
      <c r="AD451" s="120">
        <f t="shared" si="104"/>
        <v>0</v>
      </c>
      <c r="AE451" s="120"/>
      <c r="AF451" s="120"/>
      <c r="AG451" s="120"/>
      <c r="AH451" s="120">
        <f t="shared" si="96"/>
        <v>0</v>
      </c>
      <c r="AI451" s="120"/>
      <c r="AJ451" s="120"/>
      <c r="AK451" s="120"/>
      <c r="AL451" s="120">
        <f t="shared" si="97"/>
        <v>0</v>
      </c>
      <c r="AM451" s="120"/>
      <c r="AN451" s="120"/>
      <c r="AO451" s="120"/>
    </row>
    <row r="452" spans="1:41" s="136" customFormat="1" ht="78.75">
      <c r="A452" s="135"/>
      <c r="B452" s="273"/>
      <c r="C452" s="272" t="s">
        <v>130</v>
      </c>
      <c r="D452" s="121"/>
      <c r="E452" s="122" t="s">
        <v>147</v>
      </c>
      <c r="F452" s="123">
        <f t="shared" si="98"/>
        <v>182132</v>
      </c>
      <c r="G452" s="123"/>
      <c r="H452" s="123"/>
      <c r="I452" s="123">
        <f>I453</f>
        <v>182132</v>
      </c>
      <c r="J452" s="123">
        <f t="shared" si="99"/>
        <v>58947</v>
      </c>
      <c r="K452" s="123"/>
      <c r="L452" s="123"/>
      <c r="M452" s="123">
        <f>M453</f>
        <v>58947</v>
      </c>
      <c r="N452" s="123">
        <f t="shared" si="100"/>
        <v>60157</v>
      </c>
      <c r="O452" s="123"/>
      <c r="P452" s="123"/>
      <c r="Q452" s="123">
        <f>Q453</f>
        <v>60157</v>
      </c>
      <c r="R452" s="123">
        <f t="shared" si="101"/>
        <v>58947</v>
      </c>
      <c r="S452" s="123"/>
      <c r="T452" s="123"/>
      <c r="U452" s="123">
        <f>U453</f>
        <v>58947</v>
      </c>
      <c r="V452" s="123">
        <f t="shared" si="102"/>
        <v>60157</v>
      </c>
      <c r="W452" s="123"/>
      <c r="X452" s="123"/>
      <c r="Y452" s="123">
        <f>Y453</f>
        <v>60157</v>
      </c>
      <c r="Z452" s="123">
        <f t="shared" si="103"/>
        <v>0</v>
      </c>
      <c r="AA452" s="123"/>
      <c r="AB452" s="123"/>
      <c r="AC452" s="123">
        <f>AC453</f>
        <v>0</v>
      </c>
      <c r="AD452" s="123">
        <f t="shared" si="104"/>
        <v>0</v>
      </c>
      <c r="AE452" s="123"/>
      <c r="AF452" s="123"/>
      <c r="AG452" s="123">
        <f>AG453</f>
        <v>0</v>
      </c>
      <c r="AH452" s="123">
        <f t="shared" si="96"/>
        <v>0</v>
      </c>
      <c r="AI452" s="123"/>
      <c r="AJ452" s="123"/>
      <c r="AK452" s="123">
        <f>AK453</f>
        <v>0</v>
      </c>
      <c r="AL452" s="123">
        <f t="shared" si="97"/>
        <v>0</v>
      </c>
      <c r="AM452" s="123"/>
      <c r="AN452" s="123"/>
      <c r="AO452" s="123">
        <f>AO453</f>
        <v>0</v>
      </c>
    </row>
    <row r="453" spans="1:41" s="132" customFormat="1" ht="31.5" hidden="1">
      <c r="A453" s="131"/>
      <c r="B453" s="273"/>
      <c r="C453" s="274"/>
      <c r="D453" s="118">
        <v>339</v>
      </c>
      <c r="E453" s="142" t="s">
        <v>148</v>
      </c>
      <c r="F453" s="120">
        <f t="shared" si="98"/>
        <v>182132</v>
      </c>
      <c r="G453" s="120"/>
      <c r="H453" s="120"/>
      <c r="I453" s="120">
        <v>182132</v>
      </c>
      <c r="J453" s="120">
        <f t="shared" si="99"/>
        <v>58947</v>
      </c>
      <c r="K453" s="120"/>
      <c r="L453" s="120"/>
      <c r="M453" s="120">
        <v>58947</v>
      </c>
      <c r="N453" s="120">
        <f t="shared" si="100"/>
        <v>60157</v>
      </c>
      <c r="O453" s="120"/>
      <c r="P453" s="120"/>
      <c r="Q453" s="120">
        <v>60157</v>
      </c>
      <c r="R453" s="120">
        <f t="shared" si="101"/>
        <v>58947</v>
      </c>
      <c r="S453" s="120"/>
      <c r="T453" s="120"/>
      <c r="U453" s="120">
        <v>58947</v>
      </c>
      <c r="V453" s="120">
        <f t="shared" si="102"/>
        <v>60157</v>
      </c>
      <c r="W453" s="120"/>
      <c r="X453" s="120"/>
      <c r="Y453" s="120">
        <v>60157</v>
      </c>
      <c r="Z453" s="120">
        <f t="shared" si="103"/>
        <v>0</v>
      </c>
      <c r="AA453" s="120"/>
      <c r="AB453" s="120"/>
      <c r="AC453" s="120"/>
      <c r="AD453" s="120">
        <f t="shared" si="104"/>
        <v>0</v>
      </c>
      <c r="AE453" s="120"/>
      <c r="AF453" s="120"/>
      <c r="AG453" s="120"/>
      <c r="AH453" s="120">
        <f t="shared" si="96"/>
        <v>0</v>
      </c>
      <c r="AI453" s="120"/>
      <c r="AJ453" s="120"/>
      <c r="AK453" s="120"/>
      <c r="AL453" s="120">
        <f t="shared" si="97"/>
        <v>0</v>
      </c>
      <c r="AM453" s="120"/>
      <c r="AN453" s="120"/>
      <c r="AO453" s="120"/>
    </row>
    <row r="454" spans="1:41" s="136" customFormat="1" ht="94.5">
      <c r="A454" s="135"/>
      <c r="B454" s="273"/>
      <c r="C454" s="272" t="s">
        <v>149</v>
      </c>
      <c r="D454" s="121"/>
      <c r="E454" s="122" t="s">
        <v>150</v>
      </c>
      <c r="F454" s="123">
        <f t="shared" si="98"/>
        <v>1114488</v>
      </c>
      <c r="G454" s="123"/>
      <c r="H454" s="123"/>
      <c r="I454" s="123">
        <f>I455</f>
        <v>1114488</v>
      </c>
      <c r="J454" s="123">
        <f t="shared" si="99"/>
        <v>815300</v>
      </c>
      <c r="K454" s="123"/>
      <c r="L454" s="123"/>
      <c r="M454" s="123">
        <f>M455</f>
        <v>815300</v>
      </c>
      <c r="N454" s="123">
        <f t="shared" si="100"/>
        <v>815300</v>
      </c>
      <c r="O454" s="123"/>
      <c r="P454" s="123"/>
      <c r="Q454" s="123">
        <f>Q455</f>
        <v>815300</v>
      </c>
      <c r="R454" s="123">
        <f t="shared" si="101"/>
        <v>1589547</v>
      </c>
      <c r="S454" s="123"/>
      <c r="T454" s="123"/>
      <c r="U454" s="123">
        <f>U455</f>
        <v>1589547</v>
      </c>
      <c r="V454" s="123">
        <f t="shared" si="102"/>
        <v>1609704</v>
      </c>
      <c r="W454" s="123"/>
      <c r="X454" s="123"/>
      <c r="Y454" s="123">
        <f>Y455</f>
        <v>1609704</v>
      </c>
      <c r="Z454" s="123">
        <f t="shared" si="103"/>
        <v>1569655</v>
      </c>
      <c r="AA454" s="123"/>
      <c r="AB454" s="123"/>
      <c r="AC454" s="123">
        <f>AC455</f>
        <v>1569655</v>
      </c>
      <c r="AD454" s="123">
        <f t="shared" si="104"/>
        <v>0</v>
      </c>
      <c r="AE454" s="123"/>
      <c r="AF454" s="123"/>
      <c r="AG454" s="123">
        <f>AG455</f>
        <v>0</v>
      </c>
      <c r="AH454" s="123">
        <f t="shared" si="96"/>
        <v>0</v>
      </c>
      <c r="AI454" s="123"/>
      <c r="AJ454" s="123"/>
      <c r="AK454" s="123">
        <f>AK455</f>
        <v>0</v>
      </c>
      <c r="AL454" s="123">
        <f t="shared" si="97"/>
        <v>0</v>
      </c>
      <c r="AM454" s="123"/>
      <c r="AN454" s="123"/>
      <c r="AO454" s="123">
        <f>AO455</f>
        <v>0</v>
      </c>
    </row>
    <row r="455" spans="1:41" s="132" customFormat="1" ht="31.5" hidden="1">
      <c r="A455" s="131"/>
      <c r="B455" s="273"/>
      <c r="C455" s="274"/>
      <c r="D455" s="118">
        <v>339</v>
      </c>
      <c r="E455" s="142" t="s">
        <v>148</v>
      </c>
      <c r="F455" s="120">
        <f t="shared" si="98"/>
        <v>1114488</v>
      </c>
      <c r="G455" s="120"/>
      <c r="H455" s="120"/>
      <c r="I455" s="120">
        <v>1114488</v>
      </c>
      <c r="J455" s="120">
        <f t="shared" si="99"/>
        <v>815300</v>
      </c>
      <c r="K455" s="120"/>
      <c r="L455" s="120"/>
      <c r="M455" s="120">
        <v>815300</v>
      </c>
      <c r="N455" s="120">
        <f t="shared" si="100"/>
        <v>815300</v>
      </c>
      <c r="O455" s="120"/>
      <c r="P455" s="120"/>
      <c r="Q455" s="120">
        <v>815300</v>
      </c>
      <c r="R455" s="120">
        <f t="shared" si="101"/>
        <v>1589547</v>
      </c>
      <c r="S455" s="120"/>
      <c r="T455" s="120"/>
      <c r="U455" s="120">
        <v>1589547</v>
      </c>
      <c r="V455" s="120">
        <f t="shared" si="102"/>
        <v>1609704</v>
      </c>
      <c r="W455" s="120"/>
      <c r="X455" s="120"/>
      <c r="Y455" s="120">
        <v>1609704</v>
      </c>
      <c r="Z455" s="120">
        <f t="shared" si="103"/>
        <v>1569655</v>
      </c>
      <c r="AA455" s="120"/>
      <c r="AB455" s="120"/>
      <c r="AC455" s="120">
        <v>1569655</v>
      </c>
      <c r="AD455" s="120">
        <f t="shared" si="104"/>
        <v>0</v>
      </c>
      <c r="AE455" s="120"/>
      <c r="AF455" s="120"/>
      <c r="AG455" s="120"/>
      <c r="AH455" s="120">
        <f t="shared" si="96"/>
        <v>0</v>
      </c>
      <c r="AI455" s="120"/>
      <c r="AJ455" s="120"/>
      <c r="AK455" s="120"/>
      <c r="AL455" s="120">
        <f t="shared" si="97"/>
        <v>0</v>
      </c>
      <c r="AM455" s="120"/>
      <c r="AN455" s="120"/>
      <c r="AO455" s="120"/>
    </row>
    <row r="456" spans="1:41" s="136" customFormat="1" ht="47.25">
      <c r="A456" s="135"/>
      <c r="B456" s="273"/>
      <c r="C456" s="272" t="s">
        <v>54</v>
      </c>
      <c r="D456" s="121"/>
      <c r="E456" s="122" t="s">
        <v>151</v>
      </c>
      <c r="F456" s="123">
        <f t="shared" si="98"/>
        <v>588049</v>
      </c>
      <c r="G456" s="123"/>
      <c r="H456" s="123"/>
      <c r="I456" s="123">
        <f>SUM(I457:I461)</f>
        <v>588049</v>
      </c>
      <c r="J456" s="123">
        <f t="shared" si="99"/>
        <v>575661</v>
      </c>
      <c r="K456" s="123"/>
      <c r="L456" s="123"/>
      <c r="M456" s="123">
        <f>SUM(M457:M461)</f>
        <v>575661</v>
      </c>
      <c r="N456" s="123">
        <f t="shared" si="100"/>
        <v>575660.96000000008</v>
      </c>
      <c r="O456" s="123"/>
      <c r="P456" s="123"/>
      <c r="Q456" s="123">
        <f>SUM(Q457:Q461)</f>
        <v>575660.96000000008</v>
      </c>
      <c r="R456" s="123">
        <f t="shared" si="101"/>
        <v>575661</v>
      </c>
      <c r="S456" s="123"/>
      <c r="T456" s="123"/>
      <c r="U456" s="123">
        <f>SUM(U457:U461)</f>
        <v>575661</v>
      </c>
      <c r="V456" s="123">
        <f t="shared" si="102"/>
        <v>575661</v>
      </c>
      <c r="W456" s="123"/>
      <c r="X456" s="123"/>
      <c r="Y456" s="123">
        <f>SUM(Y457:Y461)</f>
        <v>575661</v>
      </c>
      <c r="Z456" s="123">
        <f t="shared" si="103"/>
        <v>575661</v>
      </c>
      <c r="AA456" s="123"/>
      <c r="AB456" s="123"/>
      <c r="AC456" s="123">
        <f>SUM(AC457:AC461)</f>
        <v>575661</v>
      </c>
      <c r="AD456" s="123">
        <f t="shared" si="104"/>
        <v>0</v>
      </c>
      <c r="AE456" s="123"/>
      <c r="AF456" s="123"/>
      <c r="AG456" s="123">
        <f>SUM(AG457:AG461)</f>
        <v>0</v>
      </c>
      <c r="AH456" s="123">
        <f t="shared" si="96"/>
        <v>0</v>
      </c>
      <c r="AI456" s="123"/>
      <c r="AJ456" s="123"/>
      <c r="AK456" s="123">
        <f>SUM(AK457:AK461)</f>
        <v>0</v>
      </c>
      <c r="AL456" s="123">
        <f>AM456+A456+AO456</f>
        <v>0</v>
      </c>
      <c r="AM456" s="123"/>
      <c r="AN456" s="123"/>
      <c r="AO456" s="123">
        <f>SUM(AO457:AO461)</f>
        <v>0</v>
      </c>
    </row>
    <row r="457" spans="1:41" s="132" customFormat="1" ht="31.5" hidden="1">
      <c r="A457" s="131"/>
      <c r="B457" s="273"/>
      <c r="C457" s="273"/>
      <c r="D457" s="118">
        <v>412</v>
      </c>
      <c r="E457" s="143" t="s">
        <v>152</v>
      </c>
      <c r="F457" s="120">
        <f t="shared" si="98"/>
        <v>29000</v>
      </c>
      <c r="G457" s="120"/>
      <c r="H457" s="120"/>
      <c r="I457" s="120">
        <v>29000</v>
      </c>
      <c r="J457" s="120">
        <f t="shared" si="99"/>
        <v>43445</v>
      </c>
      <c r="K457" s="120"/>
      <c r="L457" s="120"/>
      <c r="M457" s="120">
        <v>43445</v>
      </c>
      <c r="N457" s="120">
        <f t="shared" si="100"/>
        <v>27622</v>
      </c>
      <c r="O457" s="120"/>
      <c r="P457" s="120"/>
      <c r="Q457" s="120">
        <v>27622</v>
      </c>
      <c r="R457" s="120">
        <f t="shared" si="101"/>
        <v>24873</v>
      </c>
      <c r="S457" s="120"/>
      <c r="T457" s="120"/>
      <c r="U457" s="120">
        <v>24873</v>
      </c>
      <c r="V457" s="120">
        <f t="shared" si="102"/>
        <v>24873</v>
      </c>
      <c r="W457" s="120"/>
      <c r="X457" s="120"/>
      <c r="Y457" s="120">
        <v>24873</v>
      </c>
      <c r="Z457" s="120">
        <f t="shared" si="103"/>
        <v>24873</v>
      </c>
      <c r="AA457" s="120"/>
      <c r="AB457" s="120"/>
      <c r="AC457" s="120">
        <v>24873</v>
      </c>
      <c r="AD457" s="120">
        <f t="shared" si="104"/>
        <v>0</v>
      </c>
      <c r="AE457" s="120"/>
      <c r="AF457" s="120"/>
      <c r="AG457" s="120"/>
      <c r="AH457" s="120">
        <f t="shared" si="96"/>
        <v>0</v>
      </c>
      <c r="AI457" s="120"/>
      <c r="AJ457" s="120"/>
      <c r="AK457" s="120"/>
      <c r="AL457" s="120"/>
      <c r="AM457" s="120"/>
      <c r="AN457" s="120"/>
      <c r="AO457" s="120"/>
    </row>
    <row r="458" spans="1:41" s="132" customFormat="1" ht="15.75" hidden="1">
      <c r="A458" s="131"/>
      <c r="B458" s="273"/>
      <c r="C458" s="273"/>
      <c r="D458" s="118">
        <v>413</v>
      </c>
      <c r="E458" s="143" t="s">
        <v>49</v>
      </c>
      <c r="F458" s="120">
        <f t="shared" si="98"/>
        <v>537761</v>
      </c>
      <c r="G458" s="120"/>
      <c r="H458" s="120"/>
      <c r="I458" s="120">
        <v>537761</v>
      </c>
      <c r="J458" s="120">
        <f t="shared" si="99"/>
        <v>462814</v>
      </c>
      <c r="K458" s="120"/>
      <c r="L458" s="120"/>
      <c r="M458" s="120">
        <v>462814</v>
      </c>
      <c r="N458" s="120">
        <f t="shared" si="100"/>
        <v>491454.66000000003</v>
      </c>
      <c r="O458" s="120"/>
      <c r="P458" s="120"/>
      <c r="Q458" s="120">
        <v>491454.66000000003</v>
      </c>
      <c r="R458" s="120">
        <f t="shared" si="101"/>
        <v>482908</v>
      </c>
      <c r="S458" s="120"/>
      <c r="T458" s="120"/>
      <c r="U458" s="120">
        <v>482908</v>
      </c>
      <c r="V458" s="120">
        <f t="shared" si="102"/>
        <v>482908</v>
      </c>
      <c r="W458" s="120"/>
      <c r="X458" s="120"/>
      <c r="Y458" s="120">
        <v>482908</v>
      </c>
      <c r="Z458" s="120">
        <f t="shared" si="103"/>
        <v>482908</v>
      </c>
      <c r="AA458" s="120"/>
      <c r="AB458" s="120"/>
      <c r="AC458" s="120">
        <v>482908</v>
      </c>
      <c r="AD458" s="120">
        <f t="shared" si="104"/>
        <v>0</v>
      </c>
      <c r="AE458" s="120"/>
      <c r="AF458" s="120"/>
      <c r="AG458" s="120"/>
      <c r="AH458" s="120">
        <f t="shared" si="96"/>
        <v>0</v>
      </c>
      <c r="AI458" s="120"/>
      <c r="AJ458" s="120"/>
      <c r="AK458" s="120"/>
      <c r="AL458" s="120"/>
      <c r="AM458" s="120"/>
      <c r="AN458" s="120"/>
      <c r="AO458" s="120"/>
    </row>
    <row r="459" spans="1:41" s="132" customFormat="1" ht="31.5" hidden="1">
      <c r="A459" s="131"/>
      <c r="B459" s="273"/>
      <c r="C459" s="273"/>
      <c r="D459" s="118">
        <v>414</v>
      </c>
      <c r="E459" s="143" t="s">
        <v>50</v>
      </c>
      <c r="F459" s="120">
        <f t="shared" si="98"/>
        <v>21288</v>
      </c>
      <c r="G459" s="120"/>
      <c r="H459" s="120"/>
      <c r="I459" s="120">
        <v>21288</v>
      </c>
      <c r="J459" s="120">
        <f t="shared" si="99"/>
        <v>56302</v>
      </c>
      <c r="K459" s="120"/>
      <c r="L459" s="120"/>
      <c r="M459" s="120">
        <v>56302</v>
      </c>
      <c r="N459" s="120">
        <f t="shared" si="100"/>
        <v>51846.3</v>
      </c>
      <c r="O459" s="120"/>
      <c r="P459" s="120"/>
      <c r="Q459" s="120">
        <v>51846.3</v>
      </c>
      <c r="R459" s="120">
        <f t="shared" si="101"/>
        <v>67880</v>
      </c>
      <c r="S459" s="120"/>
      <c r="T459" s="120"/>
      <c r="U459" s="120">
        <v>67880</v>
      </c>
      <c r="V459" s="120">
        <f t="shared" si="102"/>
        <v>67880</v>
      </c>
      <c r="W459" s="120"/>
      <c r="X459" s="120"/>
      <c r="Y459" s="120">
        <v>67880</v>
      </c>
      <c r="Z459" s="120">
        <f t="shared" si="103"/>
        <v>67880</v>
      </c>
      <c r="AA459" s="120"/>
      <c r="AB459" s="120"/>
      <c r="AC459" s="120">
        <v>67880</v>
      </c>
      <c r="AD459" s="120">
        <f t="shared" si="104"/>
        <v>0</v>
      </c>
      <c r="AE459" s="120"/>
      <c r="AF459" s="120"/>
      <c r="AG459" s="120"/>
      <c r="AH459" s="120">
        <f t="shared" si="96"/>
        <v>0</v>
      </c>
      <c r="AI459" s="120"/>
      <c r="AJ459" s="120"/>
      <c r="AK459" s="120"/>
      <c r="AL459" s="120"/>
      <c r="AM459" s="120"/>
      <c r="AN459" s="120"/>
      <c r="AO459" s="120"/>
    </row>
    <row r="460" spans="1:41" s="132" customFormat="1" ht="15.75" hidden="1">
      <c r="A460" s="131"/>
      <c r="B460" s="273"/>
      <c r="C460" s="273"/>
      <c r="D460" s="118">
        <v>417</v>
      </c>
      <c r="E460" s="143" t="s">
        <v>153</v>
      </c>
      <c r="F460" s="120">
        <f t="shared" si="98"/>
        <v>0</v>
      </c>
      <c r="G460" s="120"/>
      <c r="H460" s="120"/>
      <c r="I460" s="120"/>
      <c r="J460" s="120">
        <f t="shared" si="99"/>
        <v>0</v>
      </c>
      <c r="K460" s="120"/>
      <c r="L460" s="120"/>
      <c r="M460" s="120"/>
      <c r="N460" s="120">
        <f t="shared" si="100"/>
        <v>4738</v>
      </c>
      <c r="O460" s="120"/>
      <c r="P460" s="120"/>
      <c r="Q460" s="120">
        <v>4738</v>
      </c>
      <c r="R460" s="120">
        <f t="shared" si="101"/>
        <v>0</v>
      </c>
      <c r="S460" s="120"/>
      <c r="T460" s="120"/>
      <c r="U460" s="120"/>
      <c r="V460" s="120">
        <f t="shared" si="102"/>
        <v>0</v>
      </c>
      <c r="W460" s="120"/>
      <c r="X460" s="120"/>
      <c r="Y460" s="120"/>
      <c r="Z460" s="120">
        <f t="shared" si="103"/>
        <v>0</v>
      </c>
      <c r="AA460" s="120"/>
      <c r="AB460" s="120"/>
      <c r="AC460" s="120"/>
      <c r="AD460" s="120">
        <f t="shared" si="104"/>
        <v>0</v>
      </c>
      <c r="AE460" s="120"/>
      <c r="AF460" s="120"/>
      <c r="AG460" s="120"/>
      <c r="AH460" s="120">
        <f t="shared" si="96"/>
        <v>0</v>
      </c>
      <c r="AI460" s="120"/>
      <c r="AJ460" s="120"/>
      <c r="AK460" s="120"/>
      <c r="AL460" s="120">
        <f t="shared" si="97"/>
        <v>0</v>
      </c>
      <c r="AM460" s="120"/>
      <c r="AN460" s="120"/>
      <c r="AO460" s="120"/>
    </row>
    <row r="461" spans="1:41" s="132" customFormat="1" ht="15.75" hidden="1">
      <c r="A461" s="131"/>
      <c r="B461" s="274"/>
      <c r="C461" s="274"/>
      <c r="D461" s="118">
        <v>419</v>
      </c>
      <c r="E461" s="143" t="s">
        <v>44</v>
      </c>
      <c r="F461" s="120">
        <f t="shared" si="98"/>
        <v>0</v>
      </c>
      <c r="G461" s="120"/>
      <c r="H461" s="120"/>
      <c r="I461" s="120"/>
      <c r="J461" s="120">
        <f t="shared" si="99"/>
        <v>13100</v>
      </c>
      <c r="K461" s="120"/>
      <c r="L461" s="120"/>
      <c r="M461" s="120">
        <v>13100</v>
      </c>
      <c r="N461" s="120">
        <f t="shared" si="100"/>
        <v>0</v>
      </c>
      <c r="O461" s="120"/>
      <c r="P461" s="120"/>
      <c r="Q461" s="120"/>
      <c r="R461" s="120">
        <f t="shared" si="101"/>
        <v>0</v>
      </c>
      <c r="S461" s="120"/>
      <c r="T461" s="120"/>
      <c r="U461" s="120"/>
      <c r="V461" s="120">
        <f t="shared" si="102"/>
        <v>0</v>
      </c>
      <c r="W461" s="120"/>
      <c r="X461" s="120"/>
      <c r="Y461" s="120"/>
      <c r="Z461" s="120">
        <f t="shared" si="103"/>
        <v>0</v>
      </c>
      <c r="AA461" s="120"/>
      <c r="AB461" s="120"/>
      <c r="AC461" s="120"/>
      <c r="AD461" s="120">
        <f t="shared" si="104"/>
        <v>0</v>
      </c>
      <c r="AE461" s="120"/>
      <c r="AF461" s="120"/>
      <c r="AG461" s="120"/>
      <c r="AH461" s="120">
        <f t="shared" ref="AH461:AH486" si="105">AI461+AJ461+AK461</f>
        <v>0</v>
      </c>
      <c r="AI461" s="120"/>
      <c r="AJ461" s="120"/>
      <c r="AK461" s="120"/>
      <c r="AL461" s="120">
        <f t="shared" ref="AL461:AL486" si="106">AM461+AN461+AO461</f>
        <v>0</v>
      </c>
      <c r="AM461" s="120"/>
      <c r="AN461" s="120"/>
      <c r="AO461" s="120"/>
    </row>
    <row r="462" spans="1:41" s="145" customFormat="1" ht="31.5">
      <c r="A462" s="144"/>
      <c r="B462" s="272" t="s">
        <v>154</v>
      </c>
      <c r="C462" s="113"/>
      <c r="D462" s="114"/>
      <c r="E462" s="115" t="s">
        <v>155</v>
      </c>
      <c r="F462" s="94">
        <f t="shared" ref="F462:F486" si="107">G462+H462+I462</f>
        <v>15083279</v>
      </c>
      <c r="G462" s="94"/>
      <c r="H462" s="94"/>
      <c r="I462" s="94">
        <f>I463+I475</f>
        <v>15083279</v>
      </c>
      <c r="J462" s="94">
        <f t="shared" ref="J462:J486" si="108">K462+L462+M462</f>
        <v>87470</v>
      </c>
      <c r="K462" s="94"/>
      <c r="L462" s="94"/>
      <c r="M462" s="94">
        <f>M463+M475</f>
        <v>87470</v>
      </c>
      <c r="N462" s="94">
        <f t="shared" ref="N462:N486" si="109">O462+P462+Q462</f>
        <v>87470</v>
      </c>
      <c r="O462" s="94"/>
      <c r="P462" s="94"/>
      <c r="Q462" s="94">
        <f>Q463+Q475</f>
        <v>87470</v>
      </c>
      <c r="R462" s="94">
        <f t="shared" ref="R462:R486" si="110">S462+T462+U462</f>
        <v>87470</v>
      </c>
      <c r="S462" s="94"/>
      <c r="T462" s="94"/>
      <c r="U462" s="94">
        <f>U463+U475</f>
        <v>87470</v>
      </c>
      <c r="V462" s="94">
        <f t="shared" ref="V462:V486" si="111">W462+X462+Y462</f>
        <v>87470</v>
      </c>
      <c r="W462" s="94"/>
      <c r="X462" s="94"/>
      <c r="Y462" s="94">
        <f>Y463+Y475</f>
        <v>87470</v>
      </c>
      <c r="Z462" s="94">
        <f t="shared" ref="Z462:Z486" si="112">AA462+AB462+AC462</f>
        <v>0</v>
      </c>
      <c r="AA462" s="94"/>
      <c r="AB462" s="94"/>
      <c r="AC462" s="94">
        <f>AC463+AC475</f>
        <v>0</v>
      </c>
      <c r="AD462" s="94">
        <f t="shared" ref="AD462:AD486" si="113">AE462+AF462+AG462</f>
        <v>46532899</v>
      </c>
      <c r="AE462" s="94"/>
      <c r="AF462" s="94"/>
      <c r="AG462" s="94">
        <f>AG463+AG475</f>
        <v>46532899</v>
      </c>
      <c r="AH462" s="94">
        <f t="shared" si="105"/>
        <v>36570684</v>
      </c>
      <c r="AI462" s="94"/>
      <c r="AJ462" s="94"/>
      <c r="AK462" s="94">
        <f>AK463+AK475</f>
        <v>36570684</v>
      </c>
      <c r="AL462" s="94">
        <f t="shared" si="106"/>
        <v>0</v>
      </c>
      <c r="AM462" s="94"/>
      <c r="AN462" s="94"/>
      <c r="AO462" s="94">
        <f>AO463+AO475</f>
        <v>0</v>
      </c>
    </row>
    <row r="463" spans="1:41" s="136" customFormat="1" ht="15.75">
      <c r="A463" s="135"/>
      <c r="B463" s="273"/>
      <c r="C463" s="272" t="s">
        <v>156</v>
      </c>
      <c r="D463" s="121"/>
      <c r="E463" s="122" t="s">
        <v>157</v>
      </c>
      <c r="F463" s="123">
        <f t="shared" si="107"/>
        <v>4524985</v>
      </c>
      <c r="G463" s="123"/>
      <c r="H463" s="123"/>
      <c r="I463" s="123">
        <f>SUM(I464:I474)</f>
        <v>4524985</v>
      </c>
      <c r="J463" s="123">
        <f t="shared" si="108"/>
        <v>26242</v>
      </c>
      <c r="K463" s="123"/>
      <c r="L463" s="123"/>
      <c r="M463" s="123">
        <f>SUM(M464:M474)</f>
        <v>26242</v>
      </c>
      <c r="N463" s="123">
        <f t="shared" si="109"/>
        <v>26242</v>
      </c>
      <c r="O463" s="123"/>
      <c r="P463" s="123"/>
      <c r="Q463" s="123">
        <f>SUM(Q464:Q474)</f>
        <v>26242</v>
      </c>
      <c r="R463" s="123">
        <f t="shared" si="110"/>
        <v>26242</v>
      </c>
      <c r="S463" s="123"/>
      <c r="T463" s="123"/>
      <c r="U463" s="123">
        <f>SUM(U464:U474)</f>
        <v>26242</v>
      </c>
      <c r="V463" s="123">
        <f t="shared" si="111"/>
        <v>26242</v>
      </c>
      <c r="W463" s="123"/>
      <c r="X463" s="123"/>
      <c r="Y463" s="123">
        <f>SUM(Y464:Y474)</f>
        <v>26242</v>
      </c>
      <c r="Z463" s="123">
        <f t="shared" si="112"/>
        <v>0</v>
      </c>
      <c r="AA463" s="123"/>
      <c r="AB463" s="123"/>
      <c r="AC463" s="123">
        <f>SUM(AC464:AC474)</f>
        <v>0</v>
      </c>
      <c r="AD463" s="123">
        <f t="shared" si="113"/>
        <v>13959870</v>
      </c>
      <c r="AE463" s="123"/>
      <c r="AF463" s="123"/>
      <c r="AG463" s="123">
        <v>13959870</v>
      </c>
      <c r="AH463" s="123">
        <f t="shared" si="105"/>
        <v>10971206</v>
      </c>
      <c r="AI463" s="123"/>
      <c r="AJ463" s="123"/>
      <c r="AK463" s="123">
        <v>10971206</v>
      </c>
      <c r="AL463" s="123">
        <f t="shared" si="106"/>
        <v>0</v>
      </c>
      <c r="AM463" s="123"/>
      <c r="AN463" s="123"/>
      <c r="AO463" s="123">
        <f>SUM(AO464:AO474)</f>
        <v>0</v>
      </c>
    </row>
    <row r="464" spans="1:41" s="132" customFormat="1" ht="31.5" hidden="1">
      <c r="A464" s="131"/>
      <c r="B464" s="273"/>
      <c r="C464" s="273"/>
      <c r="D464" s="118">
        <v>144</v>
      </c>
      <c r="E464" s="146" t="s">
        <v>76</v>
      </c>
      <c r="F464" s="120">
        <f t="shared" si="107"/>
        <v>606</v>
      </c>
      <c r="G464" s="120"/>
      <c r="H464" s="120"/>
      <c r="I464" s="120">
        <v>606</v>
      </c>
      <c r="J464" s="120">
        <f t="shared" si="108"/>
        <v>894</v>
      </c>
      <c r="K464" s="120"/>
      <c r="L464" s="120"/>
      <c r="M464" s="120">
        <v>894</v>
      </c>
      <c r="N464" s="120">
        <f t="shared" si="109"/>
        <v>894</v>
      </c>
      <c r="O464" s="120"/>
      <c r="P464" s="120"/>
      <c r="Q464" s="120">
        <v>894</v>
      </c>
      <c r="R464" s="120">
        <f t="shared" si="110"/>
        <v>913</v>
      </c>
      <c r="S464" s="120"/>
      <c r="T464" s="120"/>
      <c r="U464" s="120">
        <v>913</v>
      </c>
      <c r="V464" s="120">
        <f t="shared" si="111"/>
        <v>913</v>
      </c>
      <c r="W464" s="120"/>
      <c r="X464" s="120"/>
      <c r="Y464" s="120">
        <v>913</v>
      </c>
      <c r="Z464" s="120">
        <f t="shared" si="112"/>
        <v>0</v>
      </c>
      <c r="AA464" s="120"/>
      <c r="AB464" s="120"/>
      <c r="AC464" s="120"/>
      <c r="AD464" s="120">
        <f t="shared" si="113"/>
        <v>0</v>
      </c>
      <c r="AE464" s="120"/>
      <c r="AF464" s="120"/>
      <c r="AG464" s="120"/>
      <c r="AH464" s="120">
        <f t="shared" si="105"/>
        <v>0</v>
      </c>
      <c r="AI464" s="120"/>
      <c r="AJ464" s="120"/>
      <c r="AK464" s="120"/>
      <c r="AL464" s="120">
        <f t="shared" si="106"/>
        <v>0</v>
      </c>
      <c r="AM464" s="120"/>
      <c r="AN464" s="120"/>
      <c r="AO464" s="120"/>
    </row>
    <row r="465" spans="1:41" s="132" customFormat="1" ht="15.75" hidden="1">
      <c r="A465" s="131"/>
      <c r="B465" s="273"/>
      <c r="C465" s="273"/>
      <c r="D465" s="118">
        <v>149</v>
      </c>
      <c r="E465" s="146" t="s">
        <v>39</v>
      </c>
      <c r="F465" s="120">
        <f t="shared" si="107"/>
        <v>150</v>
      </c>
      <c r="G465" s="120"/>
      <c r="H465" s="120"/>
      <c r="I465" s="120">
        <v>150</v>
      </c>
      <c r="J465" s="120">
        <f t="shared" si="108"/>
        <v>150</v>
      </c>
      <c r="K465" s="120"/>
      <c r="L465" s="120"/>
      <c r="M465" s="120">
        <v>150</v>
      </c>
      <c r="N465" s="120">
        <f t="shared" si="109"/>
        <v>150</v>
      </c>
      <c r="O465" s="120"/>
      <c r="P465" s="120"/>
      <c r="Q465" s="120">
        <v>150</v>
      </c>
      <c r="R465" s="120">
        <f t="shared" si="110"/>
        <v>150</v>
      </c>
      <c r="S465" s="120"/>
      <c r="T465" s="120"/>
      <c r="U465" s="120">
        <v>150</v>
      </c>
      <c r="V465" s="120">
        <f t="shared" si="111"/>
        <v>150</v>
      </c>
      <c r="W465" s="120"/>
      <c r="X465" s="120"/>
      <c r="Y465" s="120">
        <v>150</v>
      </c>
      <c r="Z465" s="120">
        <f t="shared" si="112"/>
        <v>0</v>
      </c>
      <c r="AA465" s="120"/>
      <c r="AB465" s="120"/>
      <c r="AC465" s="120"/>
      <c r="AD465" s="120">
        <f t="shared" si="113"/>
        <v>0</v>
      </c>
      <c r="AE465" s="120"/>
      <c r="AF465" s="120"/>
      <c r="AG465" s="120"/>
      <c r="AH465" s="120">
        <f t="shared" si="105"/>
        <v>0</v>
      </c>
      <c r="AI465" s="120"/>
      <c r="AJ465" s="120"/>
      <c r="AK465" s="120"/>
      <c r="AL465" s="120">
        <f t="shared" si="106"/>
        <v>0</v>
      </c>
      <c r="AM465" s="120"/>
      <c r="AN465" s="120"/>
      <c r="AO465" s="120"/>
    </row>
    <row r="466" spans="1:41" s="132" customFormat="1" ht="15.75" hidden="1">
      <c r="A466" s="131"/>
      <c r="B466" s="273"/>
      <c r="C466" s="273"/>
      <c r="D466" s="118">
        <v>152</v>
      </c>
      <c r="E466" s="146" t="s">
        <v>41</v>
      </c>
      <c r="F466" s="120">
        <f t="shared" si="107"/>
        <v>312</v>
      </c>
      <c r="G466" s="120"/>
      <c r="H466" s="120"/>
      <c r="I466" s="120">
        <v>312</v>
      </c>
      <c r="J466" s="120">
        <f t="shared" si="108"/>
        <v>204</v>
      </c>
      <c r="K466" s="120"/>
      <c r="L466" s="120"/>
      <c r="M466" s="120">
        <v>204</v>
      </c>
      <c r="N466" s="120">
        <f t="shared" si="109"/>
        <v>204</v>
      </c>
      <c r="O466" s="120"/>
      <c r="P466" s="120"/>
      <c r="Q466" s="120">
        <v>204</v>
      </c>
      <c r="R466" s="120">
        <f t="shared" si="110"/>
        <v>313</v>
      </c>
      <c r="S466" s="120"/>
      <c r="T466" s="120"/>
      <c r="U466" s="120">
        <v>313</v>
      </c>
      <c r="V466" s="120">
        <f t="shared" si="111"/>
        <v>313</v>
      </c>
      <c r="W466" s="120"/>
      <c r="X466" s="120"/>
      <c r="Y466" s="120">
        <v>313</v>
      </c>
      <c r="Z466" s="120">
        <f t="shared" si="112"/>
        <v>0</v>
      </c>
      <c r="AA466" s="120"/>
      <c r="AB466" s="120"/>
      <c r="AC466" s="120"/>
      <c r="AD466" s="120">
        <f t="shared" si="113"/>
        <v>0</v>
      </c>
      <c r="AE466" s="120"/>
      <c r="AF466" s="120"/>
      <c r="AG466" s="120"/>
      <c r="AH466" s="120">
        <f t="shared" si="105"/>
        <v>0</v>
      </c>
      <c r="AI466" s="120"/>
      <c r="AJ466" s="120"/>
      <c r="AK466" s="120"/>
      <c r="AL466" s="120">
        <f t="shared" si="106"/>
        <v>0</v>
      </c>
      <c r="AM466" s="120"/>
      <c r="AN466" s="120"/>
      <c r="AO466" s="120"/>
    </row>
    <row r="467" spans="1:41" s="132" customFormat="1" ht="15.75" hidden="1">
      <c r="A467" s="131"/>
      <c r="B467" s="273"/>
      <c r="C467" s="273"/>
      <c r="D467" s="118">
        <v>153</v>
      </c>
      <c r="E467" s="146" t="s">
        <v>81</v>
      </c>
      <c r="F467" s="120">
        <f t="shared" si="107"/>
        <v>1260</v>
      </c>
      <c r="G467" s="120"/>
      <c r="H467" s="120"/>
      <c r="I467" s="120">
        <v>1260</v>
      </c>
      <c r="J467" s="120">
        <f t="shared" si="108"/>
        <v>1260</v>
      </c>
      <c r="K467" s="120"/>
      <c r="L467" s="120"/>
      <c r="M467" s="120">
        <v>1260</v>
      </c>
      <c r="N467" s="120">
        <f t="shared" si="109"/>
        <v>1260</v>
      </c>
      <c r="O467" s="120"/>
      <c r="P467" s="120"/>
      <c r="Q467" s="120">
        <v>1260</v>
      </c>
      <c r="R467" s="120">
        <f t="shared" si="110"/>
        <v>0</v>
      </c>
      <c r="S467" s="120"/>
      <c r="T467" s="120"/>
      <c r="U467" s="120"/>
      <c r="V467" s="120">
        <f t="shared" si="111"/>
        <v>0</v>
      </c>
      <c r="W467" s="120"/>
      <c r="X467" s="120"/>
      <c r="Y467" s="120"/>
      <c r="Z467" s="120">
        <f t="shared" si="112"/>
        <v>0</v>
      </c>
      <c r="AA467" s="120"/>
      <c r="AB467" s="120"/>
      <c r="AC467" s="120"/>
      <c r="AD467" s="120">
        <f t="shared" si="113"/>
        <v>0</v>
      </c>
      <c r="AE467" s="120"/>
      <c r="AF467" s="120"/>
      <c r="AG467" s="120"/>
      <c r="AH467" s="120">
        <f t="shared" si="105"/>
        <v>0</v>
      </c>
      <c r="AI467" s="120"/>
      <c r="AJ467" s="120"/>
      <c r="AK467" s="120"/>
      <c r="AL467" s="120">
        <f t="shared" si="106"/>
        <v>0</v>
      </c>
      <c r="AM467" s="120"/>
      <c r="AN467" s="120"/>
      <c r="AO467" s="120"/>
    </row>
    <row r="468" spans="1:41" s="132" customFormat="1" ht="15.75" hidden="1">
      <c r="A468" s="131"/>
      <c r="B468" s="273"/>
      <c r="C468" s="273"/>
      <c r="D468" s="118">
        <v>154</v>
      </c>
      <c r="E468" s="146" t="s">
        <v>83</v>
      </c>
      <c r="F468" s="120">
        <f t="shared" si="107"/>
        <v>4095</v>
      </c>
      <c r="G468" s="120"/>
      <c r="H468" s="120"/>
      <c r="I468" s="120">
        <v>4095</v>
      </c>
      <c r="J468" s="120">
        <f t="shared" si="108"/>
        <v>3528</v>
      </c>
      <c r="K468" s="120"/>
      <c r="L468" s="120"/>
      <c r="M468" s="120">
        <v>3528</v>
      </c>
      <c r="N468" s="120">
        <f t="shared" si="109"/>
        <v>3528</v>
      </c>
      <c r="O468" s="120"/>
      <c r="P468" s="120"/>
      <c r="Q468" s="120">
        <v>3528</v>
      </c>
      <c r="R468" s="120">
        <f t="shared" si="110"/>
        <v>4176</v>
      </c>
      <c r="S468" s="120"/>
      <c r="T468" s="120"/>
      <c r="U468" s="120">
        <v>4176</v>
      </c>
      <c r="V468" s="120">
        <f t="shared" si="111"/>
        <v>4176</v>
      </c>
      <c r="W468" s="120"/>
      <c r="X468" s="120"/>
      <c r="Y468" s="120">
        <v>4176</v>
      </c>
      <c r="Z468" s="120">
        <f t="shared" si="112"/>
        <v>0</v>
      </c>
      <c r="AA468" s="120"/>
      <c r="AB468" s="120"/>
      <c r="AC468" s="120"/>
      <c r="AD468" s="120">
        <f t="shared" si="113"/>
        <v>0</v>
      </c>
      <c r="AE468" s="120"/>
      <c r="AF468" s="120"/>
      <c r="AG468" s="120"/>
      <c r="AH468" s="120">
        <f t="shared" si="105"/>
        <v>0</v>
      </c>
      <c r="AI468" s="120"/>
      <c r="AJ468" s="120"/>
      <c r="AK468" s="120"/>
      <c r="AL468" s="120">
        <f t="shared" si="106"/>
        <v>0</v>
      </c>
      <c r="AM468" s="120"/>
      <c r="AN468" s="120"/>
      <c r="AO468" s="120"/>
    </row>
    <row r="469" spans="1:41" s="132" customFormat="1" ht="15.75" hidden="1">
      <c r="A469" s="131"/>
      <c r="B469" s="273"/>
      <c r="C469" s="273"/>
      <c r="D469" s="118">
        <v>159</v>
      </c>
      <c r="E469" s="146" t="s">
        <v>42</v>
      </c>
      <c r="F469" s="120">
        <f t="shared" si="107"/>
        <v>422315</v>
      </c>
      <c r="G469" s="120"/>
      <c r="H469" s="120"/>
      <c r="I469" s="120">
        <v>422315</v>
      </c>
      <c r="J469" s="120">
        <f t="shared" si="108"/>
        <v>19234</v>
      </c>
      <c r="K469" s="120"/>
      <c r="L469" s="120"/>
      <c r="M469" s="120">
        <v>19234</v>
      </c>
      <c r="N469" s="120">
        <f t="shared" si="109"/>
        <v>19234</v>
      </c>
      <c r="O469" s="120"/>
      <c r="P469" s="120"/>
      <c r="Q469" s="120">
        <v>19234</v>
      </c>
      <c r="R469" s="120">
        <f t="shared" si="110"/>
        <v>20690</v>
      </c>
      <c r="S469" s="120"/>
      <c r="T469" s="120"/>
      <c r="U469" s="120">
        <v>20690</v>
      </c>
      <c r="V469" s="120">
        <f t="shared" si="111"/>
        <v>20690</v>
      </c>
      <c r="W469" s="120"/>
      <c r="X469" s="120"/>
      <c r="Y469" s="120">
        <v>20690</v>
      </c>
      <c r="Z469" s="120">
        <f t="shared" si="112"/>
        <v>0</v>
      </c>
      <c r="AA469" s="120"/>
      <c r="AB469" s="120"/>
      <c r="AC469" s="120"/>
      <c r="AD469" s="120">
        <f t="shared" si="113"/>
        <v>0</v>
      </c>
      <c r="AE469" s="120"/>
      <c r="AF469" s="120"/>
      <c r="AG469" s="120"/>
      <c r="AH469" s="120">
        <f t="shared" si="105"/>
        <v>0</v>
      </c>
      <c r="AI469" s="120"/>
      <c r="AJ469" s="120"/>
      <c r="AK469" s="120"/>
      <c r="AL469" s="120">
        <f t="shared" si="106"/>
        <v>0</v>
      </c>
      <c r="AM469" s="120"/>
      <c r="AN469" s="120"/>
      <c r="AO469" s="120"/>
    </row>
    <row r="470" spans="1:41" s="132" customFormat="1" ht="15.75" hidden="1">
      <c r="A470" s="131"/>
      <c r="B470" s="273"/>
      <c r="C470" s="273"/>
      <c r="D470" s="118">
        <v>169</v>
      </c>
      <c r="E470" s="146" t="s">
        <v>88</v>
      </c>
      <c r="F470" s="120">
        <f t="shared" si="107"/>
        <v>3</v>
      </c>
      <c r="G470" s="120"/>
      <c r="H470" s="120"/>
      <c r="I470" s="120">
        <v>3</v>
      </c>
      <c r="J470" s="120">
        <f t="shared" si="108"/>
        <v>3</v>
      </c>
      <c r="K470" s="120"/>
      <c r="L470" s="120"/>
      <c r="M470" s="120">
        <v>3</v>
      </c>
      <c r="N470" s="120">
        <f t="shared" si="109"/>
        <v>3</v>
      </c>
      <c r="O470" s="120"/>
      <c r="P470" s="120"/>
      <c r="Q470" s="120">
        <v>3</v>
      </c>
      <c r="R470" s="120">
        <f t="shared" si="110"/>
        <v>0</v>
      </c>
      <c r="S470" s="120"/>
      <c r="T470" s="120"/>
      <c r="U470" s="120"/>
      <c r="V470" s="120">
        <f t="shared" si="111"/>
        <v>0</v>
      </c>
      <c r="W470" s="120"/>
      <c r="X470" s="120"/>
      <c r="Y470" s="120"/>
      <c r="Z470" s="120">
        <f t="shared" si="112"/>
        <v>0</v>
      </c>
      <c r="AA470" s="120"/>
      <c r="AB470" s="120"/>
      <c r="AC470" s="120"/>
      <c r="AD470" s="120">
        <f t="shared" si="113"/>
        <v>0</v>
      </c>
      <c r="AE470" s="120"/>
      <c r="AF470" s="120"/>
      <c r="AG470" s="120"/>
      <c r="AH470" s="120">
        <f t="shared" si="105"/>
        <v>0</v>
      </c>
      <c r="AI470" s="120"/>
      <c r="AJ470" s="120"/>
      <c r="AK470" s="120"/>
      <c r="AL470" s="120">
        <f t="shared" si="106"/>
        <v>0</v>
      </c>
      <c r="AM470" s="120"/>
      <c r="AN470" s="120"/>
      <c r="AO470" s="120"/>
    </row>
    <row r="471" spans="1:41" s="132" customFormat="1" ht="15.75" hidden="1">
      <c r="A471" s="131"/>
      <c r="B471" s="273"/>
      <c r="C471" s="273"/>
      <c r="D471" s="118">
        <v>413</v>
      </c>
      <c r="E471" s="146" t="s">
        <v>49</v>
      </c>
      <c r="F471" s="120">
        <f t="shared" si="107"/>
        <v>8295</v>
      </c>
      <c r="G471" s="120"/>
      <c r="H471" s="120"/>
      <c r="I471" s="120">
        <v>8295</v>
      </c>
      <c r="J471" s="120">
        <f t="shared" si="108"/>
        <v>969</v>
      </c>
      <c r="K471" s="120"/>
      <c r="L471" s="120"/>
      <c r="M471" s="120">
        <v>969</v>
      </c>
      <c r="N471" s="120">
        <f t="shared" si="109"/>
        <v>969</v>
      </c>
      <c r="O471" s="120"/>
      <c r="P471" s="120"/>
      <c r="Q471" s="120">
        <v>969</v>
      </c>
      <c r="R471" s="120">
        <f t="shared" si="110"/>
        <v>0</v>
      </c>
      <c r="S471" s="120"/>
      <c r="T471" s="120"/>
      <c r="U471" s="120"/>
      <c r="V471" s="120">
        <f t="shared" si="111"/>
        <v>0</v>
      </c>
      <c r="W471" s="120"/>
      <c r="X471" s="120"/>
      <c r="Y471" s="120"/>
      <c r="Z471" s="120">
        <f t="shared" si="112"/>
        <v>0</v>
      </c>
      <c r="AA471" s="120"/>
      <c r="AB471" s="120"/>
      <c r="AC471" s="120"/>
      <c r="AD471" s="120">
        <f t="shared" si="113"/>
        <v>0</v>
      </c>
      <c r="AE471" s="120"/>
      <c r="AF471" s="120"/>
      <c r="AG471" s="120"/>
      <c r="AH471" s="120">
        <f t="shared" si="105"/>
        <v>0</v>
      </c>
      <c r="AI471" s="120"/>
      <c r="AJ471" s="120"/>
      <c r="AK471" s="120"/>
      <c r="AL471" s="120">
        <f t="shared" si="106"/>
        <v>0</v>
      </c>
      <c r="AM471" s="120"/>
      <c r="AN471" s="120"/>
      <c r="AO471" s="120"/>
    </row>
    <row r="472" spans="1:41" s="132" customFormat="1" ht="31.5" hidden="1">
      <c r="A472" s="131"/>
      <c r="B472" s="273"/>
      <c r="C472" s="273"/>
      <c r="D472" s="118">
        <v>414</v>
      </c>
      <c r="E472" s="146" t="s">
        <v>123</v>
      </c>
      <c r="F472" s="120">
        <f t="shared" si="107"/>
        <v>1169</v>
      </c>
      <c r="G472" s="120"/>
      <c r="H472" s="120"/>
      <c r="I472" s="120">
        <v>1169</v>
      </c>
      <c r="J472" s="120">
        <f t="shared" si="108"/>
        <v>0</v>
      </c>
      <c r="K472" s="120"/>
      <c r="L472" s="120"/>
      <c r="M472" s="120"/>
      <c r="N472" s="120">
        <f t="shared" si="109"/>
        <v>0</v>
      </c>
      <c r="O472" s="120"/>
      <c r="P472" s="120"/>
      <c r="Q472" s="120"/>
      <c r="R472" s="120">
        <f t="shared" si="110"/>
        <v>0</v>
      </c>
      <c r="S472" s="120"/>
      <c r="T472" s="120"/>
      <c r="U472" s="120"/>
      <c r="V472" s="120">
        <f t="shared" si="111"/>
        <v>0</v>
      </c>
      <c r="W472" s="120"/>
      <c r="X472" s="120"/>
      <c r="Y472" s="120"/>
      <c r="Z472" s="120">
        <f t="shared" si="112"/>
        <v>0</v>
      </c>
      <c r="AA472" s="120"/>
      <c r="AB472" s="120"/>
      <c r="AC472" s="120"/>
      <c r="AD472" s="120">
        <f t="shared" si="113"/>
        <v>0</v>
      </c>
      <c r="AE472" s="120"/>
      <c r="AF472" s="120"/>
      <c r="AG472" s="120"/>
      <c r="AH472" s="120">
        <f t="shared" si="105"/>
        <v>0</v>
      </c>
      <c r="AI472" s="120"/>
      <c r="AJ472" s="120"/>
      <c r="AK472" s="120"/>
      <c r="AL472" s="120">
        <f t="shared" si="106"/>
        <v>0</v>
      </c>
      <c r="AM472" s="120"/>
      <c r="AN472" s="120"/>
      <c r="AO472" s="120"/>
    </row>
    <row r="473" spans="1:41" s="132" customFormat="1" ht="15.75" hidden="1">
      <c r="A473" s="131"/>
      <c r="B473" s="273"/>
      <c r="C473" s="273"/>
      <c r="D473" s="118">
        <v>416</v>
      </c>
      <c r="E473" s="146" t="s">
        <v>43</v>
      </c>
      <c r="F473" s="120">
        <f t="shared" si="107"/>
        <v>338</v>
      </c>
      <c r="G473" s="120"/>
      <c r="H473" s="120"/>
      <c r="I473" s="120">
        <v>338</v>
      </c>
      <c r="J473" s="120">
        <f t="shared" si="108"/>
        <v>0</v>
      </c>
      <c r="K473" s="120"/>
      <c r="L473" s="120"/>
      <c r="M473" s="120"/>
      <c r="N473" s="120">
        <f t="shared" si="109"/>
        <v>0</v>
      </c>
      <c r="O473" s="120"/>
      <c r="P473" s="120"/>
      <c r="Q473" s="120"/>
      <c r="R473" s="120">
        <f t="shared" si="110"/>
        <v>0</v>
      </c>
      <c r="S473" s="120"/>
      <c r="T473" s="120"/>
      <c r="U473" s="120"/>
      <c r="V473" s="120">
        <f t="shared" si="111"/>
        <v>0</v>
      </c>
      <c r="W473" s="120"/>
      <c r="X473" s="120"/>
      <c r="Y473" s="120"/>
      <c r="Z473" s="120">
        <f t="shared" si="112"/>
        <v>0</v>
      </c>
      <c r="AA473" s="120"/>
      <c r="AB473" s="120"/>
      <c r="AC473" s="120"/>
      <c r="AD473" s="120">
        <f t="shared" si="113"/>
        <v>0</v>
      </c>
      <c r="AE473" s="120"/>
      <c r="AF473" s="120"/>
      <c r="AG473" s="120"/>
      <c r="AH473" s="120">
        <f t="shared" si="105"/>
        <v>0</v>
      </c>
      <c r="AI473" s="120"/>
      <c r="AJ473" s="120"/>
      <c r="AK473" s="120"/>
      <c r="AL473" s="120">
        <f t="shared" si="106"/>
        <v>0</v>
      </c>
      <c r="AM473" s="120"/>
      <c r="AN473" s="120"/>
      <c r="AO473" s="120"/>
    </row>
    <row r="474" spans="1:41" s="132" customFormat="1" ht="31.5" hidden="1">
      <c r="A474" s="131"/>
      <c r="B474" s="273"/>
      <c r="C474" s="274"/>
      <c r="D474" s="118">
        <v>431</v>
      </c>
      <c r="E474" s="146" t="s">
        <v>133</v>
      </c>
      <c r="F474" s="120">
        <f t="shared" si="107"/>
        <v>4086442</v>
      </c>
      <c r="G474" s="120"/>
      <c r="H474" s="120"/>
      <c r="I474" s="120">
        <v>4086442</v>
      </c>
      <c r="J474" s="120">
        <f t="shared" si="108"/>
        <v>0</v>
      </c>
      <c r="K474" s="120"/>
      <c r="L474" s="120"/>
      <c r="M474" s="120"/>
      <c r="N474" s="120">
        <f t="shared" si="109"/>
        <v>0</v>
      </c>
      <c r="O474" s="120"/>
      <c r="P474" s="120"/>
      <c r="Q474" s="120"/>
      <c r="R474" s="120">
        <f t="shared" si="110"/>
        <v>0</v>
      </c>
      <c r="S474" s="120"/>
      <c r="T474" s="120"/>
      <c r="U474" s="120"/>
      <c r="V474" s="120">
        <f t="shared" si="111"/>
        <v>0</v>
      </c>
      <c r="W474" s="120"/>
      <c r="X474" s="120"/>
      <c r="Y474" s="120"/>
      <c r="Z474" s="120">
        <f t="shared" si="112"/>
        <v>0</v>
      </c>
      <c r="AA474" s="120"/>
      <c r="AB474" s="120"/>
      <c r="AC474" s="120"/>
      <c r="AD474" s="120">
        <f t="shared" si="113"/>
        <v>0</v>
      </c>
      <c r="AE474" s="120"/>
      <c r="AF474" s="120"/>
      <c r="AG474" s="120"/>
      <c r="AH474" s="120">
        <f t="shared" si="105"/>
        <v>0</v>
      </c>
      <c r="AI474" s="120"/>
      <c r="AJ474" s="120"/>
      <c r="AK474" s="120"/>
      <c r="AL474" s="120">
        <f t="shared" si="106"/>
        <v>0</v>
      </c>
      <c r="AM474" s="120"/>
      <c r="AN474" s="120"/>
      <c r="AO474" s="120"/>
    </row>
    <row r="475" spans="1:41" s="136" customFormat="1" ht="31.5">
      <c r="A475" s="147"/>
      <c r="B475" s="273"/>
      <c r="C475" s="272" t="s">
        <v>158</v>
      </c>
      <c r="D475" s="121"/>
      <c r="E475" s="122" t="s">
        <v>159</v>
      </c>
      <c r="F475" s="123">
        <f t="shared" si="107"/>
        <v>10558294</v>
      </c>
      <c r="G475" s="123"/>
      <c r="H475" s="123"/>
      <c r="I475" s="123">
        <f>SUM(I476:I486)</f>
        <v>10558294</v>
      </c>
      <c r="J475" s="123">
        <f t="shared" si="108"/>
        <v>61228</v>
      </c>
      <c r="K475" s="123"/>
      <c r="L475" s="123"/>
      <c r="M475" s="123">
        <f>SUM(M476:M486)</f>
        <v>61228</v>
      </c>
      <c r="N475" s="123">
        <f t="shared" si="109"/>
        <v>61228</v>
      </c>
      <c r="O475" s="123"/>
      <c r="P475" s="123"/>
      <c r="Q475" s="123">
        <f>SUM(Q476:Q486)</f>
        <v>61228</v>
      </c>
      <c r="R475" s="123">
        <f t="shared" si="110"/>
        <v>61228</v>
      </c>
      <c r="S475" s="123"/>
      <c r="T475" s="123"/>
      <c r="U475" s="123">
        <f>SUM(U476:U486)</f>
        <v>61228</v>
      </c>
      <c r="V475" s="123">
        <f t="shared" si="111"/>
        <v>61228</v>
      </c>
      <c r="W475" s="123"/>
      <c r="X475" s="123"/>
      <c r="Y475" s="123">
        <f>SUM(Y476:Y486)</f>
        <v>61228</v>
      </c>
      <c r="Z475" s="123">
        <f t="shared" si="112"/>
        <v>0</v>
      </c>
      <c r="AA475" s="123"/>
      <c r="AB475" s="123"/>
      <c r="AC475" s="123">
        <f>SUM(AC476:AC486)</f>
        <v>0</v>
      </c>
      <c r="AD475" s="123">
        <f t="shared" si="113"/>
        <v>32573029</v>
      </c>
      <c r="AE475" s="123"/>
      <c r="AF475" s="123"/>
      <c r="AG475" s="123">
        <v>32573029</v>
      </c>
      <c r="AH475" s="123">
        <f t="shared" si="105"/>
        <v>25599478</v>
      </c>
      <c r="AI475" s="123"/>
      <c r="AJ475" s="123"/>
      <c r="AK475" s="123">
        <v>25599478</v>
      </c>
      <c r="AL475" s="123">
        <f t="shared" si="106"/>
        <v>0</v>
      </c>
      <c r="AM475" s="123"/>
      <c r="AN475" s="123"/>
      <c r="AO475" s="123">
        <f>SUM(AO476:AO486)</f>
        <v>0</v>
      </c>
    </row>
    <row r="476" spans="1:41" s="132" customFormat="1" ht="31.5" hidden="1">
      <c r="B476" s="273"/>
      <c r="C476" s="273"/>
      <c r="D476" s="118">
        <v>144</v>
      </c>
      <c r="E476" s="146" t="s">
        <v>76</v>
      </c>
      <c r="F476" s="120">
        <f t="shared" si="107"/>
        <v>1411</v>
      </c>
      <c r="G476" s="120"/>
      <c r="H476" s="120"/>
      <c r="I476" s="120">
        <v>1411</v>
      </c>
      <c r="J476" s="120">
        <f t="shared" si="108"/>
        <v>2085</v>
      </c>
      <c r="K476" s="120"/>
      <c r="L476" s="120"/>
      <c r="M476" s="120">
        <v>2085</v>
      </c>
      <c r="N476" s="120">
        <f t="shared" si="109"/>
        <v>2085</v>
      </c>
      <c r="O476" s="120"/>
      <c r="P476" s="120"/>
      <c r="Q476" s="120">
        <v>2085</v>
      </c>
      <c r="R476" s="120">
        <f t="shared" si="110"/>
        <v>2129</v>
      </c>
      <c r="S476" s="120"/>
      <c r="T476" s="120"/>
      <c r="U476" s="120">
        <v>2129</v>
      </c>
      <c r="V476" s="120">
        <f t="shared" si="111"/>
        <v>2129</v>
      </c>
      <c r="W476" s="120"/>
      <c r="X476" s="120"/>
      <c r="Y476" s="120">
        <v>2129</v>
      </c>
      <c r="Z476" s="120">
        <f t="shared" si="112"/>
        <v>0</v>
      </c>
      <c r="AA476" s="120"/>
      <c r="AB476" s="120"/>
      <c r="AC476" s="120"/>
      <c r="AD476" s="120">
        <f t="shared" si="113"/>
        <v>0</v>
      </c>
      <c r="AE476" s="120"/>
      <c r="AF476" s="120"/>
      <c r="AG476" s="120"/>
      <c r="AH476" s="120">
        <f t="shared" si="105"/>
        <v>0</v>
      </c>
      <c r="AI476" s="120"/>
      <c r="AJ476" s="120"/>
      <c r="AK476" s="120"/>
      <c r="AL476" s="120">
        <f t="shared" si="106"/>
        <v>0</v>
      </c>
      <c r="AM476" s="120"/>
      <c r="AN476" s="120"/>
      <c r="AO476" s="120"/>
    </row>
    <row r="477" spans="1:41" s="132" customFormat="1" ht="15.75" hidden="1">
      <c r="B477" s="273"/>
      <c r="C477" s="273"/>
      <c r="D477" s="118">
        <v>149</v>
      </c>
      <c r="E477" s="146" t="s">
        <v>39</v>
      </c>
      <c r="F477" s="120">
        <f t="shared" si="107"/>
        <v>350</v>
      </c>
      <c r="G477" s="120"/>
      <c r="H477" s="120"/>
      <c r="I477" s="120">
        <v>350</v>
      </c>
      <c r="J477" s="120">
        <f t="shared" si="108"/>
        <v>350</v>
      </c>
      <c r="K477" s="120"/>
      <c r="L477" s="120"/>
      <c r="M477" s="120">
        <v>350</v>
      </c>
      <c r="N477" s="120">
        <f t="shared" si="109"/>
        <v>350</v>
      </c>
      <c r="O477" s="120"/>
      <c r="P477" s="120"/>
      <c r="Q477" s="120">
        <v>350</v>
      </c>
      <c r="R477" s="120">
        <f t="shared" si="110"/>
        <v>350</v>
      </c>
      <c r="S477" s="120"/>
      <c r="T477" s="120"/>
      <c r="U477" s="120">
        <v>350</v>
      </c>
      <c r="V477" s="120">
        <f t="shared" si="111"/>
        <v>350</v>
      </c>
      <c r="W477" s="120"/>
      <c r="X477" s="120"/>
      <c r="Y477" s="120">
        <v>350</v>
      </c>
      <c r="Z477" s="120">
        <f t="shared" si="112"/>
        <v>0</v>
      </c>
      <c r="AA477" s="120"/>
      <c r="AB477" s="120"/>
      <c r="AC477" s="120"/>
      <c r="AD477" s="120">
        <f t="shared" si="113"/>
        <v>0</v>
      </c>
      <c r="AE477" s="120"/>
      <c r="AF477" s="120"/>
      <c r="AG477" s="120"/>
      <c r="AH477" s="120">
        <f t="shared" si="105"/>
        <v>0</v>
      </c>
      <c r="AI477" s="120"/>
      <c r="AJ477" s="120"/>
      <c r="AK477" s="120"/>
      <c r="AL477" s="120">
        <f t="shared" si="106"/>
        <v>0</v>
      </c>
      <c r="AM477" s="120"/>
      <c r="AN477" s="120"/>
      <c r="AO477" s="120"/>
    </row>
    <row r="478" spans="1:41" s="132" customFormat="1" ht="15.75" hidden="1">
      <c r="B478" s="273"/>
      <c r="C478" s="273"/>
      <c r="D478" s="118">
        <v>152</v>
      </c>
      <c r="E478" s="146" t="s">
        <v>41</v>
      </c>
      <c r="F478" s="120">
        <f t="shared" si="107"/>
        <v>730</v>
      </c>
      <c r="G478" s="120"/>
      <c r="H478" s="120"/>
      <c r="I478" s="120">
        <v>730</v>
      </c>
      <c r="J478" s="120">
        <f t="shared" si="108"/>
        <v>476</v>
      </c>
      <c r="K478" s="120"/>
      <c r="L478" s="120"/>
      <c r="M478" s="120">
        <v>476</v>
      </c>
      <c r="N478" s="120">
        <f t="shared" si="109"/>
        <v>476</v>
      </c>
      <c r="O478" s="120"/>
      <c r="P478" s="120"/>
      <c r="Q478" s="120">
        <v>476</v>
      </c>
      <c r="R478" s="120">
        <f t="shared" si="110"/>
        <v>729</v>
      </c>
      <c r="S478" s="120"/>
      <c r="T478" s="120"/>
      <c r="U478" s="120">
        <v>729</v>
      </c>
      <c r="V478" s="120">
        <f t="shared" si="111"/>
        <v>729</v>
      </c>
      <c r="W478" s="120"/>
      <c r="X478" s="120"/>
      <c r="Y478" s="120">
        <v>729</v>
      </c>
      <c r="Z478" s="120">
        <f t="shared" si="112"/>
        <v>0</v>
      </c>
      <c r="AA478" s="120"/>
      <c r="AB478" s="120"/>
      <c r="AC478" s="120"/>
      <c r="AD478" s="120">
        <f t="shared" si="113"/>
        <v>0</v>
      </c>
      <c r="AE478" s="120"/>
      <c r="AF478" s="120"/>
      <c r="AG478" s="120"/>
      <c r="AH478" s="120">
        <f t="shared" si="105"/>
        <v>0</v>
      </c>
      <c r="AI478" s="120"/>
      <c r="AJ478" s="120"/>
      <c r="AK478" s="120"/>
      <c r="AL478" s="120">
        <f t="shared" si="106"/>
        <v>0</v>
      </c>
      <c r="AM478" s="120"/>
      <c r="AN478" s="120"/>
      <c r="AO478" s="120"/>
    </row>
    <row r="479" spans="1:41" s="132" customFormat="1" ht="15.75" hidden="1">
      <c r="B479" s="273"/>
      <c r="C479" s="273"/>
      <c r="D479" s="118">
        <v>153</v>
      </c>
      <c r="E479" s="146" t="s">
        <v>81</v>
      </c>
      <c r="F479" s="120">
        <f t="shared" si="107"/>
        <v>2940</v>
      </c>
      <c r="G479" s="120"/>
      <c r="H479" s="120"/>
      <c r="I479" s="120">
        <v>2940</v>
      </c>
      <c r="J479" s="120">
        <f t="shared" si="108"/>
        <v>2940</v>
      </c>
      <c r="K479" s="120"/>
      <c r="L479" s="120"/>
      <c r="M479" s="120">
        <v>2940</v>
      </c>
      <c r="N479" s="120">
        <f t="shared" si="109"/>
        <v>2940</v>
      </c>
      <c r="O479" s="120"/>
      <c r="P479" s="120"/>
      <c r="Q479" s="120">
        <v>2940</v>
      </c>
      <c r="R479" s="120">
        <f t="shared" si="110"/>
        <v>0</v>
      </c>
      <c r="S479" s="120"/>
      <c r="T479" s="120"/>
      <c r="U479" s="120"/>
      <c r="V479" s="120">
        <f t="shared" si="111"/>
        <v>0</v>
      </c>
      <c r="W479" s="120"/>
      <c r="X479" s="120"/>
      <c r="Y479" s="120"/>
      <c r="Z479" s="120">
        <f t="shared" si="112"/>
        <v>0</v>
      </c>
      <c r="AA479" s="120"/>
      <c r="AB479" s="120"/>
      <c r="AC479" s="120"/>
      <c r="AD479" s="120">
        <f t="shared" si="113"/>
        <v>0</v>
      </c>
      <c r="AE479" s="120"/>
      <c r="AF479" s="120"/>
      <c r="AG479" s="120"/>
      <c r="AH479" s="120">
        <f t="shared" si="105"/>
        <v>0</v>
      </c>
      <c r="AI479" s="120"/>
      <c r="AJ479" s="120"/>
      <c r="AK479" s="120"/>
      <c r="AL479" s="120">
        <f t="shared" si="106"/>
        <v>0</v>
      </c>
      <c r="AM479" s="120"/>
      <c r="AN479" s="120"/>
      <c r="AO479" s="120"/>
    </row>
    <row r="480" spans="1:41" s="132" customFormat="1" ht="15.75" hidden="1">
      <c r="B480" s="273"/>
      <c r="C480" s="273"/>
      <c r="D480" s="118">
        <v>154</v>
      </c>
      <c r="E480" s="146" t="s">
        <v>83</v>
      </c>
      <c r="F480" s="120">
        <f t="shared" si="107"/>
        <v>9556</v>
      </c>
      <c r="G480" s="120"/>
      <c r="H480" s="120"/>
      <c r="I480" s="120">
        <v>9556</v>
      </c>
      <c r="J480" s="120">
        <f t="shared" si="108"/>
        <v>8232</v>
      </c>
      <c r="K480" s="120"/>
      <c r="L480" s="120"/>
      <c r="M480" s="120">
        <v>8232</v>
      </c>
      <c r="N480" s="120">
        <f t="shared" si="109"/>
        <v>8232</v>
      </c>
      <c r="O480" s="120"/>
      <c r="P480" s="120"/>
      <c r="Q480" s="120">
        <v>8232</v>
      </c>
      <c r="R480" s="120">
        <f t="shared" si="110"/>
        <v>9744</v>
      </c>
      <c r="S480" s="120"/>
      <c r="T480" s="120"/>
      <c r="U480" s="120">
        <v>9744</v>
      </c>
      <c r="V480" s="120">
        <f t="shared" si="111"/>
        <v>9744</v>
      </c>
      <c r="W480" s="120"/>
      <c r="X480" s="120"/>
      <c r="Y480" s="120">
        <v>9744</v>
      </c>
      <c r="Z480" s="120">
        <f t="shared" si="112"/>
        <v>0</v>
      </c>
      <c r="AA480" s="120"/>
      <c r="AB480" s="120"/>
      <c r="AC480" s="120"/>
      <c r="AD480" s="120">
        <f t="shared" si="113"/>
        <v>0</v>
      </c>
      <c r="AE480" s="120"/>
      <c r="AF480" s="120"/>
      <c r="AG480" s="120"/>
      <c r="AH480" s="120">
        <f t="shared" si="105"/>
        <v>0</v>
      </c>
      <c r="AI480" s="120"/>
      <c r="AJ480" s="120"/>
      <c r="AK480" s="120"/>
      <c r="AL480" s="120">
        <f t="shared" si="106"/>
        <v>0</v>
      </c>
      <c r="AM480" s="120"/>
      <c r="AN480" s="120"/>
      <c r="AO480" s="120"/>
    </row>
    <row r="481" spans="2:41" s="132" customFormat="1" ht="15.75" hidden="1">
      <c r="B481" s="273"/>
      <c r="C481" s="273"/>
      <c r="D481" s="118">
        <v>159</v>
      </c>
      <c r="E481" s="146" t="s">
        <v>42</v>
      </c>
      <c r="F481" s="120">
        <f t="shared" si="107"/>
        <v>985401</v>
      </c>
      <c r="G481" s="120"/>
      <c r="H481" s="120"/>
      <c r="I481" s="120">
        <v>985401</v>
      </c>
      <c r="J481" s="120">
        <f t="shared" si="108"/>
        <v>44878</v>
      </c>
      <c r="K481" s="120"/>
      <c r="L481" s="120"/>
      <c r="M481" s="120">
        <v>44878</v>
      </c>
      <c r="N481" s="120">
        <f t="shared" si="109"/>
        <v>44878</v>
      </c>
      <c r="O481" s="120"/>
      <c r="P481" s="120"/>
      <c r="Q481" s="120">
        <v>44878</v>
      </c>
      <c r="R481" s="120">
        <f t="shared" si="110"/>
        <v>48276</v>
      </c>
      <c r="S481" s="120"/>
      <c r="T481" s="120"/>
      <c r="U481" s="120">
        <v>48276</v>
      </c>
      <c r="V481" s="120">
        <f t="shared" si="111"/>
        <v>48276</v>
      </c>
      <c r="W481" s="120"/>
      <c r="X481" s="120"/>
      <c r="Y481" s="120">
        <v>48276</v>
      </c>
      <c r="Z481" s="120">
        <f t="shared" si="112"/>
        <v>0</v>
      </c>
      <c r="AA481" s="120"/>
      <c r="AB481" s="120"/>
      <c r="AC481" s="120"/>
      <c r="AD481" s="120">
        <f t="shared" si="113"/>
        <v>0</v>
      </c>
      <c r="AE481" s="120"/>
      <c r="AF481" s="120"/>
      <c r="AG481" s="120"/>
      <c r="AH481" s="120">
        <f t="shared" si="105"/>
        <v>0</v>
      </c>
      <c r="AI481" s="120"/>
      <c r="AJ481" s="120"/>
      <c r="AK481" s="120"/>
      <c r="AL481" s="120">
        <f t="shared" si="106"/>
        <v>0</v>
      </c>
      <c r="AM481" s="120"/>
      <c r="AN481" s="120"/>
      <c r="AO481" s="120"/>
    </row>
    <row r="482" spans="2:41" s="132" customFormat="1" ht="15.75" hidden="1">
      <c r="B482" s="273"/>
      <c r="C482" s="273"/>
      <c r="D482" s="118">
        <v>169</v>
      </c>
      <c r="E482" s="146" t="s">
        <v>88</v>
      </c>
      <c r="F482" s="120">
        <f t="shared" si="107"/>
        <v>7</v>
      </c>
      <c r="G482" s="120"/>
      <c r="H482" s="120"/>
      <c r="I482" s="120">
        <v>7</v>
      </c>
      <c r="J482" s="120">
        <f t="shared" si="108"/>
        <v>7</v>
      </c>
      <c r="K482" s="120"/>
      <c r="L482" s="120"/>
      <c r="M482" s="120">
        <v>7</v>
      </c>
      <c r="N482" s="120">
        <f t="shared" si="109"/>
        <v>7</v>
      </c>
      <c r="O482" s="120"/>
      <c r="P482" s="120"/>
      <c r="Q482" s="120">
        <v>7</v>
      </c>
      <c r="R482" s="120">
        <f t="shared" si="110"/>
        <v>0</v>
      </c>
      <c r="S482" s="120"/>
      <c r="T482" s="120"/>
      <c r="U482" s="120"/>
      <c r="V482" s="120">
        <f t="shared" si="111"/>
        <v>0</v>
      </c>
      <c r="W482" s="120"/>
      <c r="X482" s="120"/>
      <c r="Y482" s="120"/>
      <c r="Z482" s="120">
        <f t="shared" si="112"/>
        <v>0</v>
      </c>
      <c r="AA482" s="120"/>
      <c r="AB482" s="120"/>
      <c r="AC482" s="120"/>
      <c r="AD482" s="120">
        <f t="shared" si="113"/>
        <v>0</v>
      </c>
      <c r="AE482" s="120"/>
      <c r="AF482" s="120"/>
      <c r="AG482" s="120"/>
      <c r="AH482" s="120">
        <f t="shared" si="105"/>
        <v>0</v>
      </c>
      <c r="AI482" s="120"/>
      <c r="AJ482" s="120"/>
      <c r="AK482" s="120"/>
      <c r="AL482" s="120">
        <f t="shared" si="106"/>
        <v>0</v>
      </c>
      <c r="AM482" s="120"/>
      <c r="AN482" s="120"/>
      <c r="AO482" s="120"/>
    </row>
    <row r="483" spans="2:41" s="132" customFormat="1" ht="15.75" hidden="1">
      <c r="B483" s="273"/>
      <c r="C483" s="273"/>
      <c r="D483" s="118">
        <v>413</v>
      </c>
      <c r="E483" s="146" t="s">
        <v>49</v>
      </c>
      <c r="F483" s="120">
        <f t="shared" si="107"/>
        <v>19355</v>
      </c>
      <c r="G483" s="120"/>
      <c r="H483" s="120"/>
      <c r="I483" s="120">
        <v>19355</v>
      </c>
      <c r="J483" s="120">
        <f t="shared" si="108"/>
        <v>2260</v>
      </c>
      <c r="K483" s="120"/>
      <c r="L483" s="120"/>
      <c r="M483" s="120">
        <v>2260</v>
      </c>
      <c r="N483" s="120">
        <f t="shared" si="109"/>
        <v>2260</v>
      </c>
      <c r="O483" s="120"/>
      <c r="P483" s="120"/>
      <c r="Q483" s="120">
        <v>2260</v>
      </c>
      <c r="R483" s="120">
        <f t="shared" si="110"/>
        <v>0</v>
      </c>
      <c r="S483" s="120"/>
      <c r="T483" s="120"/>
      <c r="U483" s="120"/>
      <c r="V483" s="120">
        <f t="shared" si="111"/>
        <v>0</v>
      </c>
      <c r="W483" s="120"/>
      <c r="X483" s="120"/>
      <c r="Y483" s="120"/>
      <c r="Z483" s="120">
        <f t="shared" si="112"/>
        <v>0</v>
      </c>
      <c r="AA483" s="120"/>
      <c r="AB483" s="120"/>
      <c r="AC483" s="120"/>
      <c r="AD483" s="120">
        <f t="shared" si="113"/>
        <v>0</v>
      </c>
      <c r="AE483" s="120"/>
      <c r="AF483" s="120"/>
      <c r="AG483" s="120"/>
      <c r="AH483" s="120">
        <f t="shared" si="105"/>
        <v>0</v>
      </c>
      <c r="AI483" s="120"/>
      <c r="AJ483" s="120"/>
      <c r="AK483" s="120"/>
      <c r="AL483" s="120">
        <f t="shared" si="106"/>
        <v>0</v>
      </c>
      <c r="AM483" s="120"/>
      <c r="AN483" s="120"/>
      <c r="AO483" s="120"/>
    </row>
    <row r="484" spans="2:41" s="132" customFormat="1" ht="31.5" hidden="1">
      <c r="B484" s="273"/>
      <c r="C484" s="273"/>
      <c r="D484" s="118">
        <v>414</v>
      </c>
      <c r="E484" s="146" t="s">
        <v>123</v>
      </c>
      <c r="F484" s="120">
        <f t="shared" si="107"/>
        <v>2729</v>
      </c>
      <c r="G484" s="120"/>
      <c r="H484" s="120"/>
      <c r="I484" s="120">
        <v>2729</v>
      </c>
      <c r="J484" s="120">
        <f t="shared" si="108"/>
        <v>0</v>
      </c>
      <c r="K484" s="120"/>
      <c r="L484" s="120"/>
      <c r="M484" s="120"/>
      <c r="N484" s="120">
        <f t="shared" si="109"/>
        <v>0</v>
      </c>
      <c r="O484" s="120"/>
      <c r="P484" s="120"/>
      <c r="Q484" s="120"/>
      <c r="R484" s="120">
        <f t="shared" si="110"/>
        <v>0</v>
      </c>
      <c r="S484" s="120"/>
      <c r="T484" s="120"/>
      <c r="U484" s="120"/>
      <c r="V484" s="120">
        <f t="shared" si="111"/>
        <v>0</v>
      </c>
      <c r="W484" s="120"/>
      <c r="X484" s="120"/>
      <c r="Y484" s="120"/>
      <c r="Z484" s="120">
        <f t="shared" si="112"/>
        <v>0</v>
      </c>
      <c r="AA484" s="120"/>
      <c r="AB484" s="120"/>
      <c r="AC484" s="120"/>
      <c r="AD484" s="120">
        <f t="shared" si="113"/>
        <v>0</v>
      </c>
      <c r="AE484" s="120"/>
      <c r="AF484" s="120"/>
      <c r="AG484" s="120"/>
      <c r="AH484" s="120">
        <f t="shared" si="105"/>
        <v>0</v>
      </c>
      <c r="AI484" s="120"/>
      <c r="AJ484" s="120"/>
      <c r="AK484" s="120"/>
      <c r="AL484" s="120">
        <f t="shared" si="106"/>
        <v>0</v>
      </c>
      <c r="AM484" s="120"/>
      <c r="AN484" s="120"/>
      <c r="AO484" s="120"/>
    </row>
    <row r="485" spans="2:41" s="132" customFormat="1" ht="15.75" hidden="1">
      <c r="B485" s="273"/>
      <c r="C485" s="273"/>
      <c r="D485" s="118">
        <v>416</v>
      </c>
      <c r="E485" s="146" t="s">
        <v>43</v>
      </c>
      <c r="F485" s="120">
        <f t="shared" si="107"/>
        <v>790</v>
      </c>
      <c r="G485" s="120"/>
      <c r="H485" s="120"/>
      <c r="I485" s="120">
        <v>790</v>
      </c>
      <c r="J485" s="120">
        <f t="shared" si="108"/>
        <v>0</v>
      </c>
      <c r="K485" s="120"/>
      <c r="L485" s="120"/>
      <c r="M485" s="120"/>
      <c r="N485" s="120">
        <f t="shared" si="109"/>
        <v>0</v>
      </c>
      <c r="O485" s="120"/>
      <c r="P485" s="120"/>
      <c r="Q485" s="120"/>
      <c r="R485" s="120">
        <f t="shared" si="110"/>
        <v>0</v>
      </c>
      <c r="S485" s="120"/>
      <c r="T485" s="120"/>
      <c r="U485" s="120"/>
      <c r="V485" s="120">
        <f t="shared" si="111"/>
        <v>0</v>
      </c>
      <c r="W485" s="120"/>
      <c r="X485" s="120"/>
      <c r="Y485" s="120"/>
      <c r="Z485" s="120">
        <f t="shared" si="112"/>
        <v>0</v>
      </c>
      <c r="AA485" s="120"/>
      <c r="AB485" s="120"/>
      <c r="AC485" s="120"/>
      <c r="AD485" s="120">
        <f t="shared" si="113"/>
        <v>0</v>
      </c>
      <c r="AE485" s="120"/>
      <c r="AF485" s="120"/>
      <c r="AG485" s="120"/>
      <c r="AH485" s="120">
        <f t="shared" si="105"/>
        <v>0</v>
      </c>
      <c r="AI485" s="120"/>
      <c r="AJ485" s="120"/>
      <c r="AK485" s="120"/>
      <c r="AL485" s="120">
        <f t="shared" si="106"/>
        <v>0</v>
      </c>
      <c r="AM485" s="120"/>
      <c r="AN485" s="120"/>
      <c r="AO485" s="120"/>
    </row>
    <row r="486" spans="2:41" s="132" customFormat="1" ht="31.5" hidden="1">
      <c r="B486" s="274"/>
      <c r="C486" s="274"/>
      <c r="D486" s="118">
        <v>431</v>
      </c>
      <c r="E486" s="146" t="s">
        <v>133</v>
      </c>
      <c r="F486" s="120">
        <f t="shared" si="107"/>
        <v>9535025</v>
      </c>
      <c r="G486" s="120"/>
      <c r="H486" s="120"/>
      <c r="I486" s="120">
        <v>9535025</v>
      </c>
      <c r="J486" s="120">
        <f t="shared" si="108"/>
        <v>0</v>
      </c>
      <c r="K486" s="120"/>
      <c r="L486" s="120"/>
      <c r="M486" s="120"/>
      <c r="N486" s="120">
        <f t="shared" si="109"/>
        <v>0</v>
      </c>
      <c r="O486" s="120"/>
      <c r="P486" s="120"/>
      <c r="Q486" s="120"/>
      <c r="R486" s="120">
        <f t="shared" si="110"/>
        <v>0</v>
      </c>
      <c r="S486" s="120"/>
      <c r="T486" s="120"/>
      <c r="U486" s="120"/>
      <c r="V486" s="120">
        <f t="shared" si="111"/>
        <v>0</v>
      </c>
      <c r="W486" s="120"/>
      <c r="X486" s="120"/>
      <c r="Y486" s="120"/>
      <c r="Z486" s="120">
        <f t="shared" si="112"/>
        <v>0</v>
      </c>
      <c r="AA486" s="120"/>
      <c r="AB486" s="120"/>
      <c r="AC486" s="120"/>
      <c r="AD486" s="120">
        <f t="shared" si="113"/>
        <v>0</v>
      </c>
      <c r="AE486" s="120"/>
      <c r="AF486" s="120"/>
      <c r="AG486" s="120"/>
      <c r="AH486" s="120">
        <f t="shared" si="105"/>
        <v>0</v>
      </c>
      <c r="AI486" s="120"/>
      <c r="AJ486" s="120"/>
      <c r="AK486" s="120"/>
      <c r="AL486" s="120">
        <f t="shared" si="106"/>
        <v>0</v>
      </c>
      <c r="AM486" s="120"/>
      <c r="AN486" s="120"/>
      <c r="AO486" s="120"/>
    </row>
  </sheetData>
  <autoFilter ref="A12:AL12" xr:uid="{00000000-0009-0000-0000-000001000000}"/>
  <mergeCells count="39">
    <mergeCell ref="B462:B486"/>
    <mergeCell ref="C463:C474"/>
    <mergeCell ref="C475:C486"/>
    <mergeCell ref="B398:B461"/>
    <mergeCell ref="C399:C425"/>
    <mergeCell ref="C426:C448"/>
    <mergeCell ref="C449:C451"/>
    <mergeCell ref="C452:C453"/>
    <mergeCell ref="C454:C455"/>
    <mergeCell ref="C456:C461"/>
    <mergeCell ref="B360:B397"/>
    <mergeCell ref="C361:C384"/>
    <mergeCell ref="C385:C386"/>
    <mergeCell ref="C387:C388"/>
    <mergeCell ref="C389:C391"/>
    <mergeCell ref="C392:C393"/>
    <mergeCell ref="C394:C395"/>
    <mergeCell ref="C396:C397"/>
    <mergeCell ref="V8:Y8"/>
    <mergeCell ref="Z8:AC8"/>
    <mergeCell ref="AD8:AG8"/>
    <mergeCell ref="AH8:AK8"/>
    <mergeCell ref="AL8:AO8"/>
    <mergeCell ref="B1:E1"/>
    <mergeCell ref="N1:Z1"/>
    <mergeCell ref="F3:Z3"/>
    <mergeCell ref="A4:AL4"/>
    <mergeCell ref="A6:A9"/>
    <mergeCell ref="B6:B9"/>
    <mergeCell ref="C6:C9"/>
    <mergeCell ref="D6:D9"/>
    <mergeCell ref="E6:E9"/>
    <mergeCell ref="F6:Q7"/>
    <mergeCell ref="R6:AC7"/>
    <mergeCell ref="AD6:AO7"/>
    <mergeCell ref="F8:I8"/>
    <mergeCell ref="J8:M8"/>
    <mergeCell ref="N8:Q8"/>
    <mergeCell ref="R8:U8"/>
  </mergeCells>
  <pageMargins left="0.39370078740157483" right="0.19685039370078741" top="0.39370078740157483" bottom="0.39370078740157483" header="0.11811023622047245" footer="0.11811023622047245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B50"/>
  <sheetViews>
    <sheetView tabSelected="1" zoomScale="60" zoomScaleNormal="60" zoomScaleSheetLayoutView="70" workbookViewId="0">
      <pane xSplit="7" ySplit="7" topLeftCell="CJ8" activePane="bottomRight" state="frozen"/>
      <selection pane="topRight" activeCell="G1" sqref="G1"/>
      <selection pane="bottomLeft" activeCell="A8" sqref="A8"/>
      <selection pane="bottomRight" activeCell="DA38" sqref="DA38"/>
    </sheetView>
  </sheetViews>
  <sheetFormatPr defaultRowHeight="15"/>
  <cols>
    <col min="1" max="1" width="8.85546875" customWidth="1"/>
    <col min="2" max="2" width="6.7109375" customWidth="1"/>
    <col min="3" max="3" width="101.42578125" customWidth="1"/>
    <col min="4" max="4" width="21.42578125" hidden="1" customWidth="1"/>
    <col min="5" max="5" width="18.85546875" hidden="1" customWidth="1"/>
    <col min="6" max="6" width="19.140625" hidden="1" customWidth="1"/>
    <col min="7" max="7" width="21.42578125" hidden="1" customWidth="1"/>
    <col min="8" max="8" width="18.85546875" hidden="1" customWidth="1"/>
    <col min="9" max="9" width="19.140625" hidden="1" customWidth="1"/>
    <col min="10" max="10" width="21.42578125" hidden="1" customWidth="1"/>
    <col min="11" max="11" width="18.85546875" hidden="1" customWidth="1"/>
    <col min="12" max="12" width="19.140625" hidden="1" customWidth="1"/>
    <col min="13" max="13" width="21.42578125" hidden="1" customWidth="1"/>
    <col min="14" max="14" width="18.85546875" hidden="1" customWidth="1"/>
    <col min="15" max="15" width="19.140625" hidden="1" customWidth="1"/>
    <col min="16" max="16" width="21.42578125" hidden="1" customWidth="1"/>
    <col min="17" max="17" width="18.85546875" hidden="1" customWidth="1"/>
    <col min="18" max="18" width="19.140625" hidden="1" customWidth="1"/>
    <col min="19" max="19" width="21.42578125" hidden="1" customWidth="1"/>
    <col min="20" max="20" width="18.85546875" hidden="1" customWidth="1"/>
    <col min="21" max="21" width="19.140625" hidden="1" customWidth="1"/>
    <col min="22" max="22" width="21.42578125" hidden="1" customWidth="1"/>
    <col min="23" max="23" width="18.85546875" hidden="1" customWidth="1"/>
    <col min="24" max="24" width="19.140625" hidden="1" customWidth="1"/>
    <col min="25" max="25" width="21.42578125" hidden="1" customWidth="1"/>
    <col min="26" max="26" width="18.85546875" hidden="1" customWidth="1"/>
    <col min="27" max="27" width="19.140625" hidden="1" customWidth="1"/>
    <col min="28" max="28" width="21.42578125" hidden="1" customWidth="1"/>
    <col min="29" max="29" width="18.85546875" hidden="1" customWidth="1"/>
    <col min="30" max="30" width="19.140625" hidden="1" customWidth="1"/>
    <col min="31" max="31" width="21.42578125" hidden="1" customWidth="1"/>
    <col min="32" max="32" width="18.85546875" hidden="1" customWidth="1"/>
    <col min="33" max="33" width="19.140625" hidden="1" customWidth="1"/>
    <col min="34" max="34" width="21.42578125" hidden="1" customWidth="1"/>
    <col min="35" max="35" width="18.85546875" hidden="1" customWidth="1"/>
    <col min="36" max="36" width="19.140625" hidden="1" customWidth="1"/>
    <col min="37" max="37" width="21.42578125" hidden="1" customWidth="1"/>
    <col min="38" max="38" width="18.85546875" hidden="1" customWidth="1"/>
    <col min="39" max="39" width="19.140625" hidden="1" customWidth="1"/>
    <col min="40" max="40" width="21.42578125" hidden="1" customWidth="1"/>
    <col min="41" max="41" width="18.85546875" hidden="1" customWidth="1"/>
    <col min="42" max="42" width="19.140625" hidden="1" customWidth="1"/>
    <col min="43" max="43" width="21.42578125" hidden="1" customWidth="1"/>
    <col min="44" max="44" width="18.85546875" hidden="1" customWidth="1"/>
    <col min="45" max="45" width="19.140625" hidden="1" customWidth="1"/>
    <col min="46" max="46" width="21.42578125" hidden="1" customWidth="1"/>
    <col min="47" max="47" width="18.85546875" hidden="1" customWidth="1"/>
    <col min="48" max="48" width="19.140625" hidden="1" customWidth="1"/>
    <col min="49" max="49" width="21.42578125" hidden="1" customWidth="1"/>
    <col min="50" max="50" width="18.85546875" hidden="1" customWidth="1"/>
    <col min="51" max="51" width="19.140625" hidden="1" customWidth="1"/>
    <col min="52" max="52" width="21.42578125" hidden="1" customWidth="1"/>
    <col min="53" max="53" width="18.85546875" hidden="1" customWidth="1"/>
    <col min="54" max="54" width="19.140625" hidden="1" customWidth="1"/>
    <col min="55" max="55" width="21.42578125" hidden="1" customWidth="1"/>
    <col min="56" max="56" width="18.85546875" hidden="1" customWidth="1"/>
    <col min="57" max="57" width="19.140625" hidden="1" customWidth="1"/>
    <col min="58" max="58" width="21.42578125" hidden="1" customWidth="1"/>
    <col min="59" max="59" width="18.85546875" hidden="1" customWidth="1"/>
    <col min="60" max="60" width="19.140625" hidden="1" customWidth="1"/>
    <col min="61" max="61" width="21.42578125" hidden="1" customWidth="1"/>
    <col min="62" max="62" width="18.85546875" hidden="1" customWidth="1"/>
    <col min="63" max="63" width="19.140625" hidden="1" customWidth="1"/>
    <col min="64" max="64" width="21.42578125" hidden="1" customWidth="1"/>
    <col min="65" max="65" width="18.85546875" hidden="1" customWidth="1"/>
    <col min="66" max="66" width="19.140625" hidden="1" customWidth="1"/>
    <col min="67" max="67" width="21.42578125" hidden="1" customWidth="1"/>
    <col min="68" max="68" width="18.85546875" hidden="1" customWidth="1"/>
    <col min="69" max="69" width="19.140625" hidden="1" customWidth="1"/>
    <col min="70" max="70" width="21.42578125" hidden="1" customWidth="1"/>
    <col min="71" max="71" width="18.85546875" hidden="1" customWidth="1"/>
    <col min="72" max="72" width="19.140625" hidden="1" customWidth="1"/>
    <col min="73" max="73" width="21.42578125" hidden="1" customWidth="1"/>
    <col min="74" max="74" width="18.85546875" hidden="1" customWidth="1"/>
    <col min="75" max="75" width="19.140625" hidden="1" customWidth="1"/>
    <col min="76" max="76" width="21.42578125" hidden="1" customWidth="1"/>
    <col min="77" max="77" width="18.85546875" hidden="1" customWidth="1"/>
    <col min="78" max="78" width="19.140625" hidden="1" customWidth="1"/>
    <col min="79" max="79" width="21.42578125" hidden="1" customWidth="1"/>
    <col min="80" max="80" width="18.85546875" hidden="1" customWidth="1"/>
    <col min="81" max="81" width="19.140625" hidden="1" customWidth="1"/>
    <col min="82" max="82" width="21.42578125" hidden="1" customWidth="1"/>
    <col min="83" max="83" width="18.85546875" hidden="1" customWidth="1"/>
    <col min="84" max="84" width="19.140625" hidden="1" customWidth="1"/>
    <col min="85" max="85" width="21.42578125" hidden="1" customWidth="1"/>
    <col min="86" max="86" width="18.85546875" hidden="1" customWidth="1"/>
    <col min="87" max="87" width="19.140625" hidden="1" customWidth="1"/>
    <col min="88" max="88" width="21.42578125" hidden="1" customWidth="1"/>
    <col min="89" max="89" width="18.85546875" hidden="1" customWidth="1"/>
    <col min="90" max="90" width="19.140625" hidden="1" customWidth="1"/>
    <col min="91" max="91" width="21.42578125" hidden="1" customWidth="1"/>
    <col min="92" max="92" width="18.85546875" hidden="1" customWidth="1"/>
    <col min="93" max="93" width="19.140625" hidden="1" customWidth="1"/>
    <col min="94" max="94" width="21.42578125" hidden="1" customWidth="1"/>
    <col min="95" max="95" width="18.85546875" hidden="1" customWidth="1"/>
    <col min="96" max="96" width="19.140625" hidden="1" customWidth="1"/>
    <col min="97" max="97" width="21.42578125" hidden="1" customWidth="1"/>
    <col min="98" max="98" width="18.85546875" hidden="1" customWidth="1"/>
    <col min="99" max="99" width="19.140625" hidden="1" customWidth="1"/>
    <col min="100" max="100" width="21.42578125" hidden="1" customWidth="1"/>
    <col min="101" max="101" width="18.85546875" hidden="1" customWidth="1"/>
    <col min="102" max="102" width="19.140625" hidden="1" customWidth="1"/>
    <col min="103" max="103" width="21.42578125" customWidth="1"/>
    <col min="104" max="104" width="18.85546875" customWidth="1"/>
    <col min="105" max="105" width="19.140625" customWidth="1"/>
    <col min="106" max="106" width="21.42578125" customWidth="1"/>
  </cols>
  <sheetData>
    <row r="1" spans="1:106" ht="21" customHeight="1">
      <c r="A1" s="288" t="s">
        <v>222</v>
      </c>
      <c r="B1" s="288"/>
      <c r="C1" s="288"/>
      <c r="D1" s="288"/>
      <c r="E1" s="288"/>
      <c r="F1" s="288"/>
      <c r="G1" s="288"/>
    </row>
    <row r="2" spans="1:106" ht="49.5" customHeight="1">
      <c r="A2" s="288"/>
      <c r="B2" s="288"/>
      <c r="C2" s="288"/>
      <c r="D2" s="288"/>
      <c r="E2" s="288"/>
      <c r="F2" s="288"/>
      <c r="G2" s="288"/>
    </row>
    <row r="3" spans="1:106" ht="19.5" thickBot="1">
      <c r="A3" s="161"/>
      <c r="B3" s="161"/>
      <c r="C3" s="162"/>
      <c r="D3" s="163"/>
      <c r="E3" s="163"/>
      <c r="F3" s="163"/>
      <c r="G3" s="213"/>
      <c r="H3" s="163"/>
      <c r="I3" s="163"/>
      <c r="J3" s="213" t="s">
        <v>166</v>
      </c>
      <c r="K3" s="163"/>
      <c r="L3" s="163"/>
      <c r="M3" s="213"/>
      <c r="N3" s="163"/>
      <c r="O3" s="163"/>
      <c r="P3" s="213"/>
      <c r="Q3" s="163"/>
      <c r="R3" s="163"/>
      <c r="S3" s="213"/>
      <c r="T3" s="163"/>
      <c r="U3" s="163"/>
      <c r="V3" s="213"/>
      <c r="W3" s="163"/>
      <c r="X3" s="163"/>
      <c r="Y3" s="213"/>
      <c r="Z3" s="163"/>
      <c r="AA3" s="163"/>
      <c r="AB3" s="213"/>
      <c r="AC3" s="163"/>
      <c r="AD3" s="163"/>
      <c r="AE3" s="213"/>
      <c r="AF3" s="163"/>
      <c r="AG3" s="163"/>
      <c r="AH3" s="213"/>
      <c r="AI3" s="163"/>
      <c r="AJ3" s="163"/>
      <c r="AK3" s="213"/>
      <c r="AL3" s="163"/>
      <c r="AM3" s="163"/>
      <c r="AN3" s="213"/>
      <c r="AO3" s="163"/>
      <c r="AP3" s="163"/>
      <c r="AQ3" s="213"/>
      <c r="AR3" s="163"/>
      <c r="AS3" s="163"/>
      <c r="AT3" s="213"/>
      <c r="AU3" s="163"/>
      <c r="AV3" s="163"/>
      <c r="AW3" s="213"/>
      <c r="AX3" s="163"/>
      <c r="AY3" s="163"/>
      <c r="AZ3" s="213"/>
      <c r="BA3" s="163"/>
      <c r="BB3" s="163"/>
      <c r="BC3" s="213"/>
      <c r="BD3" s="163"/>
      <c r="BE3" s="163"/>
      <c r="BF3" s="213"/>
      <c r="BG3" s="163"/>
      <c r="BH3" s="163"/>
      <c r="BI3" s="213"/>
      <c r="BJ3" s="163"/>
      <c r="BK3" s="163"/>
      <c r="BL3" s="213"/>
      <c r="BM3" s="163"/>
      <c r="BN3" s="163"/>
      <c r="BO3" s="213"/>
      <c r="BP3" s="163"/>
      <c r="BQ3" s="163"/>
      <c r="BR3" s="213"/>
      <c r="BS3" s="163"/>
      <c r="BT3" s="163"/>
      <c r="BU3" s="213"/>
      <c r="BV3" s="163"/>
      <c r="BW3" s="163"/>
      <c r="BX3" s="213"/>
      <c r="BY3" s="163"/>
      <c r="BZ3" s="163"/>
      <c r="CA3" s="213"/>
      <c r="CB3" s="163"/>
      <c r="CC3" s="163"/>
      <c r="CD3" s="213"/>
      <c r="CE3" s="163"/>
      <c r="CF3" s="163"/>
      <c r="CG3" s="213"/>
      <c r="CH3" s="163"/>
      <c r="CI3" s="163"/>
      <c r="CJ3" s="213"/>
      <c r="CK3" s="163"/>
      <c r="CL3" s="163"/>
      <c r="CM3" s="213" t="s">
        <v>166</v>
      </c>
      <c r="CN3" s="163"/>
      <c r="CO3" s="163"/>
      <c r="CP3" s="213"/>
      <c r="CQ3" s="163"/>
      <c r="CR3" s="163"/>
      <c r="CS3" s="213"/>
      <c r="CT3" s="163"/>
      <c r="CU3" s="163"/>
      <c r="CV3" s="213"/>
      <c r="CW3" s="163"/>
      <c r="CX3" s="163"/>
      <c r="CY3" s="213"/>
      <c r="CZ3" s="163"/>
      <c r="DA3" s="163"/>
      <c r="DB3" s="213" t="s">
        <v>166</v>
      </c>
    </row>
    <row r="4" spans="1:106" ht="15" customHeight="1">
      <c r="A4" s="289" t="s">
        <v>167</v>
      </c>
      <c r="B4" s="291" t="s">
        <v>168</v>
      </c>
      <c r="C4" s="293" t="s">
        <v>169</v>
      </c>
      <c r="D4" s="277" t="s">
        <v>200</v>
      </c>
      <c r="E4" s="275" t="s">
        <v>170</v>
      </c>
      <c r="F4" s="276"/>
      <c r="G4" s="277" t="s">
        <v>200</v>
      </c>
      <c r="H4" s="275" t="s">
        <v>170</v>
      </c>
      <c r="I4" s="276"/>
      <c r="J4" s="277" t="s">
        <v>200</v>
      </c>
      <c r="K4" s="275" t="s">
        <v>170</v>
      </c>
      <c r="L4" s="276"/>
      <c r="M4" s="277" t="s">
        <v>200</v>
      </c>
      <c r="N4" s="275" t="s">
        <v>170</v>
      </c>
      <c r="O4" s="276"/>
      <c r="P4" s="277" t="s">
        <v>200</v>
      </c>
      <c r="Q4" s="275" t="s">
        <v>170</v>
      </c>
      <c r="R4" s="276"/>
      <c r="S4" s="277" t="s">
        <v>200</v>
      </c>
      <c r="T4" s="275" t="s">
        <v>170</v>
      </c>
      <c r="U4" s="276"/>
      <c r="V4" s="277" t="s">
        <v>200</v>
      </c>
      <c r="W4" s="275" t="s">
        <v>170</v>
      </c>
      <c r="X4" s="276"/>
      <c r="Y4" s="277" t="s">
        <v>200</v>
      </c>
      <c r="Z4" s="275" t="s">
        <v>170</v>
      </c>
      <c r="AA4" s="276"/>
      <c r="AB4" s="277" t="s">
        <v>200</v>
      </c>
      <c r="AC4" s="275" t="s">
        <v>170</v>
      </c>
      <c r="AD4" s="276"/>
      <c r="AE4" s="277" t="s">
        <v>200</v>
      </c>
      <c r="AF4" s="275" t="s">
        <v>170</v>
      </c>
      <c r="AG4" s="276"/>
      <c r="AH4" s="277" t="s">
        <v>200</v>
      </c>
      <c r="AI4" s="275" t="s">
        <v>170</v>
      </c>
      <c r="AJ4" s="276"/>
      <c r="AK4" s="277" t="s">
        <v>200</v>
      </c>
      <c r="AL4" s="275" t="s">
        <v>170</v>
      </c>
      <c r="AM4" s="276"/>
      <c r="AN4" s="277" t="s">
        <v>200</v>
      </c>
      <c r="AO4" s="275" t="s">
        <v>170</v>
      </c>
      <c r="AP4" s="276"/>
      <c r="AQ4" s="277" t="s">
        <v>200</v>
      </c>
      <c r="AR4" s="275" t="s">
        <v>170</v>
      </c>
      <c r="AS4" s="276"/>
      <c r="AT4" s="277" t="s">
        <v>200</v>
      </c>
      <c r="AU4" s="275" t="s">
        <v>170</v>
      </c>
      <c r="AV4" s="276"/>
      <c r="AW4" s="277" t="s">
        <v>200</v>
      </c>
      <c r="AX4" s="275" t="s">
        <v>170</v>
      </c>
      <c r="AY4" s="276"/>
      <c r="AZ4" s="277" t="s">
        <v>200</v>
      </c>
      <c r="BA4" s="275" t="s">
        <v>170</v>
      </c>
      <c r="BB4" s="276"/>
      <c r="BC4" s="277" t="s">
        <v>200</v>
      </c>
      <c r="BD4" s="275" t="s">
        <v>170</v>
      </c>
      <c r="BE4" s="276"/>
      <c r="BF4" s="277" t="s">
        <v>200</v>
      </c>
      <c r="BG4" s="275" t="s">
        <v>170</v>
      </c>
      <c r="BH4" s="276"/>
      <c r="BI4" s="277" t="s">
        <v>200</v>
      </c>
      <c r="BJ4" s="275" t="s">
        <v>170</v>
      </c>
      <c r="BK4" s="276"/>
      <c r="BL4" s="277" t="s">
        <v>200</v>
      </c>
      <c r="BM4" s="275" t="s">
        <v>170</v>
      </c>
      <c r="BN4" s="276"/>
      <c r="BO4" s="277" t="s">
        <v>200</v>
      </c>
      <c r="BP4" s="275" t="s">
        <v>170</v>
      </c>
      <c r="BQ4" s="276"/>
      <c r="BR4" s="277" t="s">
        <v>200</v>
      </c>
      <c r="BS4" s="275" t="s">
        <v>170</v>
      </c>
      <c r="BT4" s="276"/>
      <c r="BU4" s="277" t="s">
        <v>200</v>
      </c>
      <c r="BV4" s="275" t="s">
        <v>170</v>
      </c>
      <c r="BW4" s="276"/>
      <c r="BX4" s="277" t="s">
        <v>200</v>
      </c>
      <c r="BY4" s="275" t="s">
        <v>170</v>
      </c>
      <c r="BZ4" s="276"/>
      <c r="CA4" s="277" t="s">
        <v>200</v>
      </c>
      <c r="CB4" s="275" t="s">
        <v>170</v>
      </c>
      <c r="CC4" s="276"/>
      <c r="CD4" s="277" t="s">
        <v>200</v>
      </c>
      <c r="CE4" s="275" t="s">
        <v>170</v>
      </c>
      <c r="CF4" s="276"/>
      <c r="CG4" s="277" t="s">
        <v>200</v>
      </c>
      <c r="CH4" s="275" t="s">
        <v>170</v>
      </c>
      <c r="CI4" s="276"/>
      <c r="CJ4" s="277" t="s">
        <v>212</v>
      </c>
      <c r="CK4" s="275" t="s">
        <v>170</v>
      </c>
      <c r="CL4" s="276"/>
      <c r="CM4" s="277" t="s">
        <v>212</v>
      </c>
      <c r="CN4" s="275" t="s">
        <v>170</v>
      </c>
      <c r="CO4" s="276"/>
      <c r="CP4" s="277" t="s">
        <v>212</v>
      </c>
      <c r="CQ4" s="275" t="s">
        <v>170</v>
      </c>
      <c r="CR4" s="276"/>
      <c r="CS4" s="277" t="s">
        <v>212</v>
      </c>
      <c r="CT4" s="275" t="s">
        <v>170</v>
      </c>
      <c r="CU4" s="276"/>
      <c r="CV4" s="277" t="s">
        <v>212</v>
      </c>
      <c r="CW4" s="275" t="s">
        <v>170</v>
      </c>
      <c r="CX4" s="276"/>
      <c r="CY4" s="277" t="s">
        <v>212</v>
      </c>
      <c r="CZ4" s="275" t="s">
        <v>170</v>
      </c>
      <c r="DA4" s="276"/>
      <c r="DB4" s="277" t="s">
        <v>212</v>
      </c>
    </row>
    <row r="5" spans="1:106" ht="89.25" customHeight="1">
      <c r="A5" s="290"/>
      <c r="B5" s="292"/>
      <c r="C5" s="294"/>
      <c r="D5" s="278"/>
      <c r="E5" s="194" t="s">
        <v>195</v>
      </c>
      <c r="F5" s="194" t="s">
        <v>196</v>
      </c>
      <c r="G5" s="278"/>
      <c r="H5" s="217" t="s">
        <v>195</v>
      </c>
      <c r="I5" s="217" t="s">
        <v>196</v>
      </c>
      <c r="J5" s="278"/>
      <c r="K5" s="218" t="s">
        <v>195</v>
      </c>
      <c r="L5" s="218" t="s">
        <v>196</v>
      </c>
      <c r="M5" s="278"/>
      <c r="N5" s="219" t="s">
        <v>195</v>
      </c>
      <c r="O5" s="219" t="s">
        <v>196</v>
      </c>
      <c r="P5" s="278"/>
      <c r="Q5" s="220" t="s">
        <v>195</v>
      </c>
      <c r="R5" s="220" t="s">
        <v>196</v>
      </c>
      <c r="S5" s="278"/>
      <c r="T5" s="221" t="s">
        <v>195</v>
      </c>
      <c r="U5" s="221" t="s">
        <v>196</v>
      </c>
      <c r="V5" s="278"/>
      <c r="W5" s="222" t="s">
        <v>195</v>
      </c>
      <c r="X5" s="222" t="s">
        <v>196</v>
      </c>
      <c r="Y5" s="278"/>
      <c r="Z5" s="223" t="s">
        <v>195</v>
      </c>
      <c r="AA5" s="223" t="s">
        <v>196</v>
      </c>
      <c r="AB5" s="278"/>
      <c r="AC5" s="224" t="s">
        <v>195</v>
      </c>
      <c r="AD5" s="224" t="s">
        <v>196</v>
      </c>
      <c r="AE5" s="278"/>
      <c r="AF5" s="225" t="s">
        <v>195</v>
      </c>
      <c r="AG5" s="225" t="s">
        <v>196</v>
      </c>
      <c r="AH5" s="278"/>
      <c r="AI5" s="226" t="s">
        <v>195</v>
      </c>
      <c r="AJ5" s="226" t="s">
        <v>196</v>
      </c>
      <c r="AK5" s="278"/>
      <c r="AL5" s="227" t="s">
        <v>195</v>
      </c>
      <c r="AM5" s="227" t="s">
        <v>196</v>
      </c>
      <c r="AN5" s="278"/>
      <c r="AO5" s="228" t="s">
        <v>195</v>
      </c>
      <c r="AP5" s="228" t="s">
        <v>196</v>
      </c>
      <c r="AQ5" s="278"/>
      <c r="AR5" s="229" t="s">
        <v>195</v>
      </c>
      <c r="AS5" s="229" t="s">
        <v>196</v>
      </c>
      <c r="AT5" s="278"/>
      <c r="AU5" s="230" t="s">
        <v>195</v>
      </c>
      <c r="AV5" s="230" t="s">
        <v>196</v>
      </c>
      <c r="AW5" s="278"/>
      <c r="AX5" s="231" t="s">
        <v>195</v>
      </c>
      <c r="AY5" s="231" t="s">
        <v>196</v>
      </c>
      <c r="AZ5" s="278"/>
      <c r="BA5" s="232" t="s">
        <v>195</v>
      </c>
      <c r="BB5" s="232" t="s">
        <v>196</v>
      </c>
      <c r="BC5" s="278"/>
      <c r="BD5" s="236" t="s">
        <v>195</v>
      </c>
      <c r="BE5" s="236" t="s">
        <v>196</v>
      </c>
      <c r="BF5" s="278"/>
      <c r="BG5" s="237" t="s">
        <v>195</v>
      </c>
      <c r="BH5" s="237" t="s">
        <v>196</v>
      </c>
      <c r="BI5" s="278"/>
      <c r="BJ5" s="238" t="s">
        <v>195</v>
      </c>
      <c r="BK5" s="238" t="s">
        <v>196</v>
      </c>
      <c r="BL5" s="278"/>
      <c r="BM5" s="239" t="s">
        <v>195</v>
      </c>
      <c r="BN5" s="239" t="s">
        <v>196</v>
      </c>
      <c r="BO5" s="278"/>
      <c r="BP5" s="240" t="s">
        <v>195</v>
      </c>
      <c r="BQ5" s="240" t="s">
        <v>196</v>
      </c>
      <c r="BR5" s="278"/>
      <c r="BS5" s="241" t="s">
        <v>195</v>
      </c>
      <c r="BT5" s="241" t="s">
        <v>196</v>
      </c>
      <c r="BU5" s="278"/>
      <c r="BV5" s="242" t="s">
        <v>195</v>
      </c>
      <c r="BW5" s="242" t="s">
        <v>196</v>
      </c>
      <c r="BX5" s="278"/>
      <c r="BY5" s="243" t="s">
        <v>195</v>
      </c>
      <c r="BZ5" s="243" t="s">
        <v>196</v>
      </c>
      <c r="CA5" s="278"/>
      <c r="CB5" s="244" t="s">
        <v>195</v>
      </c>
      <c r="CC5" s="244" t="s">
        <v>196</v>
      </c>
      <c r="CD5" s="278"/>
      <c r="CE5" s="245" t="s">
        <v>195</v>
      </c>
      <c r="CF5" s="245" t="s">
        <v>196</v>
      </c>
      <c r="CG5" s="278"/>
      <c r="CH5" s="246" t="s">
        <v>195</v>
      </c>
      <c r="CI5" s="246" t="s">
        <v>196</v>
      </c>
      <c r="CJ5" s="278"/>
      <c r="CK5" s="247" t="s">
        <v>195</v>
      </c>
      <c r="CL5" s="247" t="s">
        <v>196</v>
      </c>
      <c r="CM5" s="278"/>
      <c r="CN5" s="248" t="s">
        <v>195</v>
      </c>
      <c r="CO5" s="248" t="s">
        <v>196</v>
      </c>
      <c r="CP5" s="278"/>
      <c r="CQ5" s="251" t="s">
        <v>195</v>
      </c>
      <c r="CR5" s="251" t="s">
        <v>196</v>
      </c>
      <c r="CS5" s="278"/>
      <c r="CT5" s="252" t="s">
        <v>195</v>
      </c>
      <c r="CU5" s="252" t="s">
        <v>196</v>
      </c>
      <c r="CV5" s="278"/>
      <c r="CW5" s="253" t="s">
        <v>195</v>
      </c>
      <c r="CX5" s="253" t="s">
        <v>196</v>
      </c>
      <c r="CY5" s="278"/>
      <c r="CZ5" s="254" t="s">
        <v>195</v>
      </c>
      <c r="DA5" s="254" t="s">
        <v>196</v>
      </c>
      <c r="DB5" s="278"/>
    </row>
    <row r="6" spans="1:106" ht="21" thickBot="1">
      <c r="A6" s="154" t="s">
        <v>160</v>
      </c>
      <c r="B6" s="148" t="s">
        <v>161</v>
      </c>
      <c r="C6" s="169" t="s">
        <v>163</v>
      </c>
      <c r="D6" s="164">
        <v>4</v>
      </c>
      <c r="E6" s="164">
        <v>5</v>
      </c>
      <c r="F6" s="164">
        <v>6</v>
      </c>
      <c r="G6" s="168">
        <v>7</v>
      </c>
      <c r="H6" s="164">
        <v>5</v>
      </c>
      <c r="I6" s="164">
        <v>6</v>
      </c>
      <c r="J6" s="168">
        <v>7</v>
      </c>
      <c r="K6" s="164">
        <v>5</v>
      </c>
      <c r="L6" s="164">
        <v>6</v>
      </c>
      <c r="M6" s="168">
        <v>7</v>
      </c>
      <c r="N6" s="164">
        <v>5</v>
      </c>
      <c r="O6" s="164">
        <v>6</v>
      </c>
      <c r="P6" s="168">
        <v>7</v>
      </c>
      <c r="Q6" s="164">
        <v>5</v>
      </c>
      <c r="R6" s="164">
        <v>6</v>
      </c>
      <c r="S6" s="168">
        <v>7</v>
      </c>
      <c r="T6" s="164">
        <v>5</v>
      </c>
      <c r="U6" s="164">
        <v>6</v>
      </c>
      <c r="V6" s="168">
        <v>7</v>
      </c>
      <c r="W6" s="164">
        <v>5</v>
      </c>
      <c r="X6" s="164">
        <v>6</v>
      </c>
      <c r="Y6" s="168">
        <v>7</v>
      </c>
      <c r="Z6" s="164">
        <v>5</v>
      </c>
      <c r="AA6" s="164">
        <v>6</v>
      </c>
      <c r="AB6" s="168">
        <v>7</v>
      </c>
      <c r="AC6" s="164">
        <v>5</v>
      </c>
      <c r="AD6" s="164">
        <v>6</v>
      </c>
      <c r="AE6" s="168">
        <v>7</v>
      </c>
      <c r="AF6" s="164">
        <v>5</v>
      </c>
      <c r="AG6" s="164">
        <v>6</v>
      </c>
      <c r="AH6" s="168">
        <v>7</v>
      </c>
      <c r="AI6" s="164">
        <v>5</v>
      </c>
      <c r="AJ6" s="164">
        <v>6</v>
      </c>
      <c r="AK6" s="168">
        <v>7</v>
      </c>
      <c r="AL6" s="164">
        <v>5</v>
      </c>
      <c r="AM6" s="164">
        <v>6</v>
      </c>
      <c r="AN6" s="168">
        <v>7</v>
      </c>
      <c r="AO6" s="164">
        <v>5</v>
      </c>
      <c r="AP6" s="164">
        <v>6</v>
      </c>
      <c r="AQ6" s="168">
        <v>7</v>
      </c>
      <c r="AR6" s="164">
        <v>5</v>
      </c>
      <c r="AS6" s="164">
        <v>6</v>
      </c>
      <c r="AT6" s="168">
        <v>7</v>
      </c>
      <c r="AU6" s="164">
        <v>5</v>
      </c>
      <c r="AV6" s="164">
        <v>6</v>
      </c>
      <c r="AW6" s="168">
        <v>7</v>
      </c>
      <c r="AX6" s="164">
        <v>5</v>
      </c>
      <c r="AY6" s="164">
        <v>6</v>
      </c>
      <c r="AZ6" s="168">
        <v>7</v>
      </c>
      <c r="BA6" s="164">
        <v>5</v>
      </c>
      <c r="BB6" s="164">
        <v>6</v>
      </c>
      <c r="BC6" s="168">
        <v>7</v>
      </c>
      <c r="BD6" s="164">
        <v>5</v>
      </c>
      <c r="BE6" s="164">
        <v>6</v>
      </c>
      <c r="BF6" s="168">
        <v>7</v>
      </c>
      <c r="BG6" s="164">
        <v>5</v>
      </c>
      <c r="BH6" s="164">
        <v>6</v>
      </c>
      <c r="BI6" s="168">
        <v>7</v>
      </c>
      <c r="BJ6" s="164">
        <v>5</v>
      </c>
      <c r="BK6" s="164">
        <v>6</v>
      </c>
      <c r="BL6" s="168">
        <v>7</v>
      </c>
      <c r="BM6" s="164">
        <v>5</v>
      </c>
      <c r="BN6" s="164">
        <v>6</v>
      </c>
      <c r="BO6" s="168">
        <v>7</v>
      </c>
      <c r="BP6" s="164">
        <v>5</v>
      </c>
      <c r="BQ6" s="164">
        <v>6</v>
      </c>
      <c r="BR6" s="168">
        <v>7</v>
      </c>
      <c r="BS6" s="164">
        <v>5</v>
      </c>
      <c r="BT6" s="164">
        <v>6</v>
      </c>
      <c r="BU6" s="168">
        <v>7</v>
      </c>
      <c r="BV6" s="164">
        <v>5</v>
      </c>
      <c r="BW6" s="164">
        <v>6</v>
      </c>
      <c r="BX6" s="168">
        <v>7</v>
      </c>
      <c r="BY6" s="164">
        <v>5</v>
      </c>
      <c r="BZ6" s="164">
        <v>6</v>
      </c>
      <c r="CA6" s="168">
        <v>7</v>
      </c>
      <c r="CB6" s="164">
        <v>5</v>
      </c>
      <c r="CC6" s="164">
        <v>6</v>
      </c>
      <c r="CD6" s="168">
        <v>7</v>
      </c>
      <c r="CE6" s="164">
        <v>5</v>
      </c>
      <c r="CF6" s="164">
        <v>6</v>
      </c>
      <c r="CG6" s="168">
        <v>7</v>
      </c>
      <c r="CH6" s="164">
        <v>5</v>
      </c>
      <c r="CI6" s="164">
        <v>6</v>
      </c>
      <c r="CJ6" s="168">
        <v>7</v>
      </c>
      <c r="CK6" s="164">
        <v>5</v>
      </c>
      <c r="CL6" s="164">
        <v>6</v>
      </c>
      <c r="CM6" s="168">
        <v>7</v>
      </c>
      <c r="CN6" s="164">
        <v>5</v>
      </c>
      <c r="CO6" s="164">
        <v>6</v>
      </c>
      <c r="CP6" s="168">
        <v>7</v>
      </c>
      <c r="CQ6" s="164">
        <v>5</v>
      </c>
      <c r="CR6" s="164">
        <v>6</v>
      </c>
      <c r="CS6" s="168">
        <v>7</v>
      </c>
      <c r="CT6" s="164">
        <v>5</v>
      </c>
      <c r="CU6" s="164">
        <v>6</v>
      </c>
      <c r="CV6" s="168">
        <v>7</v>
      </c>
      <c r="CW6" s="164">
        <v>5</v>
      </c>
      <c r="CX6" s="164">
        <v>6</v>
      </c>
      <c r="CY6" s="168">
        <v>7</v>
      </c>
      <c r="CZ6" s="164">
        <v>5</v>
      </c>
      <c r="DA6" s="164">
        <v>6</v>
      </c>
      <c r="DB6" s="168">
        <v>7</v>
      </c>
    </row>
    <row r="7" spans="1:106" ht="21" thickBot="1">
      <c r="A7" s="191"/>
      <c r="B7" s="192"/>
      <c r="C7" s="193" t="s">
        <v>171</v>
      </c>
      <c r="D7" s="212" t="e">
        <f t="shared" ref="D7:AY7" si="0">D9+D19+D30+D33+D40</f>
        <v>#REF!</v>
      </c>
      <c r="E7" s="212">
        <f t="shared" si="0"/>
        <v>-749594</v>
      </c>
      <c r="F7" s="212">
        <f t="shared" si="0"/>
        <v>0</v>
      </c>
      <c r="G7" s="212" t="e">
        <f t="shared" si="0"/>
        <v>#REF!</v>
      </c>
      <c r="H7" s="212">
        <f t="shared" si="0"/>
        <v>-88340</v>
      </c>
      <c r="I7" s="212">
        <f t="shared" si="0"/>
        <v>0</v>
      </c>
      <c r="J7" s="212" t="e">
        <f t="shared" si="0"/>
        <v>#REF!</v>
      </c>
      <c r="K7" s="212">
        <f t="shared" si="0"/>
        <v>-35403</v>
      </c>
      <c r="L7" s="212">
        <f t="shared" si="0"/>
        <v>127420</v>
      </c>
      <c r="M7" s="212" t="e">
        <f t="shared" si="0"/>
        <v>#REF!</v>
      </c>
      <c r="N7" s="212">
        <f t="shared" si="0"/>
        <v>-79470</v>
      </c>
      <c r="O7" s="212">
        <f t="shared" si="0"/>
        <v>79470</v>
      </c>
      <c r="P7" s="212" t="e">
        <f t="shared" si="0"/>
        <v>#REF!</v>
      </c>
      <c r="Q7" s="212">
        <f t="shared" si="0"/>
        <v>-9816</v>
      </c>
      <c r="R7" s="212">
        <f t="shared" si="0"/>
        <v>1000</v>
      </c>
      <c r="S7" s="212" t="e">
        <f t="shared" si="0"/>
        <v>#REF!</v>
      </c>
      <c r="T7" s="212">
        <f t="shared" si="0"/>
        <v>-128780</v>
      </c>
      <c r="U7" s="212">
        <f t="shared" si="0"/>
        <v>128780</v>
      </c>
      <c r="V7" s="212" t="e">
        <f t="shared" si="0"/>
        <v>#REF!</v>
      </c>
      <c r="W7" s="212">
        <f t="shared" si="0"/>
        <v>-421021</v>
      </c>
      <c r="X7" s="212">
        <f t="shared" si="0"/>
        <v>402709</v>
      </c>
      <c r="Y7" s="212" t="e">
        <f t="shared" si="0"/>
        <v>#REF!</v>
      </c>
      <c r="Z7" s="212">
        <f t="shared" si="0"/>
        <v>-47153</v>
      </c>
      <c r="AA7" s="212">
        <f t="shared" si="0"/>
        <v>47153</v>
      </c>
      <c r="AB7" s="212" t="e">
        <f t="shared" si="0"/>
        <v>#REF!</v>
      </c>
      <c r="AC7" s="212">
        <f t="shared" si="0"/>
        <v>-32286</v>
      </c>
      <c r="AD7" s="212">
        <f t="shared" si="0"/>
        <v>32286</v>
      </c>
      <c r="AE7" s="212" t="e">
        <f t="shared" si="0"/>
        <v>#REF!</v>
      </c>
      <c r="AF7" s="212">
        <f t="shared" si="0"/>
        <v>-749027</v>
      </c>
      <c r="AG7" s="212">
        <f t="shared" si="0"/>
        <v>1473614</v>
      </c>
      <c r="AH7" s="212" t="e">
        <f t="shared" si="0"/>
        <v>#REF!</v>
      </c>
      <c r="AI7" s="212">
        <f t="shared" si="0"/>
        <v>-18241</v>
      </c>
      <c r="AJ7" s="212">
        <f t="shared" si="0"/>
        <v>18241</v>
      </c>
      <c r="AK7" s="212" t="e">
        <f t="shared" si="0"/>
        <v>#REF!</v>
      </c>
      <c r="AL7" s="212">
        <f t="shared" si="0"/>
        <v>-134321</v>
      </c>
      <c r="AM7" s="212">
        <f t="shared" si="0"/>
        <v>134321</v>
      </c>
      <c r="AN7" s="212" t="e">
        <f t="shared" si="0"/>
        <v>#REF!</v>
      </c>
      <c r="AO7" s="212">
        <f t="shared" si="0"/>
        <v>-1163091</v>
      </c>
      <c r="AP7" s="212">
        <f t="shared" si="0"/>
        <v>1947442</v>
      </c>
      <c r="AQ7" s="212" t="e">
        <f t="shared" si="0"/>
        <v>#REF!</v>
      </c>
      <c r="AR7" s="212">
        <f t="shared" si="0"/>
        <v>-724074</v>
      </c>
      <c r="AS7" s="212">
        <f t="shared" si="0"/>
        <v>1011522</v>
      </c>
      <c r="AT7" s="212" t="e">
        <f t="shared" si="0"/>
        <v>#REF!</v>
      </c>
      <c r="AU7" s="212">
        <f t="shared" si="0"/>
        <v>-112956</v>
      </c>
      <c r="AV7" s="212">
        <f t="shared" si="0"/>
        <v>0</v>
      </c>
      <c r="AW7" s="212" t="e">
        <f t="shared" si="0"/>
        <v>#REF!</v>
      </c>
      <c r="AX7" s="212">
        <f t="shared" si="0"/>
        <v>-20660</v>
      </c>
      <c r="AY7" s="212">
        <f t="shared" si="0"/>
        <v>1141669</v>
      </c>
      <c r="AZ7" s="212" t="e">
        <f>AZ8+AZ40</f>
        <v>#REF!</v>
      </c>
      <c r="BA7" s="212">
        <f>BA9+BA19+BA30+BA33+BA40</f>
        <v>-18500</v>
      </c>
      <c r="BB7" s="212">
        <f>BB9+BB19+BB30+BB33+BB40</f>
        <v>29504</v>
      </c>
      <c r="BC7" s="212" t="e">
        <f>BC8+BC40</f>
        <v>#REF!</v>
      </c>
      <c r="BD7" s="212">
        <f>BD9+BD19+BD30+BD33+BD40</f>
        <v>-24700</v>
      </c>
      <c r="BE7" s="212">
        <f>BE9+BE19+BE30+BE33+BE40</f>
        <v>36583</v>
      </c>
      <c r="BF7" s="212" t="e">
        <f>BF8+BF40</f>
        <v>#REF!</v>
      </c>
      <c r="BG7" s="212">
        <f>BG9+BG19+BG30+BG33+BG40</f>
        <v>-14200</v>
      </c>
      <c r="BH7" s="212">
        <f>BH9+BH19+BH30+BH33+BH40</f>
        <v>14200</v>
      </c>
      <c r="BI7" s="212" t="e">
        <f>BI8+BI40</f>
        <v>#REF!</v>
      </c>
      <c r="BJ7" s="212">
        <f>BJ9+BJ19+BJ30+BJ33+BJ40</f>
        <v>-162289</v>
      </c>
      <c r="BK7" s="212">
        <f>BK9+BK19+BK30+BK33+BK40</f>
        <v>162289</v>
      </c>
      <c r="BL7" s="212" t="e">
        <f>BL8+BL40</f>
        <v>#REF!</v>
      </c>
      <c r="BM7" s="212">
        <f>BM9+BM19+BM30+BM33+BM40</f>
        <v>-27825</v>
      </c>
      <c r="BN7" s="212">
        <f>BN9+BN19+BN30+BN33+BN40</f>
        <v>27825</v>
      </c>
      <c r="BO7" s="212" t="e">
        <f>BO8+BO40</f>
        <v>#REF!</v>
      </c>
      <c r="BP7" s="212">
        <f>BP9+BP19+BP30+BP33+BP40</f>
        <v>-8698</v>
      </c>
      <c r="BQ7" s="212">
        <f>BQ9+BQ19+BQ30+BQ33+BQ40</f>
        <v>8698</v>
      </c>
      <c r="BR7" s="212" t="e">
        <f>BR8+BR40</f>
        <v>#REF!</v>
      </c>
      <c r="BS7" s="212">
        <f>BS9+BS19+BS30+BS33+BS40</f>
        <v>-137947</v>
      </c>
      <c r="BT7" s="212">
        <f>BT9+BT19+BT30+BT33+BT40</f>
        <v>5829396</v>
      </c>
      <c r="BU7" s="212" t="e">
        <f>BU8+BU40</f>
        <v>#REF!</v>
      </c>
      <c r="BV7" s="212">
        <f>BV9+BV19+BV30+BV33+BV40</f>
        <v>-144318</v>
      </c>
      <c r="BW7" s="212">
        <f>BW9+BW19+BW30+BW33+BW40</f>
        <v>449318</v>
      </c>
      <c r="BX7" s="212" t="e">
        <f>BX8+BX40</f>
        <v>#REF!</v>
      </c>
      <c r="BY7" s="212">
        <f>BY9+BY19+BY30+BY33+BY40</f>
        <v>-16050</v>
      </c>
      <c r="BZ7" s="212">
        <f>BZ9+BZ19+BZ30+BZ33+BZ40</f>
        <v>16050</v>
      </c>
      <c r="CA7" s="212" t="e">
        <f>CA8+CA40</f>
        <v>#REF!</v>
      </c>
      <c r="CB7" s="212">
        <f>CB9+CB19+CB30+CB33+CB40</f>
        <v>-1185185</v>
      </c>
      <c r="CC7" s="212">
        <f>CC9+CC19+CC30+CC33+CC40</f>
        <v>1877806</v>
      </c>
      <c r="CD7" s="212" t="e">
        <f>CD8+CD40</f>
        <v>#REF!</v>
      </c>
      <c r="CE7" s="212">
        <f>CE9+CE19+CE30+CE33+CE40</f>
        <v>-268988.2</v>
      </c>
      <c r="CF7" s="212">
        <f>CF9+CF19+CF30+CF33+CF40</f>
        <v>268966</v>
      </c>
      <c r="CG7" s="212" t="e">
        <f>CG8+CG40</f>
        <v>#REF!</v>
      </c>
      <c r="CH7" s="212">
        <f>CH9+CH19+CH30+CH33+CH40</f>
        <v>-566324</v>
      </c>
      <c r="CI7" s="212">
        <f>CI9+CI19+CI30+CI33+CI40</f>
        <v>209737.3</v>
      </c>
      <c r="CJ7" s="212">
        <f>CJ8+CJ40</f>
        <v>100456941.40000001</v>
      </c>
      <c r="CK7" s="212">
        <f>CK9+CK19+CK30+CK33+CK40</f>
        <v>-11709</v>
      </c>
      <c r="CL7" s="212">
        <f>CL9+CL19+CL30+CL33+CL40</f>
        <v>11709</v>
      </c>
      <c r="CM7" s="212">
        <f>CM8+CM40</f>
        <v>100456941.40000001</v>
      </c>
      <c r="CN7" s="212">
        <f>CN9+CN19+CN30+CN33+CN40</f>
        <v>-7157</v>
      </c>
      <c r="CO7" s="212">
        <f>CO9+CO19+CO30+CO33+CO40</f>
        <v>7433.8</v>
      </c>
      <c r="CP7" s="212">
        <f>CP8+CP40</f>
        <v>100457218.2</v>
      </c>
      <c r="CQ7" s="212">
        <f>CQ9+CQ19+CQ30+CQ33+CQ40</f>
        <v>-18181</v>
      </c>
      <c r="CR7" s="212">
        <f>CR9+CR19+CR30+CR33+CR40</f>
        <v>21113.5</v>
      </c>
      <c r="CS7" s="212">
        <f>CS8+CS40</f>
        <v>100460150.7</v>
      </c>
      <c r="CT7" s="212">
        <f>CT9+CT19+CT30+CT33+CT40</f>
        <v>-66794</v>
      </c>
      <c r="CU7" s="212">
        <f>CU9+CU19+CU30+CU33+CU40</f>
        <v>66794</v>
      </c>
      <c r="CV7" s="212">
        <f>CV8+CV40</f>
        <v>100460150.7</v>
      </c>
      <c r="CW7" s="212">
        <f>CW9+CW19+CW30+CW33+CW40</f>
        <v>-224318</v>
      </c>
      <c r="CX7" s="212">
        <f>CX9+CX19+CX30+CX33+CX40</f>
        <v>224318</v>
      </c>
      <c r="CY7" s="212">
        <f>CY8+CY40</f>
        <v>100460150.7</v>
      </c>
      <c r="CZ7" s="212">
        <f>CZ9+CZ19+CZ30+CZ33+CZ40</f>
        <v>-64049</v>
      </c>
      <c r="DA7" s="212">
        <f>DA9+DA19+DA30+DA33+DA40</f>
        <v>585427</v>
      </c>
      <c r="DB7" s="212">
        <f>DB8+DB40</f>
        <v>100981528.7</v>
      </c>
    </row>
    <row r="8" spans="1:106" ht="21" thickBot="1">
      <c r="A8" s="214"/>
      <c r="B8" s="215"/>
      <c r="C8" s="216"/>
      <c r="D8" s="212" t="e">
        <f t="shared" ref="D8:AI8" si="1">D9+D19+D30+D33</f>
        <v>#REF!</v>
      </c>
      <c r="E8" s="212">
        <f t="shared" si="1"/>
        <v>-749594</v>
      </c>
      <c r="F8" s="212">
        <f t="shared" si="1"/>
        <v>0</v>
      </c>
      <c r="G8" s="212" t="e">
        <f t="shared" si="1"/>
        <v>#REF!</v>
      </c>
      <c r="H8" s="212">
        <f t="shared" si="1"/>
        <v>-88340</v>
      </c>
      <c r="I8" s="212">
        <f t="shared" si="1"/>
        <v>0</v>
      </c>
      <c r="J8" s="212" t="e">
        <f t="shared" si="1"/>
        <v>#REF!</v>
      </c>
      <c r="K8" s="212">
        <f t="shared" si="1"/>
        <v>-35403</v>
      </c>
      <c r="L8" s="212">
        <f t="shared" si="1"/>
        <v>127420</v>
      </c>
      <c r="M8" s="212" t="e">
        <f t="shared" si="1"/>
        <v>#REF!</v>
      </c>
      <c r="N8" s="212">
        <f t="shared" si="1"/>
        <v>-79470</v>
      </c>
      <c r="O8" s="212">
        <f t="shared" si="1"/>
        <v>79470</v>
      </c>
      <c r="P8" s="212" t="e">
        <f t="shared" si="1"/>
        <v>#REF!</v>
      </c>
      <c r="Q8" s="212">
        <f t="shared" si="1"/>
        <v>-9816</v>
      </c>
      <c r="R8" s="212">
        <f t="shared" si="1"/>
        <v>1000</v>
      </c>
      <c r="S8" s="212" t="e">
        <f t="shared" si="1"/>
        <v>#REF!</v>
      </c>
      <c r="T8" s="212">
        <f t="shared" si="1"/>
        <v>-128780</v>
      </c>
      <c r="U8" s="212">
        <f t="shared" si="1"/>
        <v>128780</v>
      </c>
      <c r="V8" s="212" t="e">
        <f t="shared" si="1"/>
        <v>#REF!</v>
      </c>
      <c r="W8" s="212">
        <f t="shared" si="1"/>
        <v>-421021</v>
      </c>
      <c r="X8" s="212">
        <f t="shared" si="1"/>
        <v>402709</v>
      </c>
      <c r="Y8" s="212" t="e">
        <f t="shared" si="1"/>
        <v>#REF!</v>
      </c>
      <c r="Z8" s="212">
        <f t="shared" si="1"/>
        <v>-47153</v>
      </c>
      <c r="AA8" s="212">
        <f t="shared" si="1"/>
        <v>47153</v>
      </c>
      <c r="AB8" s="212" t="e">
        <f t="shared" si="1"/>
        <v>#REF!</v>
      </c>
      <c r="AC8" s="212">
        <f t="shared" si="1"/>
        <v>-32286</v>
      </c>
      <c r="AD8" s="212">
        <f t="shared" si="1"/>
        <v>32286</v>
      </c>
      <c r="AE8" s="212" t="e">
        <f t="shared" si="1"/>
        <v>#REF!</v>
      </c>
      <c r="AF8" s="212">
        <f t="shared" si="1"/>
        <v>-749027</v>
      </c>
      <c r="AG8" s="212">
        <f t="shared" si="1"/>
        <v>1473614</v>
      </c>
      <c r="AH8" s="212" t="e">
        <f t="shared" si="1"/>
        <v>#REF!</v>
      </c>
      <c r="AI8" s="212">
        <f t="shared" si="1"/>
        <v>-18241</v>
      </c>
      <c r="AJ8" s="212">
        <f t="shared" ref="AJ8:BO8" si="2">AJ9+AJ19+AJ30+AJ33</f>
        <v>18241</v>
      </c>
      <c r="AK8" s="212" t="e">
        <f t="shared" si="2"/>
        <v>#REF!</v>
      </c>
      <c r="AL8" s="212">
        <f t="shared" si="2"/>
        <v>-134321</v>
      </c>
      <c r="AM8" s="212">
        <f t="shared" si="2"/>
        <v>134321</v>
      </c>
      <c r="AN8" s="212" t="e">
        <f t="shared" si="2"/>
        <v>#REF!</v>
      </c>
      <c r="AO8" s="212">
        <f t="shared" si="2"/>
        <v>-1163091</v>
      </c>
      <c r="AP8" s="212">
        <f t="shared" si="2"/>
        <v>1947442</v>
      </c>
      <c r="AQ8" s="212" t="e">
        <f t="shared" si="2"/>
        <v>#REF!</v>
      </c>
      <c r="AR8" s="212">
        <f t="shared" si="2"/>
        <v>-724074</v>
      </c>
      <c r="AS8" s="212">
        <f t="shared" si="2"/>
        <v>1011522</v>
      </c>
      <c r="AT8" s="212" t="e">
        <f t="shared" si="2"/>
        <v>#REF!</v>
      </c>
      <c r="AU8" s="212">
        <f t="shared" si="2"/>
        <v>-112956</v>
      </c>
      <c r="AV8" s="212">
        <f t="shared" si="2"/>
        <v>0</v>
      </c>
      <c r="AW8" s="212" t="e">
        <f t="shared" si="2"/>
        <v>#REF!</v>
      </c>
      <c r="AX8" s="212">
        <f t="shared" si="2"/>
        <v>-20660</v>
      </c>
      <c r="AY8" s="212">
        <f t="shared" si="2"/>
        <v>20660</v>
      </c>
      <c r="AZ8" s="212" t="e">
        <f t="shared" si="2"/>
        <v>#REF!</v>
      </c>
      <c r="BA8" s="212">
        <f t="shared" si="2"/>
        <v>-18500</v>
      </c>
      <c r="BB8" s="212">
        <f t="shared" si="2"/>
        <v>18500</v>
      </c>
      <c r="BC8" s="212" t="e">
        <f t="shared" si="2"/>
        <v>#REF!</v>
      </c>
      <c r="BD8" s="212">
        <f t="shared" si="2"/>
        <v>-24700</v>
      </c>
      <c r="BE8" s="212">
        <f t="shared" si="2"/>
        <v>24700</v>
      </c>
      <c r="BF8" s="212" t="e">
        <f t="shared" si="2"/>
        <v>#REF!</v>
      </c>
      <c r="BG8" s="212">
        <f t="shared" si="2"/>
        <v>-14200</v>
      </c>
      <c r="BH8" s="212">
        <f t="shared" si="2"/>
        <v>14200</v>
      </c>
      <c r="BI8" s="212" t="e">
        <f t="shared" si="2"/>
        <v>#REF!</v>
      </c>
      <c r="BJ8" s="212">
        <f t="shared" si="2"/>
        <v>-162289</v>
      </c>
      <c r="BK8" s="212">
        <f t="shared" si="2"/>
        <v>162289</v>
      </c>
      <c r="BL8" s="212" t="e">
        <f t="shared" si="2"/>
        <v>#REF!</v>
      </c>
      <c r="BM8" s="212">
        <f t="shared" si="2"/>
        <v>-27825</v>
      </c>
      <c r="BN8" s="212">
        <f t="shared" si="2"/>
        <v>27825</v>
      </c>
      <c r="BO8" s="212" t="e">
        <f t="shared" si="2"/>
        <v>#REF!</v>
      </c>
      <c r="BP8" s="212">
        <f t="shared" ref="BP8:CM8" si="3">BP9+BP19+BP30+BP33</f>
        <v>-8698</v>
      </c>
      <c r="BQ8" s="212">
        <f t="shared" si="3"/>
        <v>8698</v>
      </c>
      <c r="BR8" s="212" t="e">
        <f t="shared" si="3"/>
        <v>#REF!</v>
      </c>
      <c r="BS8" s="212">
        <f t="shared" si="3"/>
        <v>-137947</v>
      </c>
      <c r="BT8" s="212">
        <f t="shared" si="3"/>
        <v>5829396</v>
      </c>
      <c r="BU8" s="212" t="e">
        <f t="shared" si="3"/>
        <v>#REF!</v>
      </c>
      <c r="BV8" s="212">
        <f t="shared" si="3"/>
        <v>-144318</v>
      </c>
      <c r="BW8" s="212">
        <f t="shared" si="3"/>
        <v>144318</v>
      </c>
      <c r="BX8" s="212" t="e">
        <f t="shared" si="3"/>
        <v>#REF!</v>
      </c>
      <c r="BY8" s="212">
        <f t="shared" si="3"/>
        <v>-16050</v>
      </c>
      <c r="BZ8" s="212">
        <f t="shared" si="3"/>
        <v>16050</v>
      </c>
      <c r="CA8" s="212" t="e">
        <f t="shared" si="3"/>
        <v>#REF!</v>
      </c>
      <c r="CB8" s="212">
        <f t="shared" si="3"/>
        <v>-1185185</v>
      </c>
      <c r="CC8" s="212">
        <f t="shared" si="3"/>
        <v>1877806</v>
      </c>
      <c r="CD8" s="212" t="e">
        <f t="shared" si="3"/>
        <v>#REF!</v>
      </c>
      <c r="CE8" s="212">
        <f t="shared" si="3"/>
        <v>-268966</v>
      </c>
      <c r="CF8" s="212">
        <f t="shared" si="3"/>
        <v>268966</v>
      </c>
      <c r="CG8" s="212" t="e">
        <f t="shared" si="3"/>
        <v>#REF!</v>
      </c>
      <c r="CH8" s="212">
        <f t="shared" si="3"/>
        <v>-566324</v>
      </c>
      <c r="CI8" s="212">
        <f t="shared" si="3"/>
        <v>209234</v>
      </c>
      <c r="CJ8" s="212">
        <f t="shared" si="3"/>
        <v>98181568</v>
      </c>
      <c r="CK8" s="212">
        <f t="shared" si="3"/>
        <v>-11709</v>
      </c>
      <c r="CL8" s="212">
        <f t="shared" si="3"/>
        <v>11709</v>
      </c>
      <c r="CM8" s="212">
        <f t="shared" si="3"/>
        <v>98181568</v>
      </c>
      <c r="CN8" s="212">
        <f t="shared" ref="CN8" si="4">CN9+CN19+CN30+CN33</f>
        <v>-7157</v>
      </c>
      <c r="CO8" s="212">
        <f t="shared" ref="CO8" si="5">CO9+CO19+CO30+CO33</f>
        <v>7157</v>
      </c>
      <c r="CP8" s="212">
        <f t="shared" ref="CP8:CR8" si="6">CP9+CP19+CP30+CP33</f>
        <v>98181568</v>
      </c>
      <c r="CQ8" s="212">
        <f t="shared" si="6"/>
        <v>-18181</v>
      </c>
      <c r="CR8" s="212">
        <f t="shared" si="6"/>
        <v>18181</v>
      </c>
      <c r="CS8" s="212">
        <f t="shared" ref="CS8:CU8" si="7">CS9+CS19+CS30+CS33</f>
        <v>98181568</v>
      </c>
      <c r="CT8" s="212">
        <f t="shared" si="7"/>
        <v>-66794</v>
      </c>
      <c r="CU8" s="212">
        <f t="shared" si="7"/>
        <v>66794</v>
      </c>
      <c r="CV8" s="212">
        <f t="shared" ref="CV8:CX8" si="8">CV9+CV19+CV30+CV33</f>
        <v>98181568</v>
      </c>
      <c r="CW8" s="212">
        <f t="shared" si="8"/>
        <v>-224318</v>
      </c>
      <c r="CX8" s="212">
        <f t="shared" si="8"/>
        <v>224318</v>
      </c>
      <c r="CY8" s="212">
        <f t="shared" ref="CY8:DA8" si="9">CY9+CY19+CY30+CY33</f>
        <v>98181568</v>
      </c>
      <c r="CZ8" s="212">
        <f t="shared" si="9"/>
        <v>-64049</v>
      </c>
      <c r="DA8" s="212">
        <f t="shared" si="9"/>
        <v>585427</v>
      </c>
      <c r="DB8" s="212">
        <f t="shared" ref="DB8" si="10">DB9+DB19+DB30+DB33</f>
        <v>98702946</v>
      </c>
    </row>
    <row r="9" spans="1:106" ht="21" thickBot="1">
      <c r="A9" s="285" t="s">
        <v>172</v>
      </c>
      <c r="B9" s="286"/>
      <c r="C9" s="287"/>
      <c r="D9" s="203">
        <f t="shared" ref="D9:AI9" si="11">D10+D13+D15+D18</f>
        <v>13606363</v>
      </c>
      <c r="E9" s="203">
        <f t="shared" si="11"/>
        <v>-88340</v>
      </c>
      <c r="F9" s="204">
        <f t="shared" si="11"/>
        <v>0</v>
      </c>
      <c r="G9" s="203">
        <f t="shared" si="11"/>
        <v>13518023</v>
      </c>
      <c r="H9" s="203">
        <f t="shared" si="11"/>
        <v>-88340</v>
      </c>
      <c r="I9" s="204">
        <f t="shared" si="11"/>
        <v>0</v>
      </c>
      <c r="J9" s="203">
        <f t="shared" si="11"/>
        <v>13429683</v>
      </c>
      <c r="K9" s="203">
        <f t="shared" si="11"/>
        <v>0</v>
      </c>
      <c r="L9" s="204">
        <f t="shared" si="11"/>
        <v>0</v>
      </c>
      <c r="M9" s="203">
        <f t="shared" si="11"/>
        <v>13429683</v>
      </c>
      <c r="N9" s="203">
        <f t="shared" si="11"/>
        <v>0</v>
      </c>
      <c r="O9" s="204">
        <f t="shared" si="11"/>
        <v>0</v>
      </c>
      <c r="P9" s="203">
        <f t="shared" si="11"/>
        <v>13429683</v>
      </c>
      <c r="Q9" s="203">
        <f t="shared" si="11"/>
        <v>-8816</v>
      </c>
      <c r="R9" s="204">
        <f t="shared" si="11"/>
        <v>0</v>
      </c>
      <c r="S9" s="203">
        <f t="shared" si="11"/>
        <v>13420867</v>
      </c>
      <c r="T9" s="203">
        <f t="shared" si="11"/>
        <v>0</v>
      </c>
      <c r="U9" s="204">
        <f t="shared" si="11"/>
        <v>0</v>
      </c>
      <c r="V9" s="203">
        <f t="shared" si="11"/>
        <v>13420867</v>
      </c>
      <c r="W9" s="203">
        <f t="shared" si="11"/>
        <v>0</v>
      </c>
      <c r="X9" s="204">
        <f t="shared" si="11"/>
        <v>0</v>
      </c>
      <c r="Y9" s="203">
        <f t="shared" si="11"/>
        <v>13420867</v>
      </c>
      <c r="Z9" s="203">
        <f t="shared" si="11"/>
        <v>0</v>
      </c>
      <c r="AA9" s="204">
        <f t="shared" si="11"/>
        <v>0</v>
      </c>
      <c r="AB9" s="203">
        <f t="shared" si="11"/>
        <v>13420867</v>
      </c>
      <c r="AC9" s="203">
        <f t="shared" si="11"/>
        <v>0</v>
      </c>
      <c r="AD9" s="204">
        <f t="shared" si="11"/>
        <v>0</v>
      </c>
      <c r="AE9" s="203">
        <f t="shared" si="11"/>
        <v>13420867</v>
      </c>
      <c r="AF9" s="203">
        <f t="shared" si="11"/>
        <v>0</v>
      </c>
      <c r="AG9" s="204">
        <f t="shared" si="11"/>
        <v>0</v>
      </c>
      <c r="AH9" s="203">
        <f t="shared" si="11"/>
        <v>13420867</v>
      </c>
      <c r="AI9" s="203">
        <f t="shared" si="11"/>
        <v>0</v>
      </c>
      <c r="AJ9" s="204">
        <f t="shared" ref="AJ9:AZ9" si="12">AJ10+AJ13+AJ15+AJ18</f>
        <v>0</v>
      </c>
      <c r="AK9" s="203">
        <f t="shared" si="12"/>
        <v>13420867</v>
      </c>
      <c r="AL9" s="203">
        <f t="shared" si="12"/>
        <v>0</v>
      </c>
      <c r="AM9" s="204">
        <f t="shared" si="12"/>
        <v>0</v>
      </c>
      <c r="AN9" s="203">
        <f t="shared" si="12"/>
        <v>13420867</v>
      </c>
      <c r="AO9" s="203">
        <f t="shared" si="12"/>
        <v>-182730</v>
      </c>
      <c r="AP9" s="204">
        <f t="shared" si="12"/>
        <v>0</v>
      </c>
      <c r="AQ9" s="203">
        <f t="shared" si="12"/>
        <v>13238137</v>
      </c>
      <c r="AR9" s="203">
        <f t="shared" si="12"/>
        <v>0</v>
      </c>
      <c r="AS9" s="204">
        <f t="shared" si="12"/>
        <v>0</v>
      </c>
      <c r="AT9" s="203">
        <f t="shared" si="12"/>
        <v>13238137</v>
      </c>
      <c r="AU9" s="203">
        <f t="shared" si="12"/>
        <v>0</v>
      </c>
      <c r="AV9" s="204">
        <f t="shared" si="12"/>
        <v>0</v>
      </c>
      <c r="AW9" s="203">
        <f t="shared" si="12"/>
        <v>13420867</v>
      </c>
      <c r="AX9" s="203">
        <f t="shared" si="12"/>
        <v>0</v>
      </c>
      <c r="AY9" s="204">
        <f t="shared" si="12"/>
        <v>0</v>
      </c>
      <c r="AZ9" s="203">
        <f t="shared" si="12"/>
        <v>13420867</v>
      </c>
      <c r="BA9" s="203">
        <f t="shared" ref="BA9" si="13">BA10+BA13+BA15+BA18</f>
        <v>0</v>
      </c>
      <c r="BB9" s="204">
        <f t="shared" ref="BB9" si="14">BB10+BB13+BB15+BB18</f>
        <v>0</v>
      </c>
      <c r="BC9" s="203">
        <f t="shared" ref="BC9:BE9" si="15">BC10+BC13+BC15+BC18</f>
        <v>13420867</v>
      </c>
      <c r="BD9" s="203">
        <f t="shared" si="15"/>
        <v>0</v>
      </c>
      <c r="BE9" s="204">
        <f t="shared" si="15"/>
        <v>0</v>
      </c>
      <c r="BF9" s="203">
        <f t="shared" ref="BF9:BH9" si="16">BF10+BF13+BF15+BF18</f>
        <v>13420867</v>
      </c>
      <c r="BG9" s="203">
        <f t="shared" si="16"/>
        <v>0</v>
      </c>
      <c r="BH9" s="204">
        <f t="shared" si="16"/>
        <v>0</v>
      </c>
      <c r="BI9" s="203">
        <f t="shared" ref="BI9:BK9" si="17">BI10+BI13+BI15+BI18</f>
        <v>13420867</v>
      </c>
      <c r="BJ9" s="203">
        <f t="shared" si="17"/>
        <v>0</v>
      </c>
      <c r="BK9" s="204">
        <f t="shared" si="17"/>
        <v>162289</v>
      </c>
      <c r="BL9" s="203">
        <f t="shared" ref="BL9:BN9" si="18">BL10+BL13+BL15+BL18</f>
        <v>13583156</v>
      </c>
      <c r="BM9" s="203">
        <f t="shared" si="18"/>
        <v>0</v>
      </c>
      <c r="BN9" s="204">
        <f t="shared" si="18"/>
        <v>0</v>
      </c>
      <c r="BO9" s="203">
        <f t="shared" ref="BO9:BQ9" si="19">BO10+BO13+BO15+BO18</f>
        <v>13583156</v>
      </c>
      <c r="BP9" s="203">
        <f t="shared" si="19"/>
        <v>0</v>
      </c>
      <c r="BQ9" s="204">
        <f t="shared" si="19"/>
        <v>0</v>
      </c>
      <c r="BR9" s="203">
        <f t="shared" ref="BR9:BT9" si="20">BR10+BR13+BR15+BR18</f>
        <v>13583156</v>
      </c>
      <c r="BS9" s="203">
        <f t="shared" si="20"/>
        <v>0</v>
      </c>
      <c r="BT9" s="204">
        <f t="shared" si="20"/>
        <v>1835125</v>
      </c>
      <c r="BU9" s="203">
        <f t="shared" ref="BU9:BW9" si="21">BU10+BU13+BU15+BU18</f>
        <v>15418281</v>
      </c>
      <c r="BV9" s="203">
        <f t="shared" si="21"/>
        <v>0</v>
      </c>
      <c r="BW9" s="204">
        <f t="shared" si="21"/>
        <v>0</v>
      </c>
      <c r="BX9" s="203">
        <f t="shared" ref="BX9:BZ9" si="22">BX10+BX13+BX15+BX18</f>
        <v>15418281</v>
      </c>
      <c r="BY9" s="203">
        <f t="shared" si="22"/>
        <v>0</v>
      </c>
      <c r="BZ9" s="204">
        <f t="shared" si="22"/>
        <v>0</v>
      </c>
      <c r="CA9" s="203">
        <f t="shared" ref="CA9:CC9" si="23">CA10+CA13+CA15+CA18</f>
        <v>15418281</v>
      </c>
      <c r="CB9" s="203">
        <f t="shared" si="23"/>
        <v>0</v>
      </c>
      <c r="CC9" s="204">
        <f t="shared" si="23"/>
        <v>1835125</v>
      </c>
      <c r="CD9" s="203">
        <f t="shared" ref="CD9:CF9" si="24">CD10+CD13+CD15+CD18</f>
        <v>17253406</v>
      </c>
      <c r="CE9" s="203">
        <f t="shared" si="24"/>
        <v>0</v>
      </c>
      <c r="CF9" s="204">
        <f t="shared" si="24"/>
        <v>0</v>
      </c>
      <c r="CG9" s="203">
        <f t="shared" ref="CG9:CI9" si="25">CG10+CG13+CG15+CG18</f>
        <v>17253406</v>
      </c>
      <c r="CH9" s="203">
        <f t="shared" si="25"/>
        <v>-1598</v>
      </c>
      <c r="CI9" s="204">
        <f t="shared" si="25"/>
        <v>117768</v>
      </c>
      <c r="CJ9" s="203">
        <f t="shared" ref="CJ9:CL9" si="26">CJ10+CJ13+CJ15+CJ18</f>
        <v>21613883</v>
      </c>
      <c r="CK9" s="203">
        <f t="shared" si="26"/>
        <v>0</v>
      </c>
      <c r="CL9" s="204">
        <f t="shared" si="26"/>
        <v>0</v>
      </c>
      <c r="CM9" s="203">
        <f t="shared" ref="CM9:CO9" si="27">CM10+CM13+CM15+CM18</f>
        <v>21613883</v>
      </c>
      <c r="CN9" s="203">
        <f t="shared" si="27"/>
        <v>0</v>
      </c>
      <c r="CO9" s="204">
        <f t="shared" si="27"/>
        <v>0</v>
      </c>
      <c r="CP9" s="203">
        <f t="shared" ref="CP9:CR9" si="28">CP10+CP13+CP15+CP18</f>
        <v>21613883</v>
      </c>
      <c r="CQ9" s="203">
        <f t="shared" si="28"/>
        <v>0</v>
      </c>
      <c r="CR9" s="204">
        <f t="shared" si="28"/>
        <v>0</v>
      </c>
      <c r="CS9" s="203">
        <f t="shared" ref="CS9:CU9" si="29">CS10+CS13+CS15+CS18</f>
        <v>21613883</v>
      </c>
      <c r="CT9" s="203">
        <f t="shared" si="29"/>
        <v>0</v>
      </c>
      <c r="CU9" s="204">
        <f t="shared" si="29"/>
        <v>0</v>
      </c>
      <c r="CV9" s="203">
        <f t="shared" ref="CV9:CX9" si="30">CV10+CV13+CV15+CV18</f>
        <v>21613883</v>
      </c>
      <c r="CW9" s="203">
        <f t="shared" si="30"/>
        <v>0</v>
      </c>
      <c r="CX9" s="204">
        <f t="shared" si="30"/>
        <v>0</v>
      </c>
      <c r="CY9" s="203">
        <f t="shared" ref="CY9:DA9" si="31">CY10+CY13+CY15+CY18</f>
        <v>21613883</v>
      </c>
      <c r="CZ9" s="203">
        <f t="shared" si="31"/>
        <v>-58143</v>
      </c>
      <c r="DA9" s="204">
        <f t="shared" si="31"/>
        <v>0</v>
      </c>
      <c r="DB9" s="203">
        <f t="shared" ref="DB9" si="32">DB10+DB13+DB15+DB18</f>
        <v>21555740</v>
      </c>
    </row>
    <row r="10" spans="1:106" ht="20.25">
      <c r="A10" s="176" t="s">
        <v>91</v>
      </c>
      <c r="B10" s="177"/>
      <c r="C10" s="170" t="s">
        <v>214</v>
      </c>
      <c r="D10" s="195">
        <f t="shared" ref="D10:AI10" si="33">SUM(D11:D12)</f>
        <v>223147</v>
      </c>
      <c r="E10" s="195">
        <f t="shared" si="33"/>
        <v>0</v>
      </c>
      <c r="F10" s="196">
        <f t="shared" si="33"/>
        <v>0</v>
      </c>
      <c r="G10" s="195">
        <f t="shared" si="33"/>
        <v>223147</v>
      </c>
      <c r="H10" s="195">
        <f t="shared" si="33"/>
        <v>0</v>
      </c>
      <c r="I10" s="196">
        <f t="shared" si="33"/>
        <v>0</v>
      </c>
      <c r="J10" s="195">
        <f t="shared" si="33"/>
        <v>223147</v>
      </c>
      <c r="K10" s="195">
        <f t="shared" si="33"/>
        <v>0</v>
      </c>
      <c r="L10" s="196">
        <f t="shared" si="33"/>
        <v>0</v>
      </c>
      <c r="M10" s="195">
        <f t="shared" si="33"/>
        <v>223147</v>
      </c>
      <c r="N10" s="195">
        <f t="shared" si="33"/>
        <v>0</v>
      </c>
      <c r="O10" s="196">
        <f t="shared" si="33"/>
        <v>0</v>
      </c>
      <c r="P10" s="195">
        <f t="shared" si="33"/>
        <v>223147</v>
      </c>
      <c r="Q10" s="195">
        <f t="shared" si="33"/>
        <v>0</v>
      </c>
      <c r="R10" s="196">
        <f t="shared" si="33"/>
        <v>0</v>
      </c>
      <c r="S10" s="195">
        <f t="shared" si="33"/>
        <v>223147</v>
      </c>
      <c r="T10" s="195">
        <f t="shared" si="33"/>
        <v>0</v>
      </c>
      <c r="U10" s="196">
        <f t="shared" si="33"/>
        <v>0</v>
      </c>
      <c r="V10" s="195">
        <f t="shared" si="33"/>
        <v>223147</v>
      </c>
      <c r="W10" s="195">
        <f t="shared" si="33"/>
        <v>0</v>
      </c>
      <c r="X10" s="196">
        <f t="shared" si="33"/>
        <v>0</v>
      </c>
      <c r="Y10" s="195">
        <f t="shared" si="33"/>
        <v>223147</v>
      </c>
      <c r="Z10" s="195">
        <f t="shared" si="33"/>
        <v>0</v>
      </c>
      <c r="AA10" s="196">
        <f t="shared" si="33"/>
        <v>0</v>
      </c>
      <c r="AB10" s="195">
        <f t="shared" si="33"/>
        <v>223147</v>
      </c>
      <c r="AC10" s="195">
        <f t="shared" si="33"/>
        <v>0</v>
      </c>
      <c r="AD10" s="196">
        <f t="shared" si="33"/>
        <v>0</v>
      </c>
      <c r="AE10" s="195">
        <f t="shared" si="33"/>
        <v>223147</v>
      </c>
      <c r="AF10" s="195">
        <f t="shared" si="33"/>
        <v>0</v>
      </c>
      <c r="AG10" s="196">
        <f t="shared" si="33"/>
        <v>0</v>
      </c>
      <c r="AH10" s="195">
        <f t="shared" si="33"/>
        <v>223147</v>
      </c>
      <c r="AI10" s="195">
        <f t="shared" si="33"/>
        <v>0</v>
      </c>
      <c r="AJ10" s="196">
        <f t="shared" ref="AJ10:AZ10" si="34">SUM(AJ11:AJ12)</f>
        <v>0</v>
      </c>
      <c r="AK10" s="195">
        <f t="shared" si="34"/>
        <v>223147</v>
      </c>
      <c r="AL10" s="195">
        <f t="shared" si="34"/>
        <v>0</v>
      </c>
      <c r="AM10" s="196">
        <f t="shared" si="34"/>
        <v>0</v>
      </c>
      <c r="AN10" s="195">
        <f t="shared" si="34"/>
        <v>223147</v>
      </c>
      <c r="AO10" s="195">
        <f t="shared" si="34"/>
        <v>-20736</v>
      </c>
      <c r="AP10" s="196">
        <f t="shared" si="34"/>
        <v>0</v>
      </c>
      <c r="AQ10" s="195">
        <f t="shared" si="34"/>
        <v>202411</v>
      </c>
      <c r="AR10" s="195">
        <f t="shared" si="34"/>
        <v>0</v>
      </c>
      <c r="AS10" s="196">
        <f t="shared" si="34"/>
        <v>0</v>
      </c>
      <c r="AT10" s="195">
        <f t="shared" si="34"/>
        <v>202411</v>
      </c>
      <c r="AU10" s="195">
        <f t="shared" si="34"/>
        <v>0</v>
      </c>
      <c r="AV10" s="196">
        <f t="shared" si="34"/>
        <v>0</v>
      </c>
      <c r="AW10" s="195">
        <f t="shared" si="34"/>
        <v>223147</v>
      </c>
      <c r="AX10" s="195">
        <f t="shared" si="34"/>
        <v>0</v>
      </c>
      <c r="AY10" s="196">
        <f t="shared" si="34"/>
        <v>0</v>
      </c>
      <c r="AZ10" s="195">
        <f t="shared" si="34"/>
        <v>223147</v>
      </c>
      <c r="BA10" s="195">
        <f t="shared" ref="BA10" si="35">SUM(BA11:BA12)</f>
        <v>0</v>
      </c>
      <c r="BB10" s="196">
        <f t="shared" ref="BB10" si="36">SUM(BB11:BB12)</f>
        <v>0</v>
      </c>
      <c r="BC10" s="195">
        <f t="shared" ref="BC10:BE10" si="37">SUM(BC11:BC12)</f>
        <v>223147</v>
      </c>
      <c r="BD10" s="195">
        <f t="shared" si="37"/>
        <v>0</v>
      </c>
      <c r="BE10" s="196">
        <f t="shared" si="37"/>
        <v>0</v>
      </c>
      <c r="BF10" s="195">
        <f t="shared" ref="BF10:BH10" si="38">SUM(BF11:BF12)</f>
        <v>223147</v>
      </c>
      <c r="BG10" s="195">
        <f t="shared" si="38"/>
        <v>0</v>
      </c>
      <c r="BH10" s="196">
        <f t="shared" si="38"/>
        <v>0</v>
      </c>
      <c r="BI10" s="195">
        <f t="shared" ref="BI10:BK10" si="39">SUM(BI11:BI12)</f>
        <v>223147</v>
      </c>
      <c r="BJ10" s="195">
        <f t="shared" si="39"/>
        <v>0</v>
      </c>
      <c r="BK10" s="196">
        <f t="shared" si="39"/>
        <v>0</v>
      </c>
      <c r="BL10" s="195">
        <f t="shared" ref="BL10:BN10" si="40">SUM(BL11:BL12)</f>
        <v>223147</v>
      </c>
      <c r="BM10" s="195">
        <f t="shared" si="40"/>
        <v>0</v>
      </c>
      <c r="BN10" s="196">
        <f t="shared" si="40"/>
        <v>0</v>
      </c>
      <c r="BO10" s="195">
        <f t="shared" ref="BO10:BQ10" si="41">SUM(BO11:BO12)</f>
        <v>223147</v>
      </c>
      <c r="BP10" s="195">
        <f t="shared" si="41"/>
        <v>0</v>
      </c>
      <c r="BQ10" s="196">
        <f t="shared" si="41"/>
        <v>0</v>
      </c>
      <c r="BR10" s="195">
        <f t="shared" ref="BR10:BT10" si="42">SUM(BR11:BR12)</f>
        <v>223147</v>
      </c>
      <c r="BS10" s="195">
        <f t="shared" si="42"/>
        <v>0</v>
      </c>
      <c r="BT10" s="196">
        <f t="shared" si="42"/>
        <v>0</v>
      </c>
      <c r="BU10" s="195">
        <f t="shared" ref="BU10:BW10" si="43">SUM(BU11:BU12)</f>
        <v>223147</v>
      </c>
      <c r="BV10" s="195">
        <f t="shared" si="43"/>
        <v>0</v>
      </c>
      <c r="BW10" s="196">
        <f t="shared" si="43"/>
        <v>0</v>
      </c>
      <c r="BX10" s="195">
        <f t="shared" ref="BX10:BZ10" si="44">SUM(BX11:BX12)</f>
        <v>223147</v>
      </c>
      <c r="BY10" s="195">
        <f t="shared" si="44"/>
        <v>0</v>
      </c>
      <c r="BZ10" s="196">
        <f t="shared" si="44"/>
        <v>0</v>
      </c>
      <c r="CA10" s="195">
        <f t="shared" ref="CA10:CC10" si="45">SUM(CA11:CA12)</f>
        <v>223147</v>
      </c>
      <c r="CB10" s="195">
        <f t="shared" si="45"/>
        <v>0</v>
      </c>
      <c r="CC10" s="196">
        <f t="shared" si="45"/>
        <v>0</v>
      </c>
      <c r="CD10" s="195">
        <f t="shared" ref="CD10:CF10" si="46">SUM(CD11:CD12)</f>
        <v>223147</v>
      </c>
      <c r="CE10" s="195">
        <f t="shared" si="46"/>
        <v>0</v>
      </c>
      <c r="CF10" s="196">
        <f t="shared" si="46"/>
        <v>0</v>
      </c>
      <c r="CG10" s="195">
        <f t="shared" ref="CG10:CI10" si="47">SUM(CG11:CG12)</f>
        <v>223147</v>
      </c>
      <c r="CH10" s="195">
        <f t="shared" si="47"/>
        <v>0</v>
      </c>
      <c r="CI10" s="196">
        <f t="shared" si="47"/>
        <v>0</v>
      </c>
      <c r="CJ10" s="195">
        <f t="shared" ref="CJ10:CL10" si="48">SUM(CJ11:CJ12)</f>
        <v>552132</v>
      </c>
      <c r="CK10" s="195">
        <f t="shared" si="48"/>
        <v>0</v>
      </c>
      <c r="CL10" s="196">
        <f t="shared" si="48"/>
        <v>0</v>
      </c>
      <c r="CM10" s="195">
        <f t="shared" ref="CM10:CO10" si="49">SUM(CM11:CM12)</f>
        <v>552132</v>
      </c>
      <c r="CN10" s="195">
        <f t="shared" si="49"/>
        <v>0</v>
      </c>
      <c r="CO10" s="196">
        <f t="shared" si="49"/>
        <v>0</v>
      </c>
      <c r="CP10" s="195">
        <f t="shared" ref="CP10:CR10" si="50">SUM(CP11:CP12)</f>
        <v>552132</v>
      </c>
      <c r="CQ10" s="195">
        <f t="shared" si="50"/>
        <v>0</v>
      </c>
      <c r="CR10" s="196">
        <f t="shared" si="50"/>
        <v>0</v>
      </c>
      <c r="CS10" s="195">
        <f t="shared" ref="CS10:CU10" si="51">SUM(CS11:CS12)</f>
        <v>552132</v>
      </c>
      <c r="CT10" s="195">
        <f t="shared" si="51"/>
        <v>0</v>
      </c>
      <c r="CU10" s="196">
        <f t="shared" si="51"/>
        <v>0</v>
      </c>
      <c r="CV10" s="195">
        <f t="shared" ref="CV10:CX10" si="52">SUM(CV11:CV12)</f>
        <v>552132</v>
      </c>
      <c r="CW10" s="195">
        <f t="shared" si="52"/>
        <v>0</v>
      </c>
      <c r="CX10" s="196">
        <f t="shared" si="52"/>
        <v>0</v>
      </c>
      <c r="CY10" s="195">
        <f t="shared" ref="CY10:DA10" si="53">SUM(CY11:CY12)</f>
        <v>552132</v>
      </c>
      <c r="CZ10" s="195">
        <f t="shared" si="53"/>
        <v>-58143</v>
      </c>
      <c r="DA10" s="196">
        <f t="shared" si="53"/>
        <v>0</v>
      </c>
      <c r="DB10" s="195">
        <f t="shared" ref="DB10" si="54">SUM(DB11:DB12)</f>
        <v>493989</v>
      </c>
    </row>
    <row r="11" spans="1:106" ht="60.75">
      <c r="A11" s="156"/>
      <c r="B11" s="151" t="s">
        <v>118</v>
      </c>
      <c r="C11" s="171" t="s">
        <v>215</v>
      </c>
      <c r="D11" s="197">
        <v>60690</v>
      </c>
      <c r="E11" s="197"/>
      <c r="F11" s="198"/>
      <c r="G11" s="197">
        <f>D11+E11+F11</f>
        <v>60690</v>
      </c>
      <c r="H11" s="197"/>
      <c r="I11" s="198"/>
      <c r="J11" s="197">
        <f>G11+H11+I11</f>
        <v>60690</v>
      </c>
      <c r="K11" s="197"/>
      <c r="L11" s="198"/>
      <c r="M11" s="197">
        <f>J11+K11+L11</f>
        <v>60690</v>
      </c>
      <c r="N11" s="197"/>
      <c r="O11" s="198"/>
      <c r="P11" s="197">
        <f>M11+N11+O11</f>
        <v>60690</v>
      </c>
      <c r="Q11" s="197"/>
      <c r="R11" s="198"/>
      <c r="S11" s="197">
        <f>P11+Q11+R11</f>
        <v>60690</v>
      </c>
      <c r="T11" s="197"/>
      <c r="U11" s="198"/>
      <c r="V11" s="197">
        <f>S11+T11+U11</f>
        <v>60690</v>
      </c>
      <c r="W11" s="197"/>
      <c r="X11" s="198"/>
      <c r="Y11" s="197">
        <f>V11+W11+X11</f>
        <v>60690</v>
      </c>
      <c r="Z11" s="197"/>
      <c r="AA11" s="198"/>
      <c r="AB11" s="197">
        <f>Y11+Z11+AA11</f>
        <v>60690</v>
      </c>
      <c r="AC11" s="197"/>
      <c r="AD11" s="198"/>
      <c r="AE11" s="197">
        <f>AB11+AC11+AD11</f>
        <v>60690</v>
      </c>
      <c r="AF11" s="197"/>
      <c r="AG11" s="198"/>
      <c r="AH11" s="197">
        <f>AE11+AF11+AG11</f>
        <v>60690</v>
      </c>
      <c r="AI11" s="197"/>
      <c r="AJ11" s="198"/>
      <c r="AK11" s="197">
        <f>AH11+AI11+AJ11</f>
        <v>60690</v>
      </c>
      <c r="AL11" s="197"/>
      <c r="AM11" s="198"/>
      <c r="AN11" s="197">
        <f>AK11+AL11+AM11</f>
        <v>60690</v>
      </c>
      <c r="AO11" s="197"/>
      <c r="AP11" s="198"/>
      <c r="AQ11" s="197">
        <f>AN11+AO11+AP11</f>
        <v>60690</v>
      </c>
      <c r="AR11" s="197"/>
      <c r="AS11" s="198"/>
      <c r="AT11" s="197">
        <f>AQ11+AR11+AS11</f>
        <v>60690</v>
      </c>
      <c r="AU11" s="197"/>
      <c r="AV11" s="198"/>
      <c r="AW11" s="197">
        <f>AT11+AU11+AV11</f>
        <v>60690</v>
      </c>
      <c r="AX11" s="197"/>
      <c r="AY11" s="198"/>
      <c r="AZ11" s="197">
        <f>AW11+AX11+AY11</f>
        <v>60690</v>
      </c>
      <c r="BA11" s="197"/>
      <c r="BB11" s="198"/>
      <c r="BC11" s="197">
        <f>AZ11+BA11+BB11</f>
        <v>60690</v>
      </c>
      <c r="BD11" s="197"/>
      <c r="BE11" s="198"/>
      <c r="BF11" s="197">
        <f>BC11+BD11+BE11</f>
        <v>60690</v>
      </c>
      <c r="BG11" s="197"/>
      <c r="BH11" s="198"/>
      <c r="BI11" s="197">
        <f>BF11+BG11+BH11</f>
        <v>60690</v>
      </c>
      <c r="BJ11" s="197"/>
      <c r="BK11" s="198"/>
      <c r="BL11" s="197">
        <f>BI11+BJ11+BK11</f>
        <v>60690</v>
      </c>
      <c r="BM11" s="197"/>
      <c r="BN11" s="198"/>
      <c r="BO11" s="197">
        <f>BL11+BM11+BN11</f>
        <v>60690</v>
      </c>
      <c r="BP11" s="197"/>
      <c r="BQ11" s="198"/>
      <c r="BR11" s="197">
        <f>BO11+BP11+BQ11</f>
        <v>60690</v>
      </c>
      <c r="BS11" s="197"/>
      <c r="BT11" s="198"/>
      <c r="BU11" s="197">
        <f>BR11+BS11+BT11</f>
        <v>60690</v>
      </c>
      <c r="BV11" s="197"/>
      <c r="BW11" s="198"/>
      <c r="BX11" s="197">
        <f>BU11+BV11+BW11</f>
        <v>60690</v>
      </c>
      <c r="BY11" s="197"/>
      <c r="BZ11" s="198"/>
      <c r="CA11" s="197">
        <f>BX11+BY11+BZ11</f>
        <v>60690</v>
      </c>
      <c r="CB11" s="197"/>
      <c r="CC11" s="198"/>
      <c r="CD11" s="197">
        <f>CA11+CB11+CC11</f>
        <v>60690</v>
      </c>
      <c r="CE11" s="197"/>
      <c r="CF11" s="198"/>
      <c r="CG11" s="197">
        <f>CD11+CE11+CF11</f>
        <v>60690</v>
      </c>
      <c r="CH11" s="197"/>
      <c r="CI11" s="198"/>
      <c r="CJ11" s="249">
        <v>493989</v>
      </c>
      <c r="CK11" s="197"/>
      <c r="CL11" s="198"/>
      <c r="CM11" s="197">
        <f>CJ11+CK11+CL11</f>
        <v>493989</v>
      </c>
      <c r="CN11" s="197"/>
      <c r="CO11" s="198"/>
      <c r="CP11" s="197">
        <f>CM11+CN11+CO11</f>
        <v>493989</v>
      </c>
      <c r="CQ11" s="197"/>
      <c r="CR11" s="198"/>
      <c r="CS11" s="197">
        <f>CP11+CQ11+CR11</f>
        <v>493989</v>
      </c>
      <c r="CT11" s="197"/>
      <c r="CU11" s="198"/>
      <c r="CV11" s="197">
        <f>CS11+CT11+CU11</f>
        <v>493989</v>
      </c>
      <c r="CW11" s="197"/>
      <c r="CX11" s="198"/>
      <c r="CY11" s="197">
        <f>CV11+CW11+CX11</f>
        <v>493989</v>
      </c>
      <c r="CZ11" s="197"/>
      <c r="DA11" s="198"/>
      <c r="DB11" s="197">
        <f>CY11+CZ11+DA11</f>
        <v>493989</v>
      </c>
    </row>
    <row r="12" spans="1:106" ht="20.25">
      <c r="A12" s="156"/>
      <c r="B12" s="165" t="s">
        <v>128</v>
      </c>
      <c r="C12" s="171" t="s">
        <v>173</v>
      </c>
      <c r="D12" s="197">
        <v>162457</v>
      </c>
      <c r="E12" s="197"/>
      <c r="F12" s="198"/>
      <c r="G12" s="197">
        <f>D12+E12+F12</f>
        <v>162457</v>
      </c>
      <c r="H12" s="197"/>
      <c r="I12" s="198"/>
      <c r="J12" s="197">
        <f>G12+H12+I12</f>
        <v>162457</v>
      </c>
      <c r="K12" s="197"/>
      <c r="L12" s="198"/>
      <c r="M12" s="197">
        <f>J12+K12+L12</f>
        <v>162457</v>
      </c>
      <c r="N12" s="197"/>
      <c r="O12" s="198"/>
      <c r="P12" s="197">
        <f>M12+N12+O12</f>
        <v>162457</v>
      </c>
      <c r="Q12" s="197"/>
      <c r="R12" s="198"/>
      <c r="S12" s="197">
        <f>P12+Q12+R12</f>
        <v>162457</v>
      </c>
      <c r="T12" s="197"/>
      <c r="U12" s="198"/>
      <c r="V12" s="197">
        <f>S12+T12+U12</f>
        <v>162457</v>
      </c>
      <c r="W12" s="197"/>
      <c r="X12" s="198"/>
      <c r="Y12" s="197">
        <f>V12+W12+X12</f>
        <v>162457</v>
      </c>
      <c r="Z12" s="197"/>
      <c r="AA12" s="198"/>
      <c r="AB12" s="197">
        <f>Y12+Z12+AA12</f>
        <v>162457</v>
      </c>
      <c r="AC12" s="197"/>
      <c r="AD12" s="198"/>
      <c r="AE12" s="197">
        <f>AB12+AC12+AD12</f>
        <v>162457</v>
      </c>
      <c r="AF12" s="197"/>
      <c r="AG12" s="198"/>
      <c r="AH12" s="197">
        <f>AE12+AF12+AG12</f>
        <v>162457</v>
      </c>
      <c r="AI12" s="197"/>
      <c r="AJ12" s="198"/>
      <c r="AK12" s="197">
        <f>AH12+AI12+AJ12</f>
        <v>162457</v>
      </c>
      <c r="AL12" s="197"/>
      <c r="AM12" s="198"/>
      <c r="AN12" s="197">
        <f>AK12+AL12+AM12</f>
        <v>162457</v>
      </c>
      <c r="AO12" s="197">
        <v>-20736</v>
      </c>
      <c r="AP12" s="198"/>
      <c r="AQ12" s="197">
        <f>AN12+AO12+AP12</f>
        <v>141721</v>
      </c>
      <c r="AR12" s="197"/>
      <c r="AS12" s="198"/>
      <c r="AT12" s="197">
        <f>AQ12+AR12+AS12</f>
        <v>141721</v>
      </c>
      <c r="AU12" s="197"/>
      <c r="AV12" s="198"/>
      <c r="AW12" s="197">
        <v>162457</v>
      </c>
      <c r="AX12" s="197"/>
      <c r="AY12" s="198"/>
      <c r="AZ12" s="197">
        <f>AW12+AX12+AY12</f>
        <v>162457</v>
      </c>
      <c r="BA12" s="197"/>
      <c r="BB12" s="198"/>
      <c r="BC12" s="197">
        <f>AZ12+BA12+BB12</f>
        <v>162457</v>
      </c>
      <c r="BD12" s="197"/>
      <c r="BE12" s="198"/>
      <c r="BF12" s="197">
        <f>BC12+BD12+BE12</f>
        <v>162457</v>
      </c>
      <c r="BG12" s="197"/>
      <c r="BH12" s="198"/>
      <c r="BI12" s="197">
        <f>BF12+BG12+BH12</f>
        <v>162457</v>
      </c>
      <c r="BJ12" s="197"/>
      <c r="BK12" s="198"/>
      <c r="BL12" s="197">
        <f>BI12+BJ12+BK12</f>
        <v>162457</v>
      </c>
      <c r="BM12" s="197"/>
      <c r="BN12" s="198"/>
      <c r="BO12" s="197">
        <f>BL12+BM12+BN12</f>
        <v>162457</v>
      </c>
      <c r="BP12" s="197"/>
      <c r="BQ12" s="198"/>
      <c r="BR12" s="197">
        <f>BO12+BP12+BQ12</f>
        <v>162457</v>
      </c>
      <c r="BS12" s="197"/>
      <c r="BT12" s="198"/>
      <c r="BU12" s="197">
        <f>BR12+BS12+BT12</f>
        <v>162457</v>
      </c>
      <c r="BV12" s="197"/>
      <c r="BW12" s="198"/>
      <c r="BX12" s="197">
        <f>BU12+BV12+BW12</f>
        <v>162457</v>
      </c>
      <c r="BY12" s="197"/>
      <c r="BZ12" s="198"/>
      <c r="CA12" s="197">
        <f>BX12+BY12+BZ12</f>
        <v>162457</v>
      </c>
      <c r="CB12" s="197"/>
      <c r="CC12" s="198"/>
      <c r="CD12" s="197">
        <f>CA12+CB12+CC12</f>
        <v>162457</v>
      </c>
      <c r="CE12" s="197"/>
      <c r="CF12" s="198"/>
      <c r="CG12" s="197">
        <f>CD12+CE12+CF12</f>
        <v>162457</v>
      </c>
      <c r="CH12" s="197"/>
      <c r="CI12" s="198"/>
      <c r="CJ12" s="249">
        <v>58143</v>
      </c>
      <c r="CK12" s="197"/>
      <c r="CL12" s="198"/>
      <c r="CM12" s="197">
        <f>CJ12+CK12+CL12</f>
        <v>58143</v>
      </c>
      <c r="CN12" s="197"/>
      <c r="CO12" s="198"/>
      <c r="CP12" s="197">
        <f>CM12+CN12+CO12</f>
        <v>58143</v>
      </c>
      <c r="CQ12" s="197"/>
      <c r="CR12" s="198"/>
      <c r="CS12" s="197">
        <f>CP12+CQ12+CR12</f>
        <v>58143</v>
      </c>
      <c r="CT12" s="197"/>
      <c r="CU12" s="198"/>
      <c r="CV12" s="197">
        <f>CS12+CT12+CU12</f>
        <v>58143</v>
      </c>
      <c r="CW12" s="197"/>
      <c r="CX12" s="198"/>
      <c r="CY12" s="197">
        <f>CV12+CW12+CX12</f>
        <v>58143</v>
      </c>
      <c r="CZ12" s="197">
        <v>-58143</v>
      </c>
      <c r="DA12" s="198"/>
      <c r="DB12" s="197">
        <f>CY12+CZ12+DA12</f>
        <v>0</v>
      </c>
    </row>
    <row r="13" spans="1:106" ht="20.25">
      <c r="A13" s="155" t="s">
        <v>98</v>
      </c>
      <c r="B13" s="149"/>
      <c r="C13" s="170" t="s">
        <v>174</v>
      </c>
      <c r="D13" s="199">
        <f t="shared" ref="D13:J13" si="55">D14</f>
        <v>265638</v>
      </c>
      <c r="E13" s="199">
        <f t="shared" si="55"/>
        <v>0</v>
      </c>
      <c r="F13" s="199">
        <f t="shared" si="55"/>
        <v>0</v>
      </c>
      <c r="G13" s="199">
        <f t="shared" si="55"/>
        <v>265638</v>
      </c>
      <c r="H13" s="199">
        <f t="shared" si="55"/>
        <v>0</v>
      </c>
      <c r="I13" s="199">
        <f t="shared" si="55"/>
        <v>0</v>
      </c>
      <c r="J13" s="199">
        <f t="shared" si="55"/>
        <v>265638</v>
      </c>
      <c r="K13" s="199">
        <f t="shared" ref="K13" si="56">K14</f>
        <v>0</v>
      </c>
      <c r="L13" s="199">
        <f t="shared" ref="L13" si="57">L14</f>
        <v>0</v>
      </c>
      <c r="M13" s="199">
        <f t="shared" ref="M13:BY13" si="58">M14</f>
        <v>265638</v>
      </c>
      <c r="N13" s="199">
        <f t="shared" si="58"/>
        <v>0</v>
      </c>
      <c r="O13" s="199">
        <f t="shared" si="58"/>
        <v>0</v>
      </c>
      <c r="P13" s="199">
        <f t="shared" si="58"/>
        <v>265638</v>
      </c>
      <c r="Q13" s="199">
        <f t="shared" si="58"/>
        <v>0</v>
      </c>
      <c r="R13" s="199">
        <f t="shared" si="58"/>
        <v>0</v>
      </c>
      <c r="S13" s="199">
        <f t="shared" si="58"/>
        <v>265638</v>
      </c>
      <c r="T13" s="199">
        <f t="shared" si="58"/>
        <v>0</v>
      </c>
      <c r="U13" s="199">
        <f t="shared" si="58"/>
        <v>0</v>
      </c>
      <c r="V13" s="199">
        <f t="shared" si="58"/>
        <v>265638</v>
      </c>
      <c r="W13" s="199">
        <f t="shared" si="58"/>
        <v>0</v>
      </c>
      <c r="X13" s="199">
        <f t="shared" si="58"/>
        <v>0</v>
      </c>
      <c r="Y13" s="199">
        <f t="shared" si="58"/>
        <v>265638</v>
      </c>
      <c r="Z13" s="199">
        <f t="shared" si="58"/>
        <v>0</v>
      </c>
      <c r="AA13" s="199">
        <f t="shared" si="58"/>
        <v>0</v>
      </c>
      <c r="AB13" s="199">
        <f t="shared" si="58"/>
        <v>265638</v>
      </c>
      <c r="AC13" s="199">
        <f t="shared" si="58"/>
        <v>0</v>
      </c>
      <c r="AD13" s="199">
        <f t="shared" si="58"/>
        <v>0</v>
      </c>
      <c r="AE13" s="199">
        <f t="shared" si="58"/>
        <v>265638</v>
      </c>
      <c r="AF13" s="199">
        <f t="shared" si="58"/>
        <v>0</v>
      </c>
      <c r="AG13" s="199">
        <f t="shared" si="58"/>
        <v>0</v>
      </c>
      <c r="AH13" s="199">
        <f t="shared" si="58"/>
        <v>265638</v>
      </c>
      <c r="AI13" s="199">
        <f t="shared" si="58"/>
        <v>0</v>
      </c>
      <c r="AJ13" s="199">
        <f t="shared" si="58"/>
        <v>0</v>
      </c>
      <c r="AK13" s="199">
        <f t="shared" si="58"/>
        <v>265638</v>
      </c>
      <c r="AL13" s="199">
        <f t="shared" si="58"/>
        <v>0</v>
      </c>
      <c r="AM13" s="199">
        <f t="shared" si="58"/>
        <v>0</v>
      </c>
      <c r="AN13" s="199">
        <f t="shared" si="58"/>
        <v>265638</v>
      </c>
      <c r="AO13" s="199">
        <f t="shared" si="58"/>
        <v>0</v>
      </c>
      <c r="AP13" s="199">
        <f t="shared" si="58"/>
        <v>0</v>
      </c>
      <c r="AQ13" s="199">
        <f t="shared" si="58"/>
        <v>265638</v>
      </c>
      <c r="AR13" s="199">
        <f t="shared" si="58"/>
        <v>0</v>
      </c>
      <c r="AS13" s="199">
        <f t="shared" si="58"/>
        <v>0</v>
      </c>
      <c r="AT13" s="199">
        <f t="shared" si="58"/>
        <v>265638</v>
      </c>
      <c r="AU13" s="199">
        <f t="shared" si="58"/>
        <v>0</v>
      </c>
      <c r="AV13" s="199">
        <f t="shared" si="58"/>
        <v>0</v>
      </c>
      <c r="AW13" s="199">
        <f t="shared" si="58"/>
        <v>265638</v>
      </c>
      <c r="AX13" s="199">
        <f t="shared" si="58"/>
        <v>0</v>
      </c>
      <c r="AY13" s="199">
        <f t="shared" si="58"/>
        <v>0</v>
      </c>
      <c r="AZ13" s="199">
        <f t="shared" si="58"/>
        <v>265638</v>
      </c>
      <c r="BA13" s="199">
        <f t="shared" si="58"/>
        <v>0</v>
      </c>
      <c r="BB13" s="199">
        <f t="shared" si="58"/>
        <v>0</v>
      </c>
      <c r="BC13" s="199">
        <f t="shared" si="58"/>
        <v>265638</v>
      </c>
      <c r="BD13" s="199">
        <f t="shared" si="58"/>
        <v>0</v>
      </c>
      <c r="BE13" s="199">
        <f t="shared" si="58"/>
        <v>0</v>
      </c>
      <c r="BF13" s="199">
        <f t="shared" si="58"/>
        <v>265638</v>
      </c>
      <c r="BG13" s="199">
        <f t="shared" si="58"/>
        <v>0</v>
      </c>
      <c r="BH13" s="199">
        <f t="shared" si="58"/>
        <v>0</v>
      </c>
      <c r="BI13" s="199">
        <f t="shared" si="58"/>
        <v>265638</v>
      </c>
      <c r="BJ13" s="199">
        <f t="shared" si="58"/>
        <v>0</v>
      </c>
      <c r="BK13" s="199">
        <f t="shared" si="58"/>
        <v>0</v>
      </c>
      <c r="BL13" s="199">
        <f t="shared" si="58"/>
        <v>265638</v>
      </c>
      <c r="BM13" s="199">
        <f t="shared" si="58"/>
        <v>0</v>
      </c>
      <c r="BN13" s="199">
        <f t="shared" si="58"/>
        <v>0</v>
      </c>
      <c r="BO13" s="199">
        <f t="shared" si="58"/>
        <v>265638</v>
      </c>
      <c r="BP13" s="199">
        <f t="shared" si="58"/>
        <v>0</v>
      </c>
      <c r="BQ13" s="199">
        <f t="shared" si="58"/>
        <v>0</v>
      </c>
      <c r="BR13" s="199">
        <f t="shared" si="58"/>
        <v>265638</v>
      </c>
      <c r="BS13" s="199">
        <f t="shared" si="58"/>
        <v>0</v>
      </c>
      <c r="BT13" s="199">
        <f t="shared" si="58"/>
        <v>0</v>
      </c>
      <c r="BU13" s="199">
        <f t="shared" si="58"/>
        <v>265638</v>
      </c>
      <c r="BV13" s="199">
        <f t="shared" si="58"/>
        <v>0</v>
      </c>
      <c r="BW13" s="199">
        <f t="shared" si="58"/>
        <v>0</v>
      </c>
      <c r="BX13" s="199">
        <f t="shared" si="58"/>
        <v>265638</v>
      </c>
      <c r="BY13" s="199">
        <f t="shared" si="58"/>
        <v>0</v>
      </c>
      <c r="BZ13" s="199">
        <f t="shared" ref="BZ13:DB13" si="59">BZ14</f>
        <v>0</v>
      </c>
      <c r="CA13" s="199">
        <f t="shared" si="59"/>
        <v>265638</v>
      </c>
      <c r="CB13" s="199">
        <f t="shared" si="59"/>
        <v>0</v>
      </c>
      <c r="CC13" s="199">
        <f t="shared" si="59"/>
        <v>0</v>
      </c>
      <c r="CD13" s="199">
        <f t="shared" si="59"/>
        <v>265638</v>
      </c>
      <c r="CE13" s="199">
        <f t="shared" si="59"/>
        <v>0</v>
      </c>
      <c r="CF13" s="199">
        <f t="shared" si="59"/>
        <v>0</v>
      </c>
      <c r="CG13" s="199">
        <f t="shared" si="59"/>
        <v>265638</v>
      </c>
      <c r="CH13" s="199">
        <f t="shared" si="59"/>
        <v>0</v>
      </c>
      <c r="CI13" s="199">
        <f t="shared" si="59"/>
        <v>0</v>
      </c>
      <c r="CJ13" s="199">
        <f t="shared" si="59"/>
        <v>286973</v>
      </c>
      <c r="CK13" s="199">
        <f t="shared" si="59"/>
        <v>0</v>
      </c>
      <c r="CL13" s="199">
        <f t="shared" si="59"/>
        <v>0</v>
      </c>
      <c r="CM13" s="199">
        <f t="shared" si="59"/>
        <v>286973</v>
      </c>
      <c r="CN13" s="199">
        <f t="shared" si="59"/>
        <v>0</v>
      </c>
      <c r="CO13" s="199">
        <f t="shared" si="59"/>
        <v>0</v>
      </c>
      <c r="CP13" s="199">
        <f t="shared" si="59"/>
        <v>286973</v>
      </c>
      <c r="CQ13" s="199">
        <f t="shared" si="59"/>
        <v>0</v>
      </c>
      <c r="CR13" s="199">
        <f t="shared" si="59"/>
        <v>0</v>
      </c>
      <c r="CS13" s="199">
        <f t="shared" si="59"/>
        <v>286973</v>
      </c>
      <c r="CT13" s="199">
        <f t="shared" si="59"/>
        <v>0</v>
      </c>
      <c r="CU13" s="199">
        <f t="shared" si="59"/>
        <v>0</v>
      </c>
      <c r="CV13" s="199">
        <f t="shared" si="59"/>
        <v>286973</v>
      </c>
      <c r="CW13" s="199">
        <f t="shared" si="59"/>
        <v>0</v>
      </c>
      <c r="CX13" s="199">
        <f t="shared" si="59"/>
        <v>0</v>
      </c>
      <c r="CY13" s="199">
        <f t="shared" si="59"/>
        <v>286973</v>
      </c>
      <c r="CZ13" s="199">
        <f t="shared" si="59"/>
        <v>0</v>
      </c>
      <c r="DA13" s="199">
        <f t="shared" si="59"/>
        <v>0</v>
      </c>
      <c r="DB13" s="199">
        <f t="shared" si="59"/>
        <v>286973</v>
      </c>
    </row>
    <row r="14" spans="1:106" ht="60.75">
      <c r="A14" s="156"/>
      <c r="B14" s="151">
        <v>100</v>
      </c>
      <c r="C14" s="171" t="s">
        <v>216</v>
      </c>
      <c r="D14" s="197">
        <v>265638</v>
      </c>
      <c r="E14" s="197"/>
      <c r="F14" s="198"/>
      <c r="G14" s="197">
        <f>D14+E14+F14</f>
        <v>265638</v>
      </c>
      <c r="H14" s="197"/>
      <c r="I14" s="198"/>
      <c r="J14" s="197">
        <f>G14+H14+I14</f>
        <v>265638</v>
      </c>
      <c r="K14" s="197"/>
      <c r="L14" s="198"/>
      <c r="M14" s="197">
        <f>J14+K14+L14</f>
        <v>265638</v>
      </c>
      <c r="N14" s="197"/>
      <c r="O14" s="198"/>
      <c r="P14" s="197">
        <f>M14+N14+O14</f>
        <v>265638</v>
      </c>
      <c r="Q14" s="197"/>
      <c r="R14" s="198"/>
      <c r="S14" s="197">
        <f>P14+Q14+R14</f>
        <v>265638</v>
      </c>
      <c r="T14" s="197"/>
      <c r="U14" s="198"/>
      <c r="V14" s="197">
        <f>S14+T14+U14</f>
        <v>265638</v>
      </c>
      <c r="W14" s="197"/>
      <c r="X14" s="198"/>
      <c r="Y14" s="197">
        <f>V14+W14+X14</f>
        <v>265638</v>
      </c>
      <c r="Z14" s="197"/>
      <c r="AA14" s="198"/>
      <c r="AB14" s="197">
        <f>Y14+Z14+AA14</f>
        <v>265638</v>
      </c>
      <c r="AC14" s="197"/>
      <c r="AD14" s="198"/>
      <c r="AE14" s="197">
        <f>AB14+AC14+AD14</f>
        <v>265638</v>
      </c>
      <c r="AF14" s="197"/>
      <c r="AG14" s="198"/>
      <c r="AH14" s="197">
        <f>AE14+AF14+AG14</f>
        <v>265638</v>
      </c>
      <c r="AI14" s="197"/>
      <c r="AJ14" s="198"/>
      <c r="AK14" s="197">
        <f>AH14+AI14+AJ14</f>
        <v>265638</v>
      </c>
      <c r="AL14" s="197"/>
      <c r="AM14" s="198"/>
      <c r="AN14" s="197">
        <f>AK14+AL14+AM14</f>
        <v>265638</v>
      </c>
      <c r="AO14" s="197"/>
      <c r="AP14" s="198"/>
      <c r="AQ14" s="197">
        <f>AN14+AO14+AP14</f>
        <v>265638</v>
      </c>
      <c r="AR14" s="197"/>
      <c r="AS14" s="198"/>
      <c r="AT14" s="197">
        <f>AQ14+AR14+AS14</f>
        <v>265638</v>
      </c>
      <c r="AU14" s="197"/>
      <c r="AV14" s="198"/>
      <c r="AW14" s="197">
        <f>AT14+AU14+AV14</f>
        <v>265638</v>
      </c>
      <c r="AX14" s="197"/>
      <c r="AY14" s="198"/>
      <c r="AZ14" s="197">
        <f>AW14+AX14+AY14</f>
        <v>265638</v>
      </c>
      <c r="BA14" s="197"/>
      <c r="BB14" s="198"/>
      <c r="BC14" s="197">
        <f>AZ14+BA14+BB14</f>
        <v>265638</v>
      </c>
      <c r="BD14" s="197"/>
      <c r="BE14" s="198"/>
      <c r="BF14" s="197">
        <f>BC14+BD14+BE14</f>
        <v>265638</v>
      </c>
      <c r="BG14" s="197"/>
      <c r="BH14" s="198"/>
      <c r="BI14" s="197">
        <f>BF14+BG14+BH14</f>
        <v>265638</v>
      </c>
      <c r="BJ14" s="197"/>
      <c r="BK14" s="198"/>
      <c r="BL14" s="197">
        <f>BI14+BJ14+BK14</f>
        <v>265638</v>
      </c>
      <c r="BM14" s="197"/>
      <c r="BN14" s="198"/>
      <c r="BO14" s="197">
        <f>BL14+BM14+BN14</f>
        <v>265638</v>
      </c>
      <c r="BP14" s="197"/>
      <c r="BQ14" s="198"/>
      <c r="BR14" s="197">
        <f>BO14+BP14+BQ14</f>
        <v>265638</v>
      </c>
      <c r="BS14" s="197"/>
      <c r="BT14" s="198"/>
      <c r="BU14" s="197">
        <f>BR14+BS14+BT14</f>
        <v>265638</v>
      </c>
      <c r="BV14" s="197"/>
      <c r="BW14" s="198"/>
      <c r="BX14" s="197">
        <f>BU14+BV14+BW14</f>
        <v>265638</v>
      </c>
      <c r="BY14" s="197"/>
      <c r="BZ14" s="198"/>
      <c r="CA14" s="197">
        <f>BX14+BY14+BZ14</f>
        <v>265638</v>
      </c>
      <c r="CB14" s="197"/>
      <c r="CC14" s="198"/>
      <c r="CD14" s="197">
        <f>CA14+CB14+CC14</f>
        <v>265638</v>
      </c>
      <c r="CE14" s="197"/>
      <c r="CF14" s="198"/>
      <c r="CG14" s="197">
        <f>CD14+CE14+CF14</f>
        <v>265638</v>
      </c>
      <c r="CH14" s="197"/>
      <c r="CI14" s="198"/>
      <c r="CJ14" s="249">
        <v>286973</v>
      </c>
      <c r="CK14" s="197"/>
      <c r="CL14" s="198"/>
      <c r="CM14" s="197">
        <f>CJ14+CK14+CL14</f>
        <v>286973</v>
      </c>
      <c r="CN14" s="197"/>
      <c r="CO14" s="198"/>
      <c r="CP14" s="197">
        <f>CM14+CN14+CO14</f>
        <v>286973</v>
      </c>
      <c r="CQ14" s="197"/>
      <c r="CR14" s="198"/>
      <c r="CS14" s="197">
        <f>CP14+CQ14+CR14</f>
        <v>286973</v>
      </c>
      <c r="CT14" s="197"/>
      <c r="CU14" s="198"/>
      <c r="CV14" s="197">
        <f>CS14+CT14+CU14</f>
        <v>286973</v>
      </c>
      <c r="CW14" s="197"/>
      <c r="CX14" s="198"/>
      <c r="CY14" s="197">
        <f>CV14+CW14+CX14</f>
        <v>286973</v>
      </c>
      <c r="CZ14" s="197"/>
      <c r="DA14" s="198"/>
      <c r="DB14" s="197">
        <f>CY14+CZ14+DA14</f>
        <v>286973</v>
      </c>
    </row>
    <row r="15" spans="1:106" ht="45" customHeight="1">
      <c r="A15" s="155" t="s">
        <v>100</v>
      </c>
      <c r="B15" s="149"/>
      <c r="C15" s="170" t="s">
        <v>175</v>
      </c>
      <c r="D15" s="199">
        <f>SUM(D16:D17)</f>
        <v>12234172</v>
      </c>
      <c r="E15" s="199"/>
      <c r="F15" s="200">
        <f>SUM(F16:F17)</f>
        <v>0</v>
      </c>
      <c r="G15" s="199">
        <f>SUM(G16:G17)</f>
        <v>12234172</v>
      </c>
      <c r="H15" s="199"/>
      <c r="I15" s="200">
        <f>SUM(I16:I17)</f>
        <v>0</v>
      </c>
      <c r="J15" s="199">
        <f>SUM(J16:J17)</f>
        <v>12234172</v>
      </c>
      <c r="K15" s="199"/>
      <c r="L15" s="200">
        <f>SUM(L16:L17)</f>
        <v>0</v>
      </c>
      <c r="M15" s="199">
        <f>SUM(M16:M17)</f>
        <v>12234172</v>
      </c>
      <c r="N15" s="199"/>
      <c r="O15" s="200">
        <f>SUM(O16:O17)</f>
        <v>0</v>
      </c>
      <c r="P15" s="199">
        <f>SUM(P16:P17)</f>
        <v>12234172</v>
      </c>
      <c r="Q15" s="199"/>
      <c r="R15" s="200">
        <f>SUM(R16:R17)</f>
        <v>0</v>
      </c>
      <c r="S15" s="199">
        <f>SUM(S16:S17)</f>
        <v>12234172</v>
      </c>
      <c r="T15" s="199"/>
      <c r="U15" s="200">
        <f>SUM(U16:U17)</f>
        <v>0</v>
      </c>
      <c r="V15" s="199">
        <f>SUM(V16:V17)</f>
        <v>12234172</v>
      </c>
      <c r="W15" s="199"/>
      <c r="X15" s="200">
        <f>SUM(X16:X17)</f>
        <v>0</v>
      </c>
      <c r="Y15" s="199">
        <f>SUM(Y16:Y17)</f>
        <v>12234172</v>
      </c>
      <c r="Z15" s="199"/>
      <c r="AA15" s="200">
        <f>SUM(AA16:AA17)</f>
        <v>0</v>
      </c>
      <c r="AB15" s="199">
        <f>SUM(AB16:AB17)</f>
        <v>12234172</v>
      </c>
      <c r="AC15" s="199"/>
      <c r="AD15" s="200">
        <f>SUM(AD16:AD17)</f>
        <v>0</v>
      </c>
      <c r="AE15" s="199">
        <f>SUM(AE16:AE17)</f>
        <v>12234172</v>
      </c>
      <c r="AF15" s="199"/>
      <c r="AG15" s="200">
        <f>SUM(AG16:AG17)</f>
        <v>0</v>
      </c>
      <c r="AH15" s="199">
        <f>SUM(AH16:AH17)</f>
        <v>12234172</v>
      </c>
      <c r="AI15" s="199"/>
      <c r="AJ15" s="200">
        <f>SUM(AJ16:AJ17)</f>
        <v>0</v>
      </c>
      <c r="AK15" s="199">
        <f>SUM(AK16:AK17)</f>
        <v>12234172</v>
      </c>
      <c r="AL15" s="199"/>
      <c r="AM15" s="200">
        <f t="shared" ref="AM15:AT15" si="60">SUM(AM16:AM17)</f>
        <v>0</v>
      </c>
      <c r="AN15" s="199">
        <f t="shared" si="60"/>
        <v>12234172</v>
      </c>
      <c r="AO15" s="199">
        <f t="shared" si="60"/>
        <v>-144500</v>
      </c>
      <c r="AP15" s="200">
        <f t="shared" si="60"/>
        <v>0</v>
      </c>
      <c r="AQ15" s="199">
        <f t="shared" si="60"/>
        <v>12089672</v>
      </c>
      <c r="AR15" s="199">
        <f t="shared" si="60"/>
        <v>0</v>
      </c>
      <c r="AS15" s="200">
        <f t="shared" si="60"/>
        <v>0</v>
      </c>
      <c r="AT15" s="199">
        <f t="shared" si="60"/>
        <v>12089672</v>
      </c>
      <c r="AU15" s="199">
        <f t="shared" ref="AU15" si="61">SUM(AU16:AU17)</f>
        <v>0</v>
      </c>
      <c r="AV15" s="200">
        <f t="shared" ref="AV15" si="62">SUM(AV16:AV17)</f>
        <v>0</v>
      </c>
      <c r="AW15" s="199">
        <f t="shared" ref="AW15:AY15" si="63">SUM(AW16:AW17)</f>
        <v>12234172</v>
      </c>
      <c r="AX15" s="199">
        <f t="shared" si="63"/>
        <v>0</v>
      </c>
      <c r="AY15" s="200">
        <f t="shared" si="63"/>
        <v>0</v>
      </c>
      <c r="AZ15" s="199">
        <f t="shared" ref="AZ15:BB15" si="64">SUM(AZ16:AZ17)</f>
        <v>12234172</v>
      </c>
      <c r="BA15" s="199">
        <f t="shared" si="64"/>
        <v>0</v>
      </c>
      <c r="BB15" s="200">
        <f t="shared" si="64"/>
        <v>0</v>
      </c>
      <c r="BC15" s="199">
        <f t="shared" ref="BC15:BE15" si="65">SUM(BC16:BC17)</f>
        <v>12234172</v>
      </c>
      <c r="BD15" s="199">
        <f t="shared" si="65"/>
        <v>0</v>
      </c>
      <c r="BE15" s="200">
        <f t="shared" si="65"/>
        <v>0</v>
      </c>
      <c r="BF15" s="199">
        <f t="shared" ref="BF15:BH15" si="66">SUM(BF16:BF17)</f>
        <v>12234172</v>
      </c>
      <c r="BG15" s="199">
        <f t="shared" si="66"/>
        <v>0</v>
      </c>
      <c r="BH15" s="200">
        <f t="shared" si="66"/>
        <v>0</v>
      </c>
      <c r="BI15" s="199">
        <f t="shared" ref="BI15:BK15" si="67">SUM(BI16:BI17)</f>
        <v>12234172</v>
      </c>
      <c r="BJ15" s="199">
        <f t="shared" si="67"/>
        <v>0</v>
      </c>
      <c r="BK15" s="200">
        <f t="shared" si="67"/>
        <v>162289</v>
      </c>
      <c r="BL15" s="199">
        <f t="shared" ref="BL15:BN15" si="68">SUM(BL16:BL17)</f>
        <v>12396461</v>
      </c>
      <c r="BM15" s="199">
        <f t="shared" si="68"/>
        <v>0</v>
      </c>
      <c r="BN15" s="200">
        <f t="shared" si="68"/>
        <v>0</v>
      </c>
      <c r="BO15" s="199">
        <f t="shared" ref="BO15:BQ15" si="69">SUM(BO16:BO17)</f>
        <v>12396461</v>
      </c>
      <c r="BP15" s="199">
        <f t="shared" si="69"/>
        <v>0</v>
      </c>
      <c r="BQ15" s="200">
        <f t="shared" si="69"/>
        <v>0</v>
      </c>
      <c r="BR15" s="199">
        <f t="shared" ref="BR15:BT15" si="70">SUM(BR16:BR17)</f>
        <v>12396461</v>
      </c>
      <c r="BS15" s="199">
        <f t="shared" si="70"/>
        <v>0</v>
      </c>
      <c r="BT15" s="200">
        <f t="shared" si="70"/>
        <v>1835125</v>
      </c>
      <c r="BU15" s="199">
        <f t="shared" ref="BU15:BW15" si="71">SUM(BU16:BU17)</f>
        <v>14231586</v>
      </c>
      <c r="BV15" s="199">
        <f t="shared" si="71"/>
        <v>0</v>
      </c>
      <c r="BW15" s="200">
        <f t="shared" si="71"/>
        <v>0</v>
      </c>
      <c r="BX15" s="199">
        <f t="shared" ref="BX15:BZ15" si="72">SUM(BX16:BX17)</f>
        <v>14231586</v>
      </c>
      <c r="BY15" s="199">
        <f t="shared" si="72"/>
        <v>0</v>
      </c>
      <c r="BZ15" s="200">
        <f t="shared" si="72"/>
        <v>0</v>
      </c>
      <c r="CA15" s="199">
        <f t="shared" ref="CA15:CC15" si="73">SUM(CA16:CA17)</f>
        <v>14231586</v>
      </c>
      <c r="CB15" s="199">
        <f t="shared" si="73"/>
        <v>0</v>
      </c>
      <c r="CC15" s="200">
        <f t="shared" si="73"/>
        <v>1835125</v>
      </c>
      <c r="CD15" s="199">
        <f t="shared" ref="CD15:CF15" si="74">SUM(CD16:CD17)</f>
        <v>16066711</v>
      </c>
      <c r="CE15" s="199">
        <f t="shared" si="74"/>
        <v>0</v>
      </c>
      <c r="CF15" s="200">
        <f t="shared" si="74"/>
        <v>0</v>
      </c>
      <c r="CG15" s="199">
        <f t="shared" ref="CG15:CI15" si="75">SUM(CG16:CG17)</f>
        <v>16066711</v>
      </c>
      <c r="CH15" s="199">
        <f t="shared" si="75"/>
        <v>0</v>
      </c>
      <c r="CI15" s="200">
        <f t="shared" si="75"/>
        <v>117768</v>
      </c>
      <c r="CJ15" s="199">
        <f t="shared" ref="CJ15:CL15" si="76">SUM(CJ16:CJ17)</f>
        <v>20094363</v>
      </c>
      <c r="CK15" s="199">
        <f t="shared" si="76"/>
        <v>0</v>
      </c>
      <c r="CL15" s="200">
        <f t="shared" si="76"/>
        <v>0</v>
      </c>
      <c r="CM15" s="199">
        <f t="shared" ref="CM15:CO15" si="77">SUM(CM16:CM17)</f>
        <v>20094363</v>
      </c>
      <c r="CN15" s="199">
        <f t="shared" si="77"/>
        <v>0</v>
      </c>
      <c r="CO15" s="200">
        <f t="shared" si="77"/>
        <v>0</v>
      </c>
      <c r="CP15" s="199">
        <f t="shared" ref="CP15:CR15" si="78">SUM(CP16:CP17)</f>
        <v>20094363</v>
      </c>
      <c r="CQ15" s="199">
        <f t="shared" si="78"/>
        <v>0</v>
      </c>
      <c r="CR15" s="200">
        <f t="shared" si="78"/>
        <v>0</v>
      </c>
      <c r="CS15" s="199">
        <f t="shared" ref="CS15:CU15" si="79">SUM(CS16:CS17)</f>
        <v>20094363</v>
      </c>
      <c r="CT15" s="199">
        <f t="shared" si="79"/>
        <v>0</v>
      </c>
      <c r="CU15" s="200">
        <f t="shared" si="79"/>
        <v>0</v>
      </c>
      <c r="CV15" s="199">
        <f t="shared" ref="CV15:CX15" si="80">SUM(CV16:CV17)</f>
        <v>20094363</v>
      </c>
      <c r="CW15" s="199">
        <f t="shared" si="80"/>
        <v>0</v>
      </c>
      <c r="CX15" s="200">
        <f t="shared" si="80"/>
        <v>0</v>
      </c>
      <c r="CY15" s="199">
        <f t="shared" ref="CY15:DA15" si="81">SUM(CY16:CY17)</f>
        <v>20094363</v>
      </c>
      <c r="CZ15" s="199">
        <f t="shared" si="81"/>
        <v>0</v>
      </c>
      <c r="DA15" s="200">
        <f t="shared" si="81"/>
        <v>0</v>
      </c>
      <c r="DB15" s="199">
        <f t="shared" ref="DB15" si="82">SUM(DB16:DB17)</f>
        <v>20094363</v>
      </c>
    </row>
    <row r="16" spans="1:106" ht="20.25">
      <c r="A16" s="156"/>
      <c r="B16" s="151">
        <v>100</v>
      </c>
      <c r="C16" s="171" t="s">
        <v>176</v>
      </c>
      <c r="D16" s="197">
        <v>2239314</v>
      </c>
      <c r="E16" s="197"/>
      <c r="F16" s="198"/>
      <c r="G16" s="197">
        <f>D16+E16+F16</f>
        <v>2239314</v>
      </c>
      <c r="H16" s="197"/>
      <c r="I16" s="198"/>
      <c r="J16" s="197">
        <f>G16+H16+I16</f>
        <v>2239314</v>
      </c>
      <c r="K16" s="197"/>
      <c r="L16" s="198"/>
      <c r="M16" s="197">
        <f>J16+K16+L16</f>
        <v>2239314</v>
      </c>
      <c r="N16" s="197"/>
      <c r="O16" s="198"/>
      <c r="P16" s="197">
        <f>M16+N16+O16</f>
        <v>2239314</v>
      </c>
      <c r="Q16" s="197"/>
      <c r="R16" s="198"/>
      <c r="S16" s="197">
        <f>P16+Q16+R16</f>
        <v>2239314</v>
      </c>
      <c r="T16" s="197"/>
      <c r="U16" s="198"/>
      <c r="V16" s="197">
        <f>S16+T16+U16</f>
        <v>2239314</v>
      </c>
      <c r="W16" s="197"/>
      <c r="X16" s="198"/>
      <c r="Y16" s="197">
        <f>V16+W16+X16</f>
        <v>2239314</v>
      </c>
      <c r="Z16" s="197"/>
      <c r="AA16" s="198"/>
      <c r="AB16" s="197">
        <f>Y16+Z16+AA16</f>
        <v>2239314</v>
      </c>
      <c r="AC16" s="197"/>
      <c r="AD16" s="198"/>
      <c r="AE16" s="197">
        <f>AB16+AC16+AD16</f>
        <v>2239314</v>
      </c>
      <c r="AF16" s="197"/>
      <c r="AG16" s="198"/>
      <c r="AH16" s="197">
        <f>AE16+AF16+AG16</f>
        <v>2239314</v>
      </c>
      <c r="AI16" s="197"/>
      <c r="AJ16" s="198"/>
      <c r="AK16" s="197">
        <f>AH16+AI16+AJ16</f>
        <v>2239314</v>
      </c>
      <c r="AL16" s="197"/>
      <c r="AM16" s="198"/>
      <c r="AN16" s="197">
        <f>AK16+AL16+AM16</f>
        <v>2239314</v>
      </c>
      <c r="AO16" s="197">
        <v>-42865</v>
      </c>
      <c r="AP16" s="198"/>
      <c r="AQ16" s="197">
        <f>AN16+AO16+AP16</f>
        <v>2196449</v>
      </c>
      <c r="AR16" s="197"/>
      <c r="AS16" s="198"/>
      <c r="AT16" s="197">
        <f>AQ16+AR16+AS16</f>
        <v>2196449</v>
      </c>
      <c r="AU16" s="197"/>
      <c r="AV16" s="198"/>
      <c r="AW16" s="197">
        <v>2239314</v>
      </c>
      <c r="AX16" s="197"/>
      <c r="AY16" s="198"/>
      <c r="AZ16" s="197">
        <f>AW16+AX16+AY16</f>
        <v>2239314</v>
      </c>
      <c r="BA16" s="197"/>
      <c r="BB16" s="198"/>
      <c r="BC16" s="197">
        <f>AZ16+BA16+BB16</f>
        <v>2239314</v>
      </c>
      <c r="BD16" s="197"/>
      <c r="BE16" s="198"/>
      <c r="BF16" s="197">
        <f>BC16+BD16+BE16</f>
        <v>2239314</v>
      </c>
      <c r="BG16" s="197"/>
      <c r="BH16" s="198"/>
      <c r="BI16" s="197">
        <f>BF16+BG16+BH16</f>
        <v>2239314</v>
      </c>
      <c r="BJ16" s="197"/>
      <c r="BK16" s="198"/>
      <c r="BL16" s="197">
        <f>BI16+BJ16+BK16</f>
        <v>2239314</v>
      </c>
      <c r="BM16" s="197"/>
      <c r="BN16" s="198"/>
      <c r="BO16" s="197">
        <f>BL16+BM16+BN16</f>
        <v>2239314</v>
      </c>
      <c r="BP16" s="197"/>
      <c r="BQ16" s="198"/>
      <c r="BR16" s="197">
        <f>BO16+BP16+BQ16</f>
        <v>2239314</v>
      </c>
      <c r="BS16" s="197"/>
      <c r="BT16" s="198">
        <v>1414112</v>
      </c>
      <c r="BU16" s="197">
        <f>BR16+BS16+BT16</f>
        <v>3653426</v>
      </c>
      <c r="BV16" s="197"/>
      <c r="BW16" s="198"/>
      <c r="BX16" s="197">
        <f>BU16+BV16+BW16</f>
        <v>3653426</v>
      </c>
      <c r="BY16" s="197"/>
      <c r="BZ16" s="198"/>
      <c r="CA16" s="197">
        <f>BX16+BY16+BZ16</f>
        <v>3653426</v>
      </c>
      <c r="CB16" s="197"/>
      <c r="CC16" s="198"/>
      <c r="CD16" s="197">
        <f>CA16+CB16+CC16</f>
        <v>3653426</v>
      </c>
      <c r="CE16" s="197"/>
      <c r="CF16" s="198"/>
      <c r="CG16" s="197">
        <f>CD16+CE16+CF16</f>
        <v>3653426</v>
      </c>
      <c r="CH16" s="197"/>
      <c r="CI16" s="198"/>
      <c r="CJ16" s="249">
        <v>3677787</v>
      </c>
      <c r="CK16" s="197"/>
      <c r="CL16" s="198"/>
      <c r="CM16" s="197">
        <f>CJ16+CK16+CL16</f>
        <v>3677787</v>
      </c>
      <c r="CN16" s="197"/>
      <c r="CO16" s="198"/>
      <c r="CP16" s="197">
        <f>CM16+CN16+CO16</f>
        <v>3677787</v>
      </c>
      <c r="CQ16" s="197"/>
      <c r="CR16" s="198"/>
      <c r="CS16" s="197">
        <f>CP16+CQ16+CR16</f>
        <v>3677787</v>
      </c>
      <c r="CT16" s="197"/>
      <c r="CU16" s="198"/>
      <c r="CV16" s="197">
        <f>CS16+CT16+CU16</f>
        <v>3677787</v>
      </c>
      <c r="CW16" s="197"/>
      <c r="CX16" s="198"/>
      <c r="CY16" s="197">
        <f>CV16+CW16+CX16</f>
        <v>3677787</v>
      </c>
      <c r="CZ16" s="197"/>
      <c r="DA16" s="198"/>
      <c r="DB16" s="197">
        <f>CY16+CZ16+DA16</f>
        <v>3677787</v>
      </c>
    </row>
    <row r="17" spans="1:106" ht="20.25">
      <c r="A17" s="156"/>
      <c r="B17" s="151">
        <v>102</v>
      </c>
      <c r="C17" s="171" t="s">
        <v>177</v>
      </c>
      <c r="D17" s="197">
        <v>9994858</v>
      </c>
      <c r="E17" s="197"/>
      <c r="F17" s="198"/>
      <c r="G17" s="197">
        <f>D17+E17+F17</f>
        <v>9994858</v>
      </c>
      <c r="H17" s="197"/>
      <c r="I17" s="198"/>
      <c r="J17" s="197">
        <f>G17+H17+I17</f>
        <v>9994858</v>
      </c>
      <c r="K17" s="197"/>
      <c r="L17" s="198"/>
      <c r="M17" s="197">
        <f>J17+K17+L17</f>
        <v>9994858</v>
      </c>
      <c r="N17" s="197"/>
      <c r="O17" s="198"/>
      <c r="P17" s="197">
        <f>M17+N17+O17</f>
        <v>9994858</v>
      </c>
      <c r="Q17" s="197"/>
      <c r="R17" s="198"/>
      <c r="S17" s="197">
        <f>P17+Q17+R17</f>
        <v>9994858</v>
      </c>
      <c r="T17" s="197"/>
      <c r="U17" s="198"/>
      <c r="V17" s="197">
        <f>S17+T17+U17</f>
        <v>9994858</v>
      </c>
      <c r="W17" s="197"/>
      <c r="X17" s="198"/>
      <c r="Y17" s="197">
        <f>V17+W17+X17</f>
        <v>9994858</v>
      </c>
      <c r="Z17" s="197"/>
      <c r="AA17" s="198"/>
      <c r="AB17" s="197">
        <f>Y17+Z17+AA17</f>
        <v>9994858</v>
      </c>
      <c r="AC17" s="197"/>
      <c r="AD17" s="198"/>
      <c r="AE17" s="197">
        <f>AB17+AC17+AD17</f>
        <v>9994858</v>
      </c>
      <c r="AF17" s="197"/>
      <c r="AG17" s="198"/>
      <c r="AH17" s="197">
        <f>AE17+AF17+AG17</f>
        <v>9994858</v>
      </c>
      <c r="AI17" s="197"/>
      <c r="AJ17" s="198"/>
      <c r="AK17" s="197">
        <f>AH17+AI17+AJ17</f>
        <v>9994858</v>
      </c>
      <c r="AL17" s="197"/>
      <c r="AM17" s="198"/>
      <c r="AN17" s="197">
        <f>AK17+AL17+AM17</f>
        <v>9994858</v>
      </c>
      <c r="AO17" s="197">
        <v>-101635</v>
      </c>
      <c r="AP17" s="198"/>
      <c r="AQ17" s="197">
        <f>AN17+AO17+AP17</f>
        <v>9893223</v>
      </c>
      <c r="AR17" s="197"/>
      <c r="AS17" s="198"/>
      <c r="AT17" s="197">
        <f>AQ17+AR17+AS17</f>
        <v>9893223</v>
      </c>
      <c r="AU17" s="197"/>
      <c r="AV17" s="198"/>
      <c r="AW17" s="197">
        <v>9994858</v>
      </c>
      <c r="AX17" s="197"/>
      <c r="AY17" s="198"/>
      <c r="AZ17" s="197">
        <f>AW17+AX17+AY17</f>
        <v>9994858</v>
      </c>
      <c r="BA17" s="197"/>
      <c r="BB17" s="198"/>
      <c r="BC17" s="197">
        <f>AZ17+BA17+BB17</f>
        <v>9994858</v>
      </c>
      <c r="BD17" s="197"/>
      <c r="BE17" s="198"/>
      <c r="BF17" s="197">
        <f>BC17+BD17+BE17</f>
        <v>9994858</v>
      </c>
      <c r="BG17" s="197"/>
      <c r="BH17" s="198"/>
      <c r="BI17" s="197">
        <f>BF17+BG17+BH17</f>
        <v>9994858</v>
      </c>
      <c r="BJ17" s="197"/>
      <c r="BK17" s="198">
        <v>162289</v>
      </c>
      <c r="BL17" s="197">
        <f>BI17+BJ17+BK17</f>
        <v>10157147</v>
      </c>
      <c r="BM17" s="197"/>
      <c r="BN17" s="198"/>
      <c r="BO17" s="197">
        <f>BL17+BM17+BN17</f>
        <v>10157147</v>
      </c>
      <c r="BP17" s="197"/>
      <c r="BQ17" s="198"/>
      <c r="BR17" s="197">
        <f>BO17+BP17+BQ17</f>
        <v>10157147</v>
      </c>
      <c r="BS17" s="197"/>
      <c r="BT17" s="198">
        <v>421013</v>
      </c>
      <c r="BU17" s="197">
        <f>BR17+BS17+BT17</f>
        <v>10578160</v>
      </c>
      <c r="BV17" s="197"/>
      <c r="BW17" s="198"/>
      <c r="BX17" s="197">
        <f>BU17+BV17+BW17</f>
        <v>10578160</v>
      </c>
      <c r="BY17" s="197"/>
      <c r="BZ17" s="198"/>
      <c r="CA17" s="197">
        <f>BX17+BY17+BZ17</f>
        <v>10578160</v>
      </c>
      <c r="CB17" s="197"/>
      <c r="CC17" s="198">
        <v>1835125</v>
      </c>
      <c r="CD17" s="197">
        <f>CA17+CB17+CC17</f>
        <v>12413285</v>
      </c>
      <c r="CE17" s="197"/>
      <c r="CF17" s="198"/>
      <c r="CG17" s="197">
        <f>CD17+CE17+CF17</f>
        <v>12413285</v>
      </c>
      <c r="CH17" s="197"/>
      <c r="CI17" s="198">
        <v>117768</v>
      </c>
      <c r="CJ17" s="249">
        <v>16416576</v>
      </c>
      <c r="CK17" s="197"/>
      <c r="CL17" s="198"/>
      <c r="CM17" s="197">
        <f>CJ17+CK17+CL17</f>
        <v>16416576</v>
      </c>
      <c r="CN17" s="197"/>
      <c r="CO17" s="198"/>
      <c r="CP17" s="197">
        <f>CM17+CN17+CO17</f>
        <v>16416576</v>
      </c>
      <c r="CQ17" s="197"/>
      <c r="CR17" s="198"/>
      <c r="CS17" s="197">
        <f>CP17+CQ17+CR17</f>
        <v>16416576</v>
      </c>
      <c r="CT17" s="197"/>
      <c r="CU17" s="198"/>
      <c r="CV17" s="197">
        <f>CS17+CT17+CU17</f>
        <v>16416576</v>
      </c>
      <c r="CW17" s="197"/>
      <c r="CX17" s="198"/>
      <c r="CY17" s="197">
        <f>CV17+CW17+CX17</f>
        <v>16416576</v>
      </c>
      <c r="CZ17" s="197"/>
      <c r="DA17" s="198"/>
      <c r="DB17" s="197">
        <f>CY17+CZ17+DA17</f>
        <v>16416576</v>
      </c>
    </row>
    <row r="18" spans="1:106" ht="61.5" thickBot="1">
      <c r="A18" s="178" t="s">
        <v>104</v>
      </c>
      <c r="B18" s="179"/>
      <c r="C18" s="180" t="s">
        <v>185</v>
      </c>
      <c r="D18" s="201">
        <v>883406</v>
      </c>
      <c r="E18" s="201">
        <v>-88340</v>
      </c>
      <c r="F18" s="202">
        <v>0</v>
      </c>
      <c r="G18" s="201">
        <f>D18+E18+F18</f>
        <v>795066</v>
      </c>
      <c r="H18" s="201">
        <v>-88340</v>
      </c>
      <c r="I18" s="202">
        <v>0</v>
      </c>
      <c r="J18" s="201">
        <f>G18+H18+I18</f>
        <v>706726</v>
      </c>
      <c r="K18" s="201"/>
      <c r="L18" s="202">
        <v>0</v>
      </c>
      <c r="M18" s="201">
        <f>J18+K18+L18</f>
        <v>706726</v>
      </c>
      <c r="N18" s="201"/>
      <c r="O18" s="202">
        <v>0</v>
      </c>
      <c r="P18" s="201">
        <f>M18+N18+O18</f>
        <v>706726</v>
      </c>
      <c r="Q18" s="201">
        <v>-8816</v>
      </c>
      <c r="R18" s="202">
        <v>0</v>
      </c>
      <c r="S18" s="201">
        <f>P18+Q18+R18</f>
        <v>697910</v>
      </c>
      <c r="T18" s="201"/>
      <c r="U18" s="202">
        <v>0</v>
      </c>
      <c r="V18" s="201">
        <f>S18+T18+U18</f>
        <v>697910</v>
      </c>
      <c r="W18" s="201"/>
      <c r="X18" s="202">
        <v>0</v>
      </c>
      <c r="Y18" s="201">
        <f>V18+W18+X18</f>
        <v>697910</v>
      </c>
      <c r="Z18" s="201"/>
      <c r="AA18" s="202">
        <v>0</v>
      </c>
      <c r="AB18" s="201">
        <f>Y18+Z18+AA18</f>
        <v>697910</v>
      </c>
      <c r="AC18" s="201"/>
      <c r="AD18" s="202">
        <v>0</v>
      </c>
      <c r="AE18" s="201">
        <f>AB18+AC18+AD18</f>
        <v>697910</v>
      </c>
      <c r="AF18" s="201"/>
      <c r="AG18" s="202">
        <v>0</v>
      </c>
      <c r="AH18" s="201">
        <f>AE18+AF18+AG18</f>
        <v>697910</v>
      </c>
      <c r="AI18" s="201"/>
      <c r="AJ18" s="202">
        <v>0</v>
      </c>
      <c r="AK18" s="201">
        <f>AH18+AI18+AJ18</f>
        <v>697910</v>
      </c>
      <c r="AL18" s="201"/>
      <c r="AM18" s="202">
        <v>0</v>
      </c>
      <c r="AN18" s="201">
        <f>AK18+AL18+AM18</f>
        <v>697910</v>
      </c>
      <c r="AO18" s="201">
        <v>-17494</v>
      </c>
      <c r="AP18" s="202">
        <v>0</v>
      </c>
      <c r="AQ18" s="201">
        <f>AN18+AO18+AP18</f>
        <v>680416</v>
      </c>
      <c r="AR18" s="201"/>
      <c r="AS18" s="202">
        <v>0</v>
      </c>
      <c r="AT18" s="201">
        <f>AQ18+AR18+AS18</f>
        <v>680416</v>
      </c>
      <c r="AU18" s="201"/>
      <c r="AV18" s="202">
        <v>0</v>
      </c>
      <c r="AW18" s="201">
        <v>697910</v>
      </c>
      <c r="AX18" s="201"/>
      <c r="AY18" s="202">
        <v>0</v>
      </c>
      <c r="AZ18" s="201">
        <f>AW18+AX18+AY18</f>
        <v>697910</v>
      </c>
      <c r="BA18" s="201"/>
      <c r="BB18" s="202">
        <v>0</v>
      </c>
      <c r="BC18" s="201">
        <f>AZ18+BA18+BB18</f>
        <v>697910</v>
      </c>
      <c r="BD18" s="201"/>
      <c r="BE18" s="202">
        <v>0</v>
      </c>
      <c r="BF18" s="201">
        <f>BC18+BD18+BE18</f>
        <v>697910</v>
      </c>
      <c r="BG18" s="201"/>
      <c r="BH18" s="202">
        <v>0</v>
      </c>
      <c r="BI18" s="201">
        <f>BF18+BG18+BH18</f>
        <v>697910</v>
      </c>
      <c r="BJ18" s="201"/>
      <c r="BK18" s="202">
        <v>0</v>
      </c>
      <c r="BL18" s="201">
        <f>BI18+BJ18+BK18</f>
        <v>697910</v>
      </c>
      <c r="BM18" s="201"/>
      <c r="BN18" s="202">
        <v>0</v>
      </c>
      <c r="BO18" s="201">
        <f>BL18+BM18+BN18</f>
        <v>697910</v>
      </c>
      <c r="BP18" s="201"/>
      <c r="BQ18" s="202">
        <v>0</v>
      </c>
      <c r="BR18" s="201">
        <f>BO18+BP18+BQ18</f>
        <v>697910</v>
      </c>
      <c r="BS18" s="201"/>
      <c r="BT18" s="202">
        <v>0</v>
      </c>
      <c r="BU18" s="201">
        <f>BR18+BS18+BT18</f>
        <v>697910</v>
      </c>
      <c r="BV18" s="201"/>
      <c r="BW18" s="202">
        <v>0</v>
      </c>
      <c r="BX18" s="201">
        <f>BU18+BV18+BW18</f>
        <v>697910</v>
      </c>
      <c r="BY18" s="201"/>
      <c r="BZ18" s="202">
        <v>0</v>
      </c>
      <c r="CA18" s="201">
        <f>BX18+BY18+BZ18</f>
        <v>697910</v>
      </c>
      <c r="CB18" s="201"/>
      <c r="CC18" s="202">
        <v>0</v>
      </c>
      <c r="CD18" s="201">
        <f>CA18+CB18+CC18</f>
        <v>697910</v>
      </c>
      <c r="CE18" s="201"/>
      <c r="CF18" s="202">
        <v>0</v>
      </c>
      <c r="CG18" s="201">
        <f>CD18+CE18+CF18</f>
        <v>697910</v>
      </c>
      <c r="CH18" s="201">
        <v>-1598</v>
      </c>
      <c r="CI18" s="202">
        <v>0</v>
      </c>
      <c r="CJ18" s="201">
        <v>680415</v>
      </c>
      <c r="CK18" s="201"/>
      <c r="CL18" s="202">
        <v>0</v>
      </c>
      <c r="CM18" s="201">
        <f>CJ18+CK18+CL18</f>
        <v>680415</v>
      </c>
      <c r="CN18" s="201"/>
      <c r="CO18" s="202">
        <v>0</v>
      </c>
      <c r="CP18" s="201">
        <f>CM18+CN18+CO18</f>
        <v>680415</v>
      </c>
      <c r="CQ18" s="201"/>
      <c r="CR18" s="202">
        <v>0</v>
      </c>
      <c r="CS18" s="201">
        <f>CP18+CQ18+CR18</f>
        <v>680415</v>
      </c>
      <c r="CT18" s="201"/>
      <c r="CU18" s="202">
        <v>0</v>
      </c>
      <c r="CV18" s="201">
        <f>CS18+CT18+CU18</f>
        <v>680415</v>
      </c>
      <c r="CW18" s="201"/>
      <c r="CX18" s="202">
        <v>0</v>
      </c>
      <c r="CY18" s="201">
        <f>CV18+CW18+CX18</f>
        <v>680415</v>
      </c>
      <c r="CZ18" s="201"/>
      <c r="DA18" s="202">
        <v>0</v>
      </c>
      <c r="DB18" s="201">
        <f>CY18+CZ18+DA18</f>
        <v>680415</v>
      </c>
    </row>
    <row r="19" spans="1:106" ht="21" thickBot="1">
      <c r="A19" s="285" t="s">
        <v>178</v>
      </c>
      <c r="B19" s="286"/>
      <c r="C19" s="287"/>
      <c r="D19" s="206" t="e">
        <f t="shared" ref="D19:AI19" si="83">D20+D27</f>
        <v>#REF!</v>
      </c>
      <c r="E19" s="206">
        <f t="shared" si="83"/>
        <v>0</v>
      </c>
      <c r="F19" s="206">
        <f t="shared" si="83"/>
        <v>0</v>
      </c>
      <c r="G19" s="206" t="e">
        <f t="shared" si="83"/>
        <v>#REF!</v>
      </c>
      <c r="H19" s="206">
        <f t="shared" si="83"/>
        <v>0</v>
      </c>
      <c r="I19" s="206">
        <f t="shared" si="83"/>
        <v>0</v>
      </c>
      <c r="J19" s="206" t="e">
        <f t="shared" si="83"/>
        <v>#REF!</v>
      </c>
      <c r="K19" s="206">
        <f t="shared" si="83"/>
        <v>0</v>
      </c>
      <c r="L19" s="206">
        <f t="shared" si="83"/>
        <v>0</v>
      </c>
      <c r="M19" s="206" t="e">
        <f t="shared" si="83"/>
        <v>#REF!</v>
      </c>
      <c r="N19" s="206">
        <f t="shared" si="83"/>
        <v>-51015</v>
      </c>
      <c r="O19" s="206">
        <f t="shared" si="83"/>
        <v>51015</v>
      </c>
      <c r="P19" s="206" t="e">
        <f t="shared" si="83"/>
        <v>#REF!</v>
      </c>
      <c r="Q19" s="206">
        <f t="shared" si="83"/>
        <v>-1000</v>
      </c>
      <c r="R19" s="206">
        <f t="shared" si="83"/>
        <v>1000</v>
      </c>
      <c r="S19" s="206" t="e">
        <f t="shared" si="83"/>
        <v>#REF!</v>
      </c>
      <c r="T19" s="206">
        <f t="shared" si="83"/>
        <v>-44078</v>
      </c>
      <c r="U19" s="206">
        <f t="shared" si="83"/>
        <v>44078</v>
      </c>
      <c r="V19" s="206" t="e">
        <f t="shared" si="83"/>
        <v>#REF!</v>
      </c>
      <c r="W19" s="206">
        <f t="shared" si="83"/>
        <v>-269548</v>
      </c>
      <c r="X19" s="206">
        <f t="shared" si="83"/>
        <v>402709</v>
      </c>
      <c r="Y19" s="206" t="e">
        <f t="shared" si="83"/>
        <v>#REF!</v>
      </c>
      <c r="Z19" s="206">
        <f t="shared" si="83"/>
        <v>-20453</v>
      </c>
      <c r="AA19" s="206">
        <f t="shared" si="83"/>
        <v>20453</v>
      </c>
      <c r="AB19" s="206" t="e">
        <f t="shared" si="83"/>
        <v>#REF!</v>
      </c>
      <c r="AC19" s="206">
        <f t="shared" si="83"/>
        <v>-10932</v>
      </c>
      <c r="AD19" s="206">
        <f t="shared" si="83"/>
        <v>10932</v>
      </c>
      <c r="AE19" s="206" t="e">
        <f t="shared" si="83"/>
        <v>#REF!</v>
      </c>
      <c r="AF19" s="206">
        <f t="shared" si="83"/>
        <v>-749027</v>
      </c>
      <c r="AG19" s="206">
        <f t="shared" si="83"/>
        <v>1473614</v>
      </c>
      <c r="AH19" s="206" t="e">
        <f t="shared" si="83"/>
        <v>#REF!</v>
      </c>
      <c r="AI19" s="206">
        <f t="shared" si="83"/>
        <v>-13886</v>
      </c>
      <c r="AJ19" s="206">
        <f t="shared" ref="AJ19:BO19" si="84">AJ20+AJ27</f>
        <v>13886</v>
      </c>
      <c r="AK19" s="206" t="e">
        <f t="shared" si="84"/>
        <v>#REF!</v>
      </c>
      <c r="AL19" s="206">
        <f t="shared" si="84"/>
        <v>-90255</v>
      </c>
      <c r="AM19" s="206">
        <f t="shared" si="84"/>
        <v>90255</v>
      </c>
      <c r="AN19" s="206" t="e">
        <f t="shared" si="84"/>
        <v>#REF!</v>
      </c>
      <c r="AO19" s="206">
        <f t="shared" si="84"/>
        <v>-868603</v>
      </c>
      <c r="AP19" s="206">
        <f t="shared" si="84"/>
        <v>1947442</v>
      </c>
      <c r="AQ19" s="206" t="e">
        <f t="shared" si="84"/>
        <v>#REF!</v>
      </c>
      <c r="AR19" s="206">
        <f t="shared" si="84"/>
        <v>-618316</v>
      </c>
      <c r="AS19" s="206">
        <f t="shared" si="84"/>
        <v>1011522</v>
      </c>
      <c r="AT19" s="206" t="e">
        <f t="shared" si="84"/>
        <v>#REF!</v>
      </c>
      <c r="AU19" s="206">
        <f t="shared" si="84"/>
        <v>-112956</v>
      </c>
      <c r="AV19" s="206">
        <f t="shared" si="84"/>
        <v>0</v>
      </c>
      <c r="AW19" s="206" t="e">
        <f t="shared" si="84"/>
        <v>#REF!</v>
      </c>
      <c r="AX19" s="206">
        <f t="shared" si="84"/>
        <v>0</v>
      </c>
      <c r="AY19" s="206">
        <f t="shared" si="84"/>
        <v>0</v>
      </c>
      <c r="AZ19" s="206" t="e">
        <f t="shared" si="84"/>
        <v>#REF!</v>
      </c>
      <c r="BA19" s="206">
        <f t="shared" si="84"/>
        <v>0</v>
      </c>
      <c r="BB19" s="206">
        <f t="shared" si="84"/>
        <v>0</v>
      </c>
      <c r="BC19" s="206" t="e">
        <f t="shared" si="84"/>
        <v>#REF!</v>
      </c>
      <c r="BD19" s="206">
        <f t="shared" si="84"/>
        <v>0</v>
      </c>
      <c r="BE19" s="206">
        <f t="shared" si="84"/>
        <v>0</v>
      </c>
      <c r="BF19" s="206" t="e">
        <f t="shared" si="84"/>
        <v>#REF!</v>
      </c>
      <c r="BG19" s="206">
        <f t="shared" si="84"/>
        <v>0</v>
      </c>
      <c r="BH19" s="206">
        <f t="shared" si="84"/>
        <v>0</v>
      </c>
      <c r="BI19" s="206" t="e">
        <f t="shared" si="84"/>
        <v>#REF!</v>
      </c>
      <c r="BJ19" s="206">
        <f t="shared" si="84"/>
        <v>0</v>
      </c>
      <c r="BK19" s="206">
        <f t="shared" si="84"/>
        <v>0</v>
      </c>
      <c r="BL19" s="206" t="e">
        <f t="shared" si="84"/>
        <v>#REF!</v>
      </c>
      <c r="BM19" s="206">
        <f t="shared" si="84"/>
        <v>0</v>
      </c>
      <c r="BN19" s="206">
        <f t="shared" si="84"/>
        <v>0</v>
      </c>
      <c r="BO19" s="206" t="e">
        <f t="shared" si="84"/>
        <v>#REF!</v>
      </c>
      <c r="BP19" s="206">
        <f t="shared" ref="BP19:CM19" si="85">BP20+BP27</f>
        <v>0</v>
      </c>
      <c r="BQ19" s="206">
        <f t="shared" si="85"/>
        <v>0</v>
      </c>
      <c r="BR19" s="206" t="e">
        <f t="shared" si="85"/>
        <v>#REF!</v>
      </c>
      <c r="BS19" s="206">
        <f t="shared" si="85"/>
        <v>0</v>
      </c>
      <c r="BT19" s="206">
        <f t="shared" si="85"/>
        <v>3994271</v>
      </c>
      <c r="BU19" s="206" t="e">
        <f t="shared" si="85"/>
        <v>#REF!</v>
      </c>
      <c r="BV19" s="206">
        <f t="shared" si="85"/>
        <v>0</v>
      </c>
      <c r="BW19" s="206">
        <f t="shared" si="85"/>
        <v>0</v>
      </c>
      <c r="BX19" s="206" t="e">
        <f t="shared" si="85"/>
        <v>#REF!</v>
      </c>
      <c r="BY19" s="206">
        <f t="shared" si="85"/>
        <v>0</v>
      </c>
      <c r="BZ19" s="206">
        <f t="shared" si="85"/>
        <v>0</v>
      </c>
      <c r="CA19" s="206" t="e">
        <f t="shared" si="85"/>
        <v>#REF!</v>
      </c>
      <c r="CB19" s="206">
        <f t="shared" si="85"/>
        <v>-1069921</v>
      </c>
      <c r="CC19" s="206">
        <f t="shared" si="85"/>
        <v>0</v>
      </c>
      <c r="CD19" s="206" t="e">
        <f t="shared" si="85"/>
        <v>#REF!</v>
      </c>
      <c r="CE19" s="206">
        <f t="shared" si="85"/>
        <v>-238966</v>
      </c>
      <c r="CF19" s="206">
        <f t="shared" si="85"/>
        <v>238966</v>
      </c>
      <c r="CG19" s="206" t="e">
        <f t="shared" si="85"/>
        <v>#REF!</v>
      </c>
      <c r="CH19" s="206">
        <f t="shared" si="85"/>
        <v>-510778</v>
      </c>
      <c r="CI19" s="206">
        <f t="shared" si="85"/>
        <v>0</v>
      </c>
      <c r="CJ19" s="206">
        <f t="shared" si="85"/>
        <v>64685440</v>
      </c>
      <c r="CK19" s="206">
        <f t="shared" si="85"/>
        <v>-279</v>
      </c>
      <c r="CL19" s="206">
        <f t="shared" si="85"/>
        <v>279</v>
      </c>
      <c r="CM19" s="206">
        <f t="shared" si="85"/>
        <v>64685440</v>
      </c>
      <c r="CN19" s="206">
        <f t="shared" ref="CN19" si="86">CN20+CN27</f>
        <v>-1550</v>
      </c>
      <c r="CO19" s="206">
        <f t="shared" ref="CO19" si="87">CO20+CO27</f>
        <v>1550</v>
      </c>
      <c r="CP19" s="206">
        <f t="shared" ref="CP19:CR19" si="88">CP20+CP27</f>
        <v>64685440</v>
      </c>
      <c r="CQ19" s="206">
        <f t="shared" si="88"/>
        <v>-26</v>
      </c>
      <c r="CR19" s="206">
        <f t="shared" si="88"/>
        <v>26</v>
      </c>
      <c r="CS19" s="206">
        <f t="shared" ref="CS19:CU19" si="89">CS20+CS27</f>
        <v>64685440</v>
      </c>
      <c r="CT19" s="206">
        <f t="shared" si="89"/>
        <v>-21421</v>
      </c>
      <c r="CU19" s="206">
        <f t="shared" si="89"/>
        <v>21421</v>
      </c>
      <c r="CV19" s="206">
        <f t="shared" ref="CV19:CX19" si="90">CV20+CV27</f>
        <v>64685440</v>
      </c>
      <c r="CW19" s="206">
        <f t="shared" si="90"/>
        <v>-143</v>
      </c>
      <c r="CX19" s="206">
        <f t="shared" si="90"/>
        <v>143</v>
      </c>
      <c r="CY19" s="206">
        <f t="shared" ref="CY19:DA19" si="91">CY20+CY27</f>
        <v>64685440</v>
      </c>
      <c r="CZ19" s="206">
        <f t="shared" si="91"/>
        <v>0</v>
      </c>
      <c r="DA19" s="206">
        <f t="shared" si="91"/>
        <v>527284</v>
      </c>
      <c r="DB19" s="206">
        <f t="shared" ref="DB19" si="92">DB20+DB27</f>
        <v>65212724</v>
      </c>
    </row>
    <row r="20" spans="1:106" ht="40.5">
      <c r="A20" s="181" t="s">
        <v>137</v>
      </c>
      <c r="B20" s="182"/>
      <c r="C20" s="188" t="s">
        <v>217</v>
      </c>
      <c r="D20" s="199" t="e">
        <f>D21+D22+D23+D24+D25+D26+#REF!+#REF!</f>
        <v>#REF!</v>
      </c>
      <c r="E20" s="199">
        <f>SUM(E21:E26)</f>
        <v>0</v>
      </c>
      <c r="F20" s="199">
        <f>SUM(F21:F26)</f>
        <v>0</v>
      </c>
      <c r="G20" s="199" t="e">
        <f>G21+G22+G23+G24+G25+G26+#REF!+#REF!</f>
        <v>#REF!</v>
      </c>
      <c r="H20" s="199">
        <f>SUM(H21:H26)</f>
        <v>0</v>
      </c>
      <c r="I20" s="199">
        <f>SUM(I21:I26)</f>
        <v>0</v>
      </c>
      <c r="J20" s="199" t="e">
        <f>J21+J22+J23+J24+J25+J26+#REF!+#REF!</f>
        <v>#REF!</v>
      </c>
      <c r="K20" s="199">
        <f>SUM(K21:K26)</f>
        <v>0</v>
      </c>
      <c r="L20" s="199">
        <f>SUM(L21:L26)</f>
        <v>0</v>
      </c>
      <c r="M20" s="199" t="e">
        <f>M21+M22+M23+M24+M25+M26+#REF!+#REF!</f>
        <v>#REF!</v>
      </c>
      <c r="N20" s="199">
        <f>SUM(N21:N26)</f>
        <v>-51015</v>
      </c>
      <c r="O20" s="199">
        <f>SUM(O21:O26)</f>
        <v>51015</v>
      </c>
      <c r="P20" s="199" t="e">
        <f>P21+P22+P23+P24+P25+P26+#REF!+#REF!</f>
        <v>#REF!</v>
      </c>
      <c r="Q20" s="199">
        <f>SUM(Q21:Q26)</f>
        <v>-1000</v>
      </c>
      <c r="R20" s="199">
        <f>SUM(R21:R26)</f>
        <v>1000</v>
      </c>
      <c r="S20" s="199" t="e">
        <f>S21+S22+S23+S24+S25+S26+#REF!+#REF!</f>
        <v>#REF!</v>
      </c>
      <c r="T20" s="199">
        <f>SUM(T21:T26)</f>
        <v>-44078</v>
      </c>
      <c r="U20" s="199">
        <f>SUM(U21:U26)</f>
        <v>44078</v>
      </c>
      <c r="V20" s="199" t="e">
        <f>V21+V22+V23+V24+V25+V26+#REF!+#REF!</f>
        <v>#REF!</v>
      </c>
      <c r="W20" s="199">
        <f>SUM(W21:W26)</f>
        <v>-269548</v>
      </c>
      <c r="X20" s="199">
        <f>SUM(X21:X26)</f>
        <v>402709</v>
      </c>
      <c r="Y20" s="199" t="e">
        <f>Y21+Y22+Y23+Y24+Y25+Y26+#REF!+#REF!</f>
        <v>#REF!</v>
      </c>
      <c r="Z20" s="199">
        <f>SUM(Z21:Z26)</f>
        <v>-20453</v>
      </c>
      <c r="AA20" s="199">
        <f>SUM(AA21:AA26)</f>
        <v>20453</v>
      </c>
      <c r="AB20" s="199" t="e">
        <f>AB21+AB22+AB23+AB24+AB25+AB26+#REF!+#REF!</f>
        <v>#REF!</v>
      </c>
      <c r="AC20" s="199">
        <f>SUM(AC21:AC26)</f>
        <v>-10932</v>
      </c>
      <c r="AD20" s="199">
        <f>SUM(AD21:AD26)</f>
        <v>10932</v>
      </c>
      <c r="AE20" s="199" t="e">
        <f>AE21+AE22+AE23+AE24+AE25+AE26+#REF!+#REF!</f>
        <v>#REF!</v>
      </c>
      <c r="AF20" s="199">
        <f>SUM(AF21:AF26)</f>
        <v>-749027</v>
      </c>
      <c r="AG20" s="199">
        <f>SUM(AG21:AG26)</f>
        <v>1473614</v>
      </c>
      <c r="AH20" s="199" t="e">
        <f>AH21+AH22+AH23+AH24+AH25+AH26+#REF!+#REF!</f>
        <v>#REF!</v>
      </c>
      <c r="AI20" s="199">
        <f>SUM(AI21:AI26)</f>
        <v>-13886</v>
      </c>
      <c r="AJ20" s="199">
        <f>SUM(AJ21:AJ26)</f>
        <v>13886</v>
      </c>
      <c r="AK20" s="199" t="e">
        <f>AK21+AK22+AK23+AK24+AK25+AK26+#REF!+#REF!</f>
        <v>#REF!</v>
      </c>
      <c r="AL20" s="199">
        <f>SUM(AL21:AL26)</f>
        <v>-90255</v>
      </c>
      <c r="AM20" s="199">
        <f>SUM(AM21:AM26)</f>
        <v>90255</v>
      </c>
      <c r="AN20" s="199" t="e">
        <f>AN21+AN22+AN23+AN24+AN25+AN26+#REF!+#REF!</f>
        <v>#REF!</v>
      </c>
      <c r="AO20" s="199">
        <f>SUM(AO21:AO26)</f>
        <v>-868603</v>
      </c>
      <c r="AP20" s="199">
        <f>SUM(AP21:AP26)</f>
        <v>1947442</v>
      </c>
      <c r="AQ20" s="199" t="e">
        <f>AQ21+AQ22+AQ23+AQ24+AQ25+AQ26+#REF!+#REF!</f>
        <v>#REF!</v>
      </c>
      <c r="AR20" s="199">
        <f>SUM(AR21:AR26)</f>
        <v>-618316</v>
      </c>
      <c r="AS20" s="199">
        <f>SUM(AS21:AS26)</f>
        <v>1011522</v>
      </c>
      <c r="AT20" s="199" t="e">
        <f>AT21+AT22+AT23+AT24+AT25+AT26+#REF!+#REF!</f>
        <v>#REF!</v>
      </c>
      <c r="AU20" s="199">
        <f>SUM(AU21:AU26)</f>
        <v>-112956</v>
      </c>
      <c r="AV20" s="199">
        <f>SUM(AV21:AV26)</f>
        <v>0</v>
      </c>
      <c r="AW20" s="199" t="e">
        <f>AW21+AW22+AW23+AW24+AW25+AW26+#REF!+#REF!</f>
        <v>#REF!</v>
      </c>
      <c r="AX20" s="199">
        <f>SUM(AX21:AX26)</f>
        <v>0</v>
      </c>
      <c r="AY20" s="199">
        <f>SUM(AY21:AY26)</f>
        <v>0</v>
      </c>
      <c r="AZ20" s="199" t="e">
        <f>AZ21+AZ22+AZ23+AZ24+AZ25+AZ26+#REF!+#REF!</f>
        <v>#REF!</v>
      </c>
      <c r="BA20" s="199">
        <f>SUM(BA21:BA26)</f>
        <v>0</v>
      </c>
      <c r="BB20" s="199">
        <f>SUM(BB21:BB26)</f>
        <v>0</v>
      </c>
      <c r="BC20" s="199" t="e">
        <f>BC21+BC22+BC23+BC24+BC25+BC26+#REF!+#REF!</f>
        <v>#REF!</v>
      </c>
      <c r="BD20" s="199">
        <f>SUM(BD21:BD26)</f>
        <v>0</v>
      </c>
      <c r="BE20" s="199">
        <f>SUM(BE21:BE26)</f>
        <v>0</v>
      </c>
      <c r="BF20" s="199" t="e">
        <f>BF21+BF22+BF23+BF24+BF25+BF26+#REF!+#REF!</f>
        <v>#REF!</v>
      </c>
      <c r="BG20" s="199">
        <f>SUM(BG21:BG26)</f>
        <v>0</v>
      </c>
      <c r="BH20" s="199">
        <f>SUM(BH21:BH26)</f>
        <v>0</v>
      </c>
      <c r="BI20" s="199" t="e">
        <f>BI21+BI22+BI23+BI24+BI25+BI26+#REF!+#REF!</f>
        <v>#REF!</v>
      </c>
      <c r="BJ20" s="199">
        <f>SUM(BJ21:BJ26)</f>
        <v>0</v>
      </c>
      <c r="BK20" s="199">
        <f>SUM(BK21:BK26)</f>
        <v>0</v>
      </c>
      <c r="BL20" s="199" t="e">
        <f>BL21+BL22+BL23+BL24+BL25+BL26+#REF!+#REF!</f>
        <v>#REF!</v>
      </c>
      <c r="BM20" s="199">
        <f>SUM(BM21:BM26)</f>
        <v>0</v>
      </c>
      <c r="BN20" s="199">
        <f>SUM(BN21:BN26)</f>
        <v>0</v>
      </c>
      <c r="BO20" s="199" t="e">
        <f>BO21+BO22+BO23+BO24+BO25+BO26+#REF!+#REF!</f>
        <v>#REF!</v>
      </c>
      <c r="BP20" s="199">
        <f>SUM(BP21:BP26)</f>
        <v>0</v>
      </c>
      <c r="BQ20" s="199">
        <f>SUM(BQ21:BQ26)</f>
        <v>0</v>
      </c>
      <c r="BR20" s="199" t="e">
        <f>BR21+BR22+BR23+BR24+BR25+BR26+#REF!+#REF!</f>
        <v>#REF!</v>
      </c>
      <c r="BS20" s="199">
        <f>SUM(BS21:BS26)</f>
        <v>0</v>
      </c>
      <c r="BT20" s="199">
        <f>SUM(BT21:BT26)</f>
        <v>3994271</v>
      </c>
      <c r="BU20" s="199" t="e">
        <f>BU21+BU22+BU23+BU24+BU25+BU26+#REF!+#REF!</f>
        <v>#REF!</v>
      </c>
      <c r="BV20" s="199">
        <f>SUM(BV21:BV26)</f>
        <v>0</v>
      </c>
      <c r="BW20" s="199">
        <f>SUM(BW21:BW26)</f>
        <v>0</v>
      </c>
      <c r="BX20" s="199" t="e">
        <f>BX21+BX22+BX23+BX24+BX25+BX26+#REF!+#REF!</f>
        <v>#REF!</v>
      </c>
      <c r="BY20" s="199">
        <f>SUM(BY21:BY26)</f>
        <v>0</v>
      </c>
      <c r="BZ20" s="199">
        <f>SUM(BZ21:BZ26)</f>
        <v>0</v>
      </c>
      <c r="CA20" s="199" t="e">
        <f>CA21+CA22+CA23+CA24+CA25+CA26+#REF!+#REF!</f>
        <v>#REF!</v>
      </c>
      <c r="CB20" s="199">
        <f>SUM(CB21:CB26)</f>
        <v>-1069921</v>
      </c>
      <c r="CC20" s="199">
        <f>SUM(CC21:CC26)</f>
        <v>0</v>
      </c>
      <c r="CD20" s="199" t="e">
        <f>CD21+CD22+CD23+CD24+CD25+CD26+#REF!+#REF!</f>
        <v>#REF!</v>
      </c>
      <c r="CE20" s="199">
        <f>SUM(CE21:CE26)</f>
        <v>-238966</v>
      </c>
      <c r="CF20" s="199">
        <f>SUM(CF21:CF26)</f>
        <v>238966</v>
      </c>
      <c r="CG20" s="199" t="e">
        <f>CG21+CG22+CG23+CG24+CG25+CG26+#REF!+#REF!</f>
        <v>#REF!</v>
      </c>
      <c r="CH20" s="199">
        <f>SUM(CH21:CH26)</f>
        <v>-510778</v>
      </c>
      <c r="CI20" s="199">
        <f>SUM(CI21:CI26)</f>
        <v>0</v>
      </c>
      <c r="CJ20" s="199">
        <f>SUM(CJ21:CJ24)</f>
        <v>64475859</v>
      </c>
      <c r="CK20" s="199">
        <f>SUM(CK21:CK26)</f>
        <v>-279</v>
      </c>
      <c r="CL20" s="199">
        <f>SUM(CL21:CL26)</f>
        <v>279</v>
      </c>
      <c r="CM20" s="199">
        <f>SUM(CM21:CM24)</f>
        <v>64475859</v>
      </c>
      <c r="CN20" s="199">
        <f>SUM(CN21:CN26)</f>
        <v>-1550</v>
      </c>
      <c r="CO20" s="199">
        <f>SUM(CO21:CO26)</f>
        <v>1550</v>
      </c>
      <c r="CP20" s="199">
        <f>SUM(CP21:CP24)</f>
        <v>64475859</v>
      </c>
      <c r="CQ20" s="199">
        <f>SUM(CQ21:CQ26)</f>
        <v>-26</v>
      </c>
      <c r="CR20" s="199">
        <f>SUM(CR21:CR26)</f>
        <v>26</v>
      </c>
      <c r="CS20" s="199">
        <f>SUM(CS21:CS24)</f>
        <v>64475859</v>
      </c>
      <c r="CT20" s="199">
        <f>SUM(CT21:CT26)</f>
        <v>-21421</v>
      </c>
      <c r="CU20" s="199">
        <f>SUM(CU21:CU26)</f>
        <v>21421</v>
      </c>
      <c r="CV20" s="199">
        <f>SUM(CV21:CV24)</f>
        <v>64475859</v>
      </c>
      <c r="CW20" s="199">
        <f>SUM(CW21:CW26)</f>
        <v>-143</v>
      </c>
      <c r="CX20" s="199">
        <f>SUM(CX21:CX26)</f>
        <v>143</v>
      </c>
      <c r="CY20" s="199">
        <f>SUM(CY21:CY24)</f>
        <v>64475859</v>
      </c>
      <c r="CZ20" s="199">
        <f>SUM(CZ21:CZ26)</f>
        <v>0</v>
      </c>
      <c r="DA20" s="199">
        <f>SUM(DA21:DA26)</f>
        <v>527284</v>
      </c>
      <c r="DB20" s="199">
        <f>SUM(DB21:DB24)</f>
        <v>65003143</v>
      </c>
    </row>
    <row r="21" spans="1:106" ht="40.5">
      <c r="A21" s="158"/>
      <c r="B21" s="152">
        <v>100</v>
      </c>
      <c r="C21" s="173" t="s">
        <v>218</v>
      </c>
      <c r="D21" s="197">
        <v>23336847</v>
      </c>
      <c r="E21" s="197"/>
      <c r="F21" s="198"/>
      <c r="G21" s="197">
        <f t="shared" ref="G21:G26" si="93">D21+E21+F21</f>
        <v>23336847</v>
      </c>
      <c r="H21" s="197"/>
      <c r="I21" s="198"/>
      <c r="J21" s="197">
        <f t="shared" ref="J21:J26" si="94">G21+H21+I21</f>
        <v>23336847</v>
      </c>
      <c r="K21" s="197"/>
      <c r="L21" s="198"/>
      <c r="M21" s="197">
        <f t="shared" ref="M21:M26" si="95">J21+K21+L21</f>
        <v>23336847</v>
      </c>
      <c r="N21" s="197"/>
      <c r="O21" s="198">
        <v>40015</v>
      </c>
      <c r="P21" s="197">
        <f t="shared" ref="P21:P26" si="96">M21+N21+O21</f>
        <v>23376862</v>
      </c>
      <c r="Q21" s="197"/>
      <c r="R21" s="198">
        <v>1000</v>
      </c>
      <c r="S21" s="197">
        <f t="shared" ref="S21:S26" si="97">P21+Q21+R21</f>
        <v>23377862</v>
      </c>
      <c r="T21" s="197"/>
      <c r="U21" s="198">
        <v>44078</v>
      </c>
      <c r="V21" s="197">
        <f t="shared" ref="V21:V26" si="98">S21+T21+U21</f>
        <v>23421940</v>
      </c>
      <c r="W21" s="197"/>
      <c r="X21" s="198">
        <v>402709</v>
      </c>
      <c r="Y21" s="197">
        <f t="shared" ref="Y21:Y26" si="99">V21+W21+X21</f>
        <v>23824649</v>
      </c>
      <c r="Z21" s="197"/>
      <c r="AA21" s="198">
        <v>10453</v>
      </c>
      <c r="AB21" s="197">
        <f t="shared" ref="AB21:AB26" si="100">Y21+Z21+AA21</f>
        <v>23835102</v>
      </c>
      <c r="AC21" s="197"/>
      <c r="AD21" s="198">
        <v>10932</v>
      </c>
      <c r="AE21" s="197">
        <f t="shared" ref="AE21:AE26" si="101">AB21+AC21+AD21</f>
        <v>23846034</v>
      </c>
      <c r="AF21" s="197"/>
      <c r="AG21" s="198">
        <v>1473614</v>
      </c>
      <c r="AH21" s="197">
        <f t="shared" ref="AH21:AH26" si="102">AE21+AF21+AG21</f>
        <v>25319648</v>
      </c>
      <c r="AI21" s="197"/>
      <c r="AJ21" s="198">
        <v>13886</v>
      </c>
      <c r="AK21" s="197">
        <f t="shared" ref="AK21:AK26" si="103">AH21+AI21+AJ21</f>
        <v>25333534</v>
      </c>
      <c r="AL21" s="197"/>
      <c r="AM21" s="198">
        <v>90255</v>
      </c>
      <c r="AN21" s="197">
        <f t="shared" ref="AN21:AN26" si="104">AK21+AL21+AM21</f>
        <v>25423789</v>
      </c>
      <c r="AO21" s="197"/>
      <c r="AP21" s="198">
        <v>1947442</v>
      </c>
      <c r="AQ21" s="197">
        <f t="shared" ref="AQ21:AQ26" si="105">AN21+AO21+AP21</f>
        <v>27371231</v>
      </c>
      <c r="AR21" s="197"/>
      <c r="AS21" s="198">
        <v>1011522</v>
      </c>
      <c r="AT21" s="197">
        <f t="shared" ref="AT21:AT26" si="106">AQ21+AR21+AS21</f>
        <v>28382753</v>
      </c>
      <c r="AU21" s="197"/>
      <c r="AV21" s="198"/>
      <c r="AW21" s="197">
        <v>33610923</v>
      </c>
      <c r="AX21" s="197"/>
      <c r="AY21" s="198"/>
      <c r="AZ21" s="197">
        <f t="shared" ref="AZ21:AZ26" si="107">AW21+AX21+AY21</f>
        <v>33610923</v>
      </c>
      <c r="BA21" s="197"/>
      <c r="BB21" s="198"/>
      <c r="BC21" s="197">
        <f t="shared" ref="BC21:BC26" si="108">AZ21+BA21+BB21</f>
        <v>33610923</v>
      </c>
      <c r="BD21" s="197"/>
      <c r="BE21" s="198"/>
      <c r="BF21" s="197">
        <f t="shared" ref="BF21:BF26" si="109">BC21+BD21+BE21</f>
        <v>33610923</v>
      </c>
      <c r="BG21" s="197"/>
      <c r="BH21" s="198"/>
      <c r="BI21" s="197">
        <f t="shared" ref="BI21:BI26" si="110">BF21+BG21+BH21</f>
        <v>33610923</v>
      </c>
      <c r="BJ21" s="197"/>
      <c r="BK21" s="198"/>
      <c r="BL21" s="197">
        <f t="shared" ref="BL21:BL26" si="111">BI21+BJ21+BK21</f>
        <v>33610923</v>
      </c>
      <c r="BM21" s="197"/>
      <c r="BN21" s="198"/>
      <c r="BO21" s="197">
        <f t="shared" ref="BO21:BO26" si="112">BL21+BM21+BN21</f>
        <v>33610923</v>
      </c>
      <c r="BP21" s="197"/>
      <c r="BQ21" s="198"/>
      <c r="BR21" s="197">
        <f t="shared" ref="BR21:BR26" si="113">BO21+BP21+BQ21</f>
        <v>33610923</v>
      </c>
      <c r="BS21" s="197"/>
      <c r="BT21" s="198"/>
      <c r="BU21" s="197">
        <f t="shared" ref="BU21:BU26" si="114">BR21+BS21+BT21</f>
        <v>33610923</v>
      </c>
      <c r="BV21" s="197"/>
      <c r="BW21" s="198"/>
      <c r="BX21" s="197">
        <f t="shared" ref="BX21:BX26" si="115">BU21+BV21+BW21</f>
        <v>33610923</v>
      </c>
      <c r="BY21" s="197"/>
      <c r="BZ21" s="198"/>
      <c r="CA21" s="197">
        <f t="shared" ref="CA21:CA26" si="116">BX21+BY21+BZ21</f>
        <v>33610923</v>
      </c>
      <c r="CB21" s="197"/>
      <c r="CC21" s="198"/>
      <c r="CD21" s="197">
        <f t="shared" ref="CD21:CD26" si="117">CA21+CB21+CC21</f>
        <v>33610923</v>
      </c>
      <c r="CE21" s="197"/>
      <c r="CF21" s="198">
        <v>238966</v>
      </c>
      <c r="CG21" s="197">
        <f t="shared" ref="CG21:CG26" si="118">CD21+CE21+CF21</f>
        <v>33849889</v>
      </c>
      <c r="CH21" s="197"/>
      <c r="CI21" s="198"/>
      <c r="CJ21" s="249">
        <v>34755581</v>
      </c>
      <c r="CK21" s="197"/>
      <c r="CL21" s="198">
        <v>279</v>
      </c>
      <c r="CM21" s="197">
        <f t="shared" ref="CM21:CM26" si="119">CJ21+CK21+CL21</f>
        <v>34755860</v>
      </c>
      <c r="CN21" s="197">
        <v>-1550</v>
      </c>
      <c r="CO21" s="198"/>
      <c r="CP21" s="197">
        <f t="shared" ref="CP21:CP26" si="120">CM21+CN21+CO21</f>
        <v>34754310</v>
      </c>
      <c r="CQ21" s="197">
        <v>-26</v>
      </c>
      <c r="CR21" s="198"/>
      <c r="CS21" s="197">
        <f t="shared" ref="CS21:CS26" si="121">CP21+CQ21+CR21</f>
        <v>34754284</v>
      </c>
      <c r="CT21" s="197">
        <v>-6262</v>
      </c>
      <c r="CU21" s="198"/>
      <c r="CV21" s="197">
        <f t="shared" ref="CV21:CV26" si="122">CS21+CT21+CU21</f>
        <v>34748022</v>
      </c>
      <c r="CW21" s="197">
        <v>-143</v>
      </c>
      <c r="CX21" s="198"/>
      <c r="CY21" s="197">
        <f t="shared" ref="CY21:CY26" si="123">CV21+CW21+CX21</f>
        <v>34747879</v>
      </c>
      <c r="CZ21" s="197"/>
      <c r="DA21" s="198">
        <v>94599</v>
      </c>
      <c r="DB21" s="197">
        <f t="shared" ref="DB21:DB26" si="124">CY21+CZ21+DA21</f>
        <v>34842478</v>
      </c>
    </row>
    <row r="22" spans="1:106" ht="60.75">
      <c r="A22" s="158"/>
      <c r="B22" s="152">
        <v>101</v>
      </c>
      <c r="C22" s="173" t="s">
        <v>219</v>
      </c>
      <c r="D22" s="197">
        <v>15539152</v>
      </c>
      <c r="E22" s="197"/>
      <c r="F22" s="198"/>
      <c r="G22" s="197">
        <f t="shared" si="93"/>
        <v>15539152</v>
      </c>
      <c r="H22" s="197"/>
      <c r="I22" s="198"/>
      <c r="J22" s="197">
        <f t="shared" si="94"/>
        <v>15539152</v>
      </c>
      <c r="K22" s="197"/>
      <c r="L22" s="198"/>
      <c r="M22" s="197">
        <f t="shared" si="95"/>
        <v>15539152</v>
      </c>
      <c r="N22" s="197"/>
      <c r="O22" s="198"/>
      <c r="P22" s="197">
        <f t="shared" si="96"/>
        <v>15539152</v>
      </c>
      <c r="Q22" s="197"/>
      <c r="R22" s="198"/>
      <c r="S22" s="197">
        <f t="shared" si="97"/>
        <v>15539152</v>
      </c>
      <c r="T22" s="197"/>
      <c r="U22" s="198"/>
      <c r="V22" s="197">
        <f t="shared" si="98"/>
        <v>15539152</v>
      </c>
      <c r="W22" s="197"/>
      <c r="X22" s="198"/>
      <c r="Y22" s="197">
        <f t="shared" si="99"/>
        <v>15539152</v>
      </c>
      <c r="Z22" s="197"/>
      <c r="AA22" s="198">
        <v>10000</v>
      </c>
      <c r="AB22" s="197">
        <f t="shared" si="100"/>
        <v>15549152</v>
      </c>
      <c r="AC22" s="197"/>
      <c r="AD22" s="198"/>
      <c r="AE22" s="197">
        <f t="shared" si="101"/>
        <v>15549152</v>
      </c>
      <c r="AF22" s="197">
        <v>-749027</v>
      </c>
      <c r="AG22" s="198"/>
      <c r="AH22" s="197">
        <f t="shared" si="102"/>
        <v>14800125</v>
      </c>
      <c r="AI22" s="197"/>
      <c r="AJ22" s="198"/>
      <c r="AK22" s="197">
        <f t="shared" si="103"/>
        <v>14800125</v>
      </c>
      <c r="AL22" s="197"/>
      <c r="AM22" s="198"/>
      <c r="AN22" s="197">
        <f t="shared" si="104"/>
        <v>14800125</v>
      </c>
      <c r="AO22" s="197">
        <v>-727946</v>
      </c>
      <c r="AP22" s="198"/>
      <c r="AQ22" s="197">
        <f t="shared" si="105"/>
        <v>14072179</v>
      </c>
      <c r="AR22" s="197">
        <v>-364401</v>
      </c>
      <c r="AS22" s="198"/>
      <c r="AT22" s="197">
        <f t="shared" si="106"/>
        <v>13707778</v>
      </c>
      <c r="AU22" s="197">
        <v>-112956</v>
      </c>
      <c r="AV22" s="198"/>
      <c r="AW22" s="197">
        <v>14086998</v>
      </c>
      <c r="AX22" s="197"/>
      <c r="AY22" s="198"/>
      <c r="AZ22" s="197">
        <f t="shared" si="107"/>
        <v>14086998</v>
      </c>
      <c r="BA22" s="197"/>
      <c r="BB22" s="198"/>
      <c r="BC22" s="197">
        <f t="shared" si="108"/>
        <v>14086998</v>
      </c>
      <c r="BD22" s="197"/>
      <c r="BE22" s="198"/>
      <c r="BF22" s="197">
        <f t="shared" si="109"/>
        <v>14086998</v>
      </c>
      <c r="BG22" s="197"/>
      <c r="BH22" s="198"/>
      <c r="BI22" s="197">
        <f t="shared" si="110"/>
        <v>14086998</v>
      </c>
      <c r="BJ22" s="197"/>
      <c r="BK22" s="198"/>
      <c r="BL22" s="197">
        <f t="shared" si="111"/>
        <v>14086998</v>
      </c>
      <c r="BM22" s="197"/>
      <c r="BN22" s="198"/>
      <c r="BO22" s="197">
        <f t="shared" si="112"/>
        <v>14086998</v>
      </c>
      <c r="BP22" s="197"/>
      <c r="BQ22" s="198"/>
      <c r="BR22" s="197">
        <f t="shared" si="113"/>
        <v>14086998</v>
      </c>
      <c r="BS22" s="197"/>
      <c r="BT22" s="198">
        <v>3994271</v>
      </c>
      <c r="BU22" s="197">
        <f t="shared" si="114"/>
        <v>18081269</v>
      </c>
      <c r="BV22" s="197"/>
      <c r="BW22" s="198"/>
      <c r="BX22" s="197">
        <f t="shared" si="115"/>
        <v>18081269</v>
      </c>
      <c r="BY22" s="197"/>
      <c r="BZ22" s="198"/>
      <c r="CA22" s="197">
        <f t="shared" si="116"/>
        <v>18081269</v>
      </c>
      <c r="CB22" s="197">
        <v>-1069921</v>
      </c>
      <c r="CC22" s="198"/>
      <c r="CD22" s="197">
        <f t="shared" si="117"/>
        <v>17011348</v>
      </c>
      <c r="CE22" s="197">
        <v>-101443</v>
      </c>
      <c r="CF22" s="198"/>
      <c r="CG22" s="197">
        <f t="shared" si="118"/>
        <v>16909905</v>
      </c>
      <c r="CH22" s="197">
        <v>-510778</v>
      </c>
      <c r="CI22" s="198"/>
      <c r="CJ22" s="249">
        <v>24745191</v>
      </c>
      <c r="CK22" s="197"/>
      <c r="CL22" s="198"/>
      <c r="CM22" s="197">
        <f t="shared" si="119"/>
        <v>24745191</v>
      </c>
      <c r="CN22" s="197"/>
      <c r="CO22" s="198"/>
      <c r="CP22" s="197">
        <f t="shared" si="120"/>
        <v>24745191</v>
      </c>
      <c r="CQ22" s="197"/>
      <c r="CR22" s="198"/>
      <c r="CS22" s="197">
        <f t="shared" si="121"/>
        <v>24745191</v>
      </c>
      <c r="CT22" s="197">
        <v>-6029</v>
      </c>
      <c r="CU22" s="198"/>
      <c r="CV22" s="197">
        <f t="shared" si="122"/>
        <v>24739162</v>
      </c>
      <c r="CW22" s="197"/>
      <c r="CX22" s="198"/>
      <c r="CY22" s="197">
        <f t="shared" si="123"/>
        <v>24739162</v>
      </c>
      <c r="CZ22" s="197"/>
      <c r="DA22" s="198"/>
      <c r="DB22" s="197">
        <f t="shared" si="124"/>
        <v>24739162</v>
      </c>
    </row>
    <row r="23" spans="1:106" ht="40.5">
      <c r="A23" s="158"/>
      <c r="B23" s="152">
        <v>102</v>
      </c>
      <c r="C23" s="173" t="s">
        <v>220</v>
      </c>
      <c r="D23" s="197">
        <v>1838371</v>
      </c>
      <c r="E23" s="197"/>
      <c r="F23" s="198"/>
      <c r="G23" s="197">
        <f t="shared" si="93"/>
        <v>1838371</v>
      </c>
      <c r="H23" s="197"/>
      <c r="I23" s="198"/>
      <c r="J23" s="197">
        <f t="shared" si="94"/>
        <v>1838371</v>
      </c>
      <c r="K23" s="197"/>
      <c r="L23" s="198"/>
      <c r="M23" s="197">
        <f t="shared" si="95"/>
        <v>1838371</v>
      </c>
      <c r="N23" s="197"/>
      <c r="O23" s="198">
        <v>11000</v>
      </c>
      <c r="P23" s="197">
        <f t="shared" si="96"/>
        <v>1849371</v>
      </c>
      <c r="Q23" s="197"/>
      <c r="R23" s="198"/>
      <c r="S23" s="197">
        <f t="shared" si="97"/>
        <v>1849371</v>
      </c>
      <c r="T23" s="197"/>
      <c r="U23" s="198"/>
      <c r="V23" s="197">
        <f t="shared" si="98"/>
        <v>1849371</v>
      </c>
      <c r="W23" s="197"/>
      <c r="X23" s="198"/>
      <c r="Y23" s="197">
        <f t="shared" si="99"/>
        <v>1849371</v>
      </c>
      <c r="Z23" s="197"/>
      <c r="AA23" s="198"/>
      <c r="AB23" s="197">
        <f t="shared" si="100"/>
        <v>1849371</v>
      </c>
      <c r="AC23" s="197"/>
      <c r="AD23" s="198"/>
      <c r="AE23" s="197">
        <f t="shared" si="101"/>
        <v>1849371</v>
      </c>
      <c r="AF23" s="197"/>
      <c r="AG23" s="198"/>
      <c r="AH23" s="197">
        <f t="shared" si="102"/>
        <v>1849371</v>
      </c>
      <c r="AI23" s="197"/>
      <c r="AJ23" s="198"/>
      <c r="AK23" s="197">
        <f t="shared" si="103"/>
        <v>1849371</v>
      </c>
      <c r="AL23" s="197"/>
      <c r="AM23" s="198"/>
      <c r="AN23" s="197">
        <f t="shared" si="104"/>
        <v>1849371</v>
      </c>
      <c r="AO23" s="197">
        <v>-3520</v>
      </c>
      <c r="AP23" s="198"/>
      <c r="AQ23" s="197">
        <f t="shared" si="105"/>
        <v>1845851</v>
      </c>
      <c r="AR23" s="197"/>
      <c r="AS23" s="198"/>
      <c r="AT23" s="197">
        <f t="shared" si="106"/>
        <v>1845851</v>
      </c>
      <c r="AU23" s="197"/>
      <c r="AV23" s="198"/>
      <c r="AW23" s="197">
        <v>2328761</v>
      </c>
      <c r="AX23" s="197"/>
      <c r="AY23" s="198"/>
      <c r="AZ23" s="197">
        <f t="shared" si="107"/>
        <v>2328761</v>
      </c>
      <c r="BA23" s="197"/>
      <c r="BB23" s="198"/>
      <c r="BC23" s="197">
        <f t="shared" si="108"/>
        <v>2328761</v>
      </c>
      <c r="BD23" s="197"/>
      <c r="BE23" s="198"/>
      <c r="BF23" s="197">
        <f t="shared" si="109"/>
        <v>2328761</v>
      </c>
      <c r="BG23" s="197"/>
      <c r="BH23" s="198"/>
      <c r="BI23" s="197">
        <f t="shared" si="110"/>
        <v>2328761</v>
      </c>
      <c r="BJ23" s="197"/>
      <c r="BK23" s="198"/>
      <c r="BL23" s="197">
        <f t="shared" si="111"/>
        <v>2328761</v>
      </c>
      <c r="BM23" s="197"/>
      <c r="BN23" s="198"/>
      <c r="BO23" s="197">
        <f t="shared" si="112"/>
        <v>2328761</v>
      </c>
      <c r="BP23" s="197"/>
      <c r="BQ23" s="198"/>
      <c r="BR23" s="197">
        <f t="shared" si="113"/>
        <v>2328761</v>
      </c>
      <c r="BS23" s="197"/>
      <c r="BT23" s="198"/>
      <c r="BU23" s="197">
        <f t="shared" si="114"/>
        <v>2328761</v>
      </c>
      <c r="BV23" s="197"/>
      <c r="BW23" s="198"/>
      <c r="BX23" s="197">
        <f t="shared" si="115"/>
        <v>2328761</v>
      </c>
      <c r="BY23" s="197"/>
      <c r="BZ23" s="198"/>
      <c r="CA23" s="197">
        <f t="shared" si="116"/>
        <v>2328761</v>
      </c>
      <c r="CB23" s="197"/>
      <c r="CC23" s="198"/>
      <c r="CD23" s="197">
        <f t="shared" si="117"/>
        <v>2328761</v>
      </c>
      <c r="CE23" s="197">
        <v>-137523</v>
      </c>
      <c r="CF23" s="198"/>
      <c r="CG23" s="197">
        <f t="shared" si="118"/>
        <v>2191238</v>
      </c>
      <c r="CH23" s="197"/>
      <c r="CI23" s="198"/>
      <c r="CJ23" s="249">
        <v>2765769</v>
      </c>
      <c r="CK23" s="197"/>
      <c r="CL23" s="198"/>
      <c r="CM23" s="197">
        <f t="shared" si="119"/>
        <v>2765769</v>
      </c>
      <c r="CN23" s="197"/>
      <c r="CO23" s="198"/>
      <c r="CP23" s="197">
        <f t="shared" si="120"/>
        <v>2765769</v>
      </c>
      <c r="CQ23" s="197"/>
      <c r="CR23" s="198"/>
      <c r="CS23" s="197">
        <f t="shared" si="121"/>
        <v>2765769</v>
      </c>
      <c r="CT23" s="197">
        <v>-9130</v>
      </c>
      <c r="CU23" s="198"/>
      <c r="CV23" s="197">
        <f t="shared" si="122"/>
        <v>2756639</v>
      </c>
      <c r="CW23" s="197"/>
      <c r="CX23" s="198"/>
      <c r="CY23" s="197">
        <f t="shared" si="123"/>
        <v>2756639</v>
      </c>
      <c r="CZ23" s="197"/>
      <c r="DA23" s="198">
        <v>432685</v>
      </c>
      <c r="DB23" s="197">
        <f t="shared" si="124"/>
        <v>3189324</v>
      </c>
    </row>
    <row r="24" spans="1:106" ht="60.75">
      <c r="A24" s="158"/>
      <c r="B24" s="152">
        <v>111</v>
      </c>
      <c r="C24" s="173" t="s">
        <v>221</v>
      </c>
      <c r="D24" s="197">
        <v>5400029</v>
      </c>
      <c r="E24" s="197"/>
      <c r="F24" s="198"/>
      <c r="G24" s="197">
        <f t="shared" si="93"/>
        <v>5400029</v>
      </c>
      <c r="H24" s="197"/>
      <c r="I24" s="198"/>
      <c r="J24" s="197">
        <f t="shared" si="94"/>
        <v>5400029</v>
      </c>
      <c r="K24" s="197"/>
      <c r="L24" s="198"/>
      <c r="M24" s="197">
        <f t="shared" si="95"/>
        <v>5400029</v>
      </c>
      <c r="N24" s="197">
        <v>-51015</v>
      </c>
      <c r="O24" s="198"/>
      <c r="P24" s="197">
        <f t="shared" si="96"/>
        <v>5349014</v>
      </c>
      <c r="Q24" s="197">
        <v>-1000</v>
      </c>
      <c r="R24" s="198"/>
      <c r="S24" s="197">
        <f t="shared" si="97"/>
        <v>5348014</v>
      </c>
      <c r="T24" s="197">
        <v>-44078</v>
      </c>
      <c r="U24" s="198"/>
      <c r="V24" s="197">
        <f t="shared" si="98"/>
        <v>5303936</v>
      </c>
      <c r="W24" s="197">
        <v>-269548</v>
      </c>
      <c r="X24" s="198"/>
      <c r="Y24" s="197">
        <f t="shared" si="99"/>
        <v>5034388</v>
      </c>
      <c r="Z24" s="197">
        <v>-20453</v>
      </c>
      <c r="AA24" s="198"/>
      <c r="AB24" s="197">
        <f t="shared" si="100"/>
        <v>5013935</v>
      </c>
      <c r="AC24" s="197">
        <v>-10932</v>
      </c>
      <c r="AD24" s="198"/>
      <c r="AE24" s="197">
        <f t="shared" si="101"/>
        <v>5003003</v>
      </c>
      <c r="AF24" s="197"/>
      <c r="AG24" s="198"/>
      <c r="AH24" s="197">
        <f t="shared" si="102"/>
        <v>5003003</v>
      </c>
      <c r="AI24" s="197">
        <v>-13886</v>
      </c>
      <c r="AJ24" s="198"/>
      <c r="AK24" s="197">
        <f t="shared" si="103"/>
        <v>4989117</v>
      </c>
      <c r="AL24" s="197">
        <v>-90255</v>
      </c>
      <c r="AM24" s="198"/>
      <c r="AN24" s="197">
        <f t="shared" si="104"/>
        <v>4898862</v>
      </c>
      <c r="AO24" s="197">
        <v>-137137</v>
      </c>
      <c r="AP24" s="198"/>
      <c r="AQ24" s="197">
        <f t="shared" si="105"/>
        <v>4761725</v>
      </c>
      <c r="AR24" s="197">
        <v>-253915</v>
      </c>
      <c r="AS24" s="198"/>
      <c r="AT24" s="197">
        <f t="shared" si="106"/>
        <v>4507810</v>
      </c>
      <c r="AU24" s="197"/>
      <c r="AV24" s="198"/>
      <c r="AW24" s="197">
        <v>3124050</v>
      </c>
      <c r="AX24" s="197"/>
      <c r="AY24" s="198"/>
      <c r="AZ24" s="197">
        <f t="shared" si="107"/>
        <v>3124050</v>
      </c>
      <c r="BA24" s="197"/>
      <c r="BB24" s="198"/>
      <c r="BC24" s="197">
        <f t="shared" si="108"/>
        <v>3124050</v>
      </c>
      <c r="BD24" s="197"/>
      <c r="BE24" s="198"/>
      <c r="BF24" s="197">
        <f t="shared" si="109"/>
        <v>3124050</v>
      </c>
      <c r="BG24" s="197"/>
      <c r="BH24" s="198"/>
      <c r="BI24" s="197">
        <f t="shared" si="110"/>
        <v>3124050</v>
      </c>
      <c r="BJ24" s="197"/>
      <c r="BK24" s="198"/>
      <c r="BL24" s="197">
        <f t="shared" si="111"/>
        <v>3124050</v>
      </c>
      <c r="BM24" s="197"/>
      <c r="BN24" s="198"/>
      <c r="BO24" s="197">
        <f t="shared" si="112"/>
        <v>3124050</v>
      </c>
      <c r="BP24" s="197"/>
      <c r="BQ24" s="198"/>
      <c r="BR24" s="197">
        <f t="shared" si="113"/>
        <v>3124050</v>
      </c>
      <c r="BS24" s="197"/>
      <c r="BT24" s="198"/>
      <c r="BU24" s="197">
        <f t="shared" si="114"/>
        <v>3124050</v>
      </c>
      <c r="BV24" s="197"/>
      <c r="BW24" s="198"/>
      <c r="BX24" s="197">
        <f t="shared" si="115"/>
        <v>3124050</v>
      </c>
      <c r="BY24" s="197"/>
      <c r="BZ24" s="198"/>
      <c r="CA24" s="197">
        <f t="shared" si="116"/>
        <v>3124050</v>
      </c>
      <c r="CB24" s="197"/>
      <c r="CC24" s="198"/>
      <c r="CD24" s="197">
        <f t="shared" si="117"/>
        <v>3124050</v>
      </c>
      <c r="CE24" s="197"/>
      <c r="CF24" s="198"/>
      <c r="CG24" s="197">
        <f t="shared" si="118"/>
        <v>3124050</v>
      </c>
      <c r="CH24" s="197"/>
      <c r="CI24" s="198"/>
      <c r="CJ24" s="249">
        <v>2209318</v>
      </c>
      <c r="CK24" s="197">
        <v>-279</v>
      </c>
      <c r="CL24" s="198"/>
      <c r="CM24" s="197">
        <f t="shared" si="119"/>
        <v>2209039</v>
      </c>
      <c r="CN24" s="197"/>
      <c r="CO24" s="198">
        <v>1550</v>
      </c>
      <c r="CP24" s="197">
        <f t="shared" si="120"/>
        <v>2210589</v>
      </c>
      <c r="CQ24" s="197"/>
      <c r="CR24" s="198">
        <v>26</v>
      </c>
      <c r="CS24" s="197">
        <f t="shared" si="121"/>
        <v>2210615</v>
      </c>
      <c r="CT24" s="197"/>
      <c r="CU24" s="198">
        <v>21421</v>
      </c>
      <c r="CV24" s="197">
        <f t="shared" si="122"/>
        <v>2232036</v>
      </c>
      <c r="CW24" s="197"/>
      <c r="CX24" s="198">
        <v>143</v>
      </c>
      <c r="CY24" s="197">
        <f t="shared" si="123"/>
        <v>2232179</v>
      </c>
      <c r="CZ24" s="197"/>
      <c r="DA24" s="198"/>
      <c r="DB24" s="197">
        <f t="shared" si="124"/>
        <v>2232179</v>
      </c>
    </row>
    <row r="25" spans="1:106" ht="60.75" hidden="1">
      <c r="A25" s="158"/>
      <c r="B25" s="152">
        <v>112</v>
      </c>
      <c r="C25" s="173" t="s">
        <v>198</v>
      </c>
      <c r="D25" s="197">
        <v>0</v>
      </c>
      <c r="E25" s="197"/>
      <c r="F25" s="198"/>
      <c r="G25" s="197">
        <f t="shared" si="93"/>
        <v>0</v>
      </c>
      <c r="H25" s="197"/>
      <c r="I25" s="198"/>
      <c r="J25" s="197">
        <f t="shared" si="94"/>
        <v>0</v>
      </c>
      <c r="K25" s="197"/>
      <c r="L25" s="198"/>
      <c r="M25" s="197">
        <f t="shared" si="95"/>
        <v>0</v>
      </c>
      <c r="N25" s="197"/>
      <c r="O25" s="198"/>
      <c r="P25" s="197">
        <f t="shared" si="96"/>
        <v>0</v>
      </c>
      <c r="Q25" s="197"/>
      <c r="R25" s="198"/>
      <c r="S25" s="197">
        <f t="shared" si="97"/>
        <v>0</v>
      </c>
      <c r="T25" s="197"/>
      <c r="U25" s="198"/>
      <c r="V25" s="197">
        <f t="shared" si="98"/>
        <v>0</v>
      </c>
      <c r="W25" s="197"/>
      <c r="X25" s="198"/>
      <c r="Y25" s="197">
        <f t="shared" si="99"/>
        <v>0</v>
      </c>
      <c r="Z25" s="197"/>
      <c r="AA25" s="198"/>
      <c r="AB25" s="197">
        <f t="shared" si="100"/>
        <v>0</v>
      </c>
      <c r="AC25" s="197"/>
      <c r="AD25" s="198"/>
      <c r="AE25" s="197">
        <f t="shared" si="101"/>
        <v>0</v>
      </c>
      <c r="AF25" s="197"/>
      <c r="AG25" s="198"/>
      <c r="AH25" s="197">
        <f t="shared" si="102"/>
        <v>0</v>
      </c>
      <c r="AI25" s="197"/>
      <c r="AJ25" s="198"/>
      <c r="AK25" s="197">
        <f t="shared" si="103"/>
        <v>0</v>
      </c>
      <c r="AL25" s="197"/>
      <c r="AM25" s="198"/>
      <c r="AN25" s="197">
        <f t="shared" si="104"/>
        <v>0</v>
      </c>
      <c r="AO25" s="197"/>
      <c r="AP25" s="198"/>
      <c r="AQ25" s="197">
        <f t="shared" si="105"/>
        <v>0</v>
      </c>
      <c r="AR25" s="197"/>
      <c r="AS25" s="198"/>
      <c r="AT25" s="197">
        <f t="shared" si="106"/>
        <v>0</v>
      </c>
      <c r="AU25" s="197"/>
      <c r="AV25" s="198"/>
      <c r="AW25" s="197">
        <f t="shared" ref="AW25:AW26" si="125">AT25+AU25+AV25</f>
        <v>0</v>
      </c>
      <c r="AX25" s="197"/>
      <c r="AY25" s="198"/>
      <c r="AZ25" s="197">
        <f t="shared" si="107"/>
        <v>0</v>
      </c>
      <c r="BA25" s="197"/>
      <c r="BB25" s="198"/>
      <c r="BC25" s="197">
        <f t="shared" si="108"/>
        <v>0</v>
      </c>
      <c r="BD25" s="197"/>
      <c r="BE25" s="198"/>
      <c r="BF25" s="197">
        <f t="shared" si="109"/>
        <v>0</v>
      </c>
      <c r="BG25" s="197"/>
      <c r="BH25" s="198"/>
      <c r="BI25" s="197">
        <f t="shared" si="110"/>
        <v>0</v>
      </c>
      <c r="BJ25" s="197"/>
      <c r="BK25" s="198"/>
      <c r="BL25" s="197">
        <f t="shared" si="111"/>
        <v>0</v>
      </c>
      <c r="BM25" s="197"/>
      <c r="BN25" s="198"/>
      <c r="BO25" s="197">
        <f t="shared" si="112"/>
        <v>0</v>
      </c>
      <c r="BP25" s="197"/>
      <c r="BQ25" s="198"/>
      <c r="BR25" s="197">
        <f t="shared" si="113"/>
        <v>0</v>
      </c>
      <c r="BS25" s="197"/>
      <c r="BT25" s="198"/>
      <c r="BU25" s="197">
        <f t="shared" si="114"/>
        <v>0</v>
      </c>
      <c r="BV25" s="197"/>
      <c r="BW25" s="198"/>
      <c r="BX25" s="197">
        <f t="shared" si="115"/>
        <v>0</v>
      </c>
      <c r="BY25" s="197"/>
      <c r="BZ25" s="198"/>
      <c r="CA25" s="197">
        <f t="shared" si="116"/>
        <v>0</v>
      </c>
      <c r="CB25" s="197"/>
      <c r="CC25" s="198"/>
      <c r="CD25" s="197">
        <f t="shared" si="117"/>
        <v>0</v>
      </c>
      <c r="CE25" s="197"/>
      <c r="CF25" s="198"/>
      <c r="CG25" s="197">
        <f t="shared" si="118"/>
        <v>0</v>
      </c>
      <c r="CH25" s="197"/>
      <c r="CI25" s="198"/>
      <c r="CJ25" s="197">
        <f t="shared" ref="CJ25:CJ26" si="126">CG25+CH25+CI25</f>
        <v>0</v>
      </c>
      <c r="CK25" s="197"/>
      <c r="CL25" s="198"/>
      <c r="CM25" s="197">
        <f t="shared" si="119"/>
        <v>0</v>
      </c>
      <c r="CN25" s="197"/>
      <c r="CO25" s="198"/>
      <c r="CP25" s="197">
        <f t="shared" si="120"/>
        <v>0</v>
      </c>
      <c r="CQ25" s="197"/>
      <c r="CR25" s="198"/>
      <c r="CS25" s="197">
        <f t="shared" si="121"/>
        <v>0</v>
      </c>
      <c r="CT25" s="197"/>
      <c r="CU25" s="198"/>
      <c r="CV25" s="197">
        <f t="shared" si="122"/>
        <v>0</v>
      </c>
      <c r="CW25" s="197"/>
      <c r="CX25" s="198"/>
      <c r="CY25" s="197">
        <f t="shared" si="123"/>
        <v>0</v>
      </c>
      <c r="CZ25" s="197"/>
      <c r="DA25" s="198"/>
      <c r="DB25" s="197">
        <f t="shared" si="124"/>
        <v>0</v>
      </c>
    </row>
    <row r="26" spans="1:106" ht="81" hidden="1">
      <c r="A26" s="158"/>
      <c r="B26" s="152">
        <v>114</v>
      </c>
      <c r="C26" s="173" t="s">
        <v>197</v>
      </c>
      <c r="D26" s="197">
        <v>0</v>
      </c>
      <c r="E26" s="197"/>
      <c r="F26" s="198"/>
      <c r="G26" s="197">
        <f t="shared" si="93"/>
        <v>0</v>
      </c>
      <c r="H26" s="197"/>
      <c r="I26" s="198"/>
      <c r="J26" s="197">
        <f t="shared" si="94"/>
        <v>0</v>
      </c>
      <c r="K26" s="197"/>
      <c r="L26" s="198"/>
      <c r="M26" s="197">
        <f t="shared" si="95"/>
        <v>0</v>
      </c>
      <c r="N26" s="197"/>
      <c r="O26" s="198"/>
      <c r="P26" s="197">
        <f t="shared" si="96"/>
        <v>0</v>
      </c>
      <c r="Q26" s="197"/>
      <c r="R26" s="198"/>
      <c r="S26" s="197">
        <f t="shared" si="97"/>
        <v>0</v>
      </c>
      <c r="T26" s="197"/>
      <c r="U26" s="198"/>
      <c r="V26" s="197">
        <f t="shared" si="98"/>
        <v>0</v>
      </c>
      <c r="W26" s="197"/>
      <c r="X26" s="198"/>
      <c r="Y26" s="197">
        <f t="shared" si="99"/>
        <v>0</v>
      </c>
      <c r="Z26" s="197"/>
      <c r="AA26" s="198"/>
      <c r="AB26" s="197">
        <f t="shared" si="100"/>
        <v>0</v>
      </c>
      <c r="AC26" s="197"/>
      <c r="AD26" s="198"/>
      <c r="AE26" s="197">
        <f t="shared" si="101"/>
        <v>0</v>
      </c>
      <c r="AF26" s="197"/>
      <c r="AG26" s="198"/>
      <c r="AH26" s="197">
        <f t="shared" si="102"/>
        <v>0</v>
      </c>
      <c r="AI26" s="197"/>
      <c r="AJ26" s="198"/>
      <c r="AK26" s="197">
        <f t="shared" si="103"/>
        <v>0</v>
      </c>
      <c r="AL26" s="197"/>
      <c r="AM26" s="198"/>
      <c r="AN26" s="197">
        <f t="shared" si="104"/>
        <v>0</v>
      </c>
      <c r="AO26" s="197"/>
      <c r="AP26" s="198"/>
      <c r="AQ26" s="197">
        <f t="shared" si="105"/>
        <v>0</v>
      </c>
      <c r="AR26" s="197"/>
      <c r="AS26" s="198"/>
      <c r="AT26" s="197">
        <f t="shared" si="106"/>
        <v>0</v>
      </c>
      <c r="AU26" s="197"/>
      <c r="AV26" s="198"/>
      <c r="AW26" s="197">
        <f t="shared" si="125"/>
        <v>0</v>
      </c>
      <c r="AX26" s="197"/>
      <c r="AY26" s="198"/>
      <c r="AZ26" s="197">
        <f t="shared" si="107"/>
        <v>0</v>
      </c>
      <c r="BA26" s="197"/>
      <c r="BB26" s="198"/>
      <c r="BC26" s="197">
        <f t="shared" si="108"/>
        <v>0</v>
      </c>
      <c r="BD26" s="197"/>
      <c r="BE26" s="198"/>
      <c r="BF26" s="197">
        <f t="shared" si="109"/>
        <v>0</v>
      </c>
      <c r="BG26" s="197"/>
      <c r="BH26" s="198"/>
      <c r="BI26" s="197">
        <f t="shared" si="110"/>
        <v>0</v>
      </c>
      <c r="BJ26" s="197"/>
      <c r="BK26" s="198"/>
      <c r="BL26" s="197">
        <f t="shared" si="111"/>
        <v>0</v>
      </c>
      <c r="BM26" s="197"/>
      <c r="BN26" s="198"/>
      <c r="BO26" s="197">
        <f t="shared" si="112"/>
        <v>0</v>
      </c>
      <c r="BP26" s="197"/>
      <c r="BQ26" s="198"/>
      <c r="BR26" s="197">
        <f t="shared" si="113"/>
        <v>0</v>
      </c>
      <c r="BS26" s="197"/>
      <c r="BT26" s="198"/>
      <c r="BU26" s="197">
        <f t="shared" si="114"/>
        <v>0</v>
      </c>
      <c r="BV26" s="197"/>
      <c r="BW26" s="198"/>
      <c r="BX26" s="197">
        <f t="shared" si="115"/>
        <v>0</v>
      </c>
      <c r="BY26" s="197"/>
      <c r="BZ26" s="198"/>
      <c r="CA26" s="197">
        <f t="shared" si="116"/>
        <v>0</v>
      </c>
      <c r="CB26" s="197"/>
      <c r="CC26" s="198"/>
      <c r="CD26" s="197">
        <f t="shared" si="117"/>
        <v>0</v>
      </c>
      <c r="CE26" s="197"/>
      <c r="CF26" s="198"/>
      <c r="CG26" s="197">
        <f t="shared" si="118"/>
        <v>0</v>
      </c>
      <c r="CH26" s="197"/>
      <c r="CI26" s="198"/>
      <c r="CJ26" s="197">
        <f t="shared" si="126"/>
        <v>0</v>
      </c>
      <c r="CK26" s="197"/>
      <c r="CL26" s="198"/>
      <c r="CM26" s="197">
        <f t="shared" si="119"/>
        <v>0</v>
      </c>
      <c r="CN26" s="197"/>
      <c r="CO26" s="198"/>
      <c r="CP26" s="197">
        <f t="shared" si="120"/>
        <v>0</v>
      </c>
      <c r="CQ26" s="197"/>
      <c r="CR26" s="198"/>
      <c r="CS26" s="197">
        <f t="shared" si="121"/>
        <v>0</v>
      </c>
      <c r="CT26" s="197"/>
      <c r="CU26" s="198"/>
      <c r="CV26" s="197">
        <f t="shared" si="122"/>
        <v>0</v>
      </c>
      <c r="CW26" s="197"/>
      <c r="CX26" s="198"/>
      <c r="CY26" s="197">
        <f t="shared" si="123"/>
        <v>0</v>
      </c>
      <c r="CZ26" s="197"/>
      <c r="DA26" s="198"/>
      <c r="DB26" s="197">
        <f t="shared" si="124"/>
        <v>0</v>
      </c>
    </row>
    <row r="27" spans="1:106" ht="60.75">
      <c r="A27" s="186" t="s">
        <v>165</v>
      </c>
      <c r="B27" s="187"/>
      <c r="C27" s="188" t="s">
        <v>179</v>
      </c>
      <c r="D27" s="199">
        <v>542810</v>
      </c>
      <c r="E27" s="199">
        <v>0</v>
      </c>
      <c r="F27" s="200">
        <v>0</v>
      </c>
      <c r="G27" s="199">
        <f>D27+E27+F27</f>
        <v>542810</v>
      </c>
      <c r="H27" s="199">
        <v>0</v>
      </c>
      <c r="I27" s="200">
        <v>0</v>
      </c>
      <c r="J27" s="199">
        <f>G27+H27+I27</f>
        <v>542810</v>
      </c>
      <c r="K27" s="199">
        <v>0</v>
      </c>
      <c r="L27" s="200">
        <v>0</v>
      </c>
      <c r="M27" s="199">
        <f>J27+K27+L27</f>
        <v>542810</v>
      </c>
      <c r="N27" s="199">
        <v>0</v>
      </c>
      <c r="O27" s="200">
        <v>0</v>
      </c>
      <c r="P27" s="199">
        <f>M27+N27+O27</f>
        <v>542810</v>
      </c>
      <c r="Q27" s="199">
        <v>0</v>
      </c>
      <c r="R27" s="200">
        <v>0</v>
      </c>
      <c r="S27" s="199">
        <f>P27+Q27+R27</f>
        <v>542810</v>
      </c>
      <c r="T27" s="199">
        <v>0</v>
      </c>
      <c r="U27" s="200">
        <v>0</v>
      </c>
      <c r="V27" s="199">
        <f>S27+T27+U27</f>
        <v>542810</v>
      </c>
      <c r="W27" s="199">
        <v>0</v>
      </c>
      <c r="X27" s="200">
        <v>0</v>
      </c>
      <c r="Y27" s="199">
        <f>V27+W27+X27</f>
        <v>542810</v>
      </c>
      <c r="Z27" s="199">
        <v>0</v>
      </c>
      <c r="AA27" s="200">
        <v>0</v>
      </c>
      <c r="AB27" s="199">
        <f>Y27+Z27+AA27</f>
        <v>542810</v>
      </c>
      <c r="AC27" s="199">
        <v>0</v>
      </c>
      <c r="AD27" s="200">
        <v>0</v>
      </c>
      <c r="AE27" s="199">
        <f>AB27+AC27+AD27</f>
        <v>542810</v>
      </c>
      <c r="AF27" s="199">
        <v>0</v>
      </c>
      <c r="AG27" s="200">
        <v>0</v>
      </c>
      <c r="AH27" s="199">
        <f>AE27+AF27+AG27</f>
        <v>542810</v>
      </c>
      <c r="AI27" s="199">
        <v>0</v>
      </c>
      <c r="AJ27" s="200">
        <v>0</v>
      </c>
      <c r="AK27" s="199">
        <f>AH27+AI27+AJ27</f>
        <v>542810</v>
      </c>
      <c r="AL27" s="199">
        <v>0</v>
      </c>
      <c r="AM27" s="200">
        <v>0</v>
      </c>
      <c r="AN27" s="199">
        <f>AK27+AL27+AM27</f>
        <v>542810</v>
      </c>
      <c r="AO27" s="199">
        <v>0</v>
      </c>
      <c r="AP27" s="200">
        <v>0</v>
      </c>
      <c r="AQ27" s="199">
        <f>AN27+AO27+AP27</f>
        <v>542810</v>
      </c>
      <c r="AR27" s="199">
        <v>0</v>
      </c>
      <c r="AS27" s="200">
        <v>0</v>
      </c>
      <c r="AT27" s="199">
        <f>AQ27+AR27+AS27</f>
        <v>542810</v>
      </c>
      <c r="AU27" s="199">
        <v>0</v>
      </c>
      <c r="AV27" s="200">
        <v>0</v>
      </c>
      <c r="AW27" s="199">
        <f>SUM(AW28:AW29)</f>
        <v>389363</v>
      </c>
      <c r="AX27" s="199">
        <v>0</v>
      </c>
      <c r="AY27" s="200">
        <v>0</v>
      </c>
      <c r="AZ27" s="199">
        <f>AW27+AX27+AY27</f>
        <v>389363</v>
      </c>
      <c r="BA27" s="199">
        <v>0</v>
      </c>
      <c r="BB27" s="200">
        <v>0</v>
      </c>
      <c r="BC27" s="199">
        <f>AZ27+BA27+BB27</f>
        <v>389363</v>
      </c>
      <c r="BD27" s="199">
        <v>0</v>
      </c>
      <c r="BE27" s="200">
        <v>0</v>
      </c>
      <c r="BF27" s="199">
        <f>BC27+BD27+BE27</f>
        <v>389363</v>
      </c>
      <c r="BG27" s="199">
        <v>0</v>
      </c>
      <c r="BH27" s="200">
        <v>0</v>
      </c>
      <c r="BI27" s="199">
        <f>BF27+BG27+BH27</f>
        <v>389363</v>
      </c>
      <c r="BJ27" s="199">
        <v>0</v>
      </c>
      <c r="BK27" s="200">
        <v>0</v>
      </c>
      <c r="BL27" s="199">
        <f>BI27+BJ27+BK27</f>
        <v>389363</v>
      </c>
      <c r="BM27" s="199">
        <v>0</v>
      </c>
      <c r="BN27" s="200">
        <v>0</v>
      </c>
      <c r="BO27" s="199">
        <f>BL27+BM27+BN27</f>
        <v>389363</v>
      </c>
      <c r="BP27" s="199">
        <v>0</v>
      </c>
      <c r="BQ27" s="200">
        <v>0</v>
      </c>
      <c r="BR27" s="199">
        <f>BO27+BP27+BQ27</f>
        <v>389363</v>
      </c>
      <c r="BS27" s="199">
        <v>0</v>
      </c>
      <c r="BT27" s="200">
        <v>0</v>
      </c>
      <c r="BU27" s="199">
        <f>BR27+BS27+BT27</f>
        <v>389363</v>
      </c>
      <c r="BV27" s="199">
        <v>0</v>
      </c>
      <c r="BW27" s="200">
        <v>0</v>
      </c>
      <c r="BX27" s="199">
        <f>BU27+BV27+BW27</f>
        <v>389363</v>
      </c>
      <c r="BY27" s="199">
        <v>0</v>
      </c>
      <c r="BZ27" s="200">
        <v>0</v>
      </c>
      <c r="CA27" s="199">
        <f>BX27+BY27+BZ27</f>
        <v>389363</v>
      </c>
      <c r="CB27" s="199">
        <v>0</v>
      </c>
      <c r="CC27" s="200">
        <v>0</v>
      </c>
      <c r="CD27" s="199">
        <f>CA27+CB27+CC27</f>
        <v>389363</v>
      </c>
      <c r="CE27" s="199">
        <v>0</v>
      </c>
      <c r="CF27" s="200">
        <v>0</v>
      </c>
      <c r="CG27" s="199">
        <f>CD27+CE27+CF27</f>
        <v>389363</v>
      </c>
      <c r="CH27" s="199">
        <v>0</v>
      </c>
      <c r="CI27" s="200">
        <v>0</v>
      </c>
      <c r="CJ27" s="199">
        <f>SUM(CJ28:CJ29)</f>
        <v>209581</v>
      </c>
      <c r="CK27" s="199">
        <v>0</v>
      </c>
      <c r="CL27" s="200">
        <v>0</v>
      </c>
      <c r="CM27" s="199">
        <f>SUM(CM28:CM29)</f>
        <v>209581</v>
      </c>
      <c r="CN27" s="199">
        <v>0</v>
      </c>
      <c r="CO27" s="200">
        <v>0</v>
      </c>
      <c r="CP27" s="199">
        <f>SUM(CP28:CP29)</f>
        <v>209581</v>
      </c>
      <c r="CQ27" s="199">
        <v>0</v>
      </c>
      <c r="CR27" s="200">
        <v>0</v>
      </c>
      <c r="CS27" s="199">
        <f>SUM(CS28:CS29)</f>
        <v>209581</v>
      </c>
      <c r="CT27" s="199">
        <v>0</v>
      </c>
      <c r="CU27" s="200">
        <v>0</v>
      </c>
      <c r="CV27" s="199">
        <f>SUM(CV28:CV29)</f>
        <v>209581</v>
      </c>
      <c r="CW27" s="199">
        <v>0</v>
      </c>
      <c r="CX27" s="200">
        <v>0</v>
      </c>
      <c r="CY27" s="199">
        <f>SUM(CY28:CY29)</f>
        <v>209581</v>
      </c>
      <c r="CZ27" s="199">
        <v>0</v>
      </c>
      <c r="DA27" s="200">
        <v>0</v>
      </c>
      <c r="DB27" s="199">
        <f>SUM(DB28:DB29)</f>
        <v>209581</v>
      </c>
    </row>
    <row r="28" spans="1:106" ht="40.5">
      <c r="A28" s="150"/>
      <c r="B28" s="233"/>
      <c r="C28" s="234" t="s">
        <v>204</v>
      </c>
      <c r="D28" s="200"/>
      <c r="E28" s="199"/>
      <c r="F28" s="200"/>
      <c r="G28" s="199"/>
      <c r="H28" s="199"/>
      <c r="I28" s="200"/>
      <c r="J28" s="199"/>
      <c r="K28" s="199"/>
      <c r="L28" s="200"/>
      <c r="M28" s="199"/>
      <c r="N28" s="199"/>
      <c r="O28" s="200"/>
      <c r="P28" s="199"/>
      <c r="Q28" s="199"/>
      <c r="R28" s="200"/>
      <c r="S28" s="199"/>
      <c r="T28" s="199"/>
      <c r="U28" s="200"/>
      <c r="V28" s="199"/>
      <c r="W28" s="199"/>
      <c r="X28" s="200"/>
      <c r="Y28" s="199"/>
      <c r="Z28" s="199"/>
      <c r="AA28" s="200"/>
      <c r="AB28" s="199"/>
      <c r="AC28" s="199"/>
      <c r="AD28" s="200"/>
      <c r="AE28" s="199"/>
      <c r="AF28" s="199"/>
      <c r="AG28" s="200"/>
      <c r="AH28" s="199"/>
      <c r="AI28" s="199"/>
      <c r="AJ28" s="200"/>
      <c r="AK28" s="199"/>
      <c r="AL28" s="199"/>
      <c r="AM28" s="200"/>
      <c r="AN28" s="199"/>
      <c r="AO28" s="199"/>
      <c r="AP28" s="200"/>
      <c r="AQ28" s="199"/>
      <c r="AR28" s="199"/>
      <c r="AS28" s="200"/>
      <c r="AT28" s="199"/>
      <c r="AU28" s="199"/>
      <c r="AV28" s="200"/>
      <c r="AW28" s="235">
        <v>309253</v>
      </c>
      <c r="AX28" s="199"/>
      <c r="AY28" s="200"/>
      <c r="AZ28" s="199"/>
      <c r="BA28" s="199"/>
      <c r="BB28" s="200"/>
      <c r="BC28" s="199"/>
      <c r="BD28" s="199"/>
      <c r="BE28" s="200"/>
      <c r="BF28" s="199"/>
      <c r="BG28" s="199"/>
      <c r="BH28" s="200"/>
      <c r="BI28" s="199"/>
      <c r="BJ28" s="199"/>
      <c r="BK28" s="200"/>
      <c r="BL28" s="199"/>
      <c r="BM28" s="199"/>
      <c r="BN28" s="200"/>
      <c r="BO28" s="199"/>
      <c r="BP28" s="199"/>
      <c r="BQ28" s="200"/>
      <c r="BR28" s="199"/>
      <c r="BS28" s="199"/>
      <c r="BT28" s="200"/>
      <c r="BU28" s="199"/>
      <c r="BV28" s="199"/>
      <c r="BW28" s="200"/>
      <c r="BX28" s="199"/>
      <c r="BY28" s="199"/>
      <c r="BZ28" s="200"/>
      <c r="CA28" s="199"/>
      <c r="CB28" s="199"/>
      <c r="CC28" s="200"/>
      <c r="CD28" s="199"/>
      <c r="CE28" s="199"/>
      <c r="CF28" s="200"/>
      <c r="CG28" s="199"/>
      <c r="CH28" s="199"/>
      <c r="CI28" s="200"/>
      <c r="CJ28" s="235">
        <v>129581</v>
      </c>
      <c r="CK28" s="199"/>
      <c r="CL28" s="200"/>
      <c r="CM28" s="235">
        <f>CJ28+CK28+CL28</f>
        <v>129581</v>
      </c>
      <c r="CN28" s="199"/>
      <c r="CO28" s="200"/>
      <c r="CP28" s="235">
        <f>CM28+CN28+CO28</f>
        <v>129581</v>
      </c>
      <c r="CQ28" s="199"/>
      <c r="CR28" s="200"/>
      <c r="CS28" s="235">
        <f>CP28+CQ28+CR28</f>
        <v>129581</v>
      </c>
      <c r="CT28" s="199"/>
      <c r="CU28" s="200"/>
      <c r="CV28" s="235">
        <f>CS28+CT28+CU28</f>
        <v>129581</v>
      </c>
      <c r="CW28" s="199"/>
      <c r="CX28" s="200"/>
      <c r="CY28" s="235">
        <f>CV28+CW28+CX28</f>
        <v>129581</v>
      </c>
      <c r="CZ28" s="199"/>
      <c r="DA28" s="200"/>
      <c r="DB28" s="235">
        <f>CY28+CZ28+DA28</f>
        <v>129581</v>
      </c>
    </row>
    <row r="29" spans="1:106" ht="20.25">
      <c r="A29" s="150"/>
      <c r="B29" s="233"/>
      <c r="C29" s="234" t="s">
        <v>205</v>
      </c>
      <c r="D29" s="200"/>
      <c r="E29" s="199"/>
      <c r="F29" s="200"/>
      <c r="G29" s="199"/>
      <c r="H29" s="199"/>
      <c r="I29" s="200"/>
      <c r="J29" s="199"/>
      <c r="K29" s="199"/>
      <c r="L29" s="200"/>
      <c r="M29" s="199"/>
      <c r="N29" s="199"/>
      <c r="O29" s="200"/>
      <c r="P29" s="199"/>
      <c r="Q29" s="199"/>
      <c r="R29" s="200"/>
      <c r="S29" s="199"/>
      <c r="T29" s="199"/>
      <c r="U29" s="200"/>
      <c r="V29" s="199"/>
      <c r="W29" s="199"/>
      <c r="X29" s="200"/>
      <c r="Y29" s="199"/>
      <c r="Z29" s="199"/>
      <c r="AA29" s="200"/>
      <c r="AB29" s="199"/>
      <c r="AC29" s="199"/>
      <c r="AD29" s="200"/>
      <c r="AE29" s="199"/>
      <c r="AF29" s="199"/>
      <c r="AG29" s="200"/>
      <c r="AH29" s="199"/>
      <c r="AI29" s="199"/>
      <c r="AJ29" s="200"/>
      <c r="AK29" s="199"/>
      <c r="AL29" s="199"/>
      <c r="AM29" s="200"/>
      <c r="AN29" s="199"/>
      <c r="AO29" s="199"/>
      <c r="AP29" s="200"/>
      <c r="AQ29" s="199"/>
      <c r="AR29" s="199"/>
      <c r="AS29" s="200"/>
      <c r="AT29" s="199"/>
      <c r="AU29" s="199"/>
      <c r="AV29" s="200"/>
      <c r="AW29" s="235">
        <v>80110</v>
      </c>
      <c r="AX29" s="199"/>
      <c r="AY29" s="200"/>
      <c r="AZ29" s="199"/>
      <c r="BA29" s="199"/>
      <c r="BB29" s="200"/>
      <c r="BC29" s="199"/>
      <c r="BD29" s="199"/>
      <c r="BE29" s="200"/>
      <c r="BF29" s="199"/>
      <c r="BG29" s="199"/>
      <c r="BH29" s="200"/>
      <c r="BI29" s="199"/>
      <c r="BJ29" s="199"/>
      <c r="BK29" s="200"/>
      <c r="BL29" s="199"/>
      <c r="BM29" s="199"/>
      <c r="BN29" s="200"/>
      <c r="BO29" s="199"/>
      <c r="BP29" s="199"/>
      <c r="BQ29" s="200"/>
      <c r="BR29" s="199"/>
      <c r="BS29" s="199"/>
      <c r="BT29" s="200"/>
      <c r="BU29" s="199"/>
      <c r="BV29" s="199"/>
      <c r="BW29" s="200"/>
      <c r="BX29" s="199"/>
      <c r="BY29" s="199"/>
      <c r="BZ29" s="200"/>
      <c r="CA29" s="199"/>
      <c r="CB29" s="199"/>
      <c r="CC29" s="200"/>
      <c r="CD29" s="199"/>
      <c r="CE29" s="199"/>
      <c r="CF29" s="200"/>
      <c r="CG29" s="199"/>
      <c r="CH29" s="199"/>
      <c r="CI29" s="200"/>
      <c r="CJ29" s="235">
        <v>80000</v>
      </c>
      <c r="CK29" s="199"/>
      <c r="CL29" s="200"/>
      <c r="CM29" s="235">
        <f>CJ29+CK29+CL29</f>
        <v>80000</v>
      </c>
      <c r="CN29" s="199"/>
      <c r="CO29" s="200"/>
      <c r="CP29" s="235">
        <f>CM29+CN29+CO29</f>
        <v>80000</v>
      </c>
      <c r="CQ29" s="199"/>
      <c r="CR29" s="200"/>
      <c r="CS29" s="235">
        <f>CP29+CQ29+CR29</f>
        <v>80000</v>
      </c>
      <c r="CT29" s="199"/>
      <c r="CU29" s="200"/>
      <c r="CV29" s="235">
        <f>CS29+CT29+CU29</f>
        <v>80000</v>
      </c>
      <c r="CW29" s="199"/>
      <c r="CX29" s="200"/>
      <c r="CY29" s="235">
        <f>CV29+CW29+CX29</f>
        <v>80000</v>
      </c>
      <c r="CZ29" s="199"/>
      <c r="DA29" s="200"/>
      <c r="DB29" s="235">
        <f>CY29+CZ29+DA29</f>
        <v>80000</v>
      </c>
    </row>
    <row r="30" spans="1:106" ht="21" thickBot="1">
      <c r="A30" s="282" t="s">
        <v>180</v>
      </c>
      <c r="B30" s="283"/>
      <c r="C30" s="284"/>
      <c r="D30" s="207">
        <f t="shared" ref="D30:T31" si="127">D31</f>
        <v>1057582</v>
      </c>
      <c r="E30" s="207">
        <f t="shared" si="127"/>
        <v>0</v>
      </c>
      <c r="F30" s="207">
        <f t="shared" si="127"/>
        <v>0</v>
      </c>
      <c r="G30" s="207">
        <f t="shared" si="127"/>
        <v>1057582</v>
      </c>
      <c r="H30" s="207">
        <f t="shared" si="127"/>
        <v>0</v>
      </c>
      <c r="I30" s="207">
        <f t="shared" si="127"/>
        <v>0</v>
      </c>
      <c r="J30" s="207">
        <f t="shared" si="127"/>
        <v>1057582</v>
      </c>
      <c r="K30" s="207">
        <f t="shared" si="127"/>
        <v>0</v>
      </c>
      <c r="L30" s="207">
        <f t="shared" si="127"/>
        <v>0</v>
      </c>
      <c r="M30" s="207">
        <f t="shared" si="127"/>
        <v>1057582</v>
      </c>
      <c r="N30" s="207">
        <f t="shared" si="127"/>
        <v>0</v>
      </c>
      <c r="O30" s="207">
        <f t="shared" si="127"/>
        <v>0</v>
      </c>
      <c r="P30" s="207">
        <f t="shared" si="127"/>
        <v>1057582</v>
      </c>
      <c r="Q30" s="207">
        <f t="shared" si="127"/>
        <v>0</v>
      </c>
      <c r="R30" s="207">
        <f t="shared" si="127"/>
        <v>0</v>
      </c>
      <c r="S30" s="207">
        <f t="shared" si="127"/>
        <v>1057582</v>
      </c>
      <c r="T30" s="207">
        <f t="shared" si="127"/>
        <v>0</v>
      </c>
      <c r="U30" s="207">
        <f t="shared" ref="T30:AI31" si="128">U31</f>
        <v>0</v>
      </c>
      <c r="V30" s="207">
        <f t="shared" si="128"/>
        <v>1057582</v>
      </c>
      <c r="W30" s="207">
        <f t="shared" si="128"/>
        <v>0</v>
      </c>
      <c r="X30" s="207">
        <f t="shared" si="128"/>
        <v>0</v>
      </c>
      <c r="Y30" s="207">
        <f t="shared" si="128"/>
        <v>1057582</v>
      </c>
      <c r="Z30" s="207">
        <f t="shared" si="128"/>
        <v>0</v>
      </c>
      <c r="AA30" s="207">
        <f t="shared" si="128"/>
        <v>0</v>
      </c>
      <c r="AB30" s="207">
        <f t="shared" si="128"/>
        <v>1057582</v>
      </c>
      <c r="AC30" s="207">
        <f t="shared" si="128"/>
        <v>0</v>
      </c>
      <c r="AD30" s="207">
        <f t="shared" si="128"/>
        <v>0</v>
      </c>
      <c r="AE30" s="207">
        <f t="shared" si="128"/>
        <v>1057582</v>
      </c>
      <c r="AF30" s="207">
        <f t="shared" si="128"/>
        <v>0</v>
      </c>
      <c r="AG30" s="207">
        <f t="shared" si="128"/>
        <v>0</v>
      </c>
      <c r="AH30" s="207">
        <f t="shared" si="128"/>
        <v>1057582</v>
      </c>
      <c r="AI30" s="207">
        <f t="shared" si="128"/>
        <v>0</v>
      </c>
      <c r="AJ30" s="207">
        <f t="shared" ref="AI30:AX31" si="129">AJ31</f>
        <v>0</v>
      </c>
      <c r="AK30" s="207">
        <f t="shared" si="129"/>
        <v>1057582</v>
      </c>
      <c r="AL30" s="207">
        <f t="shared" si="129"/>
        <v>0</v>
      </c>
      <c r="AM30" s="207">
        <f t="shared" si="129"/>
        <v>0</v>
      </c>
      <c r="AN30" s="207">
        <f t="shared" si="129"/>
        <v>1057582</v>
      </c>
      <c r="AO30" s="207">
        <f t="shared" si="129"/>
        <v>-105758</v>
      </c>
      <c r="AP30" s="207">
        <f t="shared" si="129"/>
        <v>0</v>
      </c>
      <c r="AQ30" s="207">
        <f t="shared" si="129"/>
        <v>951824</v>
      </c>
      <c r="AR30" s="207">
        <f t="shared" si="129"/>
        <v>-105758</v>
      </c>
      <c r="AS30" s="207">
        <f t="shared" si="129"/>
        <v>0</v>
      </c>
      <c r="AT30" s="207">
        <f t="shared" si="129"/>
        <v>846066</v>
      </c>
      <c r="AU30" s="207">
        <f t="shared" si="129"/>
        <v>0</v>
      </c>
      <c r="AV30" s="207">
        <f t="shared" si="129"/>
        <v>0</v>
      </c>
      <c r="AW30" s="207">
        <f t="shared" si="129"/>
        <v>1081933</v>
      </c>
      <c r="AX30" s="207">
        <f t="shared" si="129"/>
        <v>0</v>
      </c>
      <c r="AY30" s="207">
        <f t="shared" ref="AX30:BM31" si="130">AY31</f>
        <v>0</v>
      </c>
      <c r="AZ30" s="207">
        <f t="shared" si="130"/>
        <v>1081933</v>
      </c>
      <c r="BA30" s="207">
        <f t="shared" si="130"/>
        <v>0</v>
      </c>
      <c r="BB30" s="207">
        <f t="shared" si="130"/>
        <v>0</v>
      </c>
      <c r="BC30" s="207">
        <f t="shared" si="130"/>
        <v>1081933</v>
      </c>
      <c r="BD30" s="207">
        <f t="shared" si="130"/>
        <v>0</v>
      </c>
      <c r="BE30" s="207">
        <f t="shared" si="130"/>
        <v>0</v>
      </c>
      <c r="BF30" s="207">
        <f t="shared" si="130"/>
        <v>1081933</v>
      </c>
      <c r="BG30" s="207">
        <f t="shared" si="130"/>
        <v>0</v>
      </c>
      <c r="BH30" s="207">
        <f t="shared" si="130"/>
        <v>0</v>
      </c>
      <c r="BI30" s="207">
        <f t="shared" si="130"/>
        <v>1081933</v>
      </c>
      <c r="BJ30" s="207">
        <f t="shared" si="130"/>
        <v>-162289</v>
      </c>
      <c r="BK30" s="207">
        <f t="shared" si="130"/>
        <v>0</v>
      </c>
      <c r="BL30" s="207">
        <f t="shared" si="130"/>
        <v>919644</v>
      </c>
      <c r="BM30" s="207">
        <f t="shared" si="130"/>
        <v>0</v>
      </c>
      <c r="BN30" s="207">
        <f t="shared" ref="BM30:CB31" si="131">BN31</f>
        <v>0</v>
      </c>
      <c r="BO30" s="207">
        <f t="shared" si="131"/>
        <v>919644</v>
      </c>
      <c r="BP30" s="207">
        <f t="shared" si="131"/>
        <v>0</v>
      </c>
      <c r="BQ30" s="207">
        <f t="shared" si="131"/>
        <v>0</v>
      </c>
      <c r="BR30" s="207">
        <f t="shared" si="131"/>
        <v>919644</v>
      </c>
      <c r="BS30" s="207">
        <f t="shared" si="131"/>
        <v>-137947</v>
      </c>
      <c r="BT30" s="207">
        <f t="shared" si="131"/>
        <v>0</v>
      </c>
      <c r="BU30" s="207">
        <f t="shared" si="131"/>
        <v>781697</v>
      </c>
      <c r="BV30" s="207">
        <f t="shared" si="131"/>
        <v>0</v>
      </c>
      <c r="BW30" s="207">
        <f t="shared" si="131"/>
        <v>0</v>
      </c>
      <c r="BX30" s="207">
        <f t="shared" si="131"/>
        <v>781697</v>
      </c>
      <c r="BY30" s="207">
        <f t="shared" si="131"/>
        <v>0</v>
      </c>
      <c r="BZ30" s="207">
        <f t="shared" si="131"/>
        <v>0</v>
      </c>
      <c r="CA30" s="207">
        <f t="shared" si="131"/>
        <v>781697</v>
      </c>
      <c r="CB30" s="207">
        <f t="shared" si="131"/>
        <v>-115264</v>
      </c>
      <c r="CC30" s="207">
        <f t="shared" ref="CB30:CQ31" si="132">CC31</f>
        <v>0</v>
      </c>
      <c r="CD30" s="207">
        <f t="shared" si="132"/>
        <v>666433</v>
      </c>
      <c r="CE30" s="207">
        <f t="shared" si="132"/>
        <v>0</v>
      </c>
      <c r="CF30" s="207">
        <f t="shared" si="132"/>
        <v>0</v>
      </c>
      <c r="CG30" s="207">
        <f t="shared" si="132"/>
        <v>666433</v>
      </c>
      <c r="CH30" s="207">
        <f t="shared" si="132"/>
        <v>0</v>
      </c>
      <c r="CI30" s="207">
        <f t="shared" si="132"/>
        <v>0</v>
      </c>
      <c r="CJ30" s="207">
        <f t="shared" si="132"/>
        <v>975830</v>
      </c>
      <c r="CK30" s="207">
        <f t="shared" si="132"/>
        <v>0</v>
      </c>
      <c r="CL30" s="207">
        <f t="shared" si="132"/>
        <v>0</v>
      </c>
      <c r="CM30" s="207">
        <f t="shared" si="132"/>
        <v>975830</v>
      </c>
      <c r="CN30" s="207">
        <f t="shared" si="132"/>
        <v>0</v>
      </c>
      <c r="CO30" s="207">
        <f t="shared" si="132"/>
        <v>0</v>
      </c>
      <c r="CP30" s="207">
        <f t="shared" si="132"/>
        <v>975830</v>
      </c>
      <c r="CQ30" s="207">
        <f t="shared" si="132"/>
        <v>0</v>
      </c>
      <c r="CR30" s="207">
        <f t="shared" ref="CQ30:DB31" si="133">CR31</f>
        <v>0</v>
      </c>
      <c r="CS30" s="207">
        <f t="shared" si="133"/>
        <v>975830</v>
      </c>
      <c r="CT30" s="207">
        <f t="shared" si="133"/>
        <v>0</v>
      </c>
      <c r="CU30" s="207">
        <f t="shared" si="133"/>
        <v>0</v>
      </c>
      <c r="CV30" s="207">
        <f t="shared" si="133"/>
        <v>975830</v>
      </c>
      <c r="CW30" s="207">
        <f t="shared" si="133"/>
        <v>0</v>
      </c>
      <c r="CX30" s="207">
        <f t="shared" si="133"/>
        <v>0</v>
      </c>
      <c r="CY30" s="207">
        <f t="shared" si="133"/>
        <v>975830</v>
      </c>
      <c r="CZ30" s="207">
        <f t="shared" si="133"/>
        <v>0</v>
      </c>
      <c r="DA30" s="207">
        <f t="shared" si="133"/>
        <v>0</v>
      </c>
      <c r="DB30" s="207">
        <f t="shared" si="133"/>
        <v>975830</v>
      </c>
    </row>
    <row r="31" spans="1:106" ht="20.25">
      <c r="A31" s="181" t="s">
        <v>164</v>
      </c>
      <c r="B31" s="182"/>
      <c r="C31" s="183" t="s">
        <v>181</v>
      </c>
      <c r="D31" s="199">
        <f t="shared" si="127"/>
        <v>1057582</v>
      </c>
      <c r="E31" s="199">
        <f t="shared" si="127"/>
        <v>0</v>
      </c>
      <c r="F31" s="199">
        <f t="shared" si="127"/>
        <v>0</v>
      </c>
      <c r="G31" s="199">
        <f t="shared" si="127"/>
        <v>1057582</v>
      </c>
      <c r="H31" s="199">
        <f t="shared" si="127"/>
        <v>0</v>
      </c>
      <c r="I31" s="199">
        <f t="shared" si="127"/>
        <v>0</v>
      </c>
      <c r="J31" s="199">
        <f t="shared" si="127"/>
        <v>1057582</v>
      </c>
      <c r="K31" s="199">
        <f t="shared" si="127"/>
        <v>0</v>
      </c>
      <c r="L31" s="199">
        <f t="shared" si="127"/>
        <v>0</v>
      </c>
      <c r="M31" s="199">
        <f t="shared" si="127"/>
        <v>1057582</v>
      </c>
      <c r="N31" s="199">
        <f t="shared" si="127"/>
        <v>0</v>
      </c>
      <c r="O31" s="199">
        <f t="shared" si="127"/>
        <v>0</v>
      </c>
      <c r="P31" s="199">
        <f t="shared" si="127"/>
        <v>1057582</v>
      </c>
      <c r="Q31" s="199">
        <f t="shared" si="127"/>
        <v>0</v>
      </c>
      <c r="R31" s="199">
        <f t="shared" si="127"/>
        <v>0</v>
      </c>
      <c r="S31" s="199">
        <f t="shared" si="127"/>
        <v>1057582</v>
      </c>
      <c r="T31" s="199">
        <f t="shared" si="128"/>
        <v>0</v>
      </c>
      <c r="U31" s="199">
        <f t="shared" si="128"/>
        <v>0</v>
      </c>
      <c r="V31" s="199">
        <f t="shared" si="128"/>
        <v>1057582</v>
      </c>
      <c r="W31" s="199">
        <f t="shared" si="128"/>
        <v>0</v>
      </c>
      <c r="X31" s="199">
        <f t="shared" si="128"/>
        <v>0</v>
      </c>
      <c r="Y31" s="199">
        <f t="shared" si="128"/>
        <v>1057582</v>
      </c>
      <c r="Z31" s="199">
        <f t="shared" si="128"/>
        <v>0</v>
      </c>
      <c r="AA31" s="199">
        <f t="shared" si="128"/>
        <v>0</v>
      </c>
      <c r="AB31" s="199">
        <f t="shared" si="128"/>
        <v>1057582</v>
      </c>
      <c r="AC31" s="199">
        <f t="shared" si="128"/>
        <v>0</v>
      </c>
      <c r="AD31" s="199">
        <f t="shared" si="128"/>
        <v>0</v>
      </c>
      <c r="AE31" s="199">
        <f t="shared" si="128"/>
        <v>1057582</v>
      </c>
      <c r="AF31" s="199">
        <f t="shared" si="128"/>
        <v>0</v>
      </c>
      <c r="AG31" s="199">
        <f t="shared" si="128"/>
        <v>0</v>
      </c>
      <c r="AH31" s="199">
        <f t="shared" si="128"/>
        <v>1057582</v>
      </c>
      <c r="AI31" s="199">
        <f t="shared" si="129"/>
        <v>0</v>
      </c>
      <c r="AJ31" s="199">
        <f t="shared" si="129"/>
        <v>0</v>
      </c>
      <c r="AK31" s="199">
        <f t="shared" si="129"/>
        <v>1057582</v>
      </c>
      <c r="AL31" s="199">
        <f t="shared" si="129"/>
        <v>0</v>
      </c>
      <c r="AM31" s="199">
        <f t="shared" si="129"/>
        <v>0</v>
      </c>
      <c r="AN31" s="199">
        <f t="shared" si="129"/>
        <v>1057582</v>
      </c>
      <c r="AO31" s="199">
        <f t="shared" si="129"/>
        <v>-105758</v>
      </c>
      <c r="AP31" s="199">
        <f t="shared" si="129"/>
        <v>0</v>
      </c>
      <c r="AQ31" s="199">
        <f t="shared" si="129"/>
        <v>951824</v>
      </c>
      <c r="AR31" s="199">
        <f t="shared" si="129"/>
        <v>-105758</v>
      </c>
      <c r="AS31" s="199">
        <f t="shared" si="129"/>
        <v>0</v>
      </c>
      <c r="AT31" s="199">
        <f t="shared" si="129"/>
        <v>846066</v>
      </c>
      <c r="AU31" s="199">
        <f t="shared" si="129"/>
        <v>0</v>
      </c>
      <c r="AV31" s="199">
        <f t="shared" si="129"/>
        <v>0</v>
      </c>
      <c r="AW31" s="199">
        <f t="shared" si="129"/>
        <v>1081933</v>
      </c>
      <c r="AX31" s="199">
        <f t="shared" si="130"/>
        <v>0</v>
      </c>
      <c r="AY31" s="199">
        <f t="shared" si="130"/>
        <v>0</v>
      </c>
      <c r="AZ31" s="199">
        <f t="shared" si="130"/>
        <v>1081933</v>
      </c>
      <c r="BA31" s="199">
        <f t="shared" si="130"/>
        <v>0</v>
      </c>
      <c r="BB31" s="199">
        <f t="shared" si="130"/>
        <v>0</v>
      </c>
      <c r="BC31" s="199">
        <f t="shared" si="130"/>
        <v>1081933</v>
      </c>
      <c r="BD31" s="199">
        <f t="shared" si="130"/>
        <v>0</v>
      </c>
      <c r="BE31" s="199">
        <f t="shared" si="130"/>
        <v>0</v>
      </c>
      <c r="BF31" s="199">
        <f t="shared" si="130"/>
        <v>1081933</v>
      </c>
      <c r="BG31" s="199">
        <f t="shared" si="130"/>
        <v>0</v>
      </c>
      <c r="BH31" s="199">
        <f t="shared" si="130"/>
        <v>0</v>
      </c>
      <c r="BI31" s="199">
        <f t="shared" si="130"/>
        <v>1081933</v>
      </c>
      <c r="BJ31" s="199">
        <f t="shared" si="130"/>
        <v>-162289</v>
      </c>
      <c r="BK31" s="199">
        <f t="shared" si="130"/>
        <v>0</v>
      </c>
      <c r="BL31" s="199">
        <f t="shared" si="130"/>
        <v>919644</v>
      </c>
      <c r="BM31" s="199">
        <f t="shared" si="131"/>
        <v>0</v>
      </c>
      <c r="BN31" s="199">
        <f t="shared" si="131"/>
        <v>0</v>
      </c>
      <c r="BO31" s="199">
        <f t="shared" si="131"/>
        <v>919644</v>
      </c>
      <c r="BP31" s="199">
        <f t="shared" si="131"/>
        <v>0</v>
      </c>
      <c r="BQ31" s="199">
        <f t="shared" si="131"/>
        <v>0</v>
      </c>
      <c r="BR31" s="199">
        <f t="shared" si="131"/>
        <v>919644</v>
      </c>
      <c r="BS31" s="199">
        <f t="shared" si="131"/>
        <v>-137947</v>
      </c>
      <c r="BT31" s="199">
        <f t="shared" si="131"/>
        <v>0</v>
      </c>
      <c r="BU31" s="199">
        <f t="shared" si="131"/>
        <v>781697</v>
      </c>
      <c r="BV31" s="199">
        <f t="shared" si="131"/>
        <v>0</v>
      </c>
      <c r="BW31" s="199">
        <f t="shared" si="131"/>
        <v>0</v>
      </c>
      <c r="BX31" s="199">
        <f t="shared" si="131"/>
        <v>781697</v>
      </c>
      <c r="BY31" s="199">
        <f t="shared" si="131"/>
        <v>0</v>
      </c>
      <c r="BZ31" s="199">
        <f t="shared" si="131"/>
        <v>0</v>
      </c>
      <c r="CA31" s="199">
        <f t="shared" si="131"/>
        <v>781697</v>
      </c>
      <c r="CB31" s="199">
        <f t="shared" si="132"/>
        <v>-115264</v>
      </c>
      <c r="CC31" s="199">
        <f t="shared" si="132"/>
        <v>0</v>
      </c>
      <c r="CD31" s="199">
        <f t="shared" si="132"/>
        <v>666433</v>
      </c>
      <c r="CE31" s="199">
        <f t="shared" si="132"/>
        <v>0</v>
      </c>
      <c r="CF31" s="199">
        <f t="shared" si="132"/>
        <v>0</v>
      </c>
      <c r="CG31" s="199">
        <f t="shared" si="132"/>
        <v>666433</v>
      </c>
      <c r="CH31" s="199">
        <f t="shared" si="132"/>
        <v>0</v>
      </c>
      <c r="CI31" s="199">
        <f t="shared" si="132"/>
        <v>0</v>
      </c>
      <c r="CJ31" s="199">
        <f t="shared" si="132"/>
        <v>975830</v>
      </c>
      <c r="CK31" s="199">
        <f t="shared" si="132"/>
        <v>0</v>
      </c>
      <c r="CL31" s="199">
        <f t="shared" si="132"/>
        <v>0</v>
      </c>
      <c r="CM31" s="199">
        <f t="shared" si="132"/>
        <v>975830</v>
      </c>
      <c r="CN31" s="199">
        <f t="shared" si="132"/>
        <v>0</v>
      </c>
      <c r="CO31" s="199">
        <f t="shared" si="132"/>
        <v>0</v>
      </c>
      <c r="CP31" s="199">
        <f t="shared" si="132"/>
        <v>975830</v>
      </c>
      <c r="CQ31" s="199">
        <f t="shared" si="133"/>
        <v>0</v>
      </c>
      <c r="CR31" s="199">
        <f t="shared" si="133"/>
        <v>0</v>
      </c>
      <c r="CS31" s="199">
        <f t="shared" si="133"/>
        <v>975830</v>
      </c>
      <c r="CT31" s="199">
        <f t="shared" si="133"/>
        <v>0</v>
      </c>
      <c r="CU31" s="199">
        <f t="shared" si="133"/>
        <v>0</v>
      </c>
      <c r="CV31" s="199">
        <f t="shared" si="133"/>
        <v>975830</v>
      </c>
      <c r="CW31" s="199">
        <f t="shared" si="133"/>
        <v>0</v>
      </c>
      <c r="CX31" s="199">
        <f t="shared" si="133"/>
        <v>0</v>
      </c>
      <c r="CY31" s="199">
        <f t="shared" si="133"/>
        <v>975830</v>
      </c>
      <c r="CZ31" s="199">
        <f t="shared" si="133"/>
        <v>0</v>
      </c>
      <c r="DA31" s="199">
        <f t="shared" si="133"/>
        <v>0</v>
      </c>
      <c r="DB31" s="199">
        <f t="shared" si="133"/>
        <v>975830</v>
      </c>
    </row>
    <row r="32" spans="1:106" ht="21" thickBot="1">
      <c r="A32" s="189"/>
      <c r="B32" s="184">
        <v>101</v>
      </c>
      <c r="C32" s="185" t="s">
        <v>186</v>
      </c>
      <c r="D32" s="197">
        <v>1057582</v>
      </c>
      <c r="E32" s="208">
        <v>0</v>
      </c>
      <c r="F32" s="198">
        <v>0</v>
      </c>
      <c r="G32" s="197">
        <f>D32+E32+F32</f>
        <v>1057582</v>
      </c>
      <c r="H32" s="208">
        <v>0</v>
      </c>
      <c r="I32" s="198">
        <v>0</v>
      </c>
      <c r="J32" s="197">
        <f>G32+H32+I32</f>
        <v>1057582</v>
      </c>
      <c r="K32" s="208">
        <v>0</v>
      </c>
      <c r="L32" s="198">
        <v>0</v>
      </c>
      <c r="M32" s="197">
        <f>J32+K32+L32</f>
        <v>1057582</v>
      </c>
      <c r="N32" s="208">
        <v>0</v>
      </c>
      <c r="O32" s="198">
        <v>0</v>
      </c>
      <c r="P32" s="197">
        <f>M32+N32+O32</f>
        <v>1057582</v>
      </c>
      <c r="Q32" s="208">
        <v>0</v>
      </c>
      <c r="R32" s="198">
        <v>0</v>
      </c>
      <c r="S32" s="197">
        <f>P32+Q32+R32</f>
        <v>1057582</v>
      </c>
      <c r="T32" s="208">
        <v>0</v>
      </c>
      <c r="U32" s="198">
        <v>0</v>
      </c>
      <c r="V32" s="197">
        <f>S32+T32+U32</f>
        <v>1057582</v>
      </c>
      <c r="W32" s="208">
        <v>0</v>
      </c>
      <c r="X32" s="198">
        <v>0</v>
      </c>
      <c r="Y32" s="197">
        <f>V32+W32+X32</f>
        <v>1057582</v>
      </c>
      <c r="Z32" s="208">
        <v>0</v>
      </c>
      <c r="AA32" s="198">
        <v>0</v>
      </c>
      <c r="AB32" s="197">
        <f>Y32+Z32+AA32</f>
        <v>1057582</v>
      </c>
      <c r="AC32" s="208">
        <v>0</v>
      </c>
      <c r="AD32" s="198">
        <v>0</v>
      </c>
      <c r="AE32" s="197">
        <f>AB32+AC32+AD32</f>
        <v>1057582</v>
      </c>
      <c r="AF32" s="208">
        <v>0</v>
      </c>
      <c r="AG32" s="198">
        <v>0</v>
      </c>
      <c r="AH32" s="197">
        <f>AE32+AF32+AG32</f>
        <v>1057582</v>
      </c>
      <c r="AI32" s="208">
        <v>0</v>
      </c>
      <c r="AJ32" s="198">
        <v>0</v>
      </c>
      <c r="AK32" s="197">
        <f>AH32+AI32+AJ32</f>
        <v>1057582</v>
      </c>
      <c r="AL32" s="208">
        <v>0</v>
      </c>
      <c r="AM32" s="198">
        <v>0</v>
      </c>
      <c r="AN32" s="197">
        <f>AK32+AL32+AM32</f>
        <v>1057582</v>
      </c>
      <c r="AO32" s="208">
        <v>-105758</v>
      </c>
      <c r="AP32" s="198">
        <v>0</v>
      </c>
      <c r="AQ32" s="197">
        <f>AN32+AO32+AP32</f>
        <v>951824</v>
      </c>
      <c r="AR32" s="208">
        <v>-105758</v>
      </c>
      <c r="AS32" s="198">
        <v>0</v>
      </c>
      <c r="AT32" s="197">
        <f>AQ32+AR32+AS32</f>
        <v>846066</v>
      </c>
      <c r="AU32" s="208"/>
      <c r="AV32" s="198">
        <v>0</v>
      </c>
      <c r="AW32" s="197">
        <v>1081933</v>
      </c>
      <c r="AX32" s="208"/>
      <c r="AY32" s="198">
        <v>0</v>
      </c>
      <c r="AZ32" s="197">
        <f>AW32+AX32+AY32</f>
        <v>1081933</v>
      </c>
      <c r="BA32" s="208"/>
      <c r="BB32" s="198">
        <v>0</v>
      </c>
      <c r="BC32" s="197">
        <f>AZ32+BA32+BB32</f>
        <v>1081933</v>
      </c>
      <c r="BD32" s="208"/>
      <c r="BE32" s="198">
        <v>0</v>
      </c>
      <c r="BF32" s="197">
        <f>BC32+BD32+BE32</f>
        <v>1081933</v>
      </c>
      <c r="BG32" s="208"/>
      <c r="BH32" s="198">
        <v>0</v>
      </c>
      <c r="BI32" s="197">
        <f>BF32+BG32+BH32</f>
        <v>1081933</v>
      </c>
      <c r="BJ32" s="208">
        <v>-162289</v>
      </c>
      <c r="BK32" s="198">
        <v>0</v>
      </c>
      <c r="BL32" s="197">
        <f>BI32+BJ32+BK32</f>
        <v>919644</v>
      </c>
      <c r="BM32" s="208"/>
      <c r="BN32" s="198">
        <v>0</v>
      </c>
      <c r="BO32" s="197">
        <f>BL32+BM32+BN32</f>
        <v>919644</v>
      </c>
      <c r="BP32" s="208"/>
      <c r="BQ32" s="198">
        <v>0</v>
      </c>
      <c r="BR32" s="197">
        <f>BO32+BP32+BQ32</f>
        <v>919644</v>
      </c>
      <c r="BS32" s="208">
        <v>-137947</v>
      </c>
      <c r="BT32" s="198">
        <v>0</v>
      </c>
      <c r="BU32" s="197">
        <f>BR32+BS32+BT32</f>
        <v>781697</v>
      </c>
      <c r="BV32" s="208"/>
      <c r="BW32" s="198">
        <v>0</v>
      </c>
      <c r="BX32" s="197">
        <f>BU32+BV32+BW32</f>
        <v>781697</v>
      </c>
      <c r="BY32" s="208"/>
      <c r="BZ32" s="198">
        <v>0</v>
      </c>
      <c r="CA32" s="197">
        <f>BX32+BY32+BZ32</f>
        <v>781697</v>
      </c>
      <c r="CB32" s="208">
        <v>-115264</v>
      </c>
      <c r="CC32" s="198">
        <v>0</v>
      </c>
      <c r="CD32" s="197">
        <f>CA32+CB32+CC32</f>
        <v>666433</v>
      </c>
      <c r="CE32" s="208"/>
      <c r="CF32" s="198">
        <v>0</v>
      </c>
      <c r="CG32" s="197">
        <f>CD32+CE32+CF32</f>
        <v>666433</v>
      </c>
      <c r="CH32" s="208"/>
      <c r="CI32" s="198">
        <v>0</v>
      </c>
      <c r="CJ32" s="249">
        <v>975830</v>
      </c>
      <c r="CK32" s="208"/>
      <c r="CL32" s="198">
        <v>0</v>
      </c>
      <c r="CM32" s="197">
        <f>CJ32+CK32+CL32</f>
        <v>975830</v>
      </c>
      <c r="CN32" s="208"/>
      <c r="CO32" s="198">
        <v>0</v>
      </c>
      <c r="CP32" s="197">
        <f>CM32+CN32+CO32</f>
        <v>975830</v>
      </c>
      <c r="CQ32" s="208"/>
      <c r="CR32" s="198">
        <v>0</v>
      </c>
      <c r="CS32" s="197">
        <f>CP32+CQ32+CR32</f>
        <v>975830</v>
      </c>
      <c r="CT32" s="208"/>
      <c r="CU32" s="198">
        <v>0</v>
      </c>
      <c r="CV32" s="197">
        <f>CS32+CT32+CU32</f>
        <v>975830</v>
      </c>
      <c r="CW32" s="208"/>
      <c r="CX32" s="198">
        <v>0</v>
      </c>
      <c r="CY32" s="197">
        <f>CV32+CW32+CX32</f>
        <v>975830</v>
      </c>
      <c r="CZ32" s="208"/>
      <c r="DA32" s="198">
        <v>0</v>
      </c>
      <c r="DB32" s="197">
        <f>CY32+CZ32+DA32</f>
        <v>975830</v>
      </c>
    </row>
    <row r="33" spans="1:106" ht="21" thickBot="1">
      <c r="A33" s="285" t="s">
        <v>182</v>
      </c>
      <c r="B33" s="286"/>
      <c r="C33" s="287"/>
      <c r="D33" s="206">
        <f t="shared" ref="D33:J33" si="134">D34</f>
        <v>8732143</v>
      </c>
      <c r="E33" s="209">
        <f t="shared" si="134"/>
        <v>-661254</v>
      </c>
      <c r="F33" s="206">
        <f t="shared" si="134"/>
        <v>0</v>
      </c>
      <c r="G33" s="206" t="e">
        <f t="shared" si="134"/>
        <v>#REF!</v>
      </c>
      <c r="H33" s="209">
        <f t="shared" si="134"/>
        <v>0</v>
      </c>
      <c r="I33" s="206">
        <f t="shared" si="134"/>
        <v>0</v>
      </c>
      <c r="J33" s="206" t="e">
        <f t="shared" si="134"/>
        <v>#REF!</v>
      </c>
      <c r="K33" s="209">
        <f t="shared" ref="K33" si="135">K34</f>
        <v>-35403</v>
      </c>
      <c r="L33" s="206">
        <f t="shared" ref="L33" si="136">L34</f>
        <v>127420</v>
      </c>
      <c r="M33" s="206" t="e">
        <f t="shared" ref="M33:BY33" si="137">M34</f>
        <v>#REF!</v>
      </c>
      <c r="N33" s="209">
        <f t="shared" si="137"/>
        <v>-28455</v>
      </c>
      <c r="O33" s="206">
        <f t="shared" si="137"/>
        <v>28455</v>
      </c>
      <c r="P33" s="206" t="e">
        <f t="shared" si="137"/>
        <v>#REF!</v>
      </c>
      <c r="Q33" s="209">
        <f t="shared" si="137"/>
        <v>0</v>
      </c>
      <c r="R33" s="206">
        <f t="shared" si="137"/>
        <v>0</v>
      </c>
      <c r="S33" s="206" t="e">
        <f t="shared" si="137"/>
        <v>#REF!</v>
      </c>
      <c r="T33" s="209">
        <f t="shared" si="137"/>
        <v>-84702</v>
      </c>
      <c r="U33" s="206">
        <f t="shared" si="137"/>
        <v>84702</v>
      </c>
      <c r="V33" s="206" t="e">
        <f t="shared" si="137"/>
        <v>#REF!</v>
      </c>
      <c r="W33" s="209">
        <f t="shared" si="137"/>
        <v>-151473</v>
      </c>
      <c r="X33" s="206">
        <f t="shared" si="137"/>
        <v>0</v>
      </c>
      <c r="Y33" s="206" t="e">
        <f t="shared" si="137"/>
        <v>#REF!</v>
      </c>
      <c r="Z33" s="209">
        <f t="shared" si="137"/>
        <v>-26700</v>
      </c>
      <c r="AA33" s="206">
        <f t="shared" si="137"/>
        <v>26700</v>
      </c>
      <c r="AB33" s="206" t="e">
        <f t="shared" si="137"/>
        <v>#REF!</v>
      </c>
      <c r="AC33" s="209">
        <f t="shared" si="137"/>
        <v>-21354</v>
      </c>
      <c r="AD33" s="206">
        <f t="shared" si="137"/>
        <v>21354</v>
      </c>
      <c r="AE33" s="206" t="e">
        <f t="shared" si="137"/>
        <v>#REF!</v>
      </c>
      <c r="AF33" s="209">
        <f t="shared" si="137"/>
        <v>0</v>
      </c>
      <c r="AG33" s="206">
        <f t="shared" si="137"/>
        <v>0</v>
      </c>
      <c r="AH33" s="206" t="e">
        <f t="shared" si="137"/>
        <v>#REF!</v>
      </c>
      <c r="AI33" s="209">
        <f t="shared" si="137"/>
        <v>-4355</v>
      </c>
      <c r="AJ33" s="206">
        <f t="shared" si="137"/>
        <v>4355</v>
      </c>
      <c r="AK33" s="206" t="e">
        <f t="shared" si="137"/>
        <v>#REF!</v>
      </c>
      <c r="AL33" s="209">
        <f t="shared" si="137"/>
        <v>-44066</v>
      </c>
      <c r="AM33" s="206">
        <f t="shared" si="137"/>
        <v>44066</v>
      </c>
      <c r="AN33" s="206" t="e">
        <f t="shared" si="137"/>
        <v>#REF!</v>
      </c>
      <c r="AO33" s="209">
        <f t="shared" si="137"/>
        <v>-6000</v>
      </c>
      <c r="AP33" s="206">
        <f t="shared" si="137"/>
        <v>0</v>
      </c>
      <c r="AQ33" s="206" t="e">
        <f t="shared" si="137"/>
        <v>#REF!</v>
      </c>
      <c r="AR33" s="209">
        <f t="shared" si="137"/>
        <v>0</v>
      </c>
      <c r="AS33" s="206">
        <f t="shared" si="137"/>
        <v>0</v>
      </c>
      <c r="AT33" s="206" t="e">
        <f t="shared" si="137"/>
        <v>#REF!</v>
      </c>
      <c r="AU33" s="209">
        <f t="shared" si="137"/>
        <v>0</v>
      </c>
      <c r="AV33" s="206">
        <f t="shared" si="137"/>
        <v>0</v>
      </c>
      <c r="AW33" s="206">
        <f t="shared" si="137"/>
        <v>11545706</v>
      </c>
      <c r="AX33" s="209">
        <f t="shared" si="137"/>
        <v>-20660</v>
      </c>
      <c r="AY33" s="206">
        <f t="shared" si="137"/>
        <v>20660</v>
      </c>
      <c r="AZ33" s="206">
        <f t="shared" si="137"/>
        <v>11545706</v>
      </c>
      <c r="BA33" s="209">
        <f t="shared" si="137"/>
        <v>-18500</v>
      </c>
      <c r="BB33" s="206">
        <f t="shared" si="137"/>
        <v>18500</v>
      </c>
      <c r="BC33" s="206">
        <f t="shared" si="137"/>
        <v>11545706</v>
      </c>
      <c r="BD33" s="209">
        <f t="shared" si="137"/>
        <v>-24700</v>
      </c>
      <c r="BE33" s="206">
        <f t="shared" si="137"/>
        <v>24700</v>
      </c>
      <c r="BF33" s="206">
        <f t="shared" si="137"/>
        <v>11545706</v>
      </c>
      <c r="BG33" s="209">
        <f t="shared" si="137"/>
        <v>-14200</v>
      </c>
      <c r="BH33" s="206">
        <f t="shared" si="137"/>
        <v>14200</v>
      </c>
      <c r="BI33" s="206">
        <f t="shared" si="137"/>
        <v>11545706</v>
      </c>
      <c r="BJ33" s="209">
        <f t="shared" si="137"/>
        <v>0</v>
      </c>
      <c r="BK33" s="206">
        <f t="shared" si="137"/>
        <v>0</v>
      </c>
      <c r="BL33" s="206">
        <f t="shared" si="137"/>
        <v>11545706</v>
      </c>
      <c r="BM33" s="209">
        <f t="shared" si="137"/>
        <v>-27825</v>
      </c>
      <c r="BN33" s="206">
        <f t="shared" si="137"/>
        <v>27825</v>
      </c>
      <c r="BO33" s="206">
        <f t="shared" si="137"/>
        <v>11545706</v>
      </c>
      <c r="BP33" s="209">
        <f t="shared" si="137"/>
        <v>-8698</v>
      </c>
      <c r="BQ33" s="206">
        <f t="shared" si="137"/>
        <v>8698</v>
      </c>
      <c r="BR33" s="206">
        <f t="shared" si="137"/>
        <v>11545706</v>
      </c>
      <c r="BS33" s="209">
        <f t="shared" si="137"/>
        <v>0</v>
      </c>
      <c r="BT33" s="206">
        <f t="shared" si="137"/>
        <v>0</v>
      </c>
      <c r="BU33" s="206">
        <f t="shared" si="137"/>
        <v>11545706</v>
      </c>
      <c r="BV33" s="209">
        <f t="shared" si="137"/>
        <v>-144318</v>
      </c>
      <c r="BW33" s="206">
        <f t="shared" si="137"/>
        <v>144318</v>
      </c>
      <c r="BX33" s="206">
        <f t="shared" si="137"/>
        <v>11545706</v>
      </c>
      <c r="BY33" s="209">
        <f t="shared" si="137"/>
        <v>-16050</v>
      </c>
      <c r="BZ33" s="206">
        <f t="shared" ref="BZ33:DB33" si="138">BZ34</f>
        <v>16050</v>
      </c>
      <c r="CA33" s="206">
        <f t="shared" si="138"/>
        <v>11545706</v>
      </c>
      <c r="CB33" s="209">
        <f t="shared" si="138"/>
        <v>0</v>
      </c>
      <c r="CC33" s="206">
        <f t="shared" si="138"/>
        <v>42681</v>
      </c>
      <c r="CD33" s="206">
        <f t="shared" si="138"/>
        <v>11588387</v>
      </c>
      <c r="CE33" s="209">
        <f t="shared" si="138"/>
        <v>-30000</v>
      </c>
      <c r="CF33" s="206">
        <f t="shared" si="138"/>
        <v>30000</v>
      </c>
      <c r="CG33" s="206">
        <f t="shared" si="138"/>
        <v>11588387</v>
      </c>
      <c r="CH33" s="209">
        <f t="shared" si="138"/>
        <v>-53948</v>
      </c>
      <c r="CI33" s="206">
        <f t="shared" si="138"/>
        <v>91466</v>
      </c>
      <c r="CJ33" s="206">
        <f t="shared" si="138"/>
        <v>10906415</v>
      </c>
      <c r="CK33" s="209">
        <f t="shared" si="138"/>
        <v>-11430</v>
      </c>
      <c r="CL33" s="206">
        <f t="shared" si="138"/>
        <v>11430</v>
      </c>
      <c r="CM33" s="206">
        <f t="shared" si="138"/>
        <v>10906415</v>
      </c>
      <c r="CN33" s="209">
        <f t="shared" si="138"/>
        <v>-5607</v>
      </c>
      <c r="CO33" s="206">
        <f t="shared" si="138"/>
        <v>5607</v>
      </c>
      <c r="CP33" s="206">
        <f t="shared" si="138"/>
        <v>10906415</v>
      </c>
      <c r="CQ33" s="209">
        <f t="shared" si="138"/>
        <v>-18155</v>
      </c>
      <c r="CR33" s="206">
        <f t="shared" si="138"/>
        <v>18155</v>
      </c>
      <c r="CS33" s="206">
        <f t="shared" si="138"/>
        <v>10906415</v>
      </c>
      <c r="CT33" s="209">
        <f t="shared" si="138"/>
        <v>-45373</v>
      </c>
      <c r="CU33" s="206">
        <f t="shared" si="138"/>
        <v>45373</v>
      </c>
      <c r="CV33" s="206">
        <f t="shared" si="138"/>
        <v>10906415</v>
      </c>
      <c r="CW33" s="209">
        <f t="shared" si="138"/>
        <v>-224175</v>
      </c>
      <c r="CX33" s="206">
        <f t="shared" si="138"/>
        <v>224175</v>
      </c>
      <c r="CY33" s="206">
        <f t="shared" si="138"/>
        <v>10906415</v>
      </c>
      <c r="CZ33" s="209">
        <f t="shared" si="138"/>
        <v>-5906</v>
      </c>
      <c r="DA33" s="206">
        <f t="shared" si="138"/>
        <v>58143</v>
      </c>
      <c r="DB33" s="206">
        <f t="shared" si="138"/>
        <v>10958652</v>
      </c>
    </row>
    <row r="34" spans="1:106" ht="40.5">
      <c r="A34" s="181" t="s">
        <v>20</v>
      </c>
      <c r="B34" s="182"/>
      <c r="C34" s="183" t="s">
        <v>201</v>
      </c>
      <c r="D34" s="199">
        <f>SUM(D35:D39)</f>
        <v>8732143</v>
      </c>
      <c r="E34" s="199">
        <f>SUM(E35:E39)</f>
        <v>-661254</v>
      </c>
      <c r="F34" s="199">
        <f>SUM(F35:F39)</f>
        <v>0</v>
      </c>
      <c r="G34" s="199" t="e">
        <f>G35+G36+#REF!+G38+G39</f>
        <v>#REF!</v>
      </c>
      <c r="H34" s="199">
        <f>SUM(H35:H39)</f>
        <v>0</v>
      </c>
      <c r="I34" s="199">
        <f>SUM(I35:I39)</f>
        <v>0</v>
      </c>
      <c r="J34" s="199" t="e">
        <f>J35+J36+#REF!+J38+J39</f>
        <v>#REF!</v>
      </c>
      <c r="K34" s="199">
        <f>SUM(K35:K39)</f>
        <v>-35403</v>
      </c>
      <c r="L34" s="199">
        <f>SUM(L35:L39)</f>
        <v>127420</v>
      </c>
      <c r="M34" s="199" t="e">
        <f>M35+M36+#REF!+M38+M39</f>
        <v>#REF!</v>
      </c>
      <c r="N34" s="199">
        <f>SUM(N35:N39)</f>
        <v>-28455</v>
      </c>
      <c r="O34" s="199">
        <f>SUM(O35:O39)</f>
        <v>28455</v>
      </c>
      <c r="P34" s="199" t="e">
        <f>P35+P36+#REF!+P38+P39</f>
        <v>#REF!</v>
      </c>
      <c r="Q34" s="199">
        <f>SUM(Q35:Q39)</f>
        <v>0</v>
      </c>
      <c r="R34" s="199">
        <f>SUM(R35:R39)</f>
        <v>0</v>
      </c>
      <c r="S34" s="199" t="e">
        <f>S35+S36+#REF!+S38+S39</f>
        <v>#REF!</v>
      </c>
      <c r="T34" s="199">
        <f>SUM(T35:T39)</f>
        <v>-84702</v>
      </c>
      <c r="U34" s="199">
        <f>SUM(U35:U39)</f>
        <v>84702</v>
      </c>
      <c r="V34" s="199" t="e">
        <f>V35+V36+#REF!+V38+V39</f>
        <v>#REF!</v>
      </c>
      <c r="W34" s="199">
        <f>SUM(W35:W39)</f>
        <v>-151473</v>
      </c>
      <c r="X34" s="199">
        <f>SUM(X35:X39)</f>
        <v>0</v>
      </c>
      <c r="Y34" s="199" t="e">
        <f>Y35+Y36+#REF!+Y38+Y39</f>
        <v>#REF!</v>
      </c>
      <c r="Z34" s="199">
        <f>SUM(Z35:Z39)</f>
        <v>-26700</v>
      </c>
      <c r="AA34" s="199">
        <f>SUM(AA35:AA39)</f>
        <v>26700</v>
      </c>
      <c r="AB34" s="199" t="e">
        <f>AB35+AB36+#REF!+AB38+AB39</f>
        <v>#REF!</v>
      </c>
      <c r="AC34" s="199">
        <f>SUM(AC35:AC39)</f>
        <v>-21354</v>
      </c>
      <c r="AD34" s="199">
        <f>SUM(AD35:AD39)</f>
        <v>21354</v>
      </c>
      <c r="AE34" s="199" t="e">
        <f>AE35+AE36+#REF!+AE38+AE39</f>
        <v>#REF!</v>
      </c>
      <c r="AF34" s="199">
        <f>SUM(AF35:AF39)</f>
        <v>0</v>
      </c>
      <c r="AG34" s="199">
        <f>SUM(AG35:AG39)</f>
        <v>0</v>
      </c>
      <c r="AH34" s="199" t="e">
        <f>AH35+AH36+#REF!+AH38+AH39</f>
        <v>#REF!</v>
      </c>
      <c r="AI34" s="199">
        <f>SUM(AI35:AI39)</f>
        <v>-4355</v>
      </c>
      <c r="AJ34" s="199">
        <f>SUM(AJ35:AJ39)</f>
        <v>4355</v>
      </c>
      <c r="AK34" s="199" t="e">
        <f>AK35+AK36+#REF!+AK38+AK39</f>
        <v>#REF!</v>
      </c>
      <c r="AL34" s="199">
        <f>SUM(AL35:AL39)</f>
        <v>-44066</v>
      </c>
      <c r="AM34" s="199">
        <f>SUM(AM35:AM39)</f>
        <v>44066</v>
      </c>
      <c r="AN34" s="199" t="e">
        <f>AN35+AN36+#REF!+AN38+AN39</f>
        <v>#REF!</v>
      </c>
      <c r="AO34" s="199">
        <f>SUM(AO35:AO39)</f>
        <v>-6000</v>
      </c>
      <c r="AP34" s="199">
        <f>SUM(AP35:AP39)</f>
        <v>0</v>
      </c>
      <c r="AQ34" s="199" t="e">
        <f>AQ35+AQ36+#REF!+AQ38+AQ39</f>
        <v>#REF!</v>
      </c>
      <c r="AR34" s="199">
        <f>SUM(AR35:AR39)</f>
        <v>0</v>
      </c>
      <c r="AS34" s="199">
        <f>SUM(AS35:AS39)</f>
        <v>0</v>
      </c>
      <c r="AT34" s="199" t="e">
        <f>AT35+AT36+#REF!+AT38+AT39</f>
        <v>#REF!</v>
      </c>
      <c r="AU34" s="199">
        <f>SUM(AU35:AU39)</f>
        <v>0</v>
      </c>
      <c r="AV34" s="199">
        <f>SUM(AV35:AV39)</f>
        <v>0</v>
      </c>
      <c r="AW34" s="199">
        <f>SUM(AW35:AW39)</f>
        <v>11545706</v>
      </c>
      <c r="AX34" s="199">
        <f>SUM(AX35:AX39)</f>
        <v>-20660</v>
      </c>
      <c r="AY34" s="199">
        <f>SUM(AY35:AY39)</f>
        <v>20660</v>
      </c>
      <c r="AZ34" s="199">
        <f>SUM(AW34:AY34)</f>
        <v>11545706</v>
      </c>
      <c r="BA34" s="199">
        <f>SUM(BA35:BA39)</f>
        <v>-18500</v>
      </c>
      <c r="BB34" s="199">
        <f>SUM(BB35:BB39)</f>
        <v>18500</v>
      </c>
      <c r="BC34" s="199">
        <f>SUM(AZ34:BB34)</f>
        <v>11545706</v>
      </c>
      <c r="BD34" s="199">
        <f>SUM(BD35:BD39)</f>
        <v>-24700</v>
      </c>
      <c r="BE34" s="199">
        <f>SUM(BE35:BE39)</f>
        <v>24700</v>
      </c>
      <c r="BF34" s="199">
        <f>SUM(BC34:BE34)</f>
        <v>11545706</v>
      </c>
      <c r="BG34" s="199">
        <f>SUM(BG35:BG39)</f>
        <v>-14200</v>
      </c>
      <c r="BH34" s="199">
        <f>SUM(BH35:BH39)</f>
        <v>14200</v>
      </c>
      <c r="BI34" s="199">
        <f>SUM(BF34:BH34)</f>
        <v>11545706</v>
      </c>
      <c r="BJ34" s="199">
        <f>SUM(BJ35:BJ39)</f>
        <v>0</v>
      </c>
      <c r="BK34" s="199">
        <f>SUM(BK35:BK39)</f>
        <v>0</v>
      </c>
      <c r="BL34" s="199">
        <f>SUM(BI34:BK34)</f>
        <v>11545706</v>
      </c>
      <c r="BM34" s="199">
        <f>SUM(BM35:BM39)</f>
        <v>-27825</v>
      </c>
      <c r="BN34" s="199">
        <f>SUM(BN35:BN39)</f>
        <v>27825</v>
      </c>
      <c r="BO34" s="199">
        <f>SUM(BL34:BN34)</f>
        <v>11545706</v>
      </c>
      <c r="BP34" s="199">
        <f>SUM(BP35:BP39)</f>
        <v>-8698</v>
      </c>
      <c r="BQ34" s="199">
        <f>SUM(BQ35:BQ39)</f>
        <v>8698</v>
      </c>
      <c r="BR34" s="199">
        <f>SUM(BO34:BQ34)</f>
        <v>11545706</v>
      </c>
      <c r="BS34" s="199">
        <f>SUM(BS35:BS39)</f>
        <v>0</v>
      </c>
      <c r="BT34" s="199">
        <f>SUM(BT35:BT39)</f>
        <v>0</v>
      </c>
      <c r="BU34" s="199">
        <f>SUM(BR34:BT34)</f>
        <v>11545706</v>
      </c>
      <c r="BV34" s="199">
        <f>SUM(BV35:BV39)</f>
        <v>-144318</v>
      </c>
      <c r="BW34" s="199">
        <f>SUM(BW35:BW39)</f>
        <v>144318</v>
      </c>
      <c r="BX34" s="199">
        <f>SUM(BU34:BW34)</f>
        <v>11545706</v>
      </c>
      <c r="BY34" s="199">
        <f>SUM(BY35:BY39)</f>
        <v>-16050</v>
      </c>
      <c r="BZ34" s="199">
        <f>SUM(BZ35:BZ39)</f>
        <v>16050</v>
      </c>
      <c r="CA34" s="199">
        <f>SUM(BX34:BZ34)</f>
        <v>11545706</v>
      </c>
      <c r="CB34" s="199">
        <f>SUM(CB35:CB39)</f>
        <v>0</v>
      </c>
      <c r="CC34" s="199">
        <f>SUM(CC35:CC39)</f>
        <v>42681</v>
      </c>
      <c r="CD34" s="199">
        <f>SUM(CA34:CC34)</f>
        <v>11588387</v>
      </c>
      <c r="CE34" s="199">
        <f>SUM(CE35:CE39)</f>
        <v>-30000</v>
      </c>
      <c r="CF34" s="199">
        <f>SUM(CF35:CF39)</f>
        <v>30000</v>
      </c>
      <c r="CG34" s="199">
        <f>SUM(CD34:CF34)</f>
        <v>11588387</v>
      </c>
      <c r="CH34" s="199">
        <f>SUM(CH35:CH39)</f>
        <v>-53948</v>
      </c>
      <c r="CI34" s="199">
        <f>SUM(CI35:CI39)</f>
        <v>91466</v>
      </c>
      <c r="CJ34" s="199">
        <f>SUM(CJ35:CJ39)</f>
        <v>10906415</v>
      </c>
      <c r="CK34" s="199">
        <f>SUM(CK35:CK39)</f>
        <v>-11430</v>
      </c>
      <c r="CL34" s="199">
        <f>SUM(CL35:CL39)</f>
        <v>11430</v>
      </c>
      <c r="CM34" s="199">
        <f>SUM(CJ34:CL34)</f>
        <v>10906415</v>
      </c>
      <c r="CN34" s="199">
        <f>SUM(CN35:CN39)</f>
        <v>-5607</v>
      </c>
      <c r="CO34" s="199">
        <f>SUM(CO35:CO39)</f>
        <v>5607</v>
      </c>
      <c r="CP34" s="199">
        <f>SUM(CM34:CO34)</f>
        <v>10906415</v>
      </c>
      <c r="CQ34" s="199">
        <f>SUM(CQ35:CQ39)</f>
        <v>-18155</v>
      </c>
      <c r="CR34" s="199">
        <f>SUM(CR35:CR39)</f>
        <v>18155</v>
      </c>
      <c r="CS34" s="199">
        <f>SUM(CP34:CR34)</f>
        <v>10906415</v>
      </c>
      <c r="CT34" s="199">
        <f>SUM(CT35:CT39)</f>
        <v>-45373</v>
      </c>
      <c r="CU34" s="199">
        <f>SUM(CU35:CU39)</f>
        <v>45373</v>
      </c>
      <c r="CV34" s="199">
        <f>SUM(CS34:CU34)</f>
        <v>10906415</v>
      </c>
      <c r="CW34" s="199">
        <f>SUM(CW35:CW39)</f>
        <v>-224175</v>
      </c>
      <c r="CX34" s="199">
        <f>SUM(CX35:CX39)</f>
        <v>224175</v>
      </c>
      <c r="CY34" s="199">
        <f>SUM(CV34:CX34)</f>
        <v>10906415</v>
      </c>
      <c r="CZ34" s="199">
        <f>SUM(CZ35:CZ39)</f>
        <v>-5906</v>
      </c>
      <c r="DA34" s="199">
        <f>SUM(DA35:DA39)</f>
        <v>58143</v>
      </c>
      <c r="DB34" s="199">
        <f>SUM(CY34:DA34)</f>
        <v>10958652</v>
      </c>
    </row>
    <row r="35" spans="1:106" ht="40.5">
      <c r="A35" s="159"/>
      <c r="B35" s="151">
        <v>100</v>
      </c>
      <c r="C35" s="171" t="s">
        <v>202</v>
      </c>
      <c r="D35" s="197">
        <v>928410</v>
      </c>
      <c r="E35" s="197"/>
      <c r="F35" s="198"/>
      <c r="G35" s="197">
        <f>D35+E35+F35</f>
        <v>928410</v>
      </c>
      <c r="H35" s="197"/>
      <c r="I35" s="198"/>
      <c r="J35" s="197">
        <f>G35+H35+I35</f>
        <v>928410</v>
      </c>
      <c r="K35" s="197">
        <v>-14900</v>
      </c>
      <c r="L35" s="198"/>
      <c r="M35" s="197">
        <f>J35+K35+L35</f>
        <v>913510</v>
      </c>
      <c r="N35" s="197">
        <v>-15500</v>
      </c>
      <c r="O35" s="198"/>
      <c r="P35" s="197">
        <f>M35+N35+O35</f>
        <v>898010</v>
      </c>
      <c r="Q35" s="197"/>
      <c r="R35" s="198"/>
      <c r="S35" s="197">
        <f>P35+Q35+R35</f>
        <v>898010</v>
      </c>
      <c r="T35" s="197">
        <v>-8000</v>
      </c>
      <c r="U35" s="198"/>
      <c r="V35" s="197">
        <f>S35+T35+U35</f>
        <v>890010</v>
      </c>
      <c r="W35" s="197"/>
      <c r="X35" s="198"/>
      <c r="Y35" s="197">
        <f>V35+W35+X35</f>
        <v>890010</v>
      </c>
      <c r="Z35" s="197">
        <v>-22980</v>
      </c>
      <c r="AA35" s="198"/>
      <c r="AB35" s="197">
        <f>Y35+Z35+AA35</f>
        <v>867030</v>
      </c>
      <c r="AC35" s="197">
        <v>-9162</v>
      </c>
      <c r="AD35" s="198"/>
      <c r="AE35" s="197">
        <f>AB35+AC35+AD35</f>
        <v>857868</v>
      </c>
      <c r="AF35" s="197"/>
      <c r="AG35" s="198"/>
      <c r="AH35" s="197">
        <f>AE35+AF35+AG35</f>
        <v>857868</v>
      </c>
      <c r="AI35" s="197"/>
      <c r="AJ35" s="198">
        <v>3500</v>
      </c>
      <c r="AK35" s="197">
        <f>AH35+AI35+AJ35</f>
        <v>861368</v>
      </c>
      <c r="AL35" s="197"/>
      <c r="AM35" s="198">
        <v>44066</v>
      </c>
      <c r="AN35" s="197">
        <f>AK35+AL35+AM35</f>
        <v>905434</v>
      </c>
      <c r="AO35" s="197"/>
      <c r="AP35" s="198"/>
      <c r="AQ35" s="197">
        <f>AN35+AO35+AP35</f>
        <v>905434</v>
      </c>
      <c r="AR35" s="197"/>
      <c r="AS35" s="198"/>
      <c r="AT35" s="197">
        <f>AQ35+AR35+AS35</f>
        <v>905434</v>
      </c>
      <c r="AU35" s="197"/>
      <c r="AV35" s="198"/>
      <c r="AW35" s="197">
        <v>1161984</v>
      </c>
      <c r="AX35" s="197">
        <v>-20660</v>
      </c>
      <c r="AY35" s="198"/>
      <c r="AZ35" s="197">
        <f>AW35+AX35+AY35</f>
        <v>1141324</v>
      </c>
      <c r="BA35" s="197">
        <v>-18000</v>
      </c>
      <c r="BB35" s="198"/>
      <c r="BC35" s="197">
        <f>AZ35+BA35+BB35</f>
        <v>1123324</v>
      </c>
      <c r="BD35" s="197">
        <v>-18700</v>
      </c>
      <c r="BE35" s="198"/>
      <c r="BF35" s="197">
        <f>BC35+BD35+BE35</f>
        <v>1104624</v>
      </c>
      <c r="BG35" s="197">
        <v>-14200</v>
      </c>
      <c r="BH35" s="198"/>
      <c r="BI35" s="197">
        <f>BF35+BG35+BH35</f>
        <v>1090424</v>
      </c>
      <c r="BJ35" s="197"/>
      <c r="BK35" s="198"/>
      <c r="BL35" s="197">
        <f>BI35+BJ35+BK35</f>
        <v>1090424</v>
      </c>
      <c r="BM35" s="197">
        <v>-16500</v>
      </c>
      <c r="BN35" s="198"/>
      <c r="BO35" s="197">
        <f>BL35+BM35+BN35</f>
        <v>1073924</v>
      </c>
      <c r="BP35" s="197">
        <v>-4500</v>
      </c>
      <c r="BQ35" s="198"/>
      <c r="BR35" s="197">
        <f>BO35+BP35+BQ35</f>
        <v>1069424</v>
      </c>
      <c r="BS35" s="197"/>
      <c r="BT35" s="198"/>
      <c r="BU35" s="197">
        <f>BR35+BS35+BT35</f>
        <v>1069424</v>
      </c>
      <c r="BV35" s="197">
        <v>-9400</v>
      </c>
      <c r="BW35" s="198"/>
      <c r="BX35" s="197">
        <f>BU35+BV35+BW35</f>
        <v>1060024</v>
      </c>
      <c r="BY35" s="197">
        <v>-6350</v>
      </c>
      <c r="BZ35" s="198"/>
      <c r="CA35" s="197">
        <f>BX35+BY35+BZ35</f>
        <v>1053674</v>
      </c>
      <c r="CB35" s="197"/>
      <c r="CC35" s="198"/>
      <c r="CD35" s="197">
        <f>CA35+CB35+CC35</f>
        <v>1053674</v>
      </c>
      <c r="CE35" s="197">
        <v>-25200</v>
      </c>
      <c r="CF35" s="198"/>
      <c r="CG35" s="197">
        <f>CD35+CE35+CF35</f>
        <v>1028474</v>
      </c>
      <c r="CH35" s="197"/>
      <c r="CI35" s="198">
        <v>43934</v>
      </c>
      <c r="CJ35" s="249">
        <v>1018894</v>
      </c>
      <c r="CK35" s="197">
        <v>-8300</v>
      </c>
      <c r="CL35" s="198"/>
      <c r="CM35" s="197">
        <f>CJ35+CK35+CL35</f>
        <v>1010594</v>
      </c>
      <c r="CN35" s="197">
        <v>-2371</v>
      </c>
      <c r="CO35" s="198"/>
      <c r="CP35" s="197">
        <f>CM35+CN35+CO35</f>
        <v>1008223</v>
      </c>
      <c r="CQ35" s="197"/>
      <c r="CR35" s="198">
        <v>4000</v>
      </c>
      <c r="CS35" s="197">
        <f>CP35+CQ35+CR35</f>
        <v>1012223</v>
      </c>
      <c r="CT35" s="197"/>
      <c r="CU35" s="198">
        <v>29740</v>
      </c>
      <c r="CV35" s="197">
        <f>CS35+CT35+CU35</f>
        <v>1041963</v>
      </c>
      <c r="CW35" s="197">
        <v>-14800</v>
      </c>
      <c r="CX35" s="198"/>
      <c r="CY35" s="197">
        <f>CV35+CW35+CX35</f>
        <v>1027163</v>
      </c>
      <c r="CZ35" s="197"/>
      <c r="DA35" s="198">
        <v>53686</v>
      </c>
      <c r="DB35" s="197">
        <f>CY35+CZ35+DA35</f>
        <v>1080849</v>
      </c>
    </row>
    <row r="36" spans="1:106" ht="40.5">
      <c r="A36" s="159"/>
      <c r="B36" s="151" t="s">
        <v>162</v>
      </c>
      <c r="C36" s="171" t="s">
        <v>183</v>
      </c>
      <c r="D36" s="197">
        <v>311831</v>
      </c>
      <c r="E36" s="197">
        <v>-35000</v>
      </c>
      <c r="F36" s="198"/>
      <c r="G36" s="197">
        <f>D36+E36+F36</f>
        <v>276831</v>
      </c>
      <c r="H36" s="197"/>
      <c r="I36" s="198"/>
      <c r="J36" s="197">
        <f>G36+H36+I36</f>
        <v>276831</v>
      </c>
      <c r="K36" s="197"/>
      <c r="L36" s="198">
        <v>92017</v>
      </c>
      <c r="M36" s="197">
        <f>J36+K36+L36</f>
        <v>368848</v>
      </c>
      <c r="N36" s="197">
        <v>-4023</v>
      </c>
      <c r="O36" s="198"/>
      <c r="P36" s="197">
        <f>M36+N36+O36</f>
        <v>364825</v>
      </c>
      <c r="Q36" s="197"/>
      <c r="R36" s="198"/>
      <c r="S36" s="197">
        <f>P36+Q36+R36</f>
        <v>364825</v>
      </c>
      <c r="T36" s="197">
        <v>-40081</v>
      </c>
      <c r="U36" s="198"/>
      <c r="V36" s="197">
        <f>S36+T36+U36</f>
        <v>324744</v>
      </c>
      <c r="W36" s="197">
        <v>-133161</v>
      </c>
      <c r="X36" s="198"/>
      <c r="Y36" s="197">
        <f>V36+W36+X36</f>
        <v>191583</v>
      </c>
      <c r="Z36" s="197">
        <v>-3720</v>
      </c>
      <c r="AA36" s="198"/>
      <c r="AB36" s="197">
        <f>Y36+Z36+AA36</f>
        <v>187863</v>
      </c>
      <c r="AC36" s="197">
        <v>-12192</v>
      </c>
      <c r="AD36" s="198"/>
      <c r="AE36" s="197">
        <f>AB36+AC36+AD36</f>
        <v>175671</v>
      </c>
      <c r="AF36" s="197"/>
      <c r="AG36" s="198"/>
      <c r="AH36" s="197">
        <f>AE36+AF36+AG36</f>
        <v>175671</v>
      </c>
      <c r="AI36" s="197">
        <v>-4355</v>
      </c>
      <c r="AJ36" s="198"/>
      <c r="AK36" s="197">
        <f>AH36+AI36+AJ36</f>
        <v>171316</v>
      </c>
      <c r="AL36" s="197">
        <v>-42356</v>
      </c>
      <c r="AM36" s="198"/>
      <c r="AN36" s="197">
        <f>AK36+AL36+AM36</f>
        <v>128960</v>
      </c>
      <c r="AO36" s="197"/>
      <c r="AP36" s="198"/>
      <c r="AQ36" s="197">
        <f>AN36+AO36+AP36</f>
        <v>128960</v>
      </c>
      <c r="AR36" s="197"/>
      <c r="AS36" s="198"/>
      <c r="AT36" s="197">
        <f>AQ36+AR36+AS36</f>
        <v>128960</v>
      </c>
      <c r="AU36" s="197"/>
      <c r="AV36" s="198"/>
      <c r="AW36" s="197">
        <v>309369</v>
      </c>
      <c r="AX36" s="197"/>
      <c r="AY36" s="198"/>
      <c r="AZ36" s="197">
        <f>AW36+AX36+AY36</f>
        <v>309369</v>
      </c>
      <c r="BA36" s="197">
        <v>-500</v>
      </c>
      <c r="BB36" s="198"/>
      <c r="BC36" s="197">
        <f>AZ36+BA36+BB36</f>
        <v>308869</v>
      </c>
      <c r="BD36" s="197">
        <v>-6000</v>
      </c>
      <c r="BE36" s="198"/>
      <c r="BF36" s="197">
        <f>BC36+BD36+BE36</f>
        <v>302869</v>
      </c>
      <c r="BG36" s="197"/>
      <c r="BH36" s="198">
        <v>7947</v>
      </c>
      <c r="BI36" s="197">
        <f>BF36+BG36+BH36</f>
        <v>310816</v>
      </c>
      <c r="BJ36" s="197"/>
      <c r="BK36" s="198"/>
      <c r="BL36" s="197">
        <f>BI36+BJ36+BK36</f>
        <v>310816</v>
      </c>
      <c r="BM36" s="197">
        <v>-11325</v>
      </c>
      <c r="BN36" s="198"/>
      <c r="BO36" s="197">
        <f>BL36+BM36+BN36</f>
        <v>299491</v>
      </c>
      <c r="BP36" s="197">
        <v>-4198</v>
      </c>
      <c r="BQ36" s="198"/>
      <c r="BR36" s="197">
        <f>BO36+BP36+BQ36</f>
        <v>295293</v>
      </c>
      <c r="BS36" s="197"/>
      <c r="BT36" s="198"/>
      <c r="BU36" s="197">
        <f>BR36+BS36+BT36</f>
        <v>295293</v>
      </c>
      <c r="BV36" s="197">
        <v>-5101</v>
      </c>
      <c r="BW36" s="198"/>
      <c r="BX36" s="197">
        <f>BU36+BV36+BW36</f>
        <v>290192</v>
      </c>
      <c r="BY36" s="197">
        <v>-9700</v>
      </c>
      <c r="BZ36" s="198"/>
      <c r="CA36" s="197">
        <f>BX36+BY36+BZ36</f>
        <v>280492</v>
      </c>
      <c r="CB36" s="197"/>
      <c r="CC36" s="198"/>
      <c r="CD36" s="197">
        <f>CA36+CB36+CC36</f>
        <v>280492</v>
      </c>
      <c r="CE36" s="197">
        <v>-4800</v>
      </c>
      <c r="CF36" s="198"/>
      <c r="CG36" s="197">
        <f>CD36+CE36+CF36</f>
        <v>275692</v>
      </c>
      <c r="CH36" s="197"/>
      <c r="CI36" s="198"/>
      <c r="CJ36" s="249">
        <v>820407</v>
      </c>
      <c r="CK36" s="197">
        <v>-3130</v>
      </c>
      <c r="CL36" s="198"/>
      <c r="CM36" s="197">
        <f>CJ36+CK36+CL36</f>
        <v>817277</v>
      </c>
      <c r="CN36" s="197">
        <v>-3236</v>
      </c>
      <c r="CO36" s="198"/>
      <c r="CP36" s="197">
        <f>CM36+CN36+CO36</f>
        <v>814041</v>
      </c>
      <c r="CQ36" s="197">
        <v>-18155</v>
      </c>
      <c r="CR36" s="198"/>
      <c r="CS36" s="197">
        <f>CP36+CQ36+CR36</f>
        <v>795886</v>
      </c>
      <c r="CT36" s="197">
        <v>-45373</v>
      </c>
      <c r="CU36" s="198"/>
      <c r="CV36" s="197">
        <f>CS36+CT36+CU36</f>
        <v>750513</v>
      </c>
      <c r="CW36" s="197">
        <v>-209365</v>
      </c>
      <c r="CX36" s="198"/>
      <c r="CY36" s="197">
        <f>CV36+CW36+CX36</f>
        <v>541148</v>
      </c>
      <c r="CZ36" s="197"/>
      <c r="DA36" s="198"/>
      <c r="DB36" s="197">
        <f>CY36+CZ36+DA36</f>
        <v>541148</v>
      </c>
    </row>
    <row r="37" spans="1:106" ht="60.75">
      <c r="A37" s="159"/>
      <c r="B37" s="151" t="s">
        <v>210</v>
      </c>
      <c r="C37" s="171" t="s">
        <v>211</v>
      </c>
      <c r="D37" s="197"/>
      <c r="E37" s="197"/>
      <c r="F37" s="198"/>
      <c r="G37" s="197"/>
      <c r="H37" s="197"/>
      <c r="I37" s="198"/>
      <c r="J37" s="197"/>
      <c r="K37" s="197"/>
      <c r="L37" s="198"/>
      <c r="M37" s="197"/>
      <c r="N37" s="197"/>
      <c r="O37" s="198"/>
      <c r="P37" s="197"/>
      <c r="Q37" s="197"/>
      <c r="R37" s="198"/>
      <c r="S37" s="197"/>
      <c r="T37" s="197"/>
      <c r="U37" s="198"/>
      <c r="V37" s="197"/>
      <c r="W37" s="197"/>
      <c r="X37" s="198"/>
      <c r="Y37" s="197"/>
      <c r="Z37" s="197"/>
      <c r="AA37" s="198"/>
      <c r="AB37" s="197"/>
      <c r="AC37" s="197"/>
      <c r="AD37" s="198"/>
      <c r="AE37" s="197"/>
      <c r="AF37" s="197"/>
      <c r="AG37" s="198"/>
      <c r="AH37" s="197"/>
      <c r="AI37" s="197"/>
      <c r="AJ37" s="198"/>
      <c r="AK37" s="197"/>
      <c r="AL37" s="197"/>
      <c r="AM37" s="198"/>
      <c r="AN37" s="197"/>
      <c r="AO37" s="197"/>
      <c r="AP37" s="198"/>
      <c r="AQ37" s="197"/>
      <c r="AR37" s="197"/>
      <c r="AS37" s="198"/>
      <c r="AT37" s="197"/>
      <c r="AU37" s="197"/>
      <c r="AV37" s="198"/>
      <c r="AW37" s="197"/>
      <c r="AX37" s="197"/>
      <c r="AY37" s="198"/>
      <c r="AZ37" s="197"/>
      <c r="BA37" s="197"/>
      <c r="BB37" s="198"/>
      <c r="BC37" s="197"/>
      <c r="BD37" s="197"/>
      <c r="BE37" s="198"/>
      <c r="BF37" s="197"/>
      <c r="BG37" s="197"/>
      <c r="BH37" s="198"/>
      <c r="BI37" s="197"/>
      <c r="BJ37" s="197"/>
      <c r="BK37" s="198"/>
      <c r="BL37" s="197"/>
      <c r="BM37" s="197"/>
      <c r="BN37" s="198"/>
      <c r="BO37" s="197"/>
      <c r="BP37" s="197"/>
      <c r="BQ37" s="198">
        <v>50</v>
      </c>
      <c r="BR37" s="197">
        <f>BO37+BP37+BQ37</f>
        <v>50</v>
      </c>
      <c r="BS37" s="197"/>
      <c r="BT37" s="198"/>
      <c r="BU37" s="197">
        <f>BR37+BS37+BT37</f>
        <v>50</v>
      </c>
      <c r="BV37" s="197"/>
      <c r="BW37" s="198"/>
      <c r="BX37" s="197">
        <f>BU37+BV37+BW37</f>
        <v>50</v>
      </c>
      <c r="BY37" s="197"/>
      <c r="BZ37" s="198"/>
      <c r="CA37" s="197">
        <f>BX37+BY37+BZ37</f>
        <v>50</v>
      </c>
      <c r="CB37" s="197"/>
      <c r="CC37" s="198"/>
      <c r="CD37" s="197">
        <f>CA37+CB37+CC37</f>
        <v>50</v>
      </c>
      <c r="CE37" s="197"/>
      <c r="CF37" s="198"/>
      <c r="CG37" s="197">
        <f>CD37+CE37+CF37</f>
        <v>50</v>
      </c>
      <c r="CH37" s="197"/>
      <c r="CI37" s="198"/>
      <c r="CJ37" s="249">
        <v>350000</v>
      </c>
      <c r="CK37" s="197"/>
      <c r="CL37" s="198"/>
      <c r="CM37" s="197">
        <f>CJ37+CK37+CL37</f>
        <v>350000</v>
      </c>
      <c r="CN37" s="197"/>
      <c r="CO37" s="198"/>
      <c r="CP37" s="197">
        <f>CM37+CN37+CO37</f>
        <v>350000</v>
      </c>
      <c r="CQ37" s="197"/>
      <c r="CR37" s="198"/>
      <c r="CS37" s="197">
        <f>CP37+CQ37+CR37</f>
        <v>350000</v>
      </c>
      <c r="CT37" s="197"/>
      <c r="CU37" s="198">
        <v>10</v>
      </c>
      <c r="CV37" s="197">
        <f>CS37+CT37+CU37</f>
        <v>350010</v>
      </c>
      <c r="CW37" s="197">
        <v>-10</v>
      </c>
      <c r="CX37" s="198"/>
      <c r="CY37" s="197">
        <f>CV37+CW37+CX37</f>
        <v>350000</v>
      </c>
      <c r="CZ37" s="197"/>
      <c r="DA37" s="198"/>
      <c r="DB37" s="197">
        <f>CY37+CZ37+DA37</f>
        <v>350000</v>
      </c>
    </row>
    <row r="38" spans="1:106" ht="40.5">
      <c r="A38" s="159"/>
      <c r="B38" s="151">
        <v>111</v>
      </c>
      <c r="C38" s="171" t="s">
        <v>203</v>
      </c>
      <c r="D38" s="197">
        <v>626254</v>
      </c>
      <c r="E38" s="197">
        <v>-626254</v>
      </c>
      <c r="F38" s="198"/>
      <c r="G38" s="197">
        <f>D38+E38+F38</f>
        <v>0</v>
      </c>
      <c r="H38" s="197"/>
      <c r="I38" s="198"/>
      <c r="J38" s="197">
        <f>G38+H38+I38</f>
        <v>0</v>
      </c>
      <c r="K38" s="197"/>
      <c r="L38" s="198">
        <v>35403</v>
      </c>
      <c r="M38" s="197">
        <f>J38+K38+L38</f>
        <v>35403</v>
      </c>
      <c r="N38" s="197"/>
      <c r="O38" s="198">
        <v>5000</v>
      </c>
      <c r="P38" s="197">
        <f>M38+N38+O38</f>
        <v>40403</v>
      </c>
      <c r="Q38" s="197"/>
      <c r="R38" s="198"/>
      <c r="S38" s="197">
        <f>P38+Q38+R38</f>
        <v>40403</v>
      </c>
      <c r="T38" s="197"/>
      <c r="U38" s="198">
        <v>5000</v>
      </c>
      <c r="V38" s="197">
        <f>S38+T38+U38</f>
        <v>45403</v>
      </c>
      <c r="W38" s="197"/>
      <c r="X38" s="198"/>
      <c r="Y38" s="197">
        <f>V38+W38+X38</f>
        <v>45403</v>
      </c>
      <c r="Z38" s="197"/>
      <c r="AA38" s="198"/>
      <c r="AB38" s="197">
        <f>Y38+Z38+AA38</f>
        <v>45403</v>
      </c>
      <c r="AC38" s="197"/>
      <c r="AD38" s="198"/>
      <c r="AE38" s="197">
        <f>AB38+AC38+AD38</f>
        <v>45403</v>
      </c>
      <c r="AF38" s="197"/>
      <c r="AG38" s="198"/>
      <c r="AH38" s="197">
        <f>AE38+AF38+AG38</f>
        <v>45403</v>
      </c>
      <c r="AI38" s="197"/>
      <c r="AJ38" s="198"/>
      <c r="AK38" s="197">
        <f>AH38+AI38+AJ38</f>
        <v>45403</v>
      </c>
      <c r="AL38" s="197">
        <v>-1623</v>
      </c>
      <c r="AM38" s="198"/>
      <c r="AN38" s="197">
        <f>AK38+AL38+AM38</f>
        <v>43780</v>
      </c>
      <c r="AO38" s="197"/>
      <c r="AP38" s="198"/>
      <c r="AQ38" s="197">
        <f>AN38+AO38+AP38</f>
        <v>43780</v>
      </c>
      <c r="AR38" s="197"/>
      <c r="AS38" s="198"/>
      <c r="AT38" s="197">
        <f>AQ38+AR38+AS38</f>
        <v>43780</v>
      </c>
      <c r="AU38" s="197"/>
      <c r="AV38" s="198"/>
      <c r="AW38" s="197">
        <v>2611100</v>
      </c>
      <c r="AX38" s="197"/>
      <c r="AY38" s="198"/>
      <c r="AZ38" s="197">
        <f>AW38+AX38+AY38</f>
        <v>2611100</v>
      </c>
      <c r="BA38" s="197"/>
      <c r="BB38" s="198"/>
      <c r="BC38" s="197">
        <f>AZ38+BA38+BB38</f>
        <v>2611100</v>
      </c>
      <c r="BD38" s="197"/>
      <c r="BE38" s="198"/>
      <c r="BF38" s="197">
        <f>BC38+BD38+BE38</f>
        <v>2611100</v>
      </c>
      <c r="BG38" s="197"/>
      <c r="BH38" s="198"/>
      <c r="BI38" s="197">
        <f>BF38+BG38+BH38</f>
        <v>2611100</v>
      </c>
      <c r="BJ38" s="197"/>
      <c r="BK38" s="198"/>
      <c r="BL38" s="197">
        <f>BI38+BJ38+BK38</f>
        <v>2611100</v>
      </c>
      <c r="BM38" s="197"/>
      <c r="BN38" s="198"/>
      <c r="BO38" s="197">
        <f>BL38+BM38+BN38</f>
        <v>2611100</v>
      </c>
      <c r="BP38" s="197"/>
      <c r="BQ38" s="198"/>
      <c r="BR38" s="197">
        <f>BO38+BP38+BQ38</f>
        <v>2611100</v>
      </c>
      <c r="BS38" s="197"/>
      <c r="BT38" s="198"/>
      <c r="BU38" s="197">
        <f>BR38+BS38+BT38</f>
        <v>2611100</v>
      </c>
      <c r="BV38" s="197">
        <v>-129817</v>
      </c>
      <c r="BW38" s="198"/>
      <c r="BX38" s="197">
        <f>BU38+BV38+BW38</f>
        <v>2481283</v>
      </c>
      <c r="BY38" s="197"/>
      <c r="BZ38" s="198"/>
      <c r="CA38" s="197">
        <f>BX38+BY38+BZ38</f>
        <v>2481283</v>
      </c>
      <c r="CB38" s="197"/>
      <c r="CC38" s="198"/>
      <c r="CD38" s="197">
        <f>CA38+CB38+CC38</f>
        <v>2481283</v>
      </c>
      <c r="CE38" s="197"/>
      <c r="CF38" s="198"/>
      <c r="CG38" s="197">
        <f>CD38+CE38+CF38</f>
        <v>2481283</v>
      </c>
      <c r="CH38" s="197">
        <v>-53948</v>
      </c>
      <c r="CI38" s="198"/>
      <c r="CJ38" s="249">
        <v>40000</v>
      </c>
      <c r="CK38" s="197"/>
      <c r="CL38" s="198"/>
      <c r="CM38" s="197">
        <f>CJ38+CK38+CL38</f>
        <v>40000</v>
      </c>
      <c r="CN38" s="197"/>
      <c r="CO38" s="198">
        <v>2500</v>
      </c>
      <c r="CP38" s="197">
        <f>CM38+CN38+CO38</f>
        <v>42500</v>
      </c>
      <c r="CQ38" s="197"/>
      <c r="CR38" s="198">
        <v>26</v>
      </c>
      <c r="CS38" s="197">
        <f>CP38+CQ38+CR38</f>
        <v>42526</v>
      </c>
      <c r="CT38" s="197"/>
      <c r="CU38" s="198"/>
      <c r="CV38" s="197">
        <f>CS38+CT38+CU38</f>
        <v>42526</v>
      </c>
      <c r="CW38" s="197"/>
      <c r="CX38" s="198">
        <v>2948</v>
      </c>
      <c r="CY38" s="197">
        <f>CV38+CW38+CX38</f>
        <v>45474</v>
      </c>
      <c r="CZ38" s="197">
        <v>-5906</v>
      </c>
      <c r="DA38" s="198"/>
      <c r="DB38" s="197">
        <f>CY38+CZ38+DA38</f>
        <v>39568</v>
      </c>
    </row>
    <row r="39" spans="1:106" ht="21" thickBot="1">
      <c r="A39" s="160"/>
      <c r="B39" s="153" t="s">
        <v>65</v>
      </c>
      <c r="C39" s="174" t="s">
        <v>184</v>
      </c>
      <c r="D39" s="197">
        <v>6865648</v>
      </c>
      <c r="E39" s="197"/>
      <c r="F39" s="205"/>
      <c r="G39" s="197">
        <f>D39+E39+F39</f>
        <v>6865648</v>
      </c>
      <c r="H39" s="197"/>
      <c r="I39" s="205"/>
      <c r="J39" s="197">
        <f>G39+H39+I39</f>
        <v>6865648</v>
      </c>
      <c r="K39" s="197">
        <v>-20503</v>
      </c>
      <c r="L39" s="205"/>
      <c r="M39" s="197">
        <f>J39+K39+L39</f>
        <v>6845145</v>
      </c>
      <c r="N39" s="197">
        <v>-8932</v>
      </c>
      <c r="O39" s="205">
        <v>23455</v>
      </c>
      <c r="P39" s="197">
        <f>M39+N39+O39</f>
        <v>6859668</v>
      </c>
      <c r="Q39" s="197"/>
      <c r="R39" s="205"/>
      <c r="S39" s="197">
        <f>P39+Q39+R39</f>
        <v>6859668</v>
      </c>
      <c r="T39" s="197">
        <v>-36621</v>
      </c>
      <c r="U39" s="205">
        <v>79702</v>
      </c>
      <c r="V39" s="197">
        <f>S39+T39+U39</f>
        <v>6902749</v>
      </c>
      <c r="W39" s="197">
        <v>-18312</v>
      </c>
      <c r="X39" s="205"/>
      <c r="Y39" s="197">
        <f>V39+W39+X39</f>
        <v>6884437</v>
      </c>
      <c r="Z39" s="197"/>
      <c r="AA39" s="205">
        <v>26700</v>
      </c>
      <c r="AB39" s="197">
        <f>Y39+Z39+AA39</f>
        <v>6911137</v>
      </c>
      <c r="AC39" s="197"/>
      <c r="AD39" s="205">
        <v>21354</v>
      </c>
      <c r="AE39" s="197">
        <f>AB39+AC39+AD39</f>
        <v>6932491</v>
      </c>
      <c r="AF39" s="197"/>
      <c r="AG39" s="205"/>
      <c r="AH39" s="197">
        <f>AE39+AF39+AG39</f>
        <v>6932491</v>
      </c>
      <c r="AI39" s="197"/>
      <c r="AJ39" s="205">
        <v>855</v>
      </c>
      <c r="AK39" s="197">
        <f>AH39+AI39+AJ39</f>
        <v>6933346</v>
      </c>
      <c r="AL39" s="197">
        <v>-87</v>
      </c>
      <c r="AM39" s="205"/>
      <c r="AN39" s="197">
        <f>AK39+AL39+AM39</f>
        <v>6933259</v>
      </c>
      <c r="AO39" s="197">
        <v>-6000</v>
      </c>
      <c r="AP39" s="205"/>
      <c r="AQ39" s="197">
        <f>AN39+AO39+AP39</f>
        <v>6927259</v>
      </c>
      <c r="AR39" s="197"/>
      <c r="AS39" s="205"/>
      <c r="AT39" s="197">
        <f>AQ39+AR39+AS39</f>
        <v>6927259</v>
      </c>
      <c r="AU39" s="197"/>
      <c r="AV39" s="205"/>
      <c r="AW39" s="197">
        <v>7463253</v>
      </c>
      <c r="AX39" s="197"/>
      <c r="AY39" s="205">
        <v>20660</v>
      </c>
      <c r="AZ39" s="197">
        <f>AW39+AX39+AY39</f>
        <v>7483913</v>
      </c>
      <c r="BA39" s="197"/>
      <c r="BB39" s="205">
        <v>18500</v>
      </c>
      <c r="BC39" s="197">
        <f>AZ39+BA39+BB39</f>
        <v>7502413</v>
      </c>
      <c r="BD39" s="197"/>
      <c r="BE39" s="205">
        <v>24700</v>
      </c>
      <c r="BF39" s="197">
        <f>BC39+BD39+BE39</f>
        <v>7527113</v>
      </c>
      <c r="BG39" s="197"/>
      <c r="BH39" s="205">
        <v>6253</v>
      </c>
      <c r="BI39" s="197">
        <f>BF39+BG39+BH39</f>
        <v>7533366</v>
      </c>
      <c r="BJ39" s="197"/>
      <c r="BK39" s="205"/>
      <c r="BL39" s="197">
        <f>BI39+BJ39+BK39</f>
        <v>7533366</v>
      </c>
      <c r="BM39" s="197"/>
      <c r="BN39" s="205">
        <v>27825</v>
      </c>
      <c r="BO39" s="197">
        <f>BL39+BM39+BN39</f>
        <v>7561191</v>
      </c>
      <c r="BP39" s="197"/>
      <c r="BQ39" s="205">
        <v>8648</v>
      </c>
      <c r="BR39" s="197">
        <f>BO39+BP39+BQ39</f>
        <v>7569839</v>
      </c>
      <c r="BS39" s="197"/>
      <c r="BT39" s="205"/>
      <c r="BU39" s="197">
        <f>BR39+BS39+BT39</f>
        <v>7569839</v>
      </c>
      <c r="BV39" s="197"/>
      <c r="BW39" s="205">
        <v>144318</v>
      </c>
      <c r="BX39" s="197">
        <f>BU39+BV39+BW39</f>
        <v>7714157</v>
      </c>
      <c r="BY39" s="197"/>
      <c r="BZ39" s="205">
        <v>16050</v>
      </c>
      <c r="CA39" s="197">
        <f>BX39+BY39+BZ39</f>
        <v>7730207</v>
      </c>
      <c r="CB39" s="197"/>
      <c r="CC39" s="205">
        <v>42681</v>
      </c>
      <c r="CD39" s="197">
        <f>CA39+CB39+CC39</f>
        <v>7772888</v>
      </c>
      <c r="CE39" s="197"/>
      <c r="CF39" s="205">
        <v>30000</v>
      </c>
      <c r="CG39" s="197">
        <f>CD39+CE39+CF39</f>
        <v>7802888</v>
      </c>
      <c r="CH39" s="197"/>
      <c r="CI39" s="205">
        <v>47532</v>
      </c>
      <c r="CJ39" s="249">
        <v>8677114</v>
      </c>
      <c r="CK39" s="197"/>
      <c r="CL39" s="205">
        <v>11430</v>
      </c>
      <c r="CM39" s="197">
        <f>CJ39+CK39+CL39</f>
        <v>8688544</v>
      </c>
      <c r="CN39" s="197"/>
      <c r="CO39" s="205">
        <v>3107</v>
      </c>
      <c r="CP39" s="197">
        <f>CM39+CN39+CO39</f>
        <v>8691651</v>
      </c>
      <c r="CQ39" s="197"/>
      <c r="CR39" s="205">
        <v>14129</v>
      </c>
      <c r="CS39" s="197">
        <f>CP39+CQ39+CR39</f>
        <v>8705780</v>
      </c>
      <c r="CT39" s="197"/>
      <c r="CU39" s="205">
        <v>15623</v>
      </c>
      <c r="CV39" s="197">
        <f>CS39+CT39+CU39</f>
        <v>8721403</v>
      </c>
      <c r="CW39" s="197"/>
      <c r="CX39" s="205">
        <v>221227</v>
      </c>
      <c r="CY39" s="197">
        <f>CV39+CW39+CX39</f>
        <v>8942630</v>
      </c>
      <c r="CZ39" s="197"/>
      <c r="DA39" s="205">
        <v>4457</v>
      </c>
      <c r="DB39" s="197">
        <f>CY39+CZ39+DA39</f>
        <v>8947087</v>
      </c>
    </row>
    <row r="40" spans="1:106" ht="30.75" customHeight="1" thickBot="1">
      <c r="A40" s="279" t="s">
        <v>187</v>
      </c>
      <c r="B40" s="280"/>
      <c r="C40" s="281"/>
      <c r="D40" s="211">
        <v>0</v>
      </c>
      <c r="E40" s="211">
        <f>SUM(E41:E48)</f>
        <v>0</v>
      </c>
      <c r="F40" s="211">
        <f>SUM(F41:F48)</f>
        <v>0</v>
      </c>
      <c r="G40" s="211" t="e">
        <f>G47+#REF!</f>
        <v>#REF!</v>
      </c>
      <c r="H40" s="211">
        <f>SUM(H41:H48)</f>
        <v>0</v>
      </c>
      <c r="I40" s="211">
        <f>SUM(I41:I48)</f>
        <v>0</v>
      </c>
      <c r="J40" s="211" t="e">
        <f>J47+#REF!</f>
        <v>#REF!</v>
      </c>
      <c r="K40" s="211">
        <f>SUM(K41:K48)</f>
        <v>0</v>
      </c>
      <c r="L40" s="211">
        <f>SUM(L41:L48)</f>
        <v>0</v>
      </c>
      <c r="M40" s="211" t="e">
        <f>M47+#REF!+#REF!+#REF!</f>
        <v>#REF!</v>
      </c>
      <c r="N40" s="211">
        <f>SUM(N41:N48)</f>
        <v>0</v>
      </c>
      <c r="O40" s="211">
        <f>SUM(O47:O48)</f>
        <v>0</v>
      </c>
      <c r="P40" s="211" t="e">
        <f>P47+#REF!+#REF!+#REF!</f>
        <v>#REF!</v>
      </c>
      <c r="Q40" s="211">
        <f>SUM(Q41:Q48)</f>
        <v>0</v>
      </c>
      <c r="R40" s="211">
        <f>SUM(R47:R48)</f>
        <v>0</v>
      </c>
      <c r="S40" s="211" t="e">
        <f>S47+#REF!+#REF!+#REF!</f>
        <v>#REF!</v>
      </c>
      <c r="T40" s="211">
        <f>SUM(T41:T48)</f>
        <v>0</v>
      </c>
      <c r="U40" s="211">
        <f>SUM(U47:U48)</f>
        <v>0</v>
      </c>
      <c r="V40" s="211" t="e">
        <f>V47+#REF!+#REF!+#REF!</f>
        <v>#REF!</v>
      </c>
      <c r="W40" s="211">
        <f>SUM(W41:W48)</f>
        <v>0</v>
      </c>
      <c r="X40" s="211">
        <f>SUM(X47:X48)</f>
        <v>0</v>
      </c>
      <c r="Y40" s="211" t="e">
        <f>Y47+#REF!+#REF!+#REF!</f>
        <v>#REF!</v>
      </c>
      <c r="Z40" s="211">
        <f>SUM(Z41:Z48)</f>
        <v>0</v>
      </c>
      <c r="AA40" s="211">
        <f>SUM(AA47:AA48)</f>
        <v>0</v>
      </c>
      <c r="AB40" s="211" t="e">
        <f>AB47+#REF!+#REF!+#REF!</f>
        <v>#REF!</v>
      </c>
      <c r="AC40" s="211">
        <f>SUM(AC41:AC48)</f>
        <v>0</v>
      </c>
      <c r="AD40" s="211">
        <f>SUM(AD47:AD48)</f>
        <v>0</v>
      </c>
      <c r="AE40" s="211" t="e">
        <f>AE47+#REF!+#REF!+#REF!</f>
        <v>#REF!</v>
      </c>
      <c r="AF40" s="211">
        <f>SUM(AF47:AF48)</f>
        <v>0</v>
      </c>
      <c r="AG40" s="211">
        <f>SUM(AG47:AG48)</f>
        <v>0</v>
      </c>
      <c r="AH40" s="211" t="e">
        <f>AH47+#REF!+#REF!+#REF!</f>
        <v>#REF!</v>
      </c>
      <c r="AI40" s="211">
        <f>SUM(AI47:AI48)</f>
        <v>0</v>
      </c>
      <c r="AJ40" s="211">
        <f>SUM(AJ47:AJ48)</f>
        <v>0</v>
      </c>
      <c r="AK40" s="211" t="e">
        <f>AK47+#REF!+#REF!+#REF!</f>
        <v>#REF!</v>
      </c>
      <c r="AL40" s="211">
        <f>SUM(AL47:AL48)</f>
        <v>0</v>
      </c>
      <c r="AM40" s="211">
        <f>SUM(AM47:AM48)</f>
        <v>0</v>
      </c>
      <c r="AN40" s="211" t="e">
        <f>AN47+#REF!+#REF!+#REF!</f>
        <v>#REF!</v>
      </c>
      <c r="AO40" s="211">
        <f>SUM(AO47:AO48)</f>
        <v>0</v>
      </c>
      <c r="AP40" s="211">
        <f>SUM(AP47:AP48)</f>
        <v>0</v>
      </c>
      <c r="AQ40" s="211" t="e">
        <f>AQ47+#REF!+#REF!+#REF!</f>
        <v>#REF!</v>
      </c>
      <c r="AR40" s="211">
        <f>SUM(AR47:AR48)</f>
        <v>0</v>
      </c>
      <c r="AS40" s="211">
        <f>SUM(AS47:AS48)</f>
        <v>0</v>
      </c>
      <c r="AT40" s="211" t="e">
        <f>AT47+#REF!+#REF!+#REF!</f>
        <v>#REF!</v>
      </c>
      <c r="AU40" s="211">
        <f>SUM(AU47:AU48)</f>
        <v>0</v>
      </c>
      <c r="AV40" s="211">
        <f>SUM(AV47:AV48)</f>
        <v>0</v>
      </c>
      <c r="AW40" s="211">
        <f>AW47</f>
        <v>0</v>
      </c>
      <c r="AX40" s="211">
        <f>SUM(AX47:AX48)</f>
        <v>0</v>
      </c>
      <c r="AY40" s="211">
        <f>SUM(AY47:AY48)</f>
        <v>1121009</v>
      </c>
      <c r="AZ40" s="211">
        <f>SUM(AW40:AY40)</f>
        <v>1121009</v>
      </c>
      <c r="BA40" s="211">
        <f>SUM(BA45:BA47)</f>
        <v>0</v>
      </c>
      <c r="BB40" s="211">
        <f>SUM(BB45:BB47)</f>
        <v>11004</v>
      </c>
      <c r="BC40" s="211">
        <f>SUM(BC45:BC47)</f>
        <v>1132013</v>
      </c>
      <c r="BD40" s="211">
        <f t="shared" ref="BD40:BI40" si="139">SUM(BD45:BD49)</f>
        <v>0</v>
      </c>
      <c r="BE40" s="211">
        <f t="shared" si="139"/>
        <v>11883</v>
      </c>
      <c r="BF40" s="211">
        <f t="shared" si="139"/>
        <v>1143896</v>
      </c>
      <c r="BG40" s="211">
        <f t="shared" si="139"/>
        <v>0</v>
      </c>
      <c r="BH40" s="211">
        <f t="shared" si="139"/>
        <v>0</v>
      </c>
      <c r="BI40" s="211">
        <f t="shared" si="139"/>
        <v>1143896</v>
      </c>
      <c r="BJ40" s="211">
        <f t="shared" ref="BJ40:BL40" si="140">SUM(BJ45:BJ49)</f>
        <v>0</v>
      </c>
      <c r="BK40" s="211">
        <f t="shared" si="140"/>
        <v>0</v>
      </c>
      <c r="BL40" s="211">
        <f t="shared" si="140"/>
        <v>1143896</v>
      </c>
      <c r="BM40" s="211">
        <f t="shared" ref="BM40:BO40" si="141">SUM(BM45:BM49)</f>
        <v>0</v>
      </c>
      <c r="BN40" s="211">
        <f t="shared" si="141"/>
        <v>0</v>
      </c>
      <c r="BO40" s="211">
        <f t="shared" si="141"/>
        <v>1143896</v>
      </c>
      <c r="BP40" s="211">
        <f t="shared" ref="BP40:BR40" si="142">SUM(BP45:BP49)</f>
        <v>0</v>
      </c>
      <c r="BQ40" s="211">
        <f t="shared" si="142"/>
        <v>0</v>
      </c>
      <c r="BR40" s="211">
        <f t="shared" si="142"/>
        <v>1143896</v>
      </c>
      <c r="BS40" s="211">
        <f t="shared" ref="BS40:BU40" si="143">SUM(BS45:BS49)</f>
        <v>0</v>
      </c>
      <c r="BT40" s="211">
        <f t="shared" si="143"/>
        <v>0</v>
      </c>
      <c r="BU40" s="211">
        <f t="shared" si="143"/>
        <v>1143896</v>
      </c>
      <c r="BV40" s="211">
        <f t="shared" ref="BV40:BW40" si="144">SUM(BV45:BV50)</f>
        <v>0</v>
      </c>
      <c r="BW40" s="211">
        <f t="shared" si="144"/>
        <v>305000</v>
      </c>
      <c r="BX40" s="211">
        <f>SUM(BX45:BX50)</f>
        <v>1448896</v>
      </c>
      <c r="BY40" s="211">
        <f t="shared" ref="BY40:BZ40" si="145">SUM(BY45:BY50)</f>
        <v>0</v>
      </c>
      <c r="BZ40" s="211">
        <f t="shared" si="145"/>
        <v>0</v>
      </c>
      <c r="CA40" s="211">
        <f>SUM(CA45:CA50)</f>
        <v>1448896</v>
      </c>
      <c r="CB40" s="211">
        <f t="shared" ref="CB40:CC40" si="146">SUM(CB45:CB50)</f>
        <v>0</v>
      </c>
      <c r="CC40" s="211">
        <f t="shared" si="146"/>
        <v>0</v>
      </c>
      <c r="CD40" s="211">
        <f>SUM(CD45:CD50)</f>
        <v>1448896</v>
      </c>
      <c r="CE40" s="211">
        <f t="shared" ref="CE40:CF40" si="147">SUM(CE45:CE50)</f>
        <v>-22.2</v>
      </c>
      <c r="CF40" s="211">
        <f t="shared" si="147"/>
        <v>0</v>
      </c>
      <c r="CG40" s="211">
        <f>SUM(CG45:CG50)</f>
        <v>1448873.8</v>
      </c>
      <c r="CH40" s="211">
        <f t="shared" ref="CH40:CI40" si="148">SUM(CH45:CH50)</f>
        <v>0</v>
      </c>
      <c r="CI40" s="211">
        <f t="shared" si="148"/>
        <v>503.3</v>
      </c>
      <c r="CJ40" s="211">
        <f>SUM(CJ45:CJ50)</f>
        <v>2275373.4000000004</v>
      </c>
      <c r="CK40" s="211">
        <f t="shared" ref="CK40:CL40" si="149">SUM(CK45:CK50)</f>
        <v>0</v>
      </c>
      <c r="CL40" s="211">
        <f t="shared" si="149"/>
        <v>0</v>
      </c>
      <c r="CM40" s="211">
        <f>SUM(CM45:CM50)</f>
        <v>2275373.4000000004</v>
      </c>
      <c r="CN40" s="211">
        <f t="shared" ref="CN40:CO40" si="150">SUM(CN45:CN50)</f>
        <v>0</v>
      </c>
      <c r="CO40" s="211">
        <f t="shared" si="150"/>
        <v>276.8</v>
      </c>
      <c r="CP40" s="211">
        <f>SUM(CP45:CP50)</f>
        <v>2275650.2000000002</v>
      </c>
      <c r="CQ40" s="211">
        <f t="shared" ref="CQ40:CR40" si="151">SUM(CQ45:CQ50)</f>
        <v>0</v>
      </c>
      <c r="CR40" s="211">
        <f t="shared" si="151"/>
        <v>2932.5</v>
      </c>
      <c r="CS40" s="211">
        <f>SUM(CS45:CS50)</f>
        <v>2278582.7000000002</v>
      </c>
      <c r="CT40" s="211">
        <f t="shared" ref="CT40:CU40" si="152">SUM(CT45:CT50)</f>
        <v>0</v>
      </c>
      <c r="CU40" s="211">
        <f t="shared" si="152"/>
        <v>0</v>
      </c>
      <c r="CV40" s="211">
        <f>SUM(CV45:CV50)</f>
        <v>2278582.7000000002</v>
      </c>
      <c r="CW40" s="211">
        <f t="shared" ref="CW40:CX40" si="153">SUM(CW45:CW50)</f>
        <v>0</v>
      </c>
      <c r="CX40" s="211">
        <f t="shared" si="153"/>
        <v>0</v>
      </c>
      <c r="CY40" s="211">
        <f>SUM(CY45:CY50)</f>
        <v>2278582.7000000002</v>
      </c>
      <c r="CZ40" s="211">
        <f t="shared" ref="CZ40:DA40" si="154">SUM(CZ45:CZ50)</f>
        <v>0</v>
      </c>
      <c r="DA40" s="211">
        <f t="shared" si="154"/>
        <v>0</v>
      </c>
      <c r="DB40" s="211">
        <f>SUM(DB45:DB50)</f>
        <v>2278582.7000000002</v>
      </c>
    </row>
    <row r="41" spans="1:106" ht="21" hidden="1" thickBot="1">
      <c r="A41" s="166" t="s">
        <v>118</v>
      </c>
      <c r="B41" s="167"/>
      <c r="C41" s="175" t="s">
        <v>199</v>
      </c>
      <c r="D41" s="210">
        <v>0</v>
      </c>
      <c r="E41" s="210"/>
      <c r="F41" s="210"/>
      <c r="G41" s="210">
        <f>D41+E41+F41</f>
        <v>0</v>
      </c>
      <c r="H41" s="210"/>
      <c r="I41" s="210"/>
      <c r="J41" s="210">
        <f>G41+H41+I41</f>
        <v>0</v>
      </c>
      <c r="K41" s="210"/>
      <c r="L41" s="210"/>
      <c r="M41" s="210">
        <f>J41+K41+L41</f>
        <v>0</v>
      </c>
      <c r="N41" s="210"/>
      <c r="O41" s="210"/>
      <c r="P41" s="210">
        <f>M41+N41+O41</f>
        <v>0</v>
      </c>
      <c r="Q41" s="210"/>
      <c r="R41" s="210"/>
      <c r="S41" s="210">
        <f>P41+Q41+R41</f>
        <v>0</v>
      </c>
      <c r="T41" s="210"/>
      <c r="U41" s="210"/>
      <c r="V41" s="210">
        <f>S41+T41+U41</f>
        <v>0</v>
      </c>
      <c r="W41" s="210"/>
      <c r="X41" s="210"/>
      <c r="Y41" s="210">
        <f>V41+W41+X41</f>
        <v>0</v>
      </c>
      <c r="Z41" s="210"/>
      <c r="AA41" s="210"/>
      <c r="AB41" s="210">
        <f>Y41+Z41+AA41</f>
        <v>0</v>
      </c>
      <c r="AC41" s="210"/>
      <c r="AD41" s="210"/>
      <c r="AE41" s="210">
        <f>AB41+AC41+AD41</f>
        <v>0</v>
      </c>
      <c r="AF41" s="210"/>
      <c r="AG41" s="210"/>
      <c r="AH41" s="210">
        <f>AE41+AF41+AG41</f>
        <v>0</v>
      </c>
      <c r="AI41" s="210"/>
      <c r="AJ41" s="210"/>
      <c r="AK41" s="210">
        <f>AH41+AI41+AJ41</f>
        <v>0</v>
      </c>
      <c r="AL41" s="210"/>
      <c r="AM41" s="210"/>
      <c r="AN41" s="210">
        <f>AK41+AL41+AM41</f>
        <v>0</v>
      </c>
      <c r="AO41" s="210"/>
      <c r="AP41" s="210"/>
      <c r="AQ41" s="210">
        <f>AN41+AO41+AP41</f>
        <v>0</v>
      </c>
      <c r="AR41" s="210"/>
      <c r="AS41" s="210"/>
      <c r="AT41" s="210">
        <f>AQ41+AR41+AS41</f>
        <v>0</v>
      </c>
      <c r="AU41" s="210"/>
      <c r="AV41" s="210"/>
      <c r="AW41" s="210">
        <f>AT41+AU41+AV41</f>
        <v>0</v>
      </c>
      <c r="AX41" s="210"/>
      <c r="AY41" s="210"/>
      <c r="AZ41" s="210">
        <f>AW41+AX41+AY41</f>
        <v>0</v>
      </c>
      <c r="BA41" s="210"/>
      <c r="BB41" s="210"/>
      <c r="BC41" s="210">
        <f>AZ41+BA41+BB41</f>
        <v>0</v>
      </c>
      <c r="BD41" s="210"/>
      <c r="BE41" s="210"/>
      <c r="BF41" s="210">
        <f>BC41+BD41+BE41</f>
        <v>0</v>
      </c>
      <c r="BG41" s="210"/>
      <c r="BH41" s="210"/>
      <c r="BI41" s="210">
        <f>BF41+BG41+BH41</f>
        <v>0</v>
      </c>
      <c r="BJ41" s="210"/>
      <c r="BK41" s="210"/>
      <c r="BL41" s="210">
        <f>BI41+BJ41+BK41</f>
        <v>0</v>
      </c>
      <c r="BM41" s="210"/>
      <c r="BN41" s="210"/>
      <c r="BO41" s="210">
        <f>BL41+BM41+BN41</f>
        <v>0</v>
      </c>
      <c r="BP41" s="210"/>
      <c r="BQ41" s="210"/>
      <c r="BR41" s="210">
        <f>BO41+BP41+BQ41</f>
        <v>0</v>
      </c>
      <c r="BS41" s="210"/>
      <c r="BT41" s="210"/>
      <c r="BU41" s="210">
        <f>BR41+BS41+BT41</f>
        <v>0</v>
      </c>
      <c r="BV41" s="210"/>
      <c r="BW41" s="210"/>
      <c r="BX41" s="210">
        <f>BU41+BV41+BW41</f>
        <v>0</v>
      </c>
      <c r="BY41" s="210"/>
      <c r="BZ41" s="210"/>
      <c r="CA41" s="210">
        <f>BX41+BY41+BZ41</f>
        <v>0</v>
      </c>
      <c r="CB41" s="210"/>
      <c r="CC41" s="210"/>
      <c r="CD41" s="210">
        <f>CA41+CB41+CC41</f>
        <v>0</v>
      </c>
      <c r="CE41" s="210"/>
      <c r="CF41" s="210"/>
      <c r="CG41" s="210">
        <f>CD41+CE41+CF41</f>
        <v>0</v>
      </c>
      <c r="CH41" s="210"/>
      <c r="CI41" s="210"/>
      <c r="CJ41" s="210">
        <f>CG41+CH41+CI41</f>
        <v>0</v>
      </c>
      <c r="CK41" s="210"/>
      <c r="CL41" s="210"/>
      <c r="CM41" s="210">
        <f>CJ41+CK41+CL41</f>
        <v>0</v>
      </c>
      <c r="CN41" s="210"/>
      <c r="CO41" s="210"/>
      <c r="CP41" s="210">
        <f>CM41+CN41+CO41</f>
        <v>0</v>
      </c>
      <c r="CQ41" s="210"/>
      <c r="CR41" s="210"/>
      <c r="CS41" s="210">
        <f>CP41+CQ41+CR41</f>
        <v>0</v>
      </c>
      <c r="CT41" s="210"/>
      <c r="CU41" s="210"/>
      <c r="CV41" s="210">
        <f>CS41+CT41+CU41</f>
        <v>0</v>
      </c>
      <c r="CW41" s="210"/>
      <c r="CX41" s="210"/>
      <c r="CY41" s="210">
        <f>CV41+CW41+CX41</f>
        <v>0</v>
      </c>
      <c r="CZ41" s="210"/>
      <c r="DA41" s="210"/>
      <c r="DB41" s="210">
        <f>CY41+CZ41+DA41</f>
        <v>0</v>
      </c>
    </row>
    <row r="42" spans="1:106" ht="21" hidden="1" thickBot="1">
      <c r="A42" s="166" t="s">
        <v>124</v>
      </c>
      <c r="B42" s="167"/>
      <c r="C42" s="175" t="s">
        <v>194</v>
      </c>
      <c r="D42" s="210">
        <v>1736.2</v>
      </c>
      <c r="E42" s="210"/>
      <c r="F42" s="210"/>
      <c r="G42" s="210">
        <f t="shared" ref="G42:G49" si="155">D42+E42+F42</f>
        <v>1736.2</v>
      </c>
      <c r="H42" s="210"/>
      <c r="I42" s="210"/>
      <c r="J42" s="210">
        <f t="shared" ref="J42:J48" si="156">G42+H42+I42</f>
        <v>1736.2</v>
      </c>
      <c r="K42" s="210"/>
      <c r="L42" s="210"/>
      <c r="M42" s="210">
        <f t="shared" ref="M42:M49" si="157">J42+K42+L42</f>
        <v>1736.2</v>
      </c>
      <c r="N42" s="210"/>
      <c r="O42" s="210"/>
      <c r="P42" s="210">
        <f t="shared" ref="P42:P49" si="158">M42+N42+O42</f>
        <v>1736.2</v>
      </c>
      <c r="Q42" s="210"/>
      <c r="R42" s="210"/>
      <c r="S42" s="210">
        <f t="shared" ref="S42:S49" si="159">P42+Q42+R42</f>
        <v>1736.2</v>
      </c>
      <c r="T42" s="210"/>
      <c r="U42" s="210"/>
      <c r="V42" s="210">
        <f t="shared" ref="V42:V49" si="160">S42+T42+U42</f>
        <v>1736.2</v>
      </c>
      <c r="W42" s="210"/>
      <c r="X42" s="210"/>
      <c r="Y42" s="210">
        <f t="shared" ref="Y42:Y49" si="161">V42+W42+X42</f>
        <v>1736.2</v>
      </c>
      <c r="Z42" s="210"/>
      <c r="AA42" s="210"/>
      <c r="AB42" s="210">
        <f t="shared" ref="AB42:AB49" si="162">Y42+Z42+AA42</f>
        <v>1736.2</v>
      </c>
      <c r="AC42" s="210"/>
      <c r="AD42" s="210"/>
      <c r="AE42" s="210">
        <f t="shared" ref="AE42:AE49" si="163">AB42+AC42+AD42</f>
        <v>1736.2</v>
      </c>
      <c r="AF42" s="210"/>
      <c r="AG42" s="210"/>
      <c r="AH42" s="210">
        <f t="shared" ref="AH42:AH49" si="164">AE42+AF42+AG42</f>
        <v>1736.2</v>
      </c>
      <c r="AI42" s="210"/>
      <c r="AJ42" s="210"/>
      <c r="AK42" s="210">
        <f t="shared" ref="AK42:AK49" si="165">AH42+AI42+AJ42</f>
        <v>1736.2</v>
      </c>
      <c r="AL42" s="210"/>
      <c r="AM42" s="210"/>
      <c r="AN42" s="210">
        <f t="shared" ref="AN42:AN49" si="166">AK42+AL42+AM42</f>
        <v>1736.2</v>
      </c>
      <c r="AO42" s="210"/>
      <c r="AP42" s="210"/>
      <c r="AQ42" s="210">
        <f t="shared" ref="AQ42:AQ49" si="167">AN42+AO42+AP42</f>
        <v>1736.2</v>
      </c>
      <c r="AR42" s="210"/>
      <c r="AS42" s="210"/>
      <c r="AT42" s="210">
        <f t="shared" ref="AT42:AT49" si="168">AQ42+AR42+AS42</f>
        <v>1736.2</v>
      </c>
      <c r="AU42" s="210"/>
      <c r="AV42" s="210"/>
      <c r="AW42" s="210">
        <f t="shared" ref="AW42:AW49" si="169">AT42+AU42+AV42</f>
        <v>1736.2</v>
      </c>
      <c r="AX42" s="210"/>
      <c r="AY42" s="210"/>
      <c r="AZ42" s="210">
        <f t="shared" ref="AZ42:AZ49" si="170">AW42+AX42+AY42</f>
        <v>1736.2</v>
      </c>
      <c r="BA42" s="210"/>
      <c r="BB42" s="210"/>
      <c r="BC42" s="210">
        <f t="shared" ref="BC42:BC48" si="171">AZ42+BA42+BB42</f>
        <v>1736.2</v>
      </c>
      <c r="BD42" s="210"/>
      <c r="BE42" s="210"/>
      <c r="BF42" s="210">
        <f t="shared" ref="BF42:BF48" si="172">BC42+BD42+BE42</f>
        <v>1736.2</v>
      </c>
      <c r="BG42" s="210"/>
      <c r="BH42" s="210"/>
      <c r="BI42" s="210">
        <f t="shared" ref="BI42:BI49" si="173">BF42+BG42+BH42</f>
        <v>1736.2</v>
      </c>
      <c r="BJ42" s="210"/>
      <c r="BK42" s="210"/>
      <c r="BL42" s="210">
        <f t="shared" ref="BL42:BL49" si="174">BI42+BJ42+BK42</f>
        <v>1736.2</v>
      </c>
      <c r="BM42" s="210"/>
      <c r="BN42" s="210"/>
      <c r="BO42" s="210">
        <f t="shared" ref="BO42:BO49" si="175">BL42+BM42+BN42</f>
        <v>1736.2</v>
      </c>
      <c r="BP42" s="210"/>
      <c r="BQ42" s="210"/>
      <c r="BR42" s="210">
        <f t="shared" ref="BR42:BR49" si="176">BO42+BP42+BQ42</f>
        <v>1736.2</v>
      </c>
      <c r="BS42" s="210"/>
      <c r="BT42" s="210"/>
      <c r="BU42" s="210">
        <f t="shared" ref="BU42:BU49" si="177">BR42+BS42+BT42</f>
        <v>1736.2</v>
      </c>
      <c r="BV42" s="210"/>
      <c r="BW42" s="210"/>
      <c r="BX42" s="210">
        <f t="shared" ref="BX42:BX49" si="178">BU42+BV42+BW42</f>
        <v>1736.2</v>
      </c>
      <c r="BY42" s="210"/>
      <c r="BZ42" s="210"/>
      <c r="CA42" s="210">
        <f t="shared" ref="CA42:CA50" si="179">BX42+BY42+BZ42</f>
        <v>1736.2</v>
      </c>
      <c r="CB42" s="210"/>
      <c r="CC42" s="210"/>
      <c r="CD42" s="210">
        <f t="shared" ref="CD42:CD50" si="180">CA42+CB42+CC42</f>
        <v>1736.2</v>
      </c>
      <c r="CE42" s="210"/>
      <c r="CF42" s="210"/>
      <c r="CG42" s="210">
        <f t="shared" ref="CG42:CG50" si="181">CD42+CE42+CF42</f>
        <v>1736.2</v>
      </c>
      <c r="CH42" s="210"/>
      <c r="CI42" s="210"/>
      <c r="CJ42" s="210">
        <f t="shared" ref="CJ42:CJ48" si="182">CG42+CH42+CI42</f>
        <v>1736.2</v>
      </c>
      <c r="CK42" s="210"/>
      <c r="CL42" s="210"/>
      <c r="CM42" s="210">
        <f t="shared" ref="CM42:CM50" si="183">CJ42+CK42+CL42</f>
        <v>1736.2</v>
      </c>
      <c r="CN42" s="210"/>
      <c r="CO42" s="210"/>
      <c r="CP42" s="210">
        <f t="shared" ref="CP42:CP50" si="184">CM42+CN42+CO42</f>
        <v>1736.2</v>
      </c>
      <c r="CQ42" s="210"/>
      <c r="CR42" s="210"/>
      <c r="CS42" s="210">
        <f t="shared" ref="CS42:CS50" si="185">CP42+CQ42+CR42</f>
        <v>1736.2</v>
      </c>
      <c r="CT42" s="210"/>
      <c r="CU42" s="210"/>
      <c r="CV42" s="210">
        <f t="shared" ref="CV42:CV50" si="186">CS42+CT42+CU42</f>
        <v>1736.2</v>
      </c>
      <c r="CW42" s="210"/>
      <c r="CX42" s="210"/>
      <c r="CY42" s="210">
        <f t="shared" ref="CY42:CY50" si="187">CV42+CW42+CX42</f>
        <v>1736.2</v>
      </c>
      <c r="CZ42" s="210"/>
      <c r="DA42" s="210"/>
      <c r="DB42" s="210">
        <f t="shared" ref="DB42:DB50" si="188">CY42+CZ42+DA42</f>
        <v>1736.2</v>
      </c>
    </row>
    <row r="43" spans="1:106" s="190" customFormat="1" ht="41.25" hidden="1" thickBot="1">
      <c r="A43" s="166" t="s">
        <v>189</v>
      </c>
      <c r="B43" s="167"/>
      <c r="C43" s="175" t="s">
        <v>191</v>
      </c>
      <c r="D43" s="210">
        <v>678270</v>
      </c>
      <c r="E43" s="210"/>
      <c r="F43" s="210"/>
      <c r="G43" s="210">
        <f t="shared" si="155"/>
        <v>678270</v>
      </c>
      <c r="H43" s="210"/>
      <c r="I43" s="210"/>
      <c r="J43" s="210">
        <f t="shared" si="156"/>
        <v>678270</v>
      </c>
      <c r="K43" s="210"/>
      <c r="L43" s="210"/>
      <c r="M43" s="210">
        <f t="shared" si="157"/>
        <v>678270</v>
      </c>
      <c r="N43" s="210"/>
      <c r="O43" s="210"/>
      <c r="P43" s="210">
        <f t="shared" si="158"/>
        <v>678270</v>
      </c>
      <c r="Q43" s="210"/>
      <c r="R43" s="210"/>
      <c r="S43" s="210">
        <f t="shared" si="159"/>
        <v>678270</v>
      </c>
      <c r="T43" s="210"/>
      <c r="U43" s="210"/>
      <c r="V43" s="210">
        <f t="shared" si="160"/>
        <v>678270</v>
      </c>
      <c r="W43" s="210"/>
      <c r="X43" s="210"/>
      <c r="Y43" s="210">
        <f t="shared" si="161"/>
        <v>678270</v>
      </c>
      <c r="Z43" s="210"/>
      <c r="AA43" s="210"/>
      <c r="AB43" s="210">
        <f t="shared" si="162"/>
        <v>678270</v>
      </c>
      <c r="AC43" s="210"/>
      <c r="AD43" s="210"/>
      <c r="AE43" s="210">
        <f t="shared" si="163"/>
        <v>678270</v>
      </c>
      <c r="AF43" s="210"/>
      <c r="AG43" s="210"/>
      <c r="AH43" s="210">
        <f t="shared" si="164"/>
        <v>678270</v>
      </c>
      <c r="AI43" s="210"/>
      <c r="AJ43" s="210"/>
      <c r="AK43" s="210">
        <f t="shared" si="165"/>
        <v>678270</v>
      </c>
      <c r="AL43" s="210"/>
      <c r="AM43" s="210"/>
      <c r="AN43" s="210">
        <f t="shared" si="166"/>
        <v>678270</v>
      </c>
      <c r="AO43" s="210"/>
      <c r="AP43" s="210"/>
      <c r="AQ43" s="210">
        <f t="shared" si="167"/>
        <v>678270</v>
      </c>
      <c r="AR43" s="210"/>
      <c r="AS43" s="210"/>
      <c r="AT43" s="210">
        <f t="shared" si="168"/>
        <v>678270</v>
      </c>
      <c r="AU43" s="210"/>
      <c r="AV43" s="210"/>
      <c r="AW43" s="210">
        <f t="shared" si="169"/>
        <v>678270</v>
      </c>
      <c r="AX43" s="210"/>
      <c r="AY43" s="210"/>
      <c r="AZ43" s="210">
        <f t="shared" si="170"/>
        <v>678270</v>
      </c>
      <c r="BA43" s="210"/>
      <c r="BB43" s="210"/>
      <c r="BC43" s="210">
        <f t="shared" si="171"/>
        <v>678270</v>
      </c>
      <c r="BD43" s="210"/>
      <c r="BE43" s="210"/>
      <c r="BF43" s="210">
        <f t="shared" si="172"/>
        <v>678270</v>
      </c>
      <c r="BG43" s="210"/>
      <c r="BH43" s="210"/>
      <c r="BI43" s="210">
        <f t="shared" si="173"/>
        <v>678270</v>
      </c>
      <c r="BJ43" s="210"/>
      <c r="BK43" s="210"/>
      <c r="BL43" s="210">
        <f t="shared" si="174"/>
        <v>678270</v>
      </c>
      <c r="BM43" s="210"/>
      <c r="BN43" s="210"/>
      <c r="BO43" s="210">
        <f t="shared" si="175"/>
        <v>678270</v>
      </c>
      <c r="BP43" s="210"/>
      <c r="BQ43" s="210"/>
      <c r="BR43" s="210">
        <f t="shared" si="176"/>
        <v>678270</v>
      </c>
      <c r="BS43" s="210"/>
      <c r="BT43" s="210"/>
      <c r="BU43" s="210">
        <f t="shared" si="177"/>
        <v>678270</v>
      </c>
      <c r="BV43" s="210"/>
      <c r="BW43" s="210"/>
      <c r="BX43" s="210">
        <f t="shared" si="178"/>
        <v>678270</v>
      </c>
      <c r="BY43" s="210"/>
      <c r="BZ43" s="210"/>
      <c r="CA43" s="210">
        <f t="shared" si="179"/>
        <v>678270</v>
      </c>
      <c r="CB43" s="210"/>
      <c r="CC43" s="210"/>
      <c r="CD43" s="210">
        <f t="shared" si="180"/>
        <v>678270</v>
      </c>
      <c r="CE43" s="210"/>
      <c r="CF43" s="210"/>
      <c r="CG43" s="210">
        <f t="shared" si="181"/>
        <v>678270</v>
      </c>
      <c r="CH43" s="210"/>
      <c r="CI43" s="210"/>
      <c r="CJ43" s="210">
        <f t="shared" si="182"/>
        <v>678270</v>
      </c>
      <c r="CK43" s="210"/>
      <c r="CL43" s="210"/>
      <c r="CM43" s="210">
        <f t="shared" si="183"/>
        <v>678270</v>
      </c>
      <c r="CN43" s="210"/>
      <c r="CO43" s="210"/>
      <c r="CP43" s="210">
        <f t="shared" si="184"/>
        <v>678270</v>
      </c>
      <c r="CQ43" s="210"/>
      <c r="CR43" s="210"/>
      <c r="CS43" s="210">
        <f t="shared" si="185"/>
        <v>678270</v>
      </c>
      <c r="CT43" s="210"/>
      <c r="CU43" s="210"/>
      <c r="CV43" s="210">
        <f t="shared" si="186"/>
        <v>678270</v>
      </c>
      <c r="CW43" s="210"/>
      <c r="CX43" s="210"/>
      <c r="CY43" s="210">
        <f t="shared" si="187"/>
        <v>678270</v>
      </c>
      <c r="CZ43" s="210"/>
      <c r="DA43" s="210"/>
      <c r="DB43" s="210">
        <f t="shared" si="188"/>
        <v>678270</v>
      </c>
    </row>
    <row r="44" spans="1:106" s="190" customFormat="1" ht="81.75" hidden="1" thickBot="1">
      <c r="A44" s="157" t="s">
        <v>60</v>
      </c>
      <c r="B44" s="150"/>
      <c r="C44" s="172" t="s">
        <v>192</v>
      </c>
      <c r="D44" s="210">
        <v>639917</v>
      </c>
      <c r="E44" s="210"/>
      <c r="F44" s="210"/>
      <c r="G44" s="210">
        <f t="shared" si="155"/>
        <v>639917</v>
      </c>
      <c r="H44" s="210"/>
      <c r="I44" s="210"/>
      <c r="J44" s="210">
        <f t="shared" si="156"/>
        <v>639917</v>
      </c>
      <c r="K44" s="210"/>
      <c r="L44" s="210"/>
      <c r="M44" s="210">
        <f t="shared" si="157"/>
        <v>639917</v>
      </c>
      <c r="N44" s="210"/>
      <c r="O44" s="210"/>
      <c r="P44" s="210">
        <f t="shared" si="158"/>
        <v>639917</v>
      </c>
      <c r="Q44" s="210"/>
      <c r="R44" s="210"/>
      <c r="S44" s="210">
        <f t="shared" si="159"/>
        <v>639917</v>
      </c>
      <c r="T44" s="210"/>
      <c r="U44" s="210"/>
      <c r="V44" s="210">
        <f t="shared" si="160"/>
        <v>639917</v>
      </c>
      <c r="W44" s="210"/>
      <c r="X44" s="210"/>
      <c r="Y44" s="210">
        <f t="shared" si="161"/>
        <v>639917</v>
      </c>
      <c r="Z44" s="210"/>
      <c r="AA44" s="210"/>
      <c r="AB44" s="210">
        <f t="shared" si="162"/>
        <v>639917</v>
      </c>
      <c r="AC44" s="210"/>
      <c r="AD44" s="210"/>
      <c r="AE44" s="210">
        <f t="shared" si="163"/>
        <v>639917</v>
      </c>
      <c r="AF44" s="210"/>
      <c r="AG44" s="210"/>
      <c r="AH44" s="210">
        <f t="shared" si="164"/>
        <v>639917</v>
      </c>
      <c r="AI44" s="210"/>
      <c r="AJ44" s="210"/>
      <c r="AK44" s="210">
        <f t="shared" si="165"/>
        <v>639917</v>
      </c>
      <c r="AL44" s="210"/>
      <c r="AM44" s="210"/>
      <c r="AN44" s="210">
        <f t="shared" si="166"/>
        <v>639917</v>
      </c>
      <c r="AO44" s="210"/>
      <c r="AP44" s="210"/>
      <c r="AQ44" s="210">
        <f t="shared" si="167"/>
        <v>639917</v>
      </c>
      <c r="AR44" s="210"/>
      <c r="AS44" s="210"/>
      <c r="AT44" s="210">
        <f t="shared" si="168"/>
        <v>639917</v>
      </c>
      <c r="AU44" s="210"/>
      <c r="AV44" s="210"/>
      <c r="AW44" s="210">
        <f t="shared" si="169"/>
        <v>639917</v>
      </c>
      <c r="AX44" s="210"/>
      <c r="AY44" s="210"/>
      <c r="AZ44" s="210">
        <f t="shared" si="170"/>
        <v>639917</v>
      </c>
      <c r="BA44" s="210"/>
      <c r="BB44" s="210"/>
      <c r="BC44" s="210">
        <f t="shared" si="171"/>
        <v>639917</v>
      </c>
      <c r="BD44" s="210"/>
      <c r="BE44" s="210"/>
      <c r="BF44" s="210">
        <f t="shared" si="172"/>
        <v>639917</v>
      </c>
      <c r="BG44" s="210"/>
      <c r="BH44" s="210"/>
      <c r="BI44" s="210">
        <f t="shared" si="173"/>
        <v>639917</v>
      </c>
      <c r="BJ44" s="210"/>
      <c r="BK44" s="210"/>
      <c r="BL44" s="210">
        <f t="shared" si="174"/>
        <v>639917</v>
      </c>
      <c r="BM44" s="210"/>
      <c r="BN44" s="210"/>
      <c r="BO44" s="210">
        <f t="shared" si="175"/>
        <v>639917</v>
      </c>
      <c r="BP44" s="210"/>
      <c r="BQ44" s="210"/>
      <c r="BR44" s="210">
        <f t="shared" si="176"/>
        <v>639917</v>
      </c>
      <c r="BS44" s="210"/>
      <c r="BT44" s="210"/>
      <c r="BU44" s="210">
        <f t="shared" si="177"/>
        <v>639917</v>
      </c>
      <c r="BV44" s="210"/>
      <c r="BW44" s="210"/>
      <c r="BX44" s="210">
        <f t="shared" si="178"/>
        <v>639917</v>
      </c>
      <c r="BY44" s="210"/>
      <c r="BZ44" s="210"/>
      <c r="CA44" s="210">
        <f t="shared" si="179"/>
        <v>639917</v>
      </c>
      <c r="CB44" s="210"/>
      <c r="CC44" s="210"/>
      <c r="CD44" s="210">
        <f t="shared" si="180"/>
        <v>639917</v>
      </c>
      <c r="CE44" s="210"/>
      <c r="CF44" s="210"/>
      <c r="CG44" s="210">
        <f t="shared" si="181"/>
        <v>639917</v>
      </c>
      <c r="CH44" s="210"/>
      <c r="CI44" s="210"/>
      <c r="CJ44" s="210">
        <f t="shared" si="182"/>
        <v>639917</v>
      </c>
      <c r="CK44" s="210"/>
      <c r="CL44" s="210"/>
      <c r="CM44" s="210">
        <f t="shared" si="183"/>
        <v>639917</v>
      </c>
      <c r="CN44" s="210"/>
      <c r="CO44" s="210"/>
      <c r="CP44" s="210">
        <f t="shared" si="184"/>
        <v>639917</v>
      </c>
      <c r="CQ44" s="210"/>
      <c r="CR44" s="210"/>
      <c r="CS44" s="210">
        <f t="shared" si="185"/>
        <v>639917</v>
      </c>
      <c r="CT44" s="210"/>
      <c r="CU44" s="210"/>
      <c r="CV44" s="210">
        <f t="shared" si="186"/>
        <v>639917</v>
      </c>
      <c r="CW44" s="210"/>
      <c r="CX44" s="210"/>
      <c r="CY44" s="210">
        <f t="shared" si="187"/>
        <v>639917</v>
      </c>
      <c r="CZ44" s="210"/>
      <c r="DA44" s="210"/>
      <c r="DB44" s="210">
        <f t="shared" si="188"/>
        <v>639917</v>
      </c>
    </row>
    <row r="45" spans="1:106" ht="63" customHeight="1" thickBot="1">
      <c r="A45" s="157">
        <v>131</v>
      </c>
      <c r="B45" s="150"/>
      <c r="C45" s="172" t="s">
        <v>188</v>
      </c>
      <c r="D45" s="210">
        <v>1056184</v>
      </c>
      <c r="E45" s="210"/>
      <c r="F45" s="210"/>
      <c r="G45" s="210">
        <f t="shared" ref="G45:G46" si="189">D45+E45+F45</f>
        <v>1056184</v>
      </c>
      <c r="H45" s="210"/>
      <c r="I45" s="210"/>
      <c r="J45" s="210">
        <f t="shared" ref="J45:J46" si="190">G45+H45+I45</f>
        <v>1056184</v>
      </c>
      <c r="K45" s="210"/>
      <c r="L45" s="210"/>
      <c r="M45" s="210">
        <f t="shared" ref="M45:M46" si="191">J45+K45+L45</f>
        <v>1056184</v>
      </c>
      <c r="N45" s="210"/>
      <c r="O45" s="210"/>
      <c r="P45" s="210">
        <f t="shared" ref="P45:P46" si="192">M45+N45+O45</f>
        <v>1056184</v>
      </c>
      <c r="Q45" s="210"/>
      <c r="R45" s="210"/>
      <c r="S45" s="210">
        <f t="shared" ref="S45:S46" si="193">P45+Q45+R45</f>
        <v>1056184</v>
      </c>
      <c r="T45" s="210"/>
      <c r="U45" s="210"/>
      <c r="V45" s="210">
        <f t="shared" ref="V45:V46" si="194">S45+T45+U45</f>
        <v>1056184</v>
      </c>
      <c r="W45" s="210"/>
      <c r="X45" s="210"/>
      <c r="Y45" s="210">
        <f t="shared" ref="Y45:Y46" si="195">V45+W45+X45</f>
        <v>1056184</v>
      </c>
      <c r="Z45" s="210"/>
      <c r="AA45" s="210"/>
      <c r="AB45" s="210">
        <f t="shared" ref="AB45:AB46" si="196">Y45+Z45+AA45</f>
        <v>1056184</v>
      </c>
      <c r="AC45" s="210"/>
      <c r="AD45" s="210"/>
      <c r="AE45" s="210">
        <f t="shared" ref="AE45:AE46" si="197">AB45+AC45+AD45</f>
        <v>1056184</v>
      </c>
      <c r="AF45" s="210"/>
      <c r="AG45" s="210"/>
      <c r="AH45" s="210">
        <f t="shared" ref="AH45:AH46" si="198">AE45+AF45+AG45</f>
        <v>1056184</v>
      </c>
      <c r="AI45" s="210"/>
      <c r="AJ45" s="210"/>
      <c r="AK45" s="210">
        <f t="shared" ref="AK45:AK46" si="199">AH45+AI45+AJ45</f>
        <v>1056184</v>
      </c>
      <c r="AL45" s="210"/>
      <c r="AM45" s="210"/>
      <c r="AN45" s="210">
        <f t="shared" ref="AN45:AN46" si="200">AK45+AL45+AM45</f>
        <v>1056184</v>
      </c>
      <c r="AO45" s="210"/>
      <c r="AP45" s="210"/>
      <c r="AQ45" s="210">
        <f t="shared" ref="AQ45:AQ46" si="201">AN45+AO45+AP45</f>
        <v>1056184</v>
      </c>
      <c r="AR45" s="210"/>
      <c r="AS45" s="210"/>
      <c r="AT45" s="210">
        <f t="shared" ref="AT45:AT46" si="202">AQ45+AR45+AS45</f>
        <v>1056184</v>
      </c>
      <c r="AU45" s="210"/>
      <c r="AV45" s="210"/>
      <c r="AW45" s="210"/>
      <c r="AX45" s="210"/>
      <c r="AY45" s="210">
        <v>1121009</v>
      </c>
      <c r="AZ45" s="210">
        <f t="shared" ref="AZ45" si="203">AW45+AX45+AY45</f>
        <v>1121009</v>
      </c>
      <c r="BA45" s="210"/>
      <c r="BB45" s="210"/>
      <c r="BC45" s="210">
        <f t="shared" ref="BC45:BC46" si="204">AZ45+BA45+BB45</f>
        <v>1121009</v>
      </c>
      <c r="BD45" s="210"/>
      <c r="BE45" s="210"/>
      <c r="BF45" s="210">
        <f t="shared" si="172"/>
        <v>1121009</v>
      </c>
      <c r="BG45" s="210"/>
      <c r="BH45" s="210"/>
      <c r="BI45" s="210">
        <f t="shared" si="173"/>
        <v>1121009</v>
      </c>
      <c r="BJ45" s="210"/>
      <c r="BK45" s="210"/>
      <c r="BL45" s="210">
        <f t="shared" si="174"/>
        <v>1121009</v>
      </c>
      <c r="BM45" s="210"/>
      <c r="BN45" s="210"/>
      <c r="BO45" s="210">
        <f t="shared" si="175"/>
        <v>1121009</v>
      </c>
      <c r="BP45" s="210"/>
      <c r="BQ45" s="210"/>
      <c r="BR45" s="210">
        <f t="shared" si="176"/>
        <v>1121009</v>
      </c>
      <c r="BS45" s="210"/>
      <c r="BT45" s="210"/>
      <c r="BU45" s="210">
        <f t="shared" si="177"/>
        <v>1121009</v>
      </c>
      <c r="BV45" s="210"/>
      <c r="BW45" s="210"/>
      <c r="BX45" s="210">
        <f t="shared" si="178"/>
        <v>1121009</v>
      </c>
      <c r="BY45" s="210"/>
      <c r="BZ45" s="210"/>
      <c r="CA45" s="210">
        <f t="shared" si="179"/>
        <v>1121009</v>
      </c>
      <c r="CB45" s="210"/>
      <c r="CC45" s="210"/>
      <c r="CD45" s="210">
        <f t="shared" si="180"/>
        <v>1121009</v>
      </c>
      <c r="CE45" s="210"/>
      <c r="CF45" s="210"/>
      <c r="CG45" s="210">
        <f t="shared" si="181"/>
        <v>1121009</v>
      </c>
      <c r="CH45" s="210"/>
      <c r="CI45" s="210"/>
      <c r="CJ45" s="210">
        <v>1125663</v>
      </c>
      <c r="CK45" s="210"/>
      <c r="CL45" s="210"/>
      <c r="CM45" s="210">
        <f t="shared" si="183"/>
        <v>1125663</v>
      </c>
      <c r="CN45" s="210"/>
      <c r="CO45" s="210"/>
      <c r="CP45" s="210">
        <f t="shared" si="184"/>
        <v>1125663</v>
      </c>
      <c r="CQ45" s="210"/>
      <c r="CR45" s="210"/>
      <c r="CS45" s="210">
        <f t="shared" si="185"/>
        <v>1125663</v>
      </c>
      <c r="CT45" s="210"/>
      <c r="CU45" s="210"/>
      <c r="CV45" s="210">
        <f t="shared" si="186"/>
        <v>1125663</v>
      </c>
      <c r="CW45" s="210"/>
      <c r="CX45" s="210"/>
      <c r="CY45" s="210">
        <f t="shared" si="187"/>
        <v>1125663</v>
      </c>
      <c r="CZ45" s="210"/>
      <c r="DA45" s="210"/>
      <c r="DB45" s="210">
        <f t="shared" si="188"/>
        <v>1125663</v>
      </c>
    </row>
    <row r="46" spans="1:106" ht="63" customHeight="1" thickBot="1">
      <c r="A46" s="157" t="s">
        <v>206</v>
      </c>
      <c r="B46" s="150"/>
      <c r="C46" s="172" t="s">
        <v>207</v>
      </c>
      <c r="D46" s="210">
        <v>1056184</v>
      </c>
      <c r="E46" s="210"/>
      <c r="F46" s="210"/>
      <c r="G46" s="210">
        <f t="shared" si="189"/>
        <v>1056184</v>
      </c>
      <c r="H46" s="210"/>
      <c r="I46" s="210"/>
      <c r="J46" s="210">
        <f t="shared" si="190"/>
        <v>1056184</v>
      </c>
      <c r="K46" s="210"/>
      <c r="L46" s="210"/>
      <c r="M46" s="210">
        <f t="shared" si="191"/>
        <v>1056184</v>
      </c>
      <c r="N46" s="210"/>
      <c r="O46" s="210"/>
      <c r="P46" s="210">
        <f t="shared" si="192"/>
        <v>1056184</v>
      </c>
      <c r="Q46" s="210"/>
      <c r="R46" s="210"/>
      <c r="S46" s="210">
        <f t="shared" si="193"/>
        <v>1056184</v>
      </c>
      <c r="T46" s="210"/>
      <c r="U46" s="210"/>
      <c r="V46" s="210">
        <f t="shared" si="194"/>
        <v>1056184</v>
      </c>
      <c r="W46" s="210"/>
      <c r="X46" s="210"/>
      <c r="Y46" s="210">
        <f t="shared" si="195"/>
        <v>1056184</v>
      </c>
      <c r="Z46" s="210"/>
      <c r="AA46" s="210"/>
      <c r="AB46" s="210">
        <f t="shared" si="196"/>
        <v>1056184</v>
      </c>
      <c r="AC46" s="210"/>
      <c r="AD46" s="210"/>
      <c r="AE46" s="210">
        <f t="shared" si="197"/>
        <v>1056184</v>
      </c>
      <c r="AF46" s="210"/>
      <c r="AG46" s="210"/>
      <c r="AH46" s="210">
        <f t="shared" si="198"/>
        <v>1056184</v>
      </c>
      <c r="AI46" s="210"/>
      <c r="AJ46" s="210"/>
      <c r="AK46" s="210">
        <f t="shared" si="199"/>
        <v>1056184</v>
      </c>
      <c r="AL46" s="210"/>
      <c r="AM46" s="210"/>
      <c r="AN46" s="210">
        <f t="shared" si="200"/>
        <v>1056184</v>
      </c>
      <c r="AO46" s="210"/>
      <c r="AP46" s="210"/>
      <c r="AQ46" s="210">
        <f t="shared" si="201"/>
        <v>1056184</v>
      </c>
      <c r="AR46" s="210"/>
      <c r="AS46" s="210"/>
      <c r="AT46" s="210">
        <f t="shared" si="202"/>
        <v>1056184</v>
      </c>
      <c r="AU46" s="210"/>
      <c r="AV46" s="210"/>
      <c r="AW46" s="210"/>
      <c r="AX46" s="210"/>
      <c r="AY46" s="210">
        <v>1121009</v>
      </c>
      <c r="AZ46" s="210"/>
      <c r="BA46" s="210"/>
      <c r="BB46" s="210">
        <v>10752.3</v>
      </c>
      <c r="BC46" s="210">
        <f t="shared" si="204"/>
        <v>10752.3</v>
      </c>
      <c r="BD46" s="210"/>
      <c r="BE46" s="210"/>
      <c r="BF46" s="210">
        <f t="shared" si="172"/>
        <v>10752.3</v>
      </c>
      <c r="BG46" s="210"/>
      <c r="BH46" s="210"/>
      <c r="BI46" s="210">
        <f t="shared" si="173"/>
        <v>10752.3</v>
      </c>
      <c r="BJ46" s="210"/>
      <c r="BK46" s="210"/>
      <c r="BL46" s="210">
        <f t="shared" si="174"/>
        <v>10752.3</v>
      </c>
      <c r="BM46" s="210"/>
      <c r="BN46" s="210"/>
      <c r="BO46" s="210">
        <f t="shared" si="175"/>
        <v>10752.3</v>
      </c>
      <c r="BP46" s="210"/>
      <c r="BQ46" s="210"/>
      <c r="BR46" s="210">
        <f t="shared" si="176"/>
        <v>10752.3</v>
      </c>
      <c r="BS46" s="210"/>
      <c r="BT46" s="210"/>
      <c r="BU46" s="210">
        <f t="shared" si="177"/>
        <v>10752.3</v>
      </c>
      <c r="BV46" s="210"/>
      <c r="BW46" s="210"/>
      <c r="BX46" s="210">
        <f t="shared" si="178"/>
        <v>10752.3</v>
      </c>
      <c r="BY46" s="210"/>
      <c r="BZ46" s="210"/>
      <c r="CA46" s="210">
        <f t="shared" si="179"/>
        <v>10752.3</v>
      </c>
      <c r="CB46" s="210"/>
      <c r="CC46" s="210"/>
      <c r="CD46" s="210">
        <f t="shared" si="180"/>
        <v>10752.3</v>
      </c>
      <c r="CE46" s="210">
        <v>-22.2</v>
      </c>
      <c r="CF46" s="210"/>
      <c r="CG46" s="210">
        <f t="shared" si="181"/>
        <v>10730.099999999999</v>
      </c>
      <c r="CH46" s="210"/>
      <c r="CI46" s="210"/>
      <c r="CJ46" s="210">
        <v>20033.599999999999</v>
      </c>
      <c r="CK46" s="210"/>
      <c r="CL46" s="210"/>
      <c r="CM46" s="210">
        <f t="shared" si="183"/>
        <v>20033.599999999999</v>
      </c>
      <c r="CN46" s="210"/>
      <c r="CO46" s="210"/>
      <c r="CP46" s="210">
        <f t="shared" si="184"/>
        <v>20033.599999999999</v>
      </c>
      <c r="CQ46" s="210"/>
      <c r="CR46" s="210"/>
      <c r="CS46" s="210">
        <f t="shared" si="185"/>
        <v>20033.599999999999</v>
      </c>
      <c r="CT46" s="210"/>
      <c r="CU46" s="210"/>
      <c r="CV46" s="210">
        <f t="shared" si="186"/>
        <v>20033.599999999999</v>
      </c>
      <c r="CW46" s="210"/>
      <c r="CX46" s="210"/>
      <c r="CY46" s="210">
        <f t="shared" si="187"/>
        <v>20033.599999999999</v>
      </c>
      <c r="CZ46" s="210"/>
      <c r="DA46" s="210"/>
      <c r="DB46" s="210">
        <f t="shared" si="188"/>
        <v>20033.599999999999</v>
      </c>
    </row>
    <row r="47" spans="1:106" ht="63" customHeight="1" thickBot="1">
      <c r="A47" s="157" t="s">
        <v>124</v>
      </c>
      <c r="B47" s="150"/>
      <c r="C47" s="172" t="s">
        <v>194</v>
      </c>
      <c r="D47" s="210">
        <v>1056184</v>
      </c>
      <c r="E47" s="210"/>
      <c r="F47" s="210"/>
      <c r="G47" s="210">
        <f t="shared" si="155"/>
        <v>1056184</v>
      </c>
      <c r="H47" s="210"/>
      <c r="I47" s="210"/>
      <c r="J47" s="210">
        <f t="shared" si="156"/>
        <v>1056184</v>
      </c>
      <c r="K47" s="210"/>
      <c r="L47" s="210"/>
      <c r="M47" s="210">
        <f t="shared" si="157"/>
        <v>1056184</v>
      </c>
      <c r="N47" s="210"/>
      <c r="O47" s="210"/>
      <c r="P47" s="210">
        <f t="shared" si="158"/>
        <v>1056184</v>
      </c>
      <c r="Q47" s="210"/>
      <c r="R47" s="210"/>
      <c r="S47" s="210">
        <f t="shared" si="159"/>
        <v>1056184</v>
      </c>
      <c r="T47" s="210"/>
      <c r="U47" s="210"/>
      <c r="V47" s="210">
        <f t="shared" si="160"/>
        <v>1056184</v>
      </c>
      <c r="W47" s="210"/>
      <c r="X47" s="210"/>
      <c r="Y47" s="210">
        <f t="shared" si="161"/>
        <v>1056184</v>
      </c>
      <c r="Z47" s="210"/>
      <c r="AA47" s="210"/>
      <c r="AB47" s="210">
        <f t="shared" si="162"/>
        <v>1056184</v>
      </c>
      <c r="AC47" s="210"/>
      <c r="AD47" s="210"/>
      <c r="AE47" s="210">
        <f t="shared" si="163"/>
        <v>1056184</v>
      </c>
      <c r="AF47" s="210"/>
      <c r="AG47" s="210"/>
      <c r="AH47" s="210">
        <f t="shared" si="164"/>
        <v>1056184</v>
      </c>
      <c r="AI47" s="210"/>
      <c r="AJ47" s="210"/>
      <c r="AK47" s="210">
        <f t="shared" si="165"/>
        <v>1056184</v>
      </c>
      <c r="AL47" s="210"/>
      <c r="AM47" s="210"/>
      <c r="AN47" s="210">
        <f t="shared" si="166"/>
        <v>1056184</v>
      </c>
      <c r="AO47" s="210"/>
      <c r="AP47" s="210"/>
      <c r="AQ47" s="210">
        <f t="shared" si="167"/>
        <v>1056184</v>
      </c>
      <c r="AR47" s="210"/>
      <c r="AS47" s="210"/>
      <c r="AT47" s="210">
        <f t="shared" si="168"/>
        <v>1056184</v>
      </c>
      <c r="AU47" s="210"/>
      <c r="AV47" s="210"/>
      <c r="AW47" s="210"/>
      <c r="AX47" s="210"/>
      <c r="AY47" s="210">
        <v>1121009</v>
      </c>
      <c r="AZ47" s="210"/>
      <c r="BA47" s="210"/>
      <c r="BB47" s="210">
        <v>251.7</v>
      </c>
      <c r="BC47" s="210">
        <f t="shared" si="171"/>
        <v>251.7</v>
      </c>
      <c r="BD47" s="210"/>
      <c r="BE47" s="210"/>
      <c r="BF47" s="210">
        <f t="shared" si="172"/>
        <v>251.7</v>
      </c>
      <c r="BG47" s="210"/>
      <c r="BH47" s="210"/>
      <c r="BI47" s="210">
        <f t="shared" si="173"/>
        <v>251.7</v>
      </c>
      <c r="BJ47" s="210"/>
      <c r="BK47" s="210"/>
      <c r="BL47" s="210">
        <f t="shared" si="174"/>
        <v>251.7</v>
      </c>
      <c r="BM47" s="210"/>
      <c r="BN47" s="210"/>
      <c r="BO47" s="210">
        <f t="shared" si="175"/>
        <v>251.7</v>
      </c>
      <c r="BP47" s="210"/>
      <c r="BQ47" s="210"/>
      <c r="BR47" s="210">
        <f t="shared" si="176"/>
        <v>251.7</v>
      </c>
      <c r="BS47" s="210"/>
      <c r="BT47" s="210"/>
      <c r="BU47" s="210">
        <f t="shared" si="177"/>
        <v>251.7</v>
      </c>
      <c r="BV47" s="210"/>
      <c r="BW47" s="210"/>
      <c r="BX47" s="210">
        <f t="shared" si="178"/>
        <v>251.7</v>
      </c>
      <c r="BY47" s="210"/>
      <c r="BZ47" s="210"/>
      <c r="CA47" s="210">
        <f t="shared" si="179"/>
        <v>251.7</v>
      </c>
      <c r="CB47" s="210"/>
      <c r="CC47" s="210"/>
      <c r="CD47" s="210">
        <f t="shared" si="180"/>
        <v>251.7</v>
      </c>
      <c r="CE47" s="210"/>
      <c r="CF47" s="210"/>
      <c r="CG47" s="210">
        <f t="shared" si="181"/>
        <v>251.7</v>
      </c>
      <c r="CH47" s="210"/>
      <c r="CI47" s="210">
        <v>503.3</v>
      </c>
      <c r="CJ47" s="210">
        <v>276.8</v>
      </c>
      <c r="CK47" s="210"/>
      <c r="CL47" s="210"/>
      <c r="CM47" s="210">
        <f t="shared" si="183"/>
        <v>276.8</v>
      </c>
      <c r="CN47" s="210"/>
      <c r="CO47" s="210">
        <v>276.8</v>
      </c>
      <c r="CP47" s="210">
        <f t="shared" si="184"/>
        <v>553.6</v>
      </c>
      <c r="CQ47" s="210"/>
      <c r="CR47" s="210">
        <v>2932.5</v>
      </c>
      <c r="CS47" s="210">
        <f t="shared" si="185"/>
        <v>3486.1</v>
      </c>
      <c r="CT47" s="210"/>
      <c r="CU47" s="210"/>
      <c r="CV47" s="210">
        <f t="shared" si="186"/>
        <v>3486.1</v>
      </c>
      <c r="CW47" s="210"/>
      <c r="CX47" s="210"/>
      <c r="CY47" s="210">
        <f t="shared" si="187"/>
        <v>3486.1</v>
      </c>
      <c r="CZ47" s="210"/>
      <c r="DA47" s="210"/>
      <c r="DB47" s="210">
        <f t="shared" si="188"/>
        <v>3486.1</v>
      </c>
    </row>
    <row r="48" spans="1:106" s="190" customFormat="1" ht="64.5" hidden="1" customHeight="1" thickBot="1">
      <c r="A48" s="157" t="s">
        <v>190</v>
      </c>
      <c r="B48" s="150"/>
      <c r="C48" s="172" t="s">
        <v>193</v>
      </c>
      <c r="D48" s="210"/>
      <c r="E48" s="210"/>
      <c r="F48" s="210"/>
      <c r="G48" s="210">
        <f t="shared" si="155"/>
        <v>0</v>
      </c>
      <c r="H48" s="210"/>
      <c r="I48" s="210"/>
      <c r="J48" s="210">
        <f t="shared" si="156"/>
        <v>0</v>
      </c>
      <c r="K48" s="210"/>
      <c r="L48" s="210"/>
      <c r="M48" s="210">
        <f t="shared" si="157"/>
        <v>0</v>
      </c>
      <c r="N48" s="210"/>
      <c r="O48" s="210"/>
      <c r="P48" s="210">
        <f t="shared" si="158"/>
        <v>0</v>
      </c>
      <c r="Q48" s="210"/>
      <c r="R48" s="210"/>
      <c r="S48" s="210">
        <f t="shared" si="159"/>
        <v>0</v>
      </c>
      <c r="T48" s="210"/>
      <c r="U48" s="210"/>
      <c r="V48" s="210">
        <f t="shared" si="160"/>
        <v>0</v>
      </c>
      <c r="W48" s="210"/>
      <c r="X48" s="210"/>
      <c r="Y48" s="210">
        <f t="shared" si="161"/>
        <v>0</v>
      </c>
      <c r="Z48" s="210"/>
      <c r="AA48" s="210"/>
      <c r="AB48" s="210">
        <f t="shared" si="162"/>
        <v>0</v>
      </c>
      <c r="AC48" s="210"/>
      <c r="AD48" s="210"/>
      <c r="AE48" s="210">
        <f t="shared" si="163"/>
        <v>0</v>
      </c>
      <c r="AF48" s="210"/>
      <c r="AG48" s="210"/>
      <c r="AH48" s="210">
        <f t="shared" si="164"/>
        <v>0</v>
      </c>
      <c r="AI48" s="210"/>
      <c r="AJ48" s="210"/>
      <c r="AK48" s="210">
        <f t="shared" si="165"/>
        <v>0</v>
      </c>
      <c r="AL48" s="210"/>
      <c r="AM48" s="210"/>
      <c r="AN48" s="210">
        <f t="shared" si="166"/>
        <v>0</v>
      </c>
      <c r="AO48" s="210"/>
      <c r="AP48" s="210"/>
      <c r="AQ48" s="210">
        <f t="shared" si="167"/>
        <v>0</v>
      </c>
      <c r="AR48" s="210"/>
      <c r="AS48" s="210"/>
      <c r="AT48" s="210">
        <f t="shared" si="168"/>
        <v>0</v>
      </c>
      <c r="AU48" s="210"/>
      <c r="AV48" s="210"/>
      <c r="AW48" s="210">
        <f t="shared" si="169"/>
        <v>0</v>
      </c>
      <c r="AX48" s="210"/>
      <c r="AY48" s="210"/>
      <c r="AZ48" s="210">
        <f t="shared" si="170"/>
        <v>0</v>
      </c>
      <c r="BA48" s="210"/>
      <c r="BB48" s="210"/>
      <c r="BC48" s="210">
        <f t="shared" si="171"/>
        <v>0</v>
      </c>
      <c r="BD48" s="210"/>
      <c r="BE48" s="210"/>
      <c r="BF48" s="210">
        <f t="shared" si="172"/>
        <v>0</v>
      </c>
      <c r="BG48" s="210"/>
      <c r="BH48" s="210"/>
      <c r="BI48" s="210">
        <f t="shared" si="173"/>
        <v>0</v>
      </c>
      <c r="BJ48" s="210"/>
      <c r="BK48" s="210"/>
      <c r="BL48" s="210">
        <f t="shared" si="174"/>
        <v>0</v>
      </c>
      <c r="BM48" s="210"/>
      <c r="BN48" s="210"/>
      <c r="BO48" s="210">
        <f t="shared" si="175"/>
        <v>0</v>
      </c>
      <c r="BP48" s="210"/>
      <c r="BQ48" s="210"/>
      <c r="BR48" s="210">
        <f t="shared" si="176"/>
        <v>0</v>
      </c>
      <c r="BS48" s="210"/>
      <c r="BT48" s="210"/>
      <c r="BU48" s="210">
        <f t="shared" si="177"/>
        <v>0</v>
      </c>
      <c r="BV48" s="210"/>
      <c r="BW48" s="210"/>
      <c r="BX48" s="210">
        <f t="shared" si="178"/>
        <v>0</v>
      </c>
      <c r="BY48" s="210"/>
      <c r="BZ48" s="210"/>
      <c r="CA48" s="210">
        <f t="shared" si="179"/>
        <v>0</v>
      </c>
      <c r="CB48" s="210"/>
      <c r="CC48" s="210"/>
      <c r="CD48" s="210">
        <f t="shared" si="180"/>
        <v>0</v>
      </c>
      <c r="CE48" s="210"/>
      <c r="CF48" s="210"/>
      <c r="CG48" s="210">
        <f t="shared" si="181"/>
        <v>0</v>
      </c>
      <c r="CH48" s="210"/>
      <c r="CI48" s="210"/>
      <c r="CJ48" s="210">
        <f t="shared" si="182"/>
        <v>0</v>
      </c>
      <c r="CK48" s="210"/>
      <c r="CL48" s="210"/>
      <c r="CM48" s="210">
        <f t="shared" si="183"/>
        <v>0</v>
      </c>
      <c r="CN48" s="210"/>
      <c r="CO48" s="210"/>
      <c r="CP48" s="210">
        <f t="shared" si="184"/>
        <v>0</v>
      </c>
      <c r="CQ48" s="210"/>
      <c r="CR48" s="210"/>
      <c r="CS48" s="210">
        <f t="shared" si="185"/>
        <v>0</v>
      </c>
      <c r="CT48" s="210"/>
      <c r="CU48" s="210"/>
      <c r="CV48" s="210">
        <f t="shared" si="186"/>
        <v>0</v>
      </c>
      <c r="CW48" s="210"/>
      <c r="CX48" s="210"/>
      <c r="CY48" s="210">
        <f t="shared" si="187"/>
        <v>0</v>
      </c>
      <c r="CZ48" s="210"/>
      <c r="DA48" s="210"/>
      <c r="DB48" s="210">
        <f t="shared" si="188"/>
        <v>0</v>
      </c>
    </row>
    <row r="49" spans="1:106" ht="41.25" thickBot="1">
      <c r="A49" s="157" t="s">
        <v>208</v>
      </c>
      <c r="B49" s="150"/>
      <c r="C49" s="172" t="s">
        <v>209</v>
      </c>
      <c r="D49" s="210">
        <v>9324.7000000000007</v>
      </c>
      <c r="E49" s="210"/>
      <c r="F49" s="210"/>
      <c r="G49" s="210">
        <f t="shared" si="155"/>
        <v>9324.7000000000007</v>
      </c>
      <c r="H49" s="210"/>
      <c r="I49" s="210"/>
      <c r="J49" s="210">
        <v>0</v>
      </c>
      <c r="K49" s="210"/>
      <c r="L49" s="210">
        <v>11883</v>
      </c>
      <c r="M49" s="210">
        <f t="shared" si="157"/>
        <v>11883</v>
      </c>
      <c r="N49" s="210"/>
      <c r="O49" s="210"/>
      <c r="P49" s="210">
        <f t="shared" si="158"/>
        <v>11883</v>
      </c>
      <c r="Q49" s="210"/>
      <c r="R49" s="210"/>
      <c r="S49" s="210">
        <f t="shared" si="159"/>
        <v>11883</v>
      </c>
      <c r="T49" s="210"/>
      <c r="U49" s="210"/>
      <c r="V49" s="210">
        <f t="shared" si="160"/>
        <v>11883</v>
      </c>
      <c r="W49" s="210"/>
      <c r="X49" s="210"/>
      <c r="Y49" s="210">
        <f t="shared" si="161"/>
        <v>11883</v>
      </c>
      <c r="Z49" s="210"/>
      <c r="AA49" s="210"/>
      <c r="AB49" s="210">
        <f t="shared" si="162"/>
        <v>11883</v>
      </c>
      <c r="AC49" s="210"/>
      <c r="AD49" s="210"/>
      <c r="AE49" s="210">
        <f t="shared" si="163"/>
        <v>11883</v>
      </c>
      <c r="AF49" s="210"/>
      <c r="AG49" s="210"/>
      <c r="AH49" s="210">
        <f t="shared" si="164"/>
        <v>11883</v>
      </c>
      <c r="AI49" s="210">
        <v>-5159</v>
      </c>
      <c r="AJ49" s="210"/>
      <c r="AK49" s="210">
        <f t="shared" si="165"/>
        <v>6724</v>
      </c>
      <c r="AL49" s="210"/>
      <c r="AM49" s="210"/>
      <c r="AN49" s="210">
        <f t="shared" si="166"/>
        <v>6724</v>
      </c>
      <c r="AO49" s="210"/>
      <c r="AP49" s="210"/>
      <c r="AQ49" s="210">
        <f t="shared" si="167"/>
        <v>6724</v>
      </c>
      <c r="AR49" s="210"/>
      <c r="AS49" s="210"/>
      <c r="AT49" s="210">
        <f t="shared" si="168"/>
        <v>6724</v>
      </c>
      <c r="AU49" s="210"/>
      <c r="AV49" s="210"/>
      <c r="AW49" s="210">
        <f t="shared" si="169"/>
        <v>6724</v>
      </c>
      <c r="AX49" s="210"/>
      <c r="AY49" s="210"/>
      <c r="AZ49" s="210">
        <f t="shared" si="170"/>
        <v>6724</v>
      </c>
      <c r="BD49" s="210"/>
      <c r="BE49" s="210">
        <v>11883</v>
      </c>
      <c r="BF49" s="210">
        <f t="shared" ref="BF49" si="205">BC49+BD49+BE49</f>
        <v>11883</v>
      </c>
      <c r="BG49" s="210"/>
      <c r="BH49" s="210"/>
      <c r="BI49" s="210">
        <f t="shared" si="173"/>
        <v>11883</v>
      </c>
      <c r="BJ49" s="210"/>
      <c r="BK49" s="210"/>
      <c r="BL49" s="210">
        <f t="shared" si="174"/>
        <v>11883</v>
      </c>
      <c r="BM49" s="210"/>
      <c r="BN49" s="210"/>
      <c r="BO49" s="210">
        <f t="shared" si="175"/>
        <v>11883</v>
      </c>
      <c r="BP49" s="210"/>
      <c r="BQ49" s="210"/>
      <c r="BR49" s="210">
        <f t="shared" si="176"/>
        <v>11883</v>
      </c>
      <c r="BS49" s="210"/>
      <c r="BT49" s="210"/>
      <c r="BU49" s="210">
        <f t="shared" si="177"/>
        <v>11883</v>
      </c>
      <c r="BV49" s="210"/>
      <c r="BW49" s="210"/>
      <c r="BX49" s="210">
        <f t="shared" si="178"/>
        <v>11883</v>
      </c>
      <c r="BY49" s="210"/>
      <c r="BZ49" s="210"/>
      <c r="CA49" s="210">
        <f t="shared" si="179"/>
        <v>11883</v>
      </c>
      <c r="CB49" s="210"/>
      <c r="CC49" s="210"/>
      <c r="CD49" s="210">
        <f t="shared" si="180"/>
        <v>11883</v>
      </c>
      <c r="CE49" s="210"/>
      <c r="CF49" s="210"/>
      <c r="CG49" s="210">
        <f t="shared" si="181"/>
        <v>11883</v>
      </c>
      <c r="CH49" s="210"/>
      <c r="CI49" s="210"/>
      <c r="CJ49" s="210">
        <v>14400</v>
      </c>
      <c r="CK49" s="210"/>
      <c r="CL49" s="210"/>
      <c r="CM49" s="210">
        <f t="shared" si="183"/>
        <v>14400</v>
      </c>
      <c r="CN49" s="210"/>
      <c r="CO49" s="210"/>
      <c r="CP49" s="210">
        <f t="shared" si="184"/>
        <v>14400</v>
      </c>
      <c r="CQ49" s="210"/>
      <c r="CR49" s="210"/>
      <c r="CS49" s="210">
        <f t="shared" si="185"/>
        <v>14400</v>
      </c>
      <c r="CT49" s="210"/>
      <c r="CU49" s="210"/>
      <c r="CV49" s="210">
        <f t="shared" si="186"/>
        <v>14400</v>
      </c>
      <c r="CW49" s="210"/>
      <c r="CX49" s="210"/>
      <c r="CY49" s="210">
        <f t="shared" si="187"/>
        <v>14400</v>
      </c>
      <c r="CZ49" s="210"/>
      <c r="DA49" s="210"/>
      <c r="DB49" s="210">
        <f t="shared" si="188"/>
        <v>14400</v>
      </c>
    </row>
    <row r="50" spans="1:106" ht="40.5">
      <c r="A50" s="157" t="s">
        <v>189</v>
      </c>
      <c r="B50" s="150"/>
      <c r="C50" s="250" t="s">
        <v>213</v>
      </c>
      <c r="D50" s="210">
        <v>9324.7000000000007</v>
      </c>
      <c r="E50" s="210"/>
      <c r="F50" s="210"/>
      <c r="G50" s="210">
        <f t="shared" ref="G50" si="206">D50+E50+F50</f>
        <v>9324.7000000000007</v>
      </c>
      <c r="H50" s="210"/>
      <c r="I50" s="210"/>
      <c r="J50" s="210">
        <v>0</v>
      </c>
      <c r="K50" s="210"/>
      <c r="L50" s="210">
        <v>11883</v>
      </c>
      <c r="M50" s="210">
        <f t="shared" ref="M50" si="207">J50+K50+L50</f>
        <v>11883</v>
      </c>
      <c r="N50" s="210"/>
      <c r="O50" s="210"/>
      <c r="P50" s="210">
        <f t="shared" ref="P50" si="208">M50+N50+O50</f>
        <v>11883</v>
      </c>
      <c r="Q50" s="210"/>
      <c r="R50" s="210"/>
      <c r="S50" s="210">
        <f t="shared" ref="S50" si="209">P50+Q50+R50</f>
        <v>11883</v>
      </c>
      <c r="T50" s="210"/>
      <c r="U50" s="210"/>
      <c r="V50" s="210">
        <f t="shared" ref="V50" si="210">S50+T50+U50</f>
        <v>11883</v>
      </c>
      <c r="W50" s="210"/>
      <c r="X50" s="210"/>
      <c r="Y50" s="210">
        <f t="shared" ref="Y50" si="211">V50+W50+X50</f>
        <v>11883</v>
      </c>
      <c r="Z50" s="210"/>
      <c r="AA50" s="210"/>
      <c r="AB50" s="210">
        <f t="shared" ref="AB50" si="212">Y50+Z50+AA50</f>
        <v>11883</v>
      </c>
      <c r="AC50" s="210"/>
      <c r="AD50" s="210"/>
      <c r="AE50" s="210">
        <f t="shared" ref="AE50" si="213">AB50+AC50+AD50</f>
        <v>11883</v>
      </c>
      <c r="AF50" s="210"/>
      <c r="AG50" s="210"/>
      <c r="AH50" s="210">
        <f t="shared" ref="AH50" si="214">AE50+AF50+AG50</f>
        <v>11883</v>
      </c>
      <c r="AI50" s="210">
        <v>-5159</v>
      </c>
      <c r="AJ50" s="210"/>
      <c r="AK50" s="210">
        <f t="shared" ref="AK50" si="215">AH50+AI50+AJ50</f>
        <v>6724</v>
      </c>
      <c r="AL50" s="210"/>
      <c r="AM50" s="210"/>
      <c r="AN50" s="210">
        <f t="shared" ref="AN50" si="216">AK50+AL50+AM50</f>
        <v>6724</v>
      </c>
      <c r="AO50" s="210"/>
      <c r="AP50" s="210"/>
      <c r="AQ50" s="210">
        <f t="shared" ref="AQ50" si="217">AN50+AO50+AP50</f>
        <v>6724</v>
      </c>
      <c r="AR50" s="210"/>
      <c r="AS50" s="210"/>
      <c r="AT50" s="210">
        <f t="shared" ref="AT50" si="218">AQ50+AR50+AS50</f>
        <v>6724</v>
      </c>
      <c r="AU50" s="210"/>
      <c r="AV50" s="210"/>
      <c r="AW50" s="210">
        <f t="shared" ref="AW50" si="219">AT50+AU50+AV50</f>
        <v>6724</v>
      </c>
      <c r="AX50" s="210"/>
      <c r="AY50" s="210"/>
      <c r="AZ50" s="210">
        <f t="shared" ref="AZ50" si="220">AW50+AX50+AY50</f>
        <v>6724</v>
      </c>
      <c r="BD50" s="210"/>
      <c r="BE50" s="210">
        <v>11883</v>
      </c>
      <c r="BF50" s="210">
        <f t="shared" ref="BF50" si="221">BC50+BD50+BE50</f>
        <v>11883</v>
      </c>
      <c r="BG50" s="210"/>
      <c r="BH50" s="210"/>
      <c r="BI50" s="210">
        <f t="shared" ref="BI50" si="222">BF50+BG50+BH50</f>
        <v>11883</v>
      </c>
      <c r="BJ50" s="210"/>
      <c r="BK50" s="210"/>
      <c r="BL50" s="210">
        <f t="shared" ref="BL50" si="223">BI50+BJ50+BK50</f>
        <v>11883</v>
      </c>
      <c r="BM50" s="210"/>
      <c r="BN50" s="210"/>
      <c r="BO50" s="210">
        <f t="shared" ref="BO50" si="224">BL50+BM50+BN50</f>
        <v>11883</v>
      </c>
      <c r="BP50" s="210"/>
      <c r="BQ50" s="210"/>
      <c r="BR50" s="210">
        <f t="shared" ref="BR50" si="225">BO50+BP50+BQ50</f>
        <v>11883</v>
      </c>
      <c r="BS50" s="210"/>
      <c r="BT50" s="210"/>
      <c r="BU50" s="210"/>
      <c r="BV50" s="210"/>
      <c r="BW50" s="210">
        <v>305000</v>
      </c>
      <c r="BX50" s="210">
        <f t="shared" ref="BX50" si="226">BU50+BV50+BW50</f>
        <v>305000</v>
      </c>
      <c r="BY50" s="210"/>
      <c r="BZ50" s="210"/>
      <c r="CA50" s="210">
        <f t="shared" si="179"/>
        <v>305000</v>
      </c>
      <c r="CB50" s="210"/>
      <c r="CC50" s="210"/>
      <c r="CD50" s="210">
        <f t="shared" si="180"/>
        <v>305000</v>
      </c>
      <c r="CE50" s="210"/>
      <c r="CF50" s="210"/>
      <c r="CG50" s="210">
        <f t="shared" si="181"/>
        <v>305000</v>
      </c>
      <c r="CH50" s="210"/>
      <c r="CI50" s="210"/>
      <c r="CJ50" s="210">
        <v>1115000</v>
      </c>
      <c r="CK50" s="210"/>
      <c r="CL50" s="210"/>
      <c r="CM50" s="210">
        <f t="shared" si="183"/>
        <v>1115000</v>
      </c>
      <c r="CN50" s="210"/>
      <c r="CO50" s="210"/>
      <c r="CP50" s="210">
        <f t="shared" si="184"/>
        <v>1115000</v>
      </c>
      <c r="CQ50" s="210"/>
      <c r="CR50" s="210"/>
      <c r="CS50" s="210">
        <f t="shared" si="185"/>
        <v>1115000</v>
      </c>
      <c r="CT50" s="210"/>
      <c r="CU50" s="210"/>
      <c r="CV50" s="210">
        <f t="shared" si="186"/>
        <v>1115000</v>
      </c>
      <c r="CW50" s="210"/>
      <c r="CX50" s="210"/>
      <c r="CY50" s="210">
        <f t="shared" si="187"/>
        <v>1115000</v>
      </c>
      <c r="CZ50" s="210"/>
      <c r="DA50" s="210"/>
      <c r="DB50" s="210">
        <f t="shared" si="188"/>
        <v>1115000</v>
      </c>
    </row>
  </sheetData>
  <mergeCells count="78">
    <mergeCell ref="CZ4:DA4"/>
    <mergeCell ref="DB4:DB5"/>
    <mergeCell ref="CT4:CU4"/>
    <mergeCell ref="CV4:CV5"/>
    <mergeCell ref="CN4:CO4"/>
    <mergeCell ref="CP4:CP5"/>
    <mergeCell ref="CK4:CL4"/>
    <mergeCell ref="CM4:CM5"/>
    <mergeCell ref="CQ4:CR4"/>
    <mergeCell ref="CS4:CS5"/>
    <mergeCell ref="CH4:CI4"/>
    <mergeCell ref="CJ4:CJ5"/>
    <mergeCell ref="CG4:CG5"/>
    <mergeCell ref="BV4:BW4"/>
    <mergeCell ref="BX4:BX5"/>
    <mergeCell ref="BS4:BT4"/>
    <mergeCell ref="BU4:BU5"/>
    <mergeCell ref="CE4:CF4"/>
    <mergeCell ref="CB4:CC4"/>
    <mergeCell ref="CD4:CD5"/>
    <mergeCell ref="BY4:BZ4"/>
    <mergeCell ref="CA4:CA5"/>
    <mergeCell ref="BR4:BR5"/>
    <mergeCell ref="AX4:AY4"/>
    <mergeCell ref="AZ4:AZ5"/>
    <mergeCell ref="BG4:BH4"/>
    <mergeCell ref="BI4:BI5"/>
    <mergeCell ref="BD4:BE4"/>
    <mergeCell ref="BF4:BF5"/>
    <mergeCell ref="H4:I4"/>
    <mergeCell ref="A1:G2"/>
    <mergeCell ref="A4:A5"/>
    <mergeCell ref="B4:B5"/>
    <mergeCell ref="C4:C5"/>
    <mergeCell ref="D4:D5"/>
    <mergeCell ref="G4:G5"/>
    <mergeCell ref="E4:F4"/>
    <mergeCell ref="A40:C40"/>
    <mergeCell ref="A30:C30"/>
    <mergeCell ref="A33:C33"/>
    <mergeCell ref="A9:C9"/>
    <mergeCell ref="A19:C19"/>
    <mergeCell ref="J4:J5"/>
    <mergeCell ref="T4:U4"/>
    <mergeCell ref="K4:L4"/>
    <mergeCell ref="M4:M5"/>
    <mergeCell ref="V4:V5"/>
    <mergeCell ref="Q4:R4"/>
    <mergeCell ref="S4:S5"/>
    <mergeCell ref="N4:O4"/>
    <mergeCell ref="P4:P5"/>
    <mergeCell ref="W4:X4"/>
    <mergeCell ref="Y4:Y5"/>
    <mergeCell ref="AC4:AD4"/>
    <mergeCell ref="AE4:AE5"/>
    <mergeCell ref="AL4:AM4"/>
    <mergeCell ref="AH4:AH5"/>
    <mergeCell ref="AI4:AJ4"/>
    <mergeCell ref="AK4:AK5"/>
    <mergeCell ref="AF4:AG4"/>
    <mergeCell ref="Z4:AA4"/>
    <mergeCell ref="AB4:AB5"/>
    <mergeCell ref="CW4:CX4"/>
    <mergeCell ref="CY4:CY5"/>
    <mergeCell ref="AN4:AN5"/>
    <mergeCell ref="AR4:AS4"/>
    <mergeCell ref="AO4:AP4"/>
    <mergeCell ref="AQ4:AQ5"/>
    <mergeCell ref="BP4:BQ4"/>
    <mergeCell ref="BM4:BN4"/>
    <mergeCell ref="BO4:BO5"/>
    <mergeCell ref="BJ4:BK4"/>
    <mergeCell ref="BL4:BL5"/>
    <mergeCell ref="AT4:AT5"/>
    <mergeCell ref="BA4:BB4"/>
    <mergeCell ref="BC4:BC5"/>
    <mergeCell ref="AU4:AV4"/>
    <mergeCell ref="AW4:AW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Бюджет МЭГПР 19-22 для Мини (2</vt:lpstr>
      <vt:lpstr>прил 53 рус</vt:lpstr>
      <vt:lpstr>Бюджет жобасы</vt:lpstr>
      <vt:lpstr>'Бюджет МЭГПР 19-22 для Мини (2'!Заголовки_для_печати</vt:lpstr>
      <vt:lpstr>'прил 53 рус'!Заголовки_для_печати</vt:lpstr>
      <vt:lpstr>'Бюджет МЭГПР 19-22 для Мини (2'!Область_печати</vt:lpstr>
      <vt:lpstr>'прил 53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Асхат Козыбаев</dc:creator>
  <cp:lastModifiedBy>Аружан А. Абуғалиева</cp:lastModifiedBy>
  <cp:lastPrinted>2022-05-17T10:26:33Z</cp:lastPrinted>
  <dcterms:created xsi:type="dcterms:W3CDTF">2019-07-30T09:02:44Z</dcterms:created>
  <dcterms:modified xsi:type="dcterms:W3CDTF">2026-10-15T10:36:55Z</dcterms:modified>
</cp:coreProperties>
</file>