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40.23\Users\User\Desktop\отч\2026\инфу на Открытые бюджеты\сентябрь\"/>
    </mc:Choice>
  </mc:AlternateContent>
  <xr:revisionPtr revIDLastSave="0" documentId="13_ncr:1_{E6C3DB95-2595-4EE5-8AB7-6CF92E67BE93}" xr6:coauthVersionLast="47" xr6:coauthVersionMax="47" xr10:uidLastSave="{00000000-0000-0000-0000-000000000000}"/>
  <bookViews>
    <workbookView xWindow="-120" yWindow="-120" windowWidth="29040" windowHeight="15720" activeTab="1" xr2:uid="{7CC20510-0C17-40AA-BF7B-A5A6D80E5FA9}"/>
  </bookViews>
  <sheets>
    <sheet name="мем" sheetId="2" r:id="rId1"/>
    <sheet name="рус" sheetId="1" r:id="rId2"/>
  </sheets>
  <externalReferences>
    <externalReference r:id="rId3"/>
  </externalReferences>
  <definedNames>
    <definedName name="_xlnm.Print_Titles" localSheetId="0">мем!$10:$12</definedName>
    <definedName name="_xlnm.Print_Titles" localSheetId="1">рус!$8:$10</definedName>
  </definedNames>
  <calcPr calcId="191029" refMode="R1C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J38" i="2" l="1"/>
  <c r="I38" i="2"/>
  <c r="I42" i="2" s="1"/>
  <c r="I49" i="2" s="1"/>
  <c r="H38" i="2"/>
  <c r="H42" i="2" s="1"/>
  <c r="H49" i="2" s="1"/>
  <c r="J33" i="2"/>
  <c r="J42" i="2" s="1"/>
  <c r="J49" i="2" s="1"/>
  <c r="I33" i="2"/>
  <c r="H33" i="2"/>
  <c r="J36" i="1"/>
  <c r="J31" i="1"/>
  <c r="J40" i="1" s="1"/>
  <c r="J47" i="1" s="1"/>
  <c r="I36" i="1"/>
  <c r="I31" i="1"/>
  <c r="I40" i="1" s="1"/>
  <c r="I47" i="1" s="1"/>
  <c r="H36" i="1"/>
  <c r="H31" i="1"/>
  <c r="H40" i="1" s="1"/>
  <c r="H47" i="1" s="1"/>
  <c r="P12" i="1"/>
  <c r="P13" i="1"/>
  <c r="P14" i="1"/>
  <c r="P15" i="1"/>
  <c r="P16" i="1"/>
  <c r="P17" i="1"/>
  <c r="P18" i="1"/>
  <c r="P19" i="1"/>
  <c r="P20" i="1"/>
  <c r="P21" i="1"/>
  <c r="P23" i="1"/>
  <c r="P24" i="1"/>
  <c r="P25" i="1"/>
  <c r="P26" i="1"/>
  <c r="P30" i="1"/>
  <c r="P34" i="1"/>
  <c r="P35" i="1"/>
  <c r="P38" i="1"/>
  <c r="P39" i="1"/>
  <c r="P45" i="1"/>
  <c r="P46" i="1"/>
  <c r="H44" i="2" l="1"/>
  <c r="H52" i="2"/>
  <c r="J52" i="2"/>
  <c r="J44" i="2"/>
  <c r="I44" i="2"/>
  <c r="I52" i="2"/>
  <c r="J50" i="1"/>
  <c r="J42" i="1"/>
  <c r="I50" i="1"/>
  <c r="I42" i="1"/>
  <c r="H50" i="1"/>
  <c r="H42" i="1"/>
  <c r="R48" i="2" l="1"/>
  <c r="Q48" i="2"/>
  <c r="P48" i="2"/>
  <c r="R47" i="2"/>
  <c r="Q47" i="2"/>
  <c r="P47" i="2"/>
  <c r="R41" i="2"/>
  <c r="Q41" i="2"/>
  <c r="P41" i="2"/>
  <c r="R40" i="2"/>
  <c r="Q40" i="2"/>
  <c r="P40" i="2"/>
  <c r="R37" i="2"/>
  <c r="Q37" i="2"/>
  <c r="P37" i="2"/>
  <c r="R36" i="2"/>
  <c r="Q36" i="2"/>
  <c r="P36" i="2"/>
  <c r="R32" i="2"/>
  <c r="Q32" i="2"/>
  <c r="P32" i="2"/>
  <c r="R28" i="2"/>
  <c r="Q28" i="2"/>
  <c r="P28" i="2"/>
  <c r="R27" i="2"/>
  <c r="Q27" i="2"/>
  <c r="P27" i="2"/>
  <c r="R26" i="2"/>
  <c r="Q26" i="2"/>
  <c r="P26" i="2"/>
  <c r="R25" i="2"/>
  <c r="Q25" i="2"/>
  <c r="P25" i="2"/>
  <c r="R23" i="2"/>
  <c r="Q23" i="2"/>
  <c r="P23" i="2"/>
  <c r="R22" i="2"/>
  <c r="Q22" i="2"/>
  <c r="P22" i="2"/>
  <c r="Q21" i="2"/>
  <c r="P21" i="2"/>
  <c r="R20" i="2"/>
  <c r="Q20" i="2"/>
  <c r="P20" i="2"/>
  <c r="R19" i="2"/>
  <c r="Q19" i="2"/>
  <c r="P19" i="2"/>
  <c r="Q18" i="2"/>
  <c r="P18" i="2"/>
  <c r="R17" i="2"/>
  <c r="Q17" i="2"/>
  <c r="P17" i="2"/>
  <c r="R16" i="2"/>
  <c r="Q16" i="2"/>
  <c r="P16" i="2"/>
  <c r="R15" i="2"/>
  <c r="Q15" i="2"/>
  <c r="P15" i="2"/>
  <c r="R14" i="2"/>
  <c r="Q14" i="2"/>
  <c r="P14" i="2"/>
  <c r="R12" i="1"/>
  <c r="Q12" i="1"/>
  <c r="Q35" i="1" l="1"/>
  <c r="Q24" i="1"/>
  <c r="R24" i="1"/>
  <c r="Q25" i="1"/>
  <c r="R25" i="1"/>
  <c r="Q26" i="1"/>
  <c r="R26" i="1"/>
  <c r="R30" i="1"/>
  <c r="Q34" i="1"/>
  <c r="R34" i="1"/>
  <c r="R35" i="1"/>
  <c r="Q38" i="1"/>
  <c r="R38" i="1"/>
  <c r="R39" i="1"/>
  <c r="Q45" i="1"/>
  <c r="R45" i="1"/>
  <c r="R46" i="1"/>
  <c r="Q39" i="1" l="1"/>
  <c r="Q30" i="1"/>
  <c r="R17" i="1"/>
  <c r="Q17" i="1"/>
  <c r="Q46" i="1" l="1"/>
  <c r="Q13" i="1"/>
  <c r="R13" i="1"/>
  <c r="Q14" i="1"/>
  <c r="R14" i="1"/>
  <c r="Q15" i="1"/>
  <c r="R15" i="1"/>
  <c r="Q16" i="1"/>
  <c r="Q18" i="1"/>
  <c r="R18" i="1"/>
  <c r="Q19" i="1"/>
  <c r="Q20" i="1"/>
  <c r="R20" i="1"/>
  <c r="Q21" i="1"/>
  <c r="R21" i="1"/>
  <c r="Q23" i="1"/>
  <c r="R23" i="1"/>
</calcChain>
</file>

<file path=xl/sharedStrings.xml><?xml version="1.0" encoding="utf-8"?>
<sst xmlns="http://schemas.openxmlformats.org/spreadsheetml/2006/main" count="340" uniqueCount="128">
  <si>
    <t>Единица измерения</t>
  </si>
  <si>
    <t>тыс.тенге</t>
  </si>
  <si>
    <t>Коды бюджетной классификации</t>
  </si>
  <si>
    <t>Наименование</t>
  </si>
  <si>
    <t>I. ДОХОДЫ</t>
  </si>
  <si>
    <t xml:space="preserve">1  </t>
  </si>
  <si>
    <t/>
  </si>
  <si>
    <t>Налоговые поступления</t>
  </si>
  <si>
    <t xml:space="preserve">2  </t>
  </si>
  <si>
    <t>Неналоговые поступления</t>
  </si>
  <si>
    <t xml:space="preserve">3  </t>
  </si>
  <si>
    <t>Поступления от продажи основного капитала</t>
  </si>
  <si>
    <t xml:space="preserve">4  </t>
  </si>
  <si>
    <t>Поступления трансфертов</t>
  </si>
  <si>
    <t>II. ЗАТРАТЫ</t>
  </si>
  <si>
    <t xml:space="preserve">01 </t>
  </si>
  <si>
    <t>Государственные услуги общего характера</t>
  </si>
  <si>
    <t xml:space="preserve">02 </t>
  </si>
  <si>
    <t>Оборона</t>
  </si>
  <si>
    <t xml:space="preserve">03 </t>
  </si>
  <si>
    <t>Общественный порядок, безопасность, правовая, судебная, уголовно-исполнительная деятельность</t>
  </si>
  <si>
    <t xml:space="preserve">06 </t>
  </si>
  <si>
    <t>Социальная помощь и социальное обеспечение</t>
  </si>
  <si>
    <t xml:space="preserve">07 </t>
  </si>
  <si>
    <t>Жилищно-коммунальное хозяйство</t>
  </si>
  <si>
    <t xml:space="preserve">08 </t>
  </si>
  <si>
    <t>Культура, спорт, туризм и информационное пространство</t>
  </si>
  <si>
    <t xml:space="preserve">10 </t>
  </si>
  <si>
    <t>Сельское, водное, лесное, рыбное хозяйство, особо охраняемые природные территории, охрана окружающей среды и животного мира, земельные отношения</t>
  </si>
  <si>
    <t xml:space="preserve">11 </t>
  </si>
  <si>
    <t>Промышленность, архитектурная, градостроительная и строительная деятельность</t>
  </si>
  <si>
    <t xml:space="preserve">12 </t>
  </si>
  <si>
    <t>Транспорт и коммуникации</t>
  </si>
  <si>
    <t xml:space="preserve">13 </t>
  </si>
  <si>
    <t>Прочие</t>
  </si>
  <si>
    <t xml:space="preserve">14 </t>
  </si>
  <si>
    <t>Обслуживание долга</t>
  </si>
  <si>
    <t xml:space="preserve">15 </t>
  </si>
  <si>
    <t>Трансферты</t>
  </si>
  <si>
    <t>III. ЧИСТОЕ БЮДЖЕТНОЕ КРЕДИТОВАНИЕ</t>
  </si>
  <si>
    <t>Бюджетные кредиты</t>
  </si>
  <si>
    <t>Погашение бюджетных кредитов</t>
  </si>
  <si>
    <t>IV. САЛЬДО ПО ОПЕРАЦИЯМ С ФИНАНСОВЫМИ АКТИВАМИ</t>
  </si>
  <si>
    <t>Приобретение финансовых активов</t>
  </si>
  <si>
    <t>Поступления от продажи финансовых активов государства</t>
  </si>
  <si>
    <t>V. ДЕФИЦИТ (ПРОФИЦИТ) БЮДЖЕТА</t>
  </si>
  <si>
    <t>Погашение займов</t>
  </si>
  <si>
    <t xml:space="preserve">16 </t>
  </si>
  <si>
    <t>Справочно: Остатки бюджетных средств</t>
  </si>
  <si>
    <t>Остатки бюджетных средств на начало финансового года</t>
  </si>
  <si>
    <t>Остатки бюджетных средств на конец отчетного периода</t>
  </si>
  <si>
    <t>план на год</t>
  </si>
  <si>
    <t>план на текущий период</t>
  </si>
  <si>
    <t xml:space="preserve">Исполнение поступлений бюджета и/или оплаченные обязательства </t>
  </si>
  <si>
    <t>% исполнения к годовому плану</t>
  </si>
  <si>
    <t>% исполнения к плану на текущий период</t>
  </si>
  <si>
    <t>5</t>
  </si>
  <si>
    <t>% исполнения к исполнению 2023 года</t>
  </si>
  <si>
    <t>Бюджеттік сыныптама кодтары</t>
  </si>
  <si>
    <t>Атауы</t>
  </si>
  <si>
    <t>жыл жоспары</t>
  </si>
  <si>
    <t>ағымдағы кезеңге арналған жоспар</t>
  </si>
  <si>
    <t>Бюджет түсімдерінің орындалуы және / немесе төленген міндеттемелер</t>
  </si>
  <si>
    <t xml:space="preserve"> жылдық жоспарға % орындау</t>
  </si>
  <si>
    <t xml:space="preserve"> ағымдағы кезеңге арналған жоспарға орындалуы % </t>
  </si>
  <si>
    <t>I. КІРІСТЕР</t>
  </si>
  <si>
    <t>Салық түсімдері</t>
  </si>
  <si>
    <t>Салықтық емес түсімдер</t>
  </si>
  <si>
    <t>Негізгі капиталды сатудан түсетін түсімдер</t>
  </si>
  <si>
    <t>Трансферттер түсімдері</t>
  </si>
  <si>
    <t>II. Шығындар</t>
  </si>
  <si>
    <t>Жалпы сипаттағы мемлекеттік қызметтер</t>
  </si>
  <si>
    <t>Қорғаныс</t>
  </si>
  <si>
    <t>Қоғамдық тәртіп, қауіпсіздік, құқықтық, сот, қылмыстық-атқару қызметі</t>
  </si>
  <si>
    <t>Әлеуметтік көмек және әлеуметтік қамсыздандыру</t>
  </si>
  <si>
    <t>Тұрғын үй-коммуналдық шаруашылық</t>
  </si>
  <si>
    <t>Мәдениет, спорт, туризм және ақпараттық кеңістік</t>
  </si>
  <si>
    <t>Ауыл, су, орман, балық шаруашылығы, ерекше қорғалатын табиғи аумақтар, қоршаған ортаны және жануарлар дүниесін қорғау, жер қатынастары</t>
  </si>
  <si>
    <t>Өнеркәсіп, сәулет, қала құрылысы және құрылыс қызметі</t>
  </si>
  <si>
    <t>Көлік және коммуникация</t>
  </si>
  <si>
    <t>Басқалар</t>
  </si>
  <si>
    <t>Қарызға қызмет көрсету</t>
  </si>
  <si>
    <t>Трансферттер</t>
  </si>
  <si>
    <t>III. ТАЗА БЮДЖЕТТІК КРЕДИТТЕУ</t>
  </si>
  <si>
    <t>Бюджеттік кредиттер</t>
  </si>
  <si>
    <t>Бюджеттік кредиттерді өтеу</t>
  </si>
  <si>
    <t>IV. ҚАРЖЫ АКТИВТЕРІМЕН ОПЕРАЦИЯЛАР БОЙЫНША САЛЬДО</t>
  </si>
  <si>
    <t>Қаржы активтерін сатып алу</t>
  </si>
  <si>
    <t>Мемлекеттің қаржы активтерін сатудан түсетін түсімдер</t>
  </si>
  <si>
    <t xml:space="preserve">V. Бюджет тапшылығы (профициті) </t>
  </si>
  <si>
    <t>Қарыздардың түсуі</t>
  </si>
  <si>
    <t>Қарыздарды өтеу</t>
  </si>
  <si>
    <t>Бюджет қаражатының пайдаланылатын қалдықтары</t>
  </si>
  <si>
    <t>Анықтама: бюджет қаражатының қалдықтары</t>
  </si>
  <si>
    <t>Қаржы жылының басындағы бюджет қаражатының қалдықтары</t>
  </si>
  <si>
    <t>Есепті кезеңнің соңындағы бюджет қаражатының қалдықтары</t>
  </si>
  <si>
    <t xml:space="preserve">Заместитель акима _________________ С. Охременко
</t>
  </si>
  <si>
    <t>Заместитель руководителя
отдела финансов                  ____________________ Г.Акимбаева</t>
  </si>
  <si>
    <t>% исполнения к исполнению 2024 года</t>
  </si>
  <si>
    <t>09</t>
  </si>
  <si>
    <t>Топливно-энергетический комплекс и недропользование</t>
  </si>
  <si>
    <t>Қаржы бөлімінің басшысы __________________  И. Пятышева</t>
  </si>
  <si>
    <t>Руководитель отдела финансов ______________ И. Пятышева</t>
  </si>
  <si>
    <t>2026 год</t>
  </si>
  <si>
    <t>2026 жыл</t>
  </si>
  <si>
    <t>% исполнения к исполнению 2025 года</t>
  </si>
  <si>
    <t xml:space="preserve"> 2023 жылдың орындалуы % </t>
  </si>
  <si>
    <t xml:space="preserve"> 2024 жылдың орындалу % </t>
  </si>
  <si>
    <t xml:space="preserve"> 2025 жылдың орындалуы % </t>
  </si>
  <si>
    <t>VI. НЕНЕФТЯНОЙ ДЕФИЦИТ (ПРОФИЦИТ) БЮДЖЕТА</t>
  </si>
  <si>
    <t>VII. ФИНАНСИРОВАНИЕ ДЕФИЦИТА (ИСПОЛЬЗОВАНИЕ ПРОФИЦИТА) БЮДЖЕТА</t>
  </si>
  <si>
    <t>ПОСТУПЛЕНИЕ ЗАЙМОВ</t>
  </si>
  <si>
    <t xml:space="preserve">Поступления займов
</t>
  </si>
  <si>
    <t>ПОГАШЕНИЕ ЗАЙМОВ</t>
  </si>
  <si>
    <t>ИСПОЛЬЗУЕМЫЕ ОСТАТКИ БЮДЖЕТНЫХ СРЕДСТВ</t>
  </si>
  <si>
    <t xml:space="preserve">VII.  БЮДЖЕТ ТАПШЫЛЫҒЫН ҚАРЖЫЛАНДЫРУ (ПРОФИЦИТІН ПАЙДАЛАНУ) </t>
  </si>
  <si>
    <t>VI. МҰНАЙДАН ЕМЕС БЮДЖЕТ ТАПСЫРЫСЫ (профицит)</t>
  </si>
  <si>
    <t>Гражданский бюджет районного бюджета района Алтай за сентябрь  2026 года</t>
  </si>
  <si>
    <t>Исполнение поступлений бюджета и/или оплаченные обязательства за январь-сентябрь  2023 год</t>
  </si>
  <si>
    <t>Исполнение поступлений бюджета и/или оплаченные обязательства за  январь-сентябрь  2024 год</t>
  </si>
  <si>
    <t>Исполнение поступлений бюджета и/или оплаченные обязательства за  январь-сентябрь  2025 год</t>
  </si>
  <si>
    <t>2026 жылғы қыркүйек айындағы Алтай ауданының аудандық бюджетінің азаматтық бюджеті</t>
  </si>
  <si>
    <t>2023 жылғы қаңтар-қыркүйек үшін бюджет түсімдерінің орындалуы және/немесе төленген міндеттемелер</t>
  </si>
  <si>
    <t>2024 жылғы  қаңтар-қыркүйек үшін бюджет түсімдерінің орындалуы және/немесе төленген міндеттемелер</t>
  </si>
  <si>
    <t>2025 жылғы  қаңтар-қыркүйек үшін бюджет түсімдерінің орындалуы және/немесе төленген міндеттемелер</t>
  </si>
  <si>
    <t>8</t>
  </si>
  <si>
    <t>6</t>
  </si>
  <si>
    <t>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</si>
</sst>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9" x14ac:knownFonts="1">
    <font>
      <sz val="12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2"/>
      <color theme="1"/>
      <name val="Calibri"/>
      <family val="2"/>
      <charset val="204"/>
      <scheme val="minor"/>
    </font>
    <font>
      <sz val="8"/>
      <color theme="1"/>
      <name val="Calibri"/>
      <family val="2"/>
      <charset val="204"/>
      <scheme val="minor"/>
    </font>
    <font>
      <sz val="7"/>
      <color theme="1"/>
      <name val="Calibri"/>
      <family val="2"/>
      <charset val="204"/>
      <scheme val="minor"/>
    </font>
    <font>
      <b/>
      <sz val="8"/>
      <color theme="1"/>
      <name val="Calibri"/>
      <family val="2"/>
      <charset val="204"/>
      <scheme val="minor"/>
    </font>
    <font>
      <b/>
      <sz val="7"/>
      <color theme="1"/>
      <name val="Calibri"/>
      <family val="2"/>
      <charset val="204"/>
      <scheme val="minor"/>
    </font>
    <font>
      <sz val="8"/>
      <name val="Calibri"/>
      <family val="2"/>
      <charset val="204"/>
      <scheme val="minor"/>
    </font>
    <font>
      <sz val="8"/>
      <color theme="1"/>
      <name val="Arial Cyr"/>
      <charset val="204"/>
    </font>
    <font>
      <b/>
      <sz val="8"/>
      <color theme="1"/>
      <name val="Arial Cyr"/>
      <charset val="204"/>
    </font>
    <font>
      <b/>
      <sz val="9"/>
      <color indexed="63"/>
      <name val="Times New Roman"/>
      <family val="1"/>
      <charset val="204"/>
    </font>
    <font>
      <b/>
      <sz val="8"/>
      <color indexed="63"/>
      <name val="Times New Roman"/>
      <family val="1"/>
      <charset val="204"/>
    </font>
    <font>
      <i/>
      <sz val="8"/>
      <color indexed="63"/>
      <name val="Times New Roman"/>
      <family val="1"/>
      <charset val="204"/>
    </font>
    <font>
      <b/>
      <sz val="9"/>
      <color indexed="63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9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thin">
        <color indexed="32"/>
      </bottom>
      <diagonal/>
    </border>
    <border>
      <left style="thin">
        <color indexed="32"/>
      </left>
      <right style="thin">
        <color indexed="32"/>
      </right>
      <top style="thin">
        <color indexed="32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7">
    <xf numFmtId="0" fontId="0" fillId="0" borderId="0"/>
    <xf numFmtId="0" fontId="16" fillId="0" borderId="0"/>
    <xf numFmtId="0" fontId="15" fillId="0" borderId="0"/>
    <xf numFmtId="0" fontId="14" fillId="0" borderId="0"/>
    <xf numFmtId="0" fontId="13" fillId="0" borderId="0"/>
    <xf numFmtId="0" fontId="12" fillId="0" borderId="0"/>
    <xf numFmtId="0" fontId="11" fillId="0" borderId="0"/>
    <xf numFmtId="0" fontId="10" fillId="0" borderId="0"/>
    <xf numFmtId="0" fontId="9" fillId="0" borderId="0"/>
    <xf numFmtId="0" fontId="8" fillId="0" borderId="0"/>
    <xf numFmtId="0" fontId="7" fillId="0" borderId="0"/>
    <xf numFmtId="0" fontId="6" fillId="0" borderId="0"/>
    <xf numFmtId="0" fontId="5" fillId="0" borderId="0"/>
    <xf numFmtId="0" fontId="4" fillId="0" borderId="0"/>
    <xf numFmtId="0" fontId="3" fillId="0" borderId="0"/>
    <xf numFmtId="0" fontId="2" fillId="0" borderId="0"/>
    <xf numFmtId="0" fontId="1" fillId="0" borderId="0"/>
  </cellStyleXfs>
  <cellXfs count="84">
    <xf numFmtId="0" fontId="0" fillId="0" borderId="0" xfId="0"/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 wrapText="1"/>
    </xf>
    <xf numFmtId="0" fontId="19" fillId="0" borderId="1" xfId="0" applyFont="1" applyBorder="1" applyAlignment="1">
      <alignment horizontal="center"/>
    </xf>
    <xf numFmtId="49" fontId="18" fillId="0" borderId="0" xfId="0" applyNumberFormat="1" applyFont="1"/>
    <xf numFmtId="49" fontId="0" fillId="0" borderId="0" xfId="0" applyNumberFormat="1"/>
    <xf numFmtId="0" fontId="17" fillId="0" borderId="0" xfId="0" applyFont="1"/>
    <xf numFmtId="49" fontId="20" fillId="0" borderId="1" xfId="0" applyNumberFormat="1" applyFont="1" applyBorder="1"/>
    <xf numFmtId="49" fontId="18" fillId="0" borderId="1" xfId="0" applyNumberFormat="1" applyFont="1" applyBorder="1" applyAlignment="1">
      <alignment horizontal="center"/>
    </xf>
    <xf numFmtId="49" fontId="18" fillId="0" borderId="1" xfId="0" applyNumberFormat="1" applyFont="1" applyBorder="1"/>
    <xf numFmtId="49" fontId="18" fillId="0" borderId="1" xfId="0" applyNumberFormat="1" applyFont="1" applyBorder="1" applyAlignment="1">
      <alignment horizontal="center" vertical="center"/>
    </xf>
    <xf numFmtId="49" fontId="20" fillId="0" borderId="1" xfId="0" applyNumberFormat="1" applyFont="1" applyBorder="1" applyAlignment="1">
      <alignment vertical="center"/>
    </xf>
    <xf numFmtId="49" fontId="18" fillId="0" borderId="1" xfId="0" applyNumberFormat="1" applyFont="1" applyBorder="1" applyAlignment="1">
      <alignment vertical="center"/>
    </xf>
    <xf numFmtId="49" fontId="20" fillId="0" borderId="1" xfId="0" applyNumberFormat="1" applyFont="1" applyBorder="1" applyAlignment="1">
      <alignment vertical="center" wrapText="1"/>
    </xf>
    <xf numFmtId="49" fontId="18" fillId="0" borderId="5" xfId="0" applyNumberFormat="1" applyFont="1" applyBorder="1" applyAlignment="1">
      <alignment vertical="center"/>
    </xf>
    <xf numFmtId="49" fontId="0" fillId="0" borderId="0" xfId="0" applyNumberFormat="1" applyAlignment="1">
      <alignment vertical="center"/>
    </xf>
    <xf numFmtId="49" fontId="0" fillId="0" borderId="0" xfId="0" applyNumberFormat="1" applyAlignment="1">
      <alignment horizontal="left" vertical="top" wrapText="1"/>
    </xf>
    <xf numFmtId="164" fontId="18" fillId="0" borderId="1" xfId="0" applyNumberFormat="1" applyFont="1" applyBorder="1" applyAlignment="1">
      <alignment vertical="top"/>
    </xf>
    <xf numFmtId="0" fontId="0" fillId="0" borderId="0" xfId="0" applyAlignment="1">
      <alignment vertical="top"/>
    </xf>
    <xf numFmtId="164" fontId="20" fillId="0" borderId="1" xfId="0" applyNumberFormat="1" applyFont="1" applyBorder="1" applyAlignment="1">
      <alignment vertical="top"/>
    </xf>
    <xf numFmtId="164" fontId="18" fillId="0" borderId="5" xfId="0" applyNumberFormat="1" applyFont="1" applyBorder="1" applyAlignment="1">
      <alignment vertical="top"/>
    </xf>
    <xf numFmtId="49" fontId="18" fillId="0" borderId="1" xfId="0" applyNumberFormat="1" applyFont="1" applyBorder="1" applyAlignment="1">
      <alignment horizontal="left" vertical="top" wrapText="1"/>
    </xf>
    <xf numFmtId="49" fontId="20" fillId="0" borderId="1" xfId="0" applyNumberFormat="1" applyFont="1" applyBorder="1" applyAlignment="1">
      <alignment horizontal="left" vertical="top" wrapText="1"/>
    </xf>
    <xf numFmtId="164" fontId="18" fillId="0" borderId="0" xfId="0" applyNumberFormat="1" applyFont="1" applyAlignment="1">
      <alignment vertical="top"/>
    </xf>
    <xf numFmtId="0" fontId="19" fillId="0" borderId="4" xfId="0" applyFont="1" applyBorder="1" applyAlignment="1">
      <alignment horizontal="center"/>
    </xf>
    <xf numFmtId="49" fontId="20" fillId="0" borderId="8" xfId="0" applyNumberFormat="1" applyFont="1" applyBorder="1"/>
    <xf numFmtId="49" fontId="18" fillId="0" borderId="8" xfId="0" applyNumberFormat="1" applyFont="1" applyBorder="1" applyAlignment="1">
      <alignment horizontal="center"/>
    </xf>
    <xf numFmtId="49" fontId="18" fillId="0" borderId="8" xfId="0" applyNumberFormat="1" applyFont="1" applyBorder="1" applyAlignment="1">
      <alignment horizontal="center" vertical="center"/>
    </xf>
    <xf numFmtId="49" fontId="20" fillId="0" borderId="8" xfId="0" applyNumberFormat="1" applyFont="1" applyBorder="1" applyAlignment="1">
      <alignment vertical="center"/>
    </xf>
    <xf numFmtId="49" fontId="20" fillId="0" borderId="8" xfId="0" applyNumberFormat="1" applyFont="1" applyBorder="1" applyAlignment="1">
      <alignment vertical="center" wrapText="1"/>
    </xf>
    <xf numFmtId="49" fontId="18" fillId="0" borderId="8" xfId="0" applyNumberFormat="1" applyFont="1" applyBorder="1" applyAlignment="1">
      <alignment vertical="center"/>
    </xf>
    <xf numFmtId="49" fontId="18" fillId="0" borderId="9" xfId="0" applyNumberFormat="1" applyFont="1" applyBorder="1" applyAlignment="1">
      <alignment vertical="center"/>
    </xf>
    <xf numFmtId="49" fontId="18" fillId="0" borderId="5" xfId="0" applyNumberFormat="1" applyFont="1" applyBorder="1" applyAlignment="1">
      <alignment horizontal="left" vertical="top" wrapText="1"/>
    </xf>
    <xf numFmtId="164" fontId="18" fillId="0" borderId="4" xfId="0" applyNumberFormat="1" applyFont="1" applyBorder="1" applyAlignment="1">
      <alignment vertical="top"/>
    </xf>
    <xf numFmtId="164" fontId="20" fillId="0" borderId="4" xfId="0" applyNumberFormat="1" applyFont="1" applyBorder="1" applyAlignment="1">
      <alignment vertical="top"/>
    </xf>
    <xf numFmtId="164" fontId="18" fillId="0" borderId="6" xfId="0" applyNumberFormat="1" applyFont="1" applyBorder="1" applyAlignment="1">
      <alignment vertical="top"/>
    </xf>
    <xf numFmtId="164" fontId="24" fillId="0" borderId="1" xfId="2" applyNumberFormat="1" applyFont="1" applyBorder="1" applyAlignment="1">
      <alignment vertical="top"/>
    </xf>
    <xf numFmtId="164" fontId="23" fillId="0" borderId="1" xfId="2" applyNumberFormat="1" applyFont="1" applyBorder="1" applyAlignment="1">
      <alignment vertical="top"/>
    </xf>
    <xf numFmtId="164" fontId="24" fillId="0" borderId="1" xfId="2" applyNumberFormat="1" applyFont="1" applyBorder="1" applyAlignment="1">
      <alignment vertical="top" wrapText="1"/>
    </xf>
    <xf numFmtId="164" fontId="24" fillId="0" borderId="4" xfId="2" applyNumberFormat="1" applyFont="1" applyBorder="1" applyAlignment="1">
      <alignment vertical="top"/>
    </xf>
    <xf numFmtId="164" fontId="23" fillId="0" borderId="4" xfId="2" applyNumberFormat="1" applyFont="1" applyBorder="1" applyAlignment="1">
      <alignment vertical="top"/>
    </xf>
    <xf numFmtId="164" fontId="24" fillId="0" borderId="4" xfId="2" applyNumberFormat="1" applyFont="1" applyBorder="1" applyAlignment="1">
      <alignment vertical="top" wrapText="1"/>
    </xf>
    <xf numFmtId="0" fontId="0" fillId="0" borderId="0" xfId="0"/>
    <xf numFmtId="164" fontId="24" fillId="0" borderId="1" xfId="0" applyNumberFormat="1" applyFont="1" applyBorder="1" applyAlignment="1">
      <alignment vertical="top"/>
    </xf>
    <xf numFmtId="164" fontId="23" fillId="0" borderId="1" xfId="0" applyNumberFormat="1" applyFont="1" applyBorder="1" applyAlignment="1">
      <alignment vertical="top"/>
    </xf>
    <xf numFmtId="164" fontId="24" fillId="0" borderId="1" xfId="0" applyNumberFormat="1" applyFont="1" applyBorder="1" applyAlignment="1">
      <alignment vertical="top" wrapText="1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49" fontId="19" fillId="0" borderId="1" xfId="0" applyNumberFormat="1" applyFont="1" applyBorder="1" applyAlignment="1">
      <alignment horizontal="center"/>
    </xf>
    <xf numFmtId="0" fontId="0" fillId="0" borderId="0" xfId="0" applyAlignment="1">
      <alignment vertical="top"/>
    </xf>
    <xf numFmtId="49" fontId="25" fillId="2" borderId="10" xfId="0" applyNumberFormat="1" applyFont="1" applyFill="1" applyBorder="1" applyAlignment="1">
      <alignment horizontal="left" vertical="top" wrapText="1"/>
    </xf>
    <xf numFmtId="49" fontId="26" fillId="2" borderId="10" xfId="0" applyNumberFormat="1" applyFont="1" applyFill="1" applyBorder="1" applyAlignment="1">
      <alignment horizontal="left" vertical="top" wrapText="1"/>
    </xf>
    <xf numFmtId="0" fontId="27" fillId="2" borderId="10" xfId="0" applyFont="1" applyFill="1" applyBorder="1" applyAlignment="1">
      <alignment horizontal="left" vertical="top" wrapText="1"/>
    </xf>
    <xf numFmtId="49" fontId="27" fillId="2" borderId="10" xfId="0" applyNumberFormat="1" applyFont="1" applyFill="1" applyBorder="1" applyAlignment="1">
      <alignment horizontal="left" vertical="top" wrapText="1"/>
    </xf>
    <xf numFmtId="164" fontId="23" fillId="0" borderId="0" xfId="0" applyNumberFormat="1" applyFont="1" applyBorder="1" applyAlignment="1">
      <alignment vertical="top"/>
    </xf>
    <xf numFmtId="49" fontId="19" fillId="0" borderId="1" xfId="0" applyNumberFormat="1" applyFont="1" applyBorder="1" applyAlignment="1">
      <alignment horizontal="center"/>
    </xf>
    <xf numFmtId="0" fontId="28" fillId="2" borderId="10" xfId="0" applyFont="1" applyFill="1" applyBorder="1" applyAlignment="1">
      <alignment horizontal="right" vertical="center"/>
    </xf>
    <xf numFmtId="49" fontId="28" fillId="2" borderId="10" xfId="0" applyNumberFormat="1" applyFont="1" applyFill="1" applyBorder="1" applyAlignment="1">
      <alignment horizontal="right" vertical="center"/>
    </xf>
    <xf numFmtId="49" fontId="25" fillId="2" borderId="11" xfId="0" applyNumberFormat="1" applyFont="1" applyFill="1" applyBorder="1" applyAlignment="1">
      <alignment horizontal="left" vertical="top" wrapText="1"/>
    </xf>
    <xf numFmtId="164" fontId="23" fillId="0" borderId="5" xfId="0" applyNumberFormat="1" applyFont="1" applyBorder="1" applyAlignment="1">
      <alignment vertical="top"/>
    </xf>
    <xf numFmtId="0" fontId="28" fillId="2" borderId="11" xfId="0" applyFont="1" applyFill="1" applyBorder="1" applyAlignment="1">
      <alignment horizontal="right" vertical="center"/>
    </xf>
    <xf numFmtId="164" fontId="24" fillId="0" borderId="12" xfId="2" applyNumberFormat="1" applyFont="1" applyBorder="1" applyAlignment="1">
      <alignment vertical="top"/>
    </xf>
    <xf numFmtId="164" fontId="23" fillId="0" borderId="12" xfId="2" applyNumberFormat="1" applyFont="1" applyBorder="1" applyAlignment="1">
      <alignment vertical="top"/>
    </xf>
    <xf numFmtId="164" fontId="24" fillId="0" borderId="12" xfId="2" applyNumberFormat="1" applyFont="1" applyBorder="1" applyAlignment="1">
      <alignment vertical="top" wrapText="1"/>
    </xf>
    <xf numFmtId="49" fontId="19" fillId="0" borderId="8" xfId="0" applyNumberFormat="1" applyFont="1" applyBorder="1" applyAlignment="1">
      <alignment horizontal="center"/>
    </xf>
    <xf numFmtId="49" fontId="19" fillId="0" borderId="1" xfId="0" applyNumberFormat="1" applyFont="1" applyBorder="1" applyAlignment="1">
      <alignment horizontal="center"/>
    </xf>
    <xf numFmtId="0" fontId="0" fillId="0" borderId="0" xfId="0" applyAlignment="1">
      <alignment vertical="top" wrapText="1"/>
    </xf>
    <xf numFmtId="0" fontId="0" fillId="0" borderId="0" xfId="0" applyAlignment="1">
      <alignment vertical="top"/>
    </xf>
    <xf numFmtId="0" fontId="21" fillId="0" borderId="3" xfId="0" applyFont="1" applyBorder="1" applyAlignment="1">
      <alignment horizontal="center" vertical="center" wrapText="1"/>
    </xf>
    <xf numFmtId="0" fontId="21" fillId="0" borderId="4" xfId="0" applyFont="1" applyBorder="1" applyAlignment="1">
      <alignment horizontal="center" vertical="center" wrapText="1"/>
    </xf>
    <xf numFmtId="0" fontId="21" fillId="0" borderId="1" xfId="0" applyFont="1" applyBorder="1" applyAlignment="1">
      <alignment horizontal="center" vertical="center" wrapText="1"/>
    </xf>
    <xf numFmtId="49" fontId="21" fillId="0" borderId="1" xfId="0" applyNumberFormat="1" applyFont="1" applyBorder="1" applyAlignment="1">
      <alignment horizontal="center" vertical="center" wrapText="1"/>
    </xf>
    <xf numFmtId="0" fontId="17" fillId="0" borderId="0" xfId="0" applyFont="1" applyAlignment="1">
      <alignment horizontal="center" vertical="top"/>
    </xf>
    <xf numFmtId="0" fontId="17" fillId="0" borderId="0" xfId="0" applyFont="1" applyAlignment="1">
      <alignment horizontal="center" vertical="center"/>
    </xf>
    <xf numFmtId="0" fontId="17" fillId="0" borderId="0" xfId="0" applyFont="1" applyAlignment="1">
      <alignment horizontal="center"/>
    </xf>
    <xf numFmtId="49" fontId="21" fillId="0" borderId="7" xfId="0" applyNumberFormat="1" applyFont="1" applyBorder="1" applyAlignment="1">
      <alignment horizontal="center" vertical="center" wrapText="1"/>
    </xf>
    <xf numFmtId="49" fontId="21" fillId="0" borderId="2" xfId="0" applyNumberFormat="1" applyFont="1" applyBorder="1" applyAlignment="1">
      <alignment horizontal="center" vertical="center" wrapText="1"/>
    </xf>
    <xf numFmtId="49" fontId="21" fillId="0" borderId="8" xfId="0" applyNumberFormat="1" applyFont="1" applyBorder="1" applyAlignment="1">
      <alignment horizontal="center" vertical="center" wrapText="1"/>
    </xf>
    <xf numFmtId="0" fontId="21" fillId="0" borderId="2" xfId="0" applyFont="1" applyBorder="1" applyAlignment="1">
      <alignment horizontal="center" vertical="center" wrapText="1"/>
    </xf>
    <xf numFmtId="49" fontId="19" fillId="0" borderId="7" xfId="0" applyNumberFormat="1" applyFont="1" applyBorder="1" applyAlignment="1">
      <alignment horizontal="center" vertical="center" wrapText="1"/>
    </xf>
    <xf numFmtId="49" fontId="19" fillId="0" borderId="2" xfId="0" applyNumberFormat="1" applyFont="1" applyBorder="1" applyAlignment="1">
      <alignment horizontal="center" vertical="center" wrapText="1"/>
    </xf>
    <xf numFmtId="49" fontId="19" fillId="0" borderId="8" xfId="0" applyNumberFormat="1" applyFont="1" applyBorder="1" applyAlignment="1">
      <alignment horizontal="center" vertical="center" wrapText="1"/>
    </xf>
    <xf numFmtId="49" fontId="19" fillId="0" borderId="1" xfId="0" applyNumberFormat="1" applyFont="1" applyBorder="1" applyAlignment="1">
      <alignment horizontal="center" vertical="center" wrapText="1"/>
    </xf>
    <xf numFmtId="49" fontId="17" fillId="0" borderId="0" xfId="0" applyNumberFormat="1" applyFont="1" applyAlignment="1">
      <alignment horizontal="left"/>
    </xf>
  </cellXfs>
  <cellStyles count="17">
    <cellStyle name="Обычный" xfId="0" builtinId="0"/>
    <cellStyle name="Обычный 10" xfId="9" xr:uid="{DF4655DD-C991-4FE1-9135-36A867293085}"/>
    <cellStyle name="Обычный 11" xfId="10" xr:uid="{EC73731A-2A03-4E69-9B98-4370EFB49CE1}"/>
    <cellStyle name="Обычный 12" xfId="11" xr:uid="{1DF5C268-82AF-40EE-9D71-7A51FF9C00CA}"/>
    <cellStyle name="Обычный 13" xfId="12" xr:uid="{CBE1D7AF-7F4C-45AC-96F1-24B91BFAFC1C}"/>
    <cellStyle name="Обычный 14" xfId="13" xr:uid="{6E296B4C-31B1-4B51-96E3-4920343F892F}"/>
    <cellStyle name="Обычный 15" xfId="14" xr:uid="{5994D0F8-C6B7-4C4F-98AA-DE64C95F5F94}"/>
    <cellStyle name="Обычный 16" xfId="15" xr:uid="{85DA6ABC-0DC2-481D-9573-CDBD3D1ECAF5}"/>
    <cellStyle name="Обычный 17" xfId="16" xr:uid="{4549A805-9D81-4038-934E-2ED305627489}"/>
    <cellStyle name="Обычный 2" xfId="2" xr:uid="{5749D5A4-7961-40E6-9476-30DE88F77BDD}"/>
    <cellStyle name="Обычный 3" xfId="3" xr:uid="{75BC8F97-42E5-4959-A561-4CE37BD8C6F6}"/>
    <cellStyle name="Обычный 4" xfId="4" xr:uid="{E3C65DEA-D979-4D95-B589-D62F58B86B7F}"/>
    <cellStyle name="Обычный 5" xfId="1" xr:uid="{125CB471-EF66-4313-8DF2-694F4941AFCF}"/>
    <cellStyle name="Обычный 6" xfId="5" xr:uid="{155A812B-C578-451D-9BBF-EB02192CE335}"/>
    <cellStyle name="Обычный 7" xfId="6" xr:uid="{82BCC2FC-50DB-4920-8ABD-A0B2F50B912B}"/>
    <cellStyle name="Обычный 8" xfId="7" xr:uid="{C57EEB12-E2EB-410C-8FED-BDD86D959379}"/>
    <cellStyle name="Обычный 9" xfId="8" xr:uid="{05D437B8-7587-4257-89CA-AE1CFF99206D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externalLink" Target="externalLinks/externalLink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externalLinks/_rels/externalLink1.xml.rels><?xml version="1.0" encoding="UTF-8" standalone="yes"?>
<Relationships xmlns="http://schemas.openxmlformats.org/package/2006/relationships"><Relationship Id="rId2" Type="http://schemas.openxmlformats.org/officeDocument/2006/relationships/externalLinkPath" Target="file:///\\192.168.40.7\Desktop\&#1086;&#1090;&#1095;\&#1086;&#1090;&#1095;&#1077;&#1090;&#1099;%2023\&#1072;&#1074;&#1075;&#1091;&#1089;&#1090;\01.09.23\01.09.23%203%20&#1091;&#1088;\&#1072;&#1075;&#1088;%2001.09.23%20%20&#1040;&#1083;&#1090;&#1072;&#1081;%203%20&#1091;&#1088;.xlsx" TargetMode="External"/><Relationship Id="rId1" Type="http://schemas.openxmlformats.org/officeDocument/2006/relationships/externalLinkPath" Target="file:///\\192.168.40.7\Desktop\&#1086;&#1090;&#1095;\&#1086;&#1090;&#1095;&#1077;&#1090;&#1099;%2023\&#1072;&#1074;&#1075;&#1091;&#1089;&#1090;\01.09.23\01.09.23%203%20&#1091;&#1088;\&#1072;&#1075;&#1088;%2001.09.23%20%20&#1040;&#1083;&#1090;&#1072;&#1081;%203%20&#1091;&#1088;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xxl21:alternateUrls>
      <xxl21:absoluteUrl r:id="rId2"/>
    </xxl21:alternateUrls>
    <sheetNames>
      <sheetName val="Лист1"/>
    </sheetNames>
    <sheetDataSet>
      <sheetData sheetId="0">
        <row r="63">
          <cell r="T63">
            <v>60434.407579999999</v>
          </cell>
        </row>
        <row r="67">
          <cell r="T67">
            <v>15822.58207</v>
          </cell>
        </row>
      </sheetData>
    </sheetDataSet>
  </externalBook>
</externalLink>
</file>

<file path=xl/theme/theme1.xml><?xml version="1.0" encoding="utf-8"?>
<a:theme xmlns:a="http://schemas.openxmlformats.org/drawingml/2006/main" name="Тема Office 2013–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4360C7A-4275-492E-A663-C9B0EAD0F195}">
  <dimension ref="A1:R63"/>
  <sheetViews>
    <sheetView topLeftCell="A28" workbookViewId="0">
      <selection activeCell="A41" sqref="A41"/>
    </sheetView>
  </sheetViews>
  <sheetFormatPr defaultRowHeight="15.75" x14ac:dyDescent="0.25"/>
  <cols>
    <col min="1" max="1" width="4.25" style="5" customWidth="1"/>
    <col min="2" max="6" width="4" style="5" hidden="1" customWidth="1"/>
    <col min="7" max="7" width="24.625" style="5" customWidth="1"/>
    <col min="8" max="8" width="10.375" customWidth="1"/>
    <col min="9" max="9" width="11.25" customWidth="1"/>
    <col min="10" max="10" width="12" customWidth="1"/>
    <col min="11" max="11" width="12.75" customWidth="1"/>
    <col min="12" max="12" width="12.625" customWidth="1"/>
    <col min="13" max="13" width="12" customWidth="1"/>
    <col min="15" max="15" width="9.125" customWidth="1"/>
    <col min="16" max="17" width="9.5" bestFit="1" customWidth="1"/>
    <col min="18" max="18" width="9.125" bestFit="1" customWidth="1"/>
  </cols>
  <sheetData>
    <row r="1" spans="1:18" hidden="1" x14ac:dyDescent="0.25"/>
    <row r="2" spans="1:18" hidden="1" x14ac:dyDescent="0.25"/>
    <row r="3" spans="1:18" hidden="1" x14ac:dyDescent="0.25"/>
    <row r="4" spans="1:18" x14ac:dyDescent="0.25">
      <c r="A4" s="73" t="s">
        <v>121</v>
      </c>
      <c r="B4" s="73"/>
      <c r="C4" s="73"/>
      <c r="D4" s="73"/>
      <c r="E4" s="73"/>
      <c r="F4" s="73"/>
      <c r="G4" s="73"/>
      <c r="H4" s="73"/>
      <c r="I4" s="73"/>
      <c r="J4" s="73"/>
      <c r="K4" s="73"/>
      <c r="L4" s="73"/>
      <c r="M4" s="73"/>
      <c r="N4" s="73"/>
      <c r="O4" s="73"/>
      <c r="P4" s="73"/>
      <c r="Q4" s="73"/>
      <c r="R4" s="73"/>
    </row>
    <row r="5" spans="1:18" x14ac:dyDescent="0.25">
      <c r="A5" s="73"/>
      <c r="B5" s="73"/>
      <c r="C5" s="73"/>
      <c r="D5" s="73"/>
      <c r="E5" s="73"/>
      <c r="F5" s="73"/>
      <c r="G5" s="73"/>
      <c r="H5" s="73"/>
      <c r="I5" s="73"/>
      <c r="J5" s="73"/>
      <c r="K5" s="73"/>
      <c r="L5" s="73"/>
      <c r="M5" s="73"/>
      <c r="N5" s="73"/>
      <c r="O5" s="73"/>
      <c r="P5" s="73"/>
      <c r="Q5" s="73"/>
      <c r="R5" s="73"/>
    </row>
    <row r="6" spans="1:18" x14ac:dyDescent="0.25">
      <c r="A6" s="73"/>
      <c r="B6" s="73"/>
      <c r="C6" s="73"/>
      <c r="D6" s="73"/>
      <c r="E6" s="73"/>
      <c r="F6" s="73"/>
      <c r="G6" s="73"/>
      <c r="H6" s="73"/>
      <c r="I6" s="73"/>
      <c r="J6" s="73"/>
      <c r="K6" s="73"/>
      <c r="L6" s="73"/>
      <c r="M6" s="73"/>
      <c r="N6" s="73"/>
      <c r="O6" s="73"/>
      <c r="P6" s="73"/>
      <c r="Q6" s="73"/>
      <c r="R6" s="73"/>
    </row>
    <row r="7" spans="1:18" x14ac:dyDescent="0.25">
      <c r="A7" s="73"/>
      <c r="B7" s="73"/>
      <c r="C7" s="73"/>
      <c r="D7" s="73"/>
      <c r="E7" s="73"/>
      <c r="F7" s="73"/>
      <c r="G7" s="73"/>
      <c r="H7" s="73"/>
      <c r="I7" s="73"/>
      <c r="J7" s="73"/>
      <c r="K7" s="73"/>
      <c r="L7" s="73"/>
      <c r="M7" s="73"/>
      <c r="N7" s="73"/>
      <c r="O7" s="73"/>
      <c r="P7" s="73"/>
      <c r="Q7" s="73"/>
      <c r="R7" s="73"/>
    </row>
    <row r="8" spans="1:18" x14ac:dyDescent="0.25">
      <c r="A8" s="74"/>
      <c r="B8" s="74"/>
      <c r="C8" s="74"/>
      <c r="D8" s="74"/>
      <c r="E8" s="74"/>
      <c r="F8" s="74"/>
      <c r="G8" s="74"/>
    </row>
    <row r="9" spans="1:18" ht="0.75" customHeight="1" thickBot="1" x14ac:dyDescent="0.3"/>
    <row r="10" spans="1:18" s="2" customFormat="1" ht="30" customHeight="1" x14ac:dyDescent="0.25">
      <c r="A10" s="75" t="s">
        <v>58</v>
      </c>
      <c r="B10" s="76"/>
      <c r="C10" s="76"/>
      <c r="D10" s="76"/>
      <c r="E10" s="76"/>
      <c r="F10" s="76"/>
      <c r="G10" s="76" t="s">
        <v>59</v>
      </c>
      <c r="H10" s="76" t="s">
        <v>122</v>
      </c>
      <c r="I10" s="76" t="s">
        <v>123</v>
      </c>
      <c r="J10" s="76" t="s">
        <v>124</v>
      </c>
      <c r="K10" s="78" t="s">
        <v>104</v>
      </c>
      <c r="L10" s="78"/>
      <c r="M10" s="78"/>
      <c r="N10" s="78"/>
      <c r="O10" s="78"/>
      <c r="P10" s="78" t="s">
        <v>106</v>
      </c>
      <c r="Q10" s="78" t="s">
        <v>107</v>
      </c>
      <c r="R10" s="68" t="s">
        <v>108</v>
      </c>
    </row>
    <row r="11" spans="1:18" s="2" customFormat="1" ht="30" customHeight="1" x14ac:dyDescent="0.25">
      <c r="A11" s="77"/>
      <c r="B11" s="71"/>
      <c r="C11" s="71"/>
      <c r="D11" s="71"/>
      <c r="E11" s="71"/>
      <c r="F11" s="71"/>
      <c r="G11" s="71"/>
      <c r="H11" s="71"/>
      <c r="I11" s="71"/>
      <c r="J11" s="71"/>
      <c r="K11" s="70" t="s">
        <v>60</v>
      </c>
      <c r="L11" s="70" t="s">
        <v>61</v>
      </c>
      <c r="M11" s="71" t="s">
        <v>62</v>
      </c>
      <c r="N11" s="70" t="s">
        <v>63</v>
      </c>
      <c r="O11" s="70" t="s">
        <v>64</v>
      </c>
      <c r="P11" s="70"/>
      <c r="Q11" s="70"/>
      <c r="R11" s="69"/>
    </row>
    <row r="12" spans="1:18" s="1" customFormat="1" ht="49.5" customHeight="1" x14ac:dyDescent="0.25">
      <c r="A12" s="77"/>
      <c r="B12" s="71"/>
      <c r="C12" s="71"/>
      <c r="D12" s="71"/>
      <c r="E12" s="71"/>
      <c r="F12" s="71"/>
      <c r="G12" s="71"/>
      <c r="H12" s="71"/>
      <c r="I12" s="71"/>
      <c r="J12" s="71"/>
      <c r="K12" s="70"/>
      <c r="L12" s="70"/>
      <c r="M12" s="71"/>
      <c r="N12" s="70"/>
      <c r="O12" s="70"/>
      <c r="P12" s="70"/>
      <c r="Q12" s="70"/>
      <c r="R12" s="69"/>
    </row>
    <row r="13" spans="1:18" x14ac:dyDescent="0.25">
      <c r="A13" s="64">
        <v>1</v>
      </c>
      <c r="B13" s="65"/>
      <c r="C13" s="65"/>
      <c r="D13" s="65"/>
      <c r="E13" s="65"/>
      <c r="F13" s="65"/>
      <c r="G13" s="48">
        <v>2</v>
      </c>
      <c r="H13" s="3">
        <v>3</v>
      </c>
      <c r="I13" s="3">
        <v>4</v>
      </c>
      <c r="J13" s="3">
        <v>5</v>
      </c>
      <c r="K13" s="3">
        <v>6</v>
      </c>
      <c r="L13" s="3">
        <v>7</v>
      </c>
      <c r="M13" s="3">
        <v>8</v>
      </c>
      <c r="N13" s="3">
        <v>9</v>
      </c>
      <c r="O13" s="3">
        <v>10</v>
      </c>
      <c r="P13" s="3">
        <v>11</v>
      </c>
      <c r="Q13" s="3">
        <v>12</v>
      </c>
      <c r="R13" s="24">
        <v>13</v>
      </c>
    </row>
    <row r="14" spans="1:18" s="6" customFormat="1" x14ac:dyDescent="0.25">
      <c r="A14" s="25"/>
      <c r="B14" s="7"/>
      <c r="C14" s="7"/>
      <c r="D14" s="7"/>
      <c r="E14" s="7"/>
      <c r="F14" s="7"/>
      <c r="G14" s="7" t="s">
        <v>65</v>
      </c>
      <c r="H14" s="36">
        <v>6494733.3755200002</v>
      </c>
      <c r="I14" s="36">
        <v>10316166.90009</v>
      </c>
      <c r="J14" s="36">
        <v>15273449.10681</v>
      </c>
      <c r="K14" s="36">
        <v>19055935.600000001</v>
      </c>
      <c r="L14" s="36">
        <v>13966412.300000001</v>
      </c>
      <c r="M14" s="36">
        <v>14060515.254469998</v>
      </c>
      <c r="N14" s="36">
        <v>100.67378044159558</v>
      </c>
      <c r="O14" s="36">
        <v>73.78548893957219</v>
      </c>
      <c r="P14" s="43">
        <f>M14*100/H14</f>
        <v>216.49103114020048</v>
      </c>
      <c r="Q14" s="43">
        <f>M14*100/I14</f>
        <v>136.29592648745663</v>
      </c>
      <c r="R14" s="43">
        <f>M14*100/J14</f>
        <v>92.058546541401782</v>
      </c>
    </row>
    <row r="15" spans="1:18" x14ac:dyDescent="0.25">
      <c r="A15" s="26" t="s">
        <v>5</v>
      </c>
      <c r="B15" s="8" t="s">
        <v>6</v>
      </c>
      <c r="C15" s="8" t="s">
        <v>6</v>
      </c>
      <c r="D15" s="8" t="s">
        <v>6</v>
      </c>
      <c r="E15" s="9"/>
      <c r="F15" s="9"/>
      <c r="G15" s="9" t="s">
        <v>66</v>
      </c>
      <c r="H15" s="37">
        <v>5035359.0210899999</v>
      </c>
      <c r="I15" s="37">
        <v>7166115.4167799996</v>
      </c>
      <c r="J15" s="37">
        <v>14081862.91615</v>
      </c>
      <c r="K15" s="37">
        <v>15117712</v>
      </c>
      <c r="L15" s="37">
        <v>10776493.800000001</v>
      </c>
      <c r="M15" s="37">
        <v>11341265.12913</v>
      </c>
      <c r="N15" s="37">
        <v>105.24077069603102</v>
      </c>
      <c r="O15" s="37">
        <v>75.019719446500901</v>
      </c>
      <c r="P15" s="44">
        <f t="shared" ref="P15:P37" si="0">M15*100/H15</f>
        <v>225.23250242194183</v>
      </c>
      <c r="Q15" s="44">
        <f t="shared" ref="Q15:Q32" si="1">M15*100/I15</f>
        <v>158.26238442341543</v>
      </c>
      <c r="R15" s="44">
        <f t="shared" ref="R15:R37" si="2">M15*100/J15</f>
        <v>80.538102072582291</v>
      </c>
    </row>
    <row r="16" spans="1:18" x14ac:dyDescent="0.25">
      <c r="A16" s="26" t="s">
        <v>8</v>
      </c>
      <c r="B16" s="8" t="s">
        <v>6</v>
      </c>
      <c r="C16" s="8" t="s">
        <v>6</v>
      </c>
      <c r="D16" s="8" t="s">
        <v>6</v>
      </c>
      <c r="E16" s="9"/>
      <c r="F16" s="9"/>
      <c r="G16" s="9" t="s">
        <v>67</v>
      </c>
      <c r="H16" s="37">
        <v>32770.616179999997</v>
      </c>
      <c r="I16" s="37">
        <v>64708.239629999996</v>
      </c>
      <c r="J16" s="37">
        <v>30343.224300000002</v>
      </c>
      <c r="K16" s="37">
        <v>43712</v>
      </c>
      <c r="L16" s="37">
        <v>20391.199999999997</v>
      </c>
      <c r="M16" s="37">
        <v>22057.987690000002</v>
      </c>
      <c r="N16" s="37">
        <v>108.17405395464712</v>
      </c>
      <c r="O16" s="37">
        <v>50.4620875045754</v>
      </c>
      <c r="P16" s="44">
        <f t="shared" si="0"/>
        <v>67.310262244815704</v>
      </c>
      <c r="Q16" s="44">
        <f t="shared" si="1"/>
        <v>34.08837547756977</v>
      </c>
      <c r="R16" s="44">
        <f t="shared" si="2"/>
        <v>72.694936674874072</v>
      </c>
    </row>
    <row r="17" spans="1:18" x14ac:dyDescent="0.25">
      <c r="A17" s="26" t="s">
        <v>10</v>
      </c>
      <c r="B17" s="8" t="s">
        <v>6</v>
      </c>
      <c r="C17" s="8" t="s">
        <v>6</v>
      </c>
      <c r="D17" s="8" t="s">
        <v>6</v>
      </c>
      <c r="E17" s="9"/>
      <c r="F17" s="9"/>
      <c r="G17" s="9" t="s">
        <v>68</v>
      </c>
      <c r="H17" s="37">
        <v>75797.738249999995</v>
      </c>
      <c r="I17" s="37">
        <v>7602.7476800000004</v>
      </c>
      <c r="J17" s="37">
        <v>59585.062389999999</v>
      </c>
      <c r="K17" s="37">
        <v>73378</v>
      </c>
      <c r="L17" s="37">
        <v>68378</v>
      </c>
      <c r="M17" s="37">
        <v>20756.442900000002</v>
      </c>
      <c r="N17" s="37">
        <v>30.355440200064347</v>
      </c>
      <c r="O17" s="37">
        <v>28.287010956962575</v>
      </c>
      <c r="P17" s="44">
        <f t="shared" si="0"/>
        <v>27.383987146872425</v>
      </c>
      <c r="Q17" s="44">
        <f t="shared" si="1"/>
        <v>273.01238675331132</v>
      </c>
      <c r="R17" s="44">
        <f t="shared" si="2"/>
        <v>34.834977203084208</v>
      </c>
    </row>
    <row r="18" spans="1:18" x14ac:dyDescent="0.25">
      <c r="A18" s="26" t="s">
        <v>12</v>
      </c>
      <c r="B18" s="8" t="s">
        <v>6</v>
      </c>
      <c r="C18" s="8" t="s">
        <v>6</v>
      </c>
      <c r="D18" s="8" t="s">
        <v>6</v>
      </c>
      <c r="E18" s="9"/>
      <c r="F18" s="9"/>
      <c r="G18" s="9" t="s">
        <v>69</v>
      </c>
      <c r="H18" s="37">
        <v>1350806</v>
      </c>
      <c r="I18" s="37">
        <v>3077740.4959999998</v>
      </c>
      <c r="J18" s="37">
        <v>1101657.9039700001</v>
      </c>
      <c r="K18" s="37">
        <v>3821133.5999999996</v>
      </c>
      <c r="L18" s="37">
        <v>3101149.3</v>
      </c>
      <c r="M18" s="37">
        <v>2676435.6947500003</v>
      </c>
      <c r="N18" s="37">
        <v>86.304638565773033</v>
      </c>
      <c r="O18" s="37">
        <v>70.042976114470335</v>
      </c>
      <c r="P18" s="44">
        <f t="shared" si="0"/>
        <v>198.13620125687925</v>
      </c>
      <c r="Q18" s="44">
        <f t="shared" si="1"/>
        <v>86.961057900379927</v>
      </c>
      <c r="R18" s="44">
        <v>0</v>
      </c>
    </row>
    <row r="19" spans="1:18" s="6" customFormat="1" x14ac:dyDescent="0.25">
      <c r="A19" s="25"/>
      <c r="B19" s="7"/>
      <c r="C19" s="7"/>
      <c r="D19" s="7"/>
      <c r="E19" s="7"/>
      <c r="F19" s="7"/>
      <c r="G19" s="7" t="s">
        <v>70</v>
      </c>
      <c r="H19" s="36">
        <v>6289360.6330599999</v>
      </c>
      <c r="I19" s="36">
        <v>12015121.10795</v>
      </c>
      <c r="J19" s="36">
        <v>13175258.77688</v>
      </c>
      <c r="K19" s="36">
        <v>19979996.599999998</v>
      </c>
      <c r="L19" s="36">
        <v>14852942.299999999</v>
      </c>
      <c r="M19" s="36">
        <v>14445694.635360003</v>
      </c>
      <c r="N19" s="36">
        <v>97.258134742501511</v>
      </c>
      <c r="O19" s="36">
        <v>72.300786254187869</v>
      </c>
      <c r="P19" s="43">
        <f>M19*100/H19</f>
        <v>229.68462898162119</v>
      </c>
      <c r="Q19" s="43">
        <f>M19*100/I19</f>
        <v>120.22928862366417</v>
      </c>
      <c r="R19" s="43">
        <f>M19*100/J19</f>
        <v>109.64258751949046</v>
      </c>
    </row>
    <row r="20" spans="1:18" x14ac:dyDescent="0.25">
      <c r="A20" s="26" t="s">
        <v>15</v>
      </c>
      <c r="B20" s="8" t="s">
        <v>6</v>
      </c>
      <c r="C20" s="8" t="s">
        <v>6</v>
      </c>
      <c r="D20" s="8" t="s">
        <v>6</v>
      </c>
      <c r="E20" s="8" t="s">
        <v>6</v>
      </c>
      <c r="F20" s="8" t="s">
        <v>6</v>
      </c>
      <c r="G20" s="9" t="s">
        <v>71</v>
      </c>
      <c r="H20" s="37">
        <v>1095891.4869899999</v>
      </c>
      <c r="I20" s="37">
        <v>1587298.34078</v>
      </c>
      <c r="J20" s="37">
        <v>1212437.0565599999</v>
      </c>
      <c r="K20" s="37">
        <v>1563283.9</v>
      </c>
      <c r="L20" s="37">
        <v>1280480.3</v>
      </c>
      <c r="M20" s="37">
        <v>1280441.4817000004</v>
      </c>
      <c r="N20" s="37">
        <v>99.996968457851338</v>
      </c>
      <c r="O20" s="37">
        <v>81.907162333086177</v>
      </c>
      <c r="P20" s="44">
        <f t="shared" si="0"/>
        <v>116.84017048228831</v>
      </c>
      <c r="Q20" s="44">
        <f t="shared" si="1"/>
        <v>80.66797833800986</v>
      </c>
      <c r="R20" s="44">
        <f t="shared" si="2"/>
        <v>105.6089035527293</v>
      </c>
    </row>
    <row r="21" spans="1:18" x14ac:dyDescent="0.25">
      <c r="A21" s="26" t="s">
        <v>17</v>
      </c>
      <c r="B21" s="8" t="s">
        <v>6</v>
      </c>
      <c r="C21" s="8" t="s">
        <v>6</v>
      </c>
      <c r="D21" s="8" t="s">
        <v>6</v>
      </c>
      <c r="E21" s="8" t="s">
        <v>6</v>
      </c>
      <c r="F21" s="8" t="s">
        <v>6</v>
      </c>
      <c r="G21" s="9" t="s">
        <v>72</v>
      </c>
      <c r="H21" s="37">
        <v>115960.63134000001</v>
      </c>
      <c r="I21" s="37">
        <v>528914.06258999999</v>
      </c>
      <c r="J21" s="37">
        <v>562168.78989999997</v>
      </c>
      <c r="K21" s="37">
        <v>253291</v>
      </c>
      <c r="L21" s="37">
        <v>164880</v>
      </c>
      <c r="M21" s="37">
        <v>164874.27978000001</v>
      </c>
      <c r="N21" s="37">
        <v>99.996530676855897</v>
      </c>
      <c r="O21" s="37">
        <v>65.092829899206848</v>
      </c>
      <c r="P21" s="44">
        <f t="shared" si="0"/>
        <v>142.181253995232</v>
      </c>
      <c r="Q21" s="44">
        <f t="shared" si="1"/>
        <v>31.172224646975618</v>
      </c>
      <c r="R21" s="44">
        <v>0</v>
      </c>
    </row>
    <row r="22" spans="1:18" x14ac:dyDescent="0.25">
      <c r="A22" s="26" t="s">
        <v>19</v>
      </c>
      <c r="B22" s="8" t="s">
        <v>6</v>
      </c>
      <c r="C22" s="8" t="s">
        <v>6</v>
      </c>
      <c r="D22" s="8" t="s">
        <v>6</v>
      </c>
      <c r="E22" s="8" t="s">
        <v>6</v>
      </c>
      <c r="F22" s="8" t="s">
        <v>6</v>
      </c>
      <c r="G22" s="9" t="s">
        <v>73</v>
      </c>
      <c r="H22" s="37">
        <v>25197.856489999998</v>
      </c>
      <c r="I22" s="37">
        <v>43582.526989999998</v>
      </c>
      <c r="J22" s="37">
        <v>17400.099760000001</v>
      </c>
      <c r="K22" s="37">
        <v>65000</v>
      </c>
      <c r="L22" s="37">
        <v>55524.9</v>
      </c>
      <c r="M22" s="37">
        <v>55524.843990000001</v>
      </c>
      <c r="N22" s="37">
        <v>99.999899126337908</v>
      </c>
      <c r="O22" s="37">
        <v>85.422836907692314</v>
      </c>
      <c r="P22" s="44">
        <f t="shared" si="0"/>
        <v>220.35542591503983</v>
      </c>
      <c r="Q22" s="44">
        <f t="shared" si="1"/>
        <v>127.401616713827</v>
      </c>
      <c r="R22" s="44">
        <f t="shared" si="2"/>
        <v>319.10646924934639</v>
      </c>
    </row>
    <row r="23" spans="1:18" x14ac:dyDescent="0.25">
      <c r="A23" s="26" t="s">
        <v>21</v>
      </c>
      <c r="B23" s="8" t="s">
        <v>6</v>
      </c>
      <c r="C23" s="8" t="s">
        <v>6</v>
      </c>
      <c r="D23" s="8" t="s">
        <v>6</v>
      </c>
      <c r="E23" s="8" t="s">
        <v>6</v>
      </c>
      <c r="F23" s="8" t="s">
        <v>6</v>
      </c>
      <c r="G23" s="9" t="s">
        <v>74</v>
      </c>
      <c r="H23" s="37">
        <v>949283.63896000001</v>
      </c>
      <c r="I23" s="37">
        <v>917092.34140999999</v>
      </c>
      <c r="J23" s="37">
        <v>909385.31698</v>
      </c>
      <c r="K23" s="37">
        <v>1380654.6</v>
      </c>
      <c r="L23" s="37">
        <v>925471.8</v>
      </c>
      <c r="M23" s="37">
        <v>913640.64079999994</v>
      </c>
      <c r="N23" s="37">
        <v>98.721607811280677</v>
      </c>
      <c r="O23" s="37">
        <v>66.174453827916111</v>
      </c>
      <c r="P23" s="44">
        <f t="shared" si="0"/>
        <v>96.245274152301917</v>
      </c>
      <c r="Q23" s="44">
        <f t="shared" si="1"/>
        <v>99.623625620437181</v>
      </c>
      <c r="R23" s="44">
        <f t="shared" si="2"/>
        <v>100.46793408036667</v>
      </c>
    </row>
    <row r="24" spans="1:18" x14ac:dyDescent="0.25">
      <c r="A24" s="27" t="s">
        <v>23</v>
      </c>
      <c r="B24" s="10" t="s">
        <v>6</v>
      </c>
      <c r="C24" s="10" t="s">
        <v>6</v>
      </c>
      <c r="D24" s="10" t="s">
        <v>6</v>
      </c>
      <c r="E24" s="10" t="s">
        <v>6</v>
      </c>
      <c r="F24" s="10" t="s">
        <v>6</v>
      </c>
      <c r="G24" s="21" t="s">
        <v>75</v>
      </c>
      <c r="H24" s="37">
        <v>1155553.3891499999</v>
      </c>
      <c r="I24" s="37">
        <v>2554576.4652999998</v>
      </c>
      <c r="J24" s="37">
        <v>807224.83325000003</v>
      </c>
      <c r="K24" s="37">
        <v>3592681.6</v>
      </c>
      <c r="L24" s="37">
        <v>2887929.5</v>
      </c>
      <c r="M24" s="37">
        <v>2566958.0110200001</v>
      </c>
      <c r="N24" s="37">
        <v>88.885757461184568</v>
      </c>
      <c r="O24" s="37">
        <v>71.449638370959462</v>
      </c>
      <c r="P24" s="44">
        <v>0</v>
      </c>
      <c r="Q24" s="44">
        <v>0</v>
      </c>
      <c r="R24" s="44">
        <v>0</v>
      </c>
    </row>
    <row r="25" spans="1:18" ht="22.5" x14ac:dyDescent="0.25">
      <c r="A25" s="27" t="s">
        <v>25</v>
      </c>
      <c r="B25" s="10" t="s">
        <v>6</v>
      </c>
      <c r="C25" s="10" t="s">
        <v>6</v>
      </c>
      <c r="D25" s="10" t="s">
        <v>6</v>
      </c>
      <c r="E25" s="10" t="s">
        <v>6</v>
      </c>
      <c r="F25" s="10" t="s">
        <v>6</v>
      </c>
      <c r="G25" s="21" t="s">
        <v>76</v>
      </c>
      <c r="H25" s="37">
        <v>506438.83685999998</v>
      </c>
      <c r="I25" s="37">
        <v>655529.79532999999</v>
      </c>
      <c r="J25" s="37">
        <v>872375.81857</v>
      </c>
      <c r="K25" s="37">
        <v>1225961.2</v>
      </c>
      <c r="L25" s="37">
        <v>911248.49999999977</v>
      </c>
      <c r="M25" s="37">
        <v>909841.31660999998</v>
      </c>
      <c r="N25" s="37">
        <v>99.845576328520721</v>
      </c>
      <c r="O25" s="37">
        <v>74.214527883101027</v>
      </c>
      <c r="P25" s="44">
        <f t="shared" si="0"/>
        <v>179.65472834807821</v>
      </c>
      <c r="Q25" s="44">
        <f t="shared" si="1"/>
        <v>138.79480735913418</v>
      </c>
      <c r="R25" s="44">
        <f t="shared" si="2"/>
        <v>104.2946511403094</v>
      </c>
    </row>
    <row r="26" spans="1:18" s="42" customFormat="1" x14ac:dyDescent="0.25">
      <c r="A26" s="27" t="s">
        <v>99</v>
      </c>
      <c r="B26" s="10"/>
      <c r="C26" s="10"/>
      <c r="D26" s="10"/>
      <c r="E26" s="10"/>
      <c r="F26" s="10"/>
      <c r="G26" s="21"/>
      <c r="H26" s="37"/>
      <c r="I26" s="37"/>
      <c r="J26" s="37">
        <v>0</v>
      </c>
      <c r="K26" s="37">
        <v>1081628</v>
      </c>
      <c r="L26" s="37">
        <v>846212</v>
      </c>
      <c r="M26" s="37">
        <v>775456.38</v>
      </c>
      <c r="N26" s="37">
        <v>91.638546841689788</v>
      </c>
      <c r="O26" s="37">
        <v>71.693445435953947</v>
      </c>
      <c r="P26" s="44" t="e">
        <f t="shared" si="0"/>
        <v>#DIV/0!</v>
      </c>
      <c r="Q26" s="44" t="e">
        <f t="shared" si="1"/>
        <v>#DIV/0!</v>
      </c>
      <c r="R26" s="44" t="e">
        <f t="shared" si="2"/>
        <v>#DIV/0!</v>
      </c>
    </row>
    <row r="27" spans="1:18" ht="45" x14ac:dyDescent="0.25">
      <c r="A27" s="27" t="s">
        <v>27</v>
      </c>
      <c r="B27" s="10" t="s">
        <v>6</v>
      </c>
      <c r="C27" s="10" t="s">
        <v>6</v>
      </c>
      <c r="D27" s="10" t="s">
        <v>6</v>
      </c>
      <c r="E27" s="10" t="s">
        <v>6</v>
      </c>
      <c r="F27" s="10" t="s">
        <v>6</v>
      </c>
      <c r="G27" s="21" t="s">
        <v>77</v>
      </c>
      <c r="H27" s="37">
        <v>65096.333229999997</v>
      </c>
      <c r="I27" s="37">
        <v>64427.670830000003</v>
      </c>
      <c r="J27" s="37">
        <v>72405.600040000005</v>
      </c>
      <c r="K27" s="37">
        <v>96497</v>
      </c>
      <c r="L27" s="37">
        <v>73099</v>
      </c>
      <c r="M27" s="37">
        <v>73098.409870000003</v>
      </c>
      <c r="N27" s="37">
        <v>99.999192697574529</v>
      </c>
      <c r="O27" s="37">
        <v>75.752002518213004</v>
      </c>
      <c r="P27" s="44">
        <f t="shared" si="0"/>
        <v>112.29266879246005</v>
      </c>
      <c r="Q27" s="44">
        <f>M27*100/I27</f>
        <v>113.45809793881696</v>
      </c>
      <c r="R27" s="44">
        <f>M27*100/J27</f>
        <v>100.95684564400717</v>
      </c>
    </row>
    <row r="28" spans="1:18" ht="22.5" x14ac:dyDescent="0.25">
      <c r="A28" s="27" t="s">
        <v>29</v>
      </c>
      <c r="B28" s="10" t="s">
        <v>6</v>
      </c>
      <c r="C28" s="10" t="s">
        <v>6</v>
      </c>
      <c r="D28" s="10" t="s">
        <v>6</v>
      </c>
      <c r="E28" s="10" t="s">
        <v>6</v>
      </c>
      <c r="F28" s="10" t="s">
        <v>6</v>
      </c>
      <c r="G28" s="21" t="s">
        <v>78</v>
      </c>
      <c r="H28" s="37">
        <v>33006.898930000003</v>
      </c>
      <c r="I28" s="37">
        <v>38866.443140000003</v>
      </c>
      <c r="J28" s="37">
        <v>53672.357400000001</v>
      </c>
      <c r="K28" s="37">
        <v>62890</v>
      </c>
      <c r="L28" s="37">
        <v>38344.699999999997</v>
      </c>
      <c r="M28" s="37">
        <v>36107.781600000002</v>
      </c>
      <c r="N28" s="37">
        <v>94.166290517333579</v>
      </c>
      <c r="O28" s="37">
        <v>57.414186039115918</v>
      </c>
      <c r="P28" s="44">
        <f t="shared" si="0"/>
        <v>109.39465012019534</v>
      </c>
      <c r="Q28" s="44">
        <f t="shared" si="1"/>
        <v>92.902202215769819</v>
      </c>
      <c r="R28" s="44">
        <f t="shared" si="2"/>
        <v>67.274446939049483</v>
      </c>
    </row>
    <row r="29" spans="1:18" x14ac:dyDescent="0.25">
      <c r="A29" s="27" t="s">
        <v>31</v>
      </c>
      <c r="B29" s="10" t="s">
        <v>6</v>
      </c>
      <c r="C29" s="10" t="s">
        <v>6</v>
      </c>
      <c r="D29" s="10" t="s">
        <v>6</v>
      </c>
      <c r="E29" s="10" t="s">
        <v>6</v>
      </c>
      <c r="F29" s="10" t="s">
        <v>6</v>
      </c>
      <c r="G29" s="21" t="s">
        <v>79</v>
      </c>
      <c r="H29" s="37">
        <v>571118.23890999996</v>
      </c>
      <c r="I29" s="37">
        <v>438108.75491000002</v>
      </c>
      <c r="J29" s="37">
        <v>26165.653419999999</v>
      </c>
      <c r="K29" s="37">
        <v>57000</v>
      </c>
      <c r="L29" s="37">
        <v>53299.8</v>
      </c>
      <c r="M29" s="37">
        <v>53299.777990000002</v>
      </c>
      <c r="N29" s="37">
        <v>99.999958705285948</v>
      </c>
      <c r="O29" s="37">
        <v>93.508382438596499</v>
      </c>
      <c r="P29" s="44">
        <v>0</v>
      </c>
      <c r="Q29" s="44">
        <v>0</v>
      </c>
      <c r="R29" s="44">
        <v>0</v>
      </c>
    </row>
    <row r="30" spans="1:18" x14ac:dyDescent="0.25">
      <c r="A30" s="27" t="s">
        <v>33</v>
      </c>
      <c r="B30" s="10" t="s">
        <v>6</v>
      </c>
      <c r="C30" s="10" t="s">
        <v>6</v>
      </c>
      <c r="D30" s="10" t="s">
        <v>6</v>
      </c>
      <c r="E30" s="10" t="s">
        <v>6</v>
      </c>
      <c r="F30" s="10" t="s">
        <v>6</v>
      </c>
      <c r="G30" s="21" t="s">
        <v>80</v>
      </c>
      <c r="H30" s="37">
        <v>110505.57613</v>
      </c>
      <c r="I30" s="37">
        <v>658446.74667000002</v>
      </c>
      <c r="J30" s="37">
        <v>0</v>
      </c>
      <c r="K30" s="37">
        <v>30010</v>
      </c>
      <c r="L30" s="37">
        <v>0</v>
      </c>
      <c r="M30" s="37">
        <v>0</v>
      </c>
      <c r="N30" s="37">
        <v>0</v>
      </c>
      <c r="O30" s="37">
        <v>0</v>
      </c>
      <c r="P30" s="44">
        <v>0</v>
      </c>
      <c r="Q30" s="44">
        <v>0</v>
      </c>
      <c r="R30" s="44">
        <v>0</v>
      </c>
    </row>
    <row r="31" spans="1:18" x14ac:dyDescent="0.25">
      <c r="A31" s="27" t="s">
        <v>35</v>
      </c>
      <c r="B31" s="10" t="s">
        <v>6</v>
      </c>
      <c r="C31" s="10" t="s">
        <v>6</v>
      </c>
      <c r="D31" s="10" t="s">
        <v>6</v>
      </c>
      <c r="E31" s="10" t="s">
        <v>6</v>
      </c>
      <c r="F31" s="10" t="s">
        <v>6</v>
      </c>
      <c r="G31" s="21" t="s">
        <v>81</v>
      </c>
      <c r="H31" s="37">
        <v>15822.58207</v>
      </c>
      <c r="I31" s="37">
        <v>15827</v>
      </c>
      <c r="J31" s="37">
        <v>15870</v>
      </c>
      <c r="K31" s="37">
        <v>22498</v>
      </c>
      <c r="L31" s="37">
        <v>22492</v>
      </c>
      <c r="M31" s="37">
        <v>22492</v>
      </c>
      <c r="N31" s="37">
        <v>100</v>
      </c>
      <c r="O31" s="37">
        <v>99.973330962752243</v>
      </c>
      <c r="P31" s="44">
        <v>0</v>
      </c>
      <c r="Q31" s="44">
        <v>0</v>
      </c>
      <c r="R31" s="44">
        <v>0</v>
      </c>
    </row>
    <row r="32" spans="1:18" x14ac:dyDescent="0.25">
      <c r="A32" s="27" t="s">
        <v>37</v>
      </c>
      <c r="B32" s="10" t="s">
        <v>6</v>
      </c>
      <c r="C32" s="10" t="s">
        <v>6</v>
      </c>
      <c r="D32" s="10" t="s">
        <v>6</v>
      </c>
      <c r="E32" s="10" t="s">
        <v>6</v>
      </c>
      <c r="F32" s="10" t="s">
        <v>6</v>
      </c>
      <c r="G32" s="21" t="s">
        <v>82</v>
      </c>
      <c r="H32" s="37">
        <v>1645485.1640000001</v>
      </c>
      <c r="I32" s="37">
        <v>4512450.96</v>
      </c>
      <c r="J32" s="37">
        <v>8626153.2510000002</v>
      </c>
      <c r="K32" s="37">
        <v>10548601.299999999</v>
      </c>
      <c r="L32" s="37">
        <v>7593959.7999999998</v>
      </c>
      <c r="M32" s="37">
        <v>7593959.7119999994</v>
      </c>
      <c r="N32" s="37">
        <v>99.999998841184265</v>
      </c>
      <c r="O32" s="37">
        <v>71.990205108993933</v>
      </c>
      <c r="P32" s="44">
        <f t="shared" si="0"/>
        <v>461.50277608944754</v>
      </c>
      <c r="Q32" s="44">
        <f t="shared" si="1"/>
        <v>168.28902472992192</v>
      </c>
      <c r="R32" s="44">
        <f t="shared" si="2"/>
        <v>88.034138636705279</v>
      </c>
    </row>
    <row r="33" spans="1:18" x14ac:dyDescent="0.25">
      <c r="A33" s="28"/>
      <c r="B33" s="11"/>
      <c r="C33" s="11"/>
      <c r="D33" s="11"/>
      <c r="E33" s="11"/>
      <c r="F33" s="11"/>
      <c r="G33" s="22" t="s">
        <v>83</v>
      </c>
      <c r="H33" s="36">
        <f>H34 - H36</f>
        <v>-16300.989460000001</v>
      </c>
      <c r="I33" s="36">
        <f>I34 - I36</f>
        <v>26681.394759999999</v>
      </c>
      <c r="J33" s="36">
        <f>J34 - J36</f>
        <v>-18650.454030000001</v>
      </c>
      <c r="K33" s="36">
        <v>26439</v>
      </c>
      <c r="L33" s="36">
        <v>-12568.3</v>
      </c>
      <c r="M33" s="36">
        <v>-19286.58193</v>
      </c>
      <c r="N33" s="36">
        <v>153.45418179069563</v>
      </c>
      <c r="O33" s="36">
        <v>-72.947471273497484</v>
      </c>
      <c r="P33" s="43"/>
      <c r="Q33" s="43"/>
      <c r="R33" s="43"/>
    </row>
    <row r="34" spans="1:18" x14ac:dyDescent="0.25">
      <c r="A34" s="28"/>
      <c r="B34" s="11"/>
      <c r="C34" s="11"/>
      <c r="D34" s="11"/>
      <c r="E34" s="11"/>
      <c r="F34" s="11"/>
      <c r="G34" s="22" t="s">
        <v>84</v>
      </c>
      <c r="H34" s="36">
        <v>0</v>
      </c>
      <c r="I34" s="36">
        <v>44304</v>
      </c>
      <c r="J34" s="36">
        <v>0</v>
      </c>
      <c r="K34" s="36">
        <v>51900</v>
      </c>
      <c r="L34" s="36">
        <v>0</v>
      </c>
      <c r="M34" s="36">
        <v>0</v>
      </c>
      <c r="N34" s="36">
        <v>0</v>
      </c>
      <c r="O34" s="36">
        <v>0</v>
      </c>
      <c r="P34" s="43">
        <v>0</v>
      </c>
      <c r="Q34" s="43">
        <v>0</v>
      </c>
      <c r="R34" s="43">
        <v>0</v>
      </c>
    </row>
    <row r="35" spans="1:18" x14ac:dyDescent="0.25">
      <c r="A35" s="27" t="s">
        <v>27</v>
      </c>
      <c r="B35" s="10" t="s">
        <v>6</v>
      </c>
      <c r="C35" s="10" t="s">
        <v>6</v>
      </c>
      <c r="D35" s="10" t="s">
        <v>6</v>
      </c>
      <c r="E35" s="10" t="s">
        <v>6</v>
      </c>
      <c r="F35" s="10" t="s">
        <v>6</v>
      </c>
      <c r="G35" s="21" t="s">
        <v>82</v>
      </c>
      <c r="H35" s="36">
        <v>0</v>
      </c>
      <c r="I35" s="36">
        <v>44304</v>
      </c>
      <c r="J35" s="36">
        <v>0</v>
      </c>
      <c r="K35" s="36">
        <v>51900</v>
      </c>
      <c r="L35" s="36">
        <v>0</v>
      </c>
      <c r="M35" s="36">
        <v>0</v>
      </c>
      <c r="N35" s="36">
        <v>0</v>
      </c>
      <c r="O35" s="36">
        <v>0</v>
      </c>
      <c r="P35" s="44">
        <v>0</v>
      </c>
      <c r="Q35" s="44">
        <v>0</v>
      </c>
      <c r="R35" s="44">
        <v>0</v>
      </c>
    </row>
    <row r="36" spans="1:18" x14ac:dyDescent="0.25">
      <c r="A36" s="28"/>
      <c r="B36" s="11"/>
      <c r="C36" s="11"/>
      <c r="D36" s="11"/>
      <c r="E36" s="11"/>
      <c r="F36" s="11"/>
      <c r="G36" s="22" t="s">
        <v>85</v>
      </c>
      <c r="H36" s="36">
        <v>16300.989460000001</v>
      </c>
      <c r="I36" s="36">
        <v>17622.605240000001</v>
      </c>
      <c r="J36" s="36">
        <v>18650.454030000001</v>
      </c>
      <c r="K36" s="36">
        <v>25461</v>
      </c>
      <c r="L36" s="36">
        <v>12568.3</v>
      </c>
      <c r="M36" s="36">
        <v>19286.58193</v>
      </c>
      <c r="N36" s="36">
        <v>153.45418179069563</v>
      </c>
      <c r="O36" s="36">
        <v>75.749506814343505</v>
      </c>
      <c r="P36" s="43">
        <f>M36*100/H36</f>
        <v>118.315406419507</v>
      </c>
      <c r="Q36" s="43">
        <f>M36*100/I36</f>
        <v>109.4422854472339</v>
      </c>
      <c r="R36" s="43">
        <f>M36*100/J36</f>
        <v>103.41079042352943</v>
      </c>
    </row>
    <row r="37" spans="1:18" x14ac:dyDescent="0.25">
      <c r="A37" s="27" t="s">
        <v>126</v>
      </c>
      <c r="B37" s="10" t="s">
        <v>6</v>
      </c>
      <c r="C37" s="10" t="s">
        <v>6</v>
      </c>
      <c r="D37" s="10" t="s">
        <v>6</v>
      </c>
      <c r="E37" s="12"/>
      <c r="F37" s="12"/>
      <c r="G37" s="21" t="s">
        <v>85</v>
      </c>
      <c r="H37" s="36">
        <v>16300.989460000001</v>
      </c>
      <c r="I37" s="36">
        <v>17622.605240000001</v>
      </c>
      <c r="J37" s="36">
        <v>18650.454030000001</v>
      </c>
      <c r="K37" s="36">
        <v>25461</v>
      </c>
      <c r="L37" s="36">
        <v>12568.3</v>
      </c>
      <c r="M37" s="36">
        <v>19286.58193</v>
      </c>
      <c r="N37" s="36">
        <v>153.45418179069563</v>
      </c>
      <c r="O37" s="36">
        <v>75.749506814343505</v>
      </c>
      <c r="P37" s="44">
        <f t="shared" si="0"/>
        <v>118.315406419507</v>
      </c>
      <c r="Q37" s="44">
        <f>M37*100/I37</f>
        <v>109.4422854472339</v>
      </c>
      <c r="R37" s="44">
        <f t="shared" si="2"/>
        <v>103.41079042352943</v>
      </c>
    </row>
    <row r="38" spans="1:18" ht="22.5" x14ac:dyDescent="0.25">
      <c r="A38" s="28"/>
      <c r="B38" s="11"/>
      <c r="C38" s="11"/>
      <c r="D38" s="11"/>
      <c r="E38" s="11"/>
      <c r="F38" s="11"/>
      <c r="G38" s="22" t="s">
        <v>86</v>
      </c>
      <c r="H38" s="36">
        <f>H39 - H40</f>
        <v>-9350.348</v>
      </c>
      <c r="I38" s="36">
        <f>I39 - I40</f>
        <v>-4916.0569999999998</v>
      </c>
      <c r="J38" s="36">
        <f>J39 - J40</f>
        <v>-5020.1824800000004</v>
      </c>
      <c r="K38" s="36">
        <v>0</v>
      </c>
      <c r="L38" s="36">
        <v>0</v>
      </c>
      <c r="M38" s="36">
        <v>-3693.4005200000001</v>
      </c>
      <c r="N38" s="36">
        <v>0</v>
      </c>
      <c r="O38" s="36">
        <v>0</v>
      </c>
      <c r="P38" s="43">
        <v>0</v>
      </c>
      <c r="Q38" s="43">
        <v>0</v>
      </c>
      <c r="R38" s="43">
        <v>0</v>
      </c>
    </row>
    <row r="39" spans="1:18" x14ac:dyDescent="0.25">
      <c r="A39" s="28"/>
      <c r="B39" s="11"/>
      <c r="C39" s="11"/>
      <c r="D39" s="11"/>
      <c r="E39" s="11"/>
      <c r="F39" s="11"/>
      <c r="G39" s="22" t="s">
        <v>87</v>
      </c>
      <c r="H39" s="36"/>
      <c r="I39" s="36"/>
      <c r="J39" s="36"/>
      <c r="K39" s="36">
        <v>0</v>
      </c>
      <c r="L39" s="36">
        <v>0</v>
      </c>
      <c r="M39" s="36">
        <v>0</v>
      </c>
      <c r="N39" s="36">
        <v>0</v>
      </c>
      <c r="O39" s="36">
        <v>0</v>
      </c>
      <c r="P39" s="43"/>
      <c r="Q39" s="43"/>
      <c r="R39" s="43"/>
    </row>
    <row r="40" spans="1:18" ht="22.5" x14ac:dyDescent="0.25">
      <c r="A40" s="28"/>
      <c r="B40" s="11"/>
      <c r="C40" s="11"/>
      <c r="D40" s="11"/>
      <c r="E40" s="11"/>
      <c r="F40" s="11"/>
      <c r="G40" s="22" t="s">
        <v>88</v>
      </c>
      <c r="H40" s="36">
        <v>9350.348</v>
      </c>
      <c r="I40" s="36">
        <v>4916.0569999999998</v>
      </c>
      <c r="J40" s="36">
        <v>5020.1824800000004</v>
      </c>
      <c r="K40" s="36">
        <v>0</v>
      </c>
      <c r="L40" s="36">
        <v>0</v>
      </c>
      <c r="M40" s="36">
        <v>3693.4005200000001</v>
      </c>
      <c r="N40" s="36">
        <v>0</v>
      </c>
      <c r="O40" s="36">
        <v>0</v>
      </c>
      <c r="P40" s="43">
        <f>M40*100/H40</f>
        <v>39.500139673945831</v>
      </c>
      <c r="Q40" s="43">
        <f>M40*100/I40</f>
        <v>75.12932661277118</v>
      </c>
      <c r="R40" s="43">
        <f>M40*100/J40</f>
        <v>73.571041186534714</v>
      </c>
    </row>
    <row r="41" spans="1:18" ht="22.5" x14ac:dyDescent="0.25">
      <c r="A41" s="27" t="s">
        <v>127</v>
      </c>
      <c r="B41" s="10" t="s">
        <v>6</v>
      </c>
      <c r="C41" s="10" t="s">
        <v>6</v>
      </c>
      <c r="D41" s="10" t="s">
        <v>6</v>
      </c>
      <c r="E41" s="12"/>
      <c r="F41" s="12"/>
      <c r="G41" s="21" t="s">
        <v>88</v>
      </c>
      <c r="H41" s="37">
        <v>9350.348</v>
      </c>
      <c r="I41" s="37">
        <v>4916.0569999999998</v>
      </c>
      <c r="J41" s="37">
        <v>5020.1824800000004</v>
      </c>
      <c r="K41" s="37">
        <v>0</v>
      </c>
      <c r="L41" s="37">
        <v>0</v>
      </c>
      <c r="M41" s="37">
        <v>3693.4005200000001</v>
      </c>
      <c r="N41" s="37">
        <v>0</v>
      </c>
      <c r="O41" s="37">
        <v>0</v>
      </c>
      <c r="P41" s="44">
        <f>M41*100/H41</f>
        <v>39.500139673945831</v>
      </c>
      <c r="Q41" s="44">
        <f>M41*100/I41</f>
        <v>75.12932661277118</v>
      </c>
      <c r="R41" s="44">
        <f>M41*100/J41</f>
        <v>73.571041186534714</v>
      </c>
    </row>
    <row r="42" spans="1:18" x14ac:dyDescent="0.25">
      <c r="A42" s="29"/>
      <c r="B42" s="13"/>
      <c r="C42" s="13"/>
      <c r="D42" s="13"/>
      <c r="E42" s="13"/>
      <c r="F42" s="13"/>
      <c r="G42" s="22" t="s">
        <v>89</v>
      </c>
      <c r="H42" s="38">
        <f>H14 - H19 - H33 - H38</f>
        <v>231024.07992000034</v>
      </c>
      <c r="I42" s="38">
        <f>I14 - I19 - I33 - I38</f>
        <v>-1720719.5456200005</v>
      </c>
      <c r="J42" s="38">
        <f>J14 - J19 - J33 - J38</f>
        <v>2121860.9664400001</v>
      </c>
      <c r="K42" s="38">
        <v>-950500</v>
      </c>
      <c r="L42" s="38">
        <v>-873961.69999999623</v>
      </c>
      <c r="M42" s="38">
        <v>-362199.39844000246</v>
      </c>
      <c r="N42" s="38"/>
      <c r="O42" s="38"/>
      <c r="P42" s="45"/>
      <c r="Q42" s="45"/>
      <c r="R42" s="45"/>
    </row>
    <row r="43" spans="1:18" s="42" customFormat="1" ht="22.5" x14ac:dyDescent="0.25">
      <c r="A43" s="29"/>
      <c r="B43" s="13"/>
      <c r="C43" s="13"/>
      <c r="D43" s="13"/>
      <c r="E43" s="13"/>
      <c r="F43" s="13"/>
      <c r="G43" s="22" t="s">
        <v>116</v>
      </c>
      <c r="H43" s="38"/>
      <c r="I43" s="38"/>
      <c r="J43" s="38"/>
      <c r="K43" s="38">
        <v>0</v>
      </c>
      <c r="L43" s="38">
        <v>0</v>
      </c>
      <c r="M43" s="38">
        <v>0</v>
      </c>
      <c r="N43" s="38"/>
      <c r="O43" s="38"/>
      <c r="P43" s="45"/>
      <c r="Q43" s="45"/>
      <c r="R43" s="45"/>
    </row>
    <row r="44" spans="1:18" ht="33.75" x14ac:dyDescent="0.25">
      <c r="A44" s="29"/>
      <c r="B44" s="13"/>
      <c r="C44" s="13"/>
      <c r="D44" s="13"/>
      <c r="E44" s="13"/>
      <c r="F44" s="13"/>
      <c r="G44" s="22" t="s">
        <v>115</v>
      </c>
      <c r="H44" s="38">
        <f>H45 + H49 - H47</f>
        <v>-231024.07992000034</v>
      </c>
      <c r="I44" s="38">
        <f>I45 + I49 - I47</f>
        <v>1720719.5456200005</v>
      </c>
      <c r="J44" s="38">
        <f>J45 + J49 - J47</f>
        <v>-2121860.9664400001</v>
      </c>
      <c r="K44" s="38">
        <v>950500</v>
      </c>
      <c r="L44" s="38">
        <v>873961.69999999623</v>
      </c>
      <c r="M44" s="38">
        <v>362199.39844000246</v>
      </c>
      <c r="N44" s="38"/>
      <c r="O44" s="38"/>
      <c r="P44" s="45"/>
      <c r="Q44" s="45"/>
      <c r="R44" s="45"/>
    </row>
    <row r="45" spans="1:18" x14ac:dyDescent="0.25">
      <c r="A45" s="28"/>
      <c r="B45" s="11"/>
      <c r="C45" s="11"/>
      <c r="D45" s="11"/>
      <c r="E45" s="11"/>
      <c r="F45" s="11"/>
      <c r="G45" s="22" t="s">
        <v>90</v>
      </c>
      <c r="H45" s="36">
        <v>0</v>
      </c>
      <c r="I45" s="36">
        <v>99954</v>
      </c>
      <c r="J45" s="36">
        <v>34103</v>
      </c>
      <c r="K45" s="36">
        <v>481660</v>
      </c>
      <c r="L45" s="36">
        <v>429760</v>
      </c>
      <c r="M45" s="36">
        <v>429760</v>
      </c>
      <c r="N45" s="36">
        <v>100</v>
      </c>
      <c r="O45" s="36">
        <v>89.22476435660009</v>
      </c>
      <c r="P45" s="43">
        <v>0</v>
      </c>
      <c r="Q45" s="43">
        <v>0</v>
      </c>
      <c r="R45" s="43">
        <v>0</v>
      </c>
    </row>
    <row r="46" spans="1:18" x14ac:dyDescent="0.25">
      <c r="A46" s="27" t="s">
        <v>125</v>
      </c>
      <c r="B46" s="10" t="s">
        <v>6</v>
      </c>
      <c r="C46" s="10" t="s">
        <v>6</v>
      </c>
      <c r="D46" s="10" t="s">
        <v>6</v>
      </c>
      <c r="E46" s="12"/>
      <c r="F46" s="12"/>
      <c r="G46" s="21" t="s">
        <v>90</v>
      </c>
      <c r="H46" s="37">
        <v>0</v>
      </c>
      <c r="I46" s="37">
        <v>99954</v>
      </c>
      <c r="J46" s="37">
        <v>34103</v>
      </c>
      <c r="K46" s="37">
        <v>481660</v>
      </c>
      <c r="L46" s="37">
        <v>429760</v>
      </c>
      <c r="M46" s="37">
        <v>429760</v>
      </c>
      <c r="N46" s="37">
        <v>100</v>
      </c>
      <c r="O46" s="37">
        <v>89.22476435660009</v>
      </c>
      <c r="P46" s="44">
        <v>0</v>
      </c>
      <c r="Q46" s="44">
        <v>0</v>
      </c>
      <c r="R46" s="44">
        <v>0</v>
      </c>
    </row>
    <row r="47" spans="1:18" x14ac:dyDescent="0.25">
      <c r="A47" s="28"/>
      <c r="B47" s="11"/>
      <c r="C47" s="11"/>
      <c r="D47" s="11"/>
      <c r="E47" s="11"/>
      <c r="F47" s="11"/>
      <c r="G47" s="22" t="s">
        <v>91</v>
      </c>
      <c r="H47" s="36">
        <v>112509.2</v>
      </c>
      <c r="I47" s="36">
        <v>12104</v>
      </c>
      <c r="J47" s="36">
        <v>15058</v>
      </c>
      <c r="K47" s="36">
        <v>25461</v>
      </c>
      <c r="L47" s="36">
        <v>16631</v>
      </c>
      <c r="M47" s="36">
        <v>16631</v>
      </c>
      <c r="N47" s="36">
        <v>100</v>
      </c>
      <c r="O47" s="36">
        <v>65.319508267546439</v>
      </c>
      <c r="P47" s="43">
        <f>L46*100/H47</f>
        <v>381.97765160537983</v>
      </c>
      <c r="Q47" s="43">
        <f>M46*100/I47</f>
        <v>3550.5617977528091</v>
      </c>
      <c r="R47" s="43">
        <f>M46*100/J47</f>
        <v>2854.0310798246778</v>
      </c>
    </row>
    <row r="48" spans="1:18" x14ac:dyDescent="0.25">
      <c r="A48" s="27" t="s">
        <v>47</v>
      </c>
      <c r="B48" s="10" t="s">
        <v>6</v>
      </c>
      <c r="C48" s="10" t="s">
        <v>6</v>
      </c>
      <c r="D48" s="10" t="s">
        <v>6</v>
      </c>
      <c r="E48" s="10" t="s">
        <v>6</v>
      </c>
      <c r="F48" s="10" t="s">
        <v>6</v>
      </c>
      <c r="G48" s="21" t="s">
        <v>91</v>
      </c>
      <c r="H48" s="36">
        <v>112509.2</v>
      </c>
      <c r="I48" s="36">
        <v>12104</v>
      </c>
      <c r="J48" s="36">
        <v>15058</v>
      </c>
      <c r="K48" s="36">
        <v>25461</v>
      </c>
      <c r="L48" s="36">
        <v>16631</v>
      </c>
      <c r="M48" s="36">
        <v>16631</v>
      </c>
      <c r="N48" s="36">
        <v>100</v>
      </c>
      <c r="O48" s="36">
        <v>65.319508267546439</v>
      </c>
      <c r="P48" s="44">
        <f>L47*100/H48</f>
        <v>14.781902279991325</v>
      </c>
      <c r="Q48" s="44">
        <f>M47*100/I48</f>
        <v>137.40085922009254</v>
      </c>
      <c r="R48" s="44">
        <f>M47*100/J48</f>
        <v>110.44627440563156</v>
      </c>
    </row>
    <row r="49" spans="1:18" ht="22.5" x14ac:dyDescent="0.25">
      <c r="A49" s="28"/>
      <c r="B49" s="11"/>
      <c r="C49" s="11"/>
      <c r="D49" s="11"/>
      <c r="E49" s="11"/>
      <c r="F49" s="11"/>
      <c r="G49" s="22" t="s">
        <v>92</v>
      </c>
      <c r="H49" s="43">
        <f>H47 - H42 - H45</f>
        <v>-118514.87992000034</v>
      </c>
      <c r="I49" s="43">
        <f>I47 - I42 - I45</f>
        <v>1632869.5456200005</v>
      </c>
      <c r="J49" s="43">
        <f>J47 - J42 - J45</f>
        <v>-2140905.9664400001</v>
      </c>
      <c r="K49" s="43">
        <v>494301</v>
      </c>
      <c r="L49" s="43">
        <v>460832.69999999623</v>
      </c>
      <c r="M49" s="43">
        <v>-50929.601559997536</v>
      </c>
      <c r="N49" s="57"/>
      <c r="O49" s="57"/>
      <c r="P49" s="43"/>
      <c r="Q49" s="43"/>
      <c r="R49" s="43"/>
    </row>
    <row r="50" spans="1:18" ht="22.5" x14ac:dyDescent="0.25">
      <c r="A50" s="28"/>
      <c r="B50" s="11"/>
      <c r="C50" s="11"/>
      <c r="D50" s="11"/>
      <c r="E50" s="11"/>
      <c r="F50" s="11"/>
      <c r="G50" s="22" t="s">
        <v>93</v>
      </c>
      <c r="H50" s="43"/>
      <c r="I50" s="43"/>
      <c r="J50" s="43"/>
      <c r="K50" s="43"/>
      <c r="L50" s="43"/>
      <c r="M50" s="43"/>
      <c r="N50" s="56"/>
      <c r="O50" s="56"/>
      <c r="P50" s="43"/>
      <c r="Q50" s="43"/>
      <c r="R50" s="43"/>
    </row>
    <row r="51" spans="1:18" ht="22.5" x14ac:dyDescent="0.25">
      <c r="A51" s="30"/>
      <c r="B51" s="12"/>
      <c r="C51" s="12"/>
      <c r="D51" s="12"/>
      <c r="E51" s="12"/>
      <c r="F51" s="12"/>
      <c r="G51" s="21" t="s">
        <v>94</v>
      </c>
      <c r="H51" s="44">
        <v>292393.85346999997</v>
      </c>
      <c r="I51" s="44">
        <v>2875502.6076099998</v>
      </c>
      <c r="J51" s="44">
        <v>210682.83942999999</v>
      </c>
      <c r="K51" s="44"/>
      <c r="L51" s="44"/>
      <c r="M51" s="44">
        <v>494301.08026000002</v>
      </c>
      <c r="N51" s="56"/>
      <c r="O51" s="56"/>
      <c r="P51" s="44"/>
      <c r="Q51" s="44"/>
      <c r="R51" s="44"/>
    </row>
    <row r="52" spans="1:18" ht="23.25" thickBot="1" x14ac:dyDescent="0.3">
      <c r="A52" s="31"/>
      <c r="B52" s="14"/>
      <c r="C52" s="14"/>
      <c r="D52" s="14"/>
      <c r="E52" s="14"/>
      <c r="F52" s="14"/>
      <c r="G52" s="32" t="s">
        <v>95</v>
      </c>
      <c r="H52" s="59">
        <f>H51 - H49 + 0</f>
        <v>410908.7333900003</v>
      </c>
      <c r="I52" s="59">
        <f>I51 - I49 + 0</f>
        <v>1242633.0619899994</v>
      </c>
      <c r="J52" s="59">
        <f>J51 - J49 + 0</f>
        <v>2351588.8058700003</v>
      </c>
      <c r="K52" s="59"/>
      <c r="L52" s="59"/>
      <c r="M52" s="59">
        <v>545230.6818199975</v>
      </c>
      <c r="N52" s="60"/>
      <c r="O52" s="60"/>
      <c r="P52" s="44"/>
      <c r="Q52" s="44"/>
      <c r="R52" s="44"/>
    </row>
    <row r="53" spans="1:18" x14ac:dyDescent="0.25">
      <c r="A53" s="15"/>
      <c r="B53" s="15"/>
      <c r="C53" s="15"/>
      <c r="D53" s="15"/>
      <c r="E53" s="15"/>
      <c r="F53" s="15"/>
      <c r="G53" s="16"/>
      <c r="H53" s="23"/>
      <c r="I53" s="23"/>
      <c r="J53" s="16"/>
      <c r="K53" s="49"/>
      <c r="L53" s="49"/>
      <c r="M53" s="49"/>
      <c r="N53" s="49"/>
      <c r="O53" s="49"/>
      <c r="P53" s="18"/>
    </row>
    <row r="54" spans="1:18" x14ac:dyDescent="0.25">
      <c r="A54" s="15"/>
      <c r="B54" s="15"/>
      <c r="C54" s="15"/>
      <c r="D54" s="15"/>
      <c r="E54" s="15"/>
      <c r="F54" s="15"/>
      <c r="G54" s="16"/>
      <c r="H54" s="18"/>
      <c r="I54" s="18"/>
      <c r="J54" s="18"/>
      <c r="K54" s="18"/>
      <c r="L54" s="18"/>
      <c r="M54" s="18"/>
      <c r="N54" s="18"/>
      <c r="O54" s="18"/>
      <c r="P54" s="18"/>
    </row>
    <row r="55" spans="1:18" hidden="1" x14ac:dyDescent="0.25">
      <c r="A55" s="66" t="s">
        <v>96</v>
      </c>
      <c r="B55" s="67"/>
      <c r="C55" s="67"/>
      <c r="D55" s="67"/>
      <c r="E55" s="67"/>
      <c r="F55" s="67"/>
      <c r="G55" s="67"/>
      <c r="H55" s="18"/>
      <c r="I55" s="18"/>
      <c r="J55" s="18"/>
      <c r="K55" s="18"/>
      <c r="L55" s="18"/>
      <c r="M55" s="18"/>
      <c r="N55" s="18"/>
      <c r="O55" s="18"/>
      <c r="P55" s="18"/>
    </row>
    <row r="56" spans="1:18" hidden="1" x14ac:dyDescent="0.25">
      <c r="A56" s="67"/>
      <c r="B56" s="67"/>
      <c r="C56" s="67"/>
      <c r="D56" s="67"/>
      <c r="E56" s="67"/>
      <c r="F56" s="67"/>
      <c r="G56" s="67"/>
      <c r="H56" s="18"/>
      <c r="I56" s="18"/>
      <c r="J56" s="18"/>
      <c r="K56" s="18"/>
      <c r="L56" s="18"/>
      <c r="M56" s="18"/>
      <c r="N56" s="18"/>
      <c r="O56" s="18"/>
      <c r="P56" s="18"/>
    </row>
    <row r="57" spans="1:18" hidden="1" x14ac:dyDescent="0.25">
      <c r="A57" s="67"/>
      <c r="B57" s="67"/>
      <c r="C57" s="67"/>
      <c r="D57" s="67"/>
      <c r="E57" s="67"/>
      <c r="F57" s="67"/>
      <c r="G57" s="67"/>
      <c r="H57" s="18"/>
      <c r="I57" s="18"/>
      <c r="J57" s="18"/>
      <c r="K57" s="18"/>
      <c r="L57" s="18"/>
      <c r="M57" s="18"/>
      <c r="N57" s="18"/>
      <c r="O57" s="18"/>
      <c r="P57" s="18"/>
    </row>
    <row r="58" spans="1:18" x14ac:dyDescent="0.25">
      <c r="A58" s="46"/>
      <c r="B58" s="47"/>
      <c r="C58" s="47"/>
      <c r="D58" s="47"/>
      <c r="E58" s="47"/>
      <c r="F58" s="47"/>
      <c r="G58" s="72" t="s">
        <v>101</v>
      </c>
      <c r="H58" s="72"/>
      <c r="I58" s="72"/>
      <c r="J58" s="72"/>
      <c r="K58" s="18"/>
      <c r="L58" s="18"/>
      <c r="M58" s="18"/>
      <c r="N58" s="18"/>
      <c r="O58" s="18"/>
      <c r="P58" s="18"/>
    </row>
    <row r="59" spans="1:18" x14ac:dyDescent="0.25">
      <c r="A59" s="47"/>
      <c r="B59" s="47"/>
      <c r="C59" s="47"/>
      <c r="D59" s="47"/>
      <c r="E59" s="47"/>
      <c r="F59" s="47"/>
      <c r="G59" s="47"/>
      <c r="H59" s="18"/>
      <c r="I59" s="18"/>
      <c r="J59" s="18"/>
      <c r="K59" s="18"/>
      <c r="L59" s="18"/>
      <c r="M59" s="18"/>
      <c r="N59" s="18"/>
      <c r="O59" s="18"/>
      <c r="P59" s="18"/>
    </row>
    <row r="60" spans="1:18" x14ac:dyDescent="0.25">
      <c r="A60" s="47"/>
      <c r="B60" s="47"/>
      <c r="C60" s="47"/>
      <c r="D60" s="47"/>
      <c r="E60" s="47"/>
      <c r="F60" s="47"/>
      <c r="G60" s="47"/>
      <c r="H60" s="18"/>
      <c r="I60" s="18"/>
      <c r="J60" s="18"/>
      <c r="K60" s="18"/>
      <c r="L60" s="18"/>
      <c r="M60" s="18"/>
      <c r="N60" s="18"/>
      <c r="O60" s="18"/>
      <c r="P60" s="18"/>
    </row>
    <row r="61" spans="1:18" hidden="1" x14ac:dyDescent="0.25">
      <c r="A61" s="66" t="s">
        <v>97</v>
      </c>
      <c r="B61" s="67"/>
      <c r="C61" s="67"/>
      <c r="D61" s="67"/>
      <c r="E61" s="67"/>
      <c r="F61" s="67"/>
      <c r="G61" s="67"/>
      <c r="H61" s="18"/>
      <c r="I61" s="18"/>
      <c r="J61" s="18"/>
      <c r="K61" s="18"/>
      <c r="L61" s="18"/>
      <c r="M61" s="18"/>
      <c r="N61" s="18"/>
      <c r="O61" s="18"/>
      <c r="P61" s="18"/>
    </row>
    <row r="62" spans="1:18" hidden="1" x14ac:dyDescent="0.25">
      <c r="A62" s="67"/>
      <c r="B62" s="67"/>
      <c r="C62" s="67"/>
      <c r="D62" s="67"/>
      <c r="E62" s="67"/>
      <c r="F62" s="67"/>
      <c r="G62" s="67"/>
      <c r="H62" s="18"/>
      <c r="I62" s="18"/>
      <c r="J62" s="18"/>
      <c r="K62" s="18"/>
      <c r="L62" s="18"/>
      <c r="M62" s="18"/>
      <c r="N62" s="18"/>
      <c r="O62" s="18"/>
      <c r="P62" s="18"/>
    </row>
    <row r="63" spans="1:18" hidden="1" x14ac:dyDescent="0.25">
      <c r="A63" s="67"/>
      <c r="B63" s="67"/>
      <c r="C63" s="67"/>
      <c r="D63" s="67"/>
      <c r="E63" s="67"/>
      <c r="F63" s="67"/>
      <c r="G63" s="67"/>
      <c r="H63" s="18"/>
      <c r="I63" s="18"/>
      <c r="J63" s="18"/>
      <c r="K63" s="18"/>
      <c r="L63" s="18"/>
      <c r="M63" s="18"/>
      <c r="N63" s="18"/>
      <c r="O63" s="18"/>
      <c r="P63" s="18"/>
    </row>
  </sheetData>
  <mergeCells count="20">
    <mergeCell ref="A4:R7"/>
    <mergeCell ref="A8:G8"/>
    <mergeCell ref="A10:F12"/>
    <mergeCell ref="G10:G12"/>
    <mergeCell ref="H10:H12"/>
    <mergeCell ref="I10:I12"/>
    <mergeCell ref="J10:J12"/>
    <mergeCell ref="K10:O10"/>
    <mergeCell ref="P10:P12"/>
    <mergeCell ref="Q10:Q12"/>
    <mergeCell ref="A13:F13"/>
    <mergeCell ref="A55:G57"/>
    <mergeCell ref="A61:G63"/>
    <mergeCell ref="R10:R12"/>
    <mergeCell ref="K11:K12"/>
    <mergeCell ref="L11:L12"/>
    <mergeCell ref="M11:M12"/>
    <mergeCell ref="N11:N12"/>
    <mergeCell ref="O11:O12"/>
    <mergeCell ref="G58:J58"/>
  </mergeCells>
  <phoneticPr fontId="22" type="noConversion"/>
  <pageMargins left="0.70866141732283472" right="0.70866141732283472" top="0.74803149606299213" bottom="0.74803149606299213" header="0.31496062992125984" footer="0.31496062992125984"/>
  <pageSetup paperSize="9" scale="75" orientation="landscape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6C9288-346F-40FA-9429-C8D82D21260B}">
  <sheetPr>
    <outlinePr summaryBelow="0"/>
    <pageSetUpPr fitToPage="1"/>
  </sheetPr>
  <dimension ref="A2:R53"/>
  <sheetViews>
    <sheetView tabSelected="1" topLeftCell="A30" zoomScale="98" zoomScaleNormal="98" workbookViewId="0">
      <selection activeCell="H44" sqref="H44"/>
    </sheetView>
  </sheetViews>
  <sheetFormatPr defaultRowHeight="15.75" x14ac:dyDescent="0.25"/>
  <cols>
    <col min="1" max="1" width="4" style="5" customWidth="1"/>
    <col min="2" max="6" width="4" style="5" hidden="1" customWidth="1"/>
    <col min="7" max="7" width="24.625" style="5" customWidth="1"/>
    <col min="8" max="8" width="13.375" style="5" customWidth="1"/>
    <col min="9" max="9" width="12.625" style="5" customWidth="1"/>
    <col min="10" max="10" width="12.125" style="5" customWidth="1"/>
    <col min="11" max="11" width="11.875" customWidth="1"/>
    <col min="12" max="12" width="11.125" customWidth="1"/>
    <col min="13" max="13" width="11.375" customWidth="1"/>
    <col min="14" max="14" width="12.375" customWidth="1"/>
    <col min="15" max="15" width="11.375" customWidth="1"/>
    <col min="16" max="16" width="9" customWidth="1"/>
  </cols>
  <sheetData>
    <row r="2" spans="1:18" x14ac:dyDescent="0.25">
      <c r="A2" s="74" t="s">
        <v>117</v>
      </c>
      <c r="B2" s="74"/>
      <c r="C2" s="74"/>
      <c r="D2" s="74"/>
      <c r="E2" s="74"/>
      <c r="F2" s="74"/>
      <c r="G2" s="74"/>
      <c r="H2" s="74"/>
      <c r="I2" s="74"/>
      <c r="J2" s="74"/>
      <c r="K2" s="74"/>
      <c r="L2" s="74"/>
      <c r="M2" s="74"/>
      <c r="N2" s="74"/>
      <c r="O2" s="74"/>
      <c r="P2" s="74"/>
      <c r="Q2" s="74"/>
      <c r="R2" s="74"/>
    </row>
    <row r="3" spans="1:18" x14ac:dyDescent="0.25">
      <c r="A3" s="74"/>
      <c r="B3" s="74"/>
      <c r="C3" s="74"/>
      <c r="D3" s="74"/>
      <c r="E3" s="74"/>
      <c r="F3" s="74"/>
      <c r="G3" s="74"/>
      <c r="H3" s="74"/>
      <c r="I3" s="74"/>
      <c r="J3" s="74"/>
      <c r="K3" s="74"/>
      <c r="L3" s="74"/>
      <c r="M3" s="74"/>
      <c r="N3" s="74"/>
      <c r="O3" s="74"/>
      <c r="P3" s="74"/>
      <c r="Q3" s="74"/>
      <c r="R3" s="74"/>
    </row>
    <row r="4" spans="1:18" x14ac:dyDescent="0.25">
      <c r="A4" s="74"/>
      <c r="B4" s="74"/>
      <c r="C4" s="74"/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4"/>
      <c r="Q4" s="74"/>
      <c r="R4" s="74"/>
    </row>
    <row r="7" spans="1:18" ht="16.5" thickBot="1" x14ac:dyDescent="0.3">
      <c r="A7" s="4" t="s">
        <v>0</v>
      </c>
      <c r="G7" s="4" t="s">
        <v>1</v>
      </c>
      <c r="H7" s="4"/>
      <c r="I7" s="4"/>
      <c r="J7" s="4"/>
    </row>
    <row r="8" spans="1:18" s="2" customFormat="1" ht="30" customHeight="1" x14ac:dyDescent="0.25">
      <c r="A8" s="79" t="s">
        <v>2</v>
      </c>
      <c r="B8" s="80"/>
      <c r="C8" s="80"/>
      <c r="D8" s="80"/>
      <c r="E8" s="80"/>
      <c r="F8" s="80"/>
      <c r="G8" s="80" t="s">
        <v>3</v>
      </c>
      <c r="H8" s="76" t="s">
        <v>118</v>
      </c>
      <c r="I8" s="76" t="s">
        <v>119</v>
      </c>
      <c r="J8" s="76" t="s">
        <v>120</v>
      </c>
      <c r="K8" s="78" t="s">
        <v>103</v>
      </c>
      <c r="L8" s="78"/>
      <c r="M8" s="78"/>
      <c r="N8" s="78"/>
      <c r="O8" s="78"/>
      <c r="P8" s="78" t="s">
        <v>57</v>
      </c>
      <c r="Q8" s="78" t="s">
        <v>98</v>
      </c>
      <c r="R8" s="68" t="s">
        <v>105</v>
      </c>
    </row>
    <row r="9" spans="1:18" s="2" customFormat="1" ht="30" customHeight="1" x14ac:dyDescent="0.25">
      <c r="A9" s="81"/>
      <c r="B9" s="82"/>
      <c r="C9" s="82"/>
      <c r="D9" s="82"/>
      <c r="E9" s="82"/>
      <c r="F9" s="82"/>
      <c r="G9" s="82"/>
      <c r="H9" s="71"/>
      <c r="I9" s="71"/>
      <c r="J9" s="71"/>
      <c r="K9" s="70" t="s">
        <v>51</v>
      </c>
      <c r="L9" s="70" t="s">
        <v>52</v>
      </c>
      <c r="M9" s="71" t="s">
        <v>53</v>
      </c>
      <c r="N9" s="70" t="s">
        <v>54</v>
      </c>
      <c r="O9" s="70" t="s">
        <v>55</v>
      </c>
      <c r="P9" s="70"/>
      <c r="Q9" s="70"/>
      <c r="R9" s="69"/>
    </row>
    <row r="10" spans="1:18" s="1" customFormat="1" x14ac:dyDescent="0.25">
      <c r="A10" s="81"/>
      <c r="B10" s="82"/>
      <c r="C10" s="82"/>
      <c r="D10" s="82"/>
      <c r="E10" s="82"/>
      <c r="F10" s="82"/>
      <c r="G10" s="82"/>
      <c r="H10" s="71"/>
      <c r="I10" s="71"/>
      <c r="J10" s="71"/>
      <c r="K10" s="70"/>
      <c r="L10" s="70"/>
      <c r="M10" s="71"/>
      <c r="N10" s="70"/>
      <c r="O10" s="70"/>
      <c r="P10" s="70"/>
      <c r="Q10" s="70"/>
      <c r="R10" s="69"/>
    </row>
    <row r="11" spans="1:18" x14ac:dyDescent="0.25">
      <c r="A11" s="64">
        <v>1</v>
      </c>
      <c r="B11" s="65"/>
      <c r="C11" s="65"/>
      <c r="D11" s="65"/>
      <c r="E11" s="65"/>
      <c r="F11" s="65"/>
      <c r="G11" s="55">
        <v>2</v>
      </c>
      <c r="H11" s="3">
        <v>3</v>
      </c>
      <c r="I11" s="3">
        <v>4</v>
      </c>
      <c r="J11" s="55" t="s">
        <v>56</v>
      </c>
      <c r="K11" s="3">
        <v>6</v>
      </c>
      <c r="L11" s="3">
        <v>7</v>
      </c>
      <c r="M11" s="3">
        <v>8</v>
      </c>
      <c r="N11" s="3">
        <v>9</v>
      </c>
      <c r="O11" s="3">
        <v>10</v>
      </c>
      <c r="P11" s="3">
        <v>11</v>
      </c>
      <c r="Q11" s="3">
        <v>12</v>
      </c>
      <c r="R11" s="24">
        <v>13</v>
      </c>
    </row>
    <row r="12" spans="1:18" s="6" customFormat="1" x14ac:dyDescent="0.25">
      <c r="A12" s="25"/>
      <c r="B12" s="7"/>
      <c r="C12" s="7"/>
      <c r="D12" s="7"/>
      <c r="E12" s="7"/>
      <c r="F12" s="7"/>
      <c r="G12" s="7" t="s">
        <v>4</v>
      </c>
      <c r="H12" s="36">
        <v>6494733.3755200002</v>
      </c>
      <c r="I12" s="36">
        <v>10316166.90009</v>
      </c>
      <c r="J12" s="36">
        <v>15273449.10681</v>
      </c>
      <c r="K12" s="36">
        <v>19055935.600000001</v>
      </c>
      <c r="L12" s="36">
        <v>13966412.300000001</v>
      </c>
      <c r="M12" s="36">
        <v>14060515.254469998</v>
      </c>
      <c r="N12" s="36">
        <v>100.67378044159558</v>
      </c>
      <c r="O12" s="36">
        <v>73.78548893957219</v>
      </c>
      <c r="P12" s="61">
        <f>M12*100/H12</f>
        <v>216.49103114020048</v>
      </c>
      <c r="Q12" s="36">
        <f>M12*100/I12</f>
        <v>136.29592648745663</v>
      </c>
      <c r="R12" s="39">
        <f>M12*100/J12</f>
        <v>92.058546541401782</v>
      </c>
    </row>
    <row r="13" spans="1:18" x14ac:dyDescent="0.25">
      <c r="A13" s="26" t="s">
        <v>5</v>
      </c>
      <c r="B13" s="8" t="s">
        <v>6</v>
      </c>
      <c r="C13" s="8" t="s">
        <v>6</v>
      </c>
      <c r="D13" s="8" t="s">
        <v>6</v>
      </c>
      <c r="E13" s="9"/>
      <c r="F13" s="9"/>
      <c r="G13" s="9" t="s">
        <v>7</v>
      </c>
      <c r="H13" s="37">
        <v>5035359.0210899999</v>
      </c>
      <c r="I13" s="37">
        <v>7166115.4167799996</v>
      </c>
      <c r="J13" s="37">
        <v>14081862.91615</v>
      </c>
      <c r="K13" s="37">
        <v>15117712</v>
      </c>
      <c r="L13" s="37">
        <v>10776493.800000001</v>
      </c>
      <c r="M13" s="37">
        <v>11341265.12913</v>
      </c>
      <c r="N13" s="37">
        <v>105.24077069603102</v>
      </c>
      <c r="O13" s="37">
        <v>75.019719446500901</v>
      </c>
      <c r="P13" s="62">
        <f t="shared" ref="P13:P23" si="0">M13*100/H13</f>
        <v>225.23250242194183</v>
      </c>
      <c r="Q13" s="37">
        <f t="shared" ref="Q13:Q30" si="1">M13*100/I13</f>
        <v>158.26238442341543</v>
      </c>
      <c r="R13" s="40">
        <f t="shared" ref="R13:R35" si="2">M13*100/J13</f>
        <v>80.538102072582291</v>
      </c>
    </row>
    <row r="14" spans="1:18" x14ac:dyDescent="0.25">
      <c r="A14" s="26" t="s">
        <v>8</v>
      </c>
      <c r="B14" s="8" t="s">
        <v>6</v>
      </c>
      <c r="C14" s="8" t="s">
        <v>6</v>
      </c>
      <c r="D14" s="8" t="s">
        <v>6</v>
      </c>
      <c r="E14" s="9"/>
      <c r="F14" s="9"/>
      <c r="G14" s="9" t="s">
        <v>9</v>
      </c>
      <c r="H14" s="37">
        <v>32770.616179999997</v>
      </c>
      <c r="I14" s="37">
        <v>64708.239629999996</v>
      </c>
      <c r="J14" s="37">
        <v>30343.224300000002</v>
      </c>
      <c r="K14" s="37">
        <v>43712</v>
      </c>
      <c r="L14" s="37">
        <v>20391.199999999997</v>
      </c>
      <c r="M14" s="37">
        <v>22057.987690000002</v>
      </c>
      <c r="N14" s="37">
        <v>108.17405395464712</v>
      </c>
      <c r="O14" s="37">
        <v>50.4620875045754</v>
      </c>
      <c r="P14" s="62">
        <f t="shared" si="0"/>
        <v>67.310262244815704</v>
      </c>
      <c r="Q14" s="37">
        <f t="shared" si="1"/>
        <v>34.08837547756977</v>
      </c>
      <c r="R14" s="40">
        <f t="shared" si="2"/>
        <v>72.694936674874072</v>
      </c>
    </row>
    <row r="15" spans="1:18" x14ac:dyDescent="0.25">
      <c r="A15" s="26" t="s">
        <v>10</v>
      </c>
      <c r="B15" s="8" t="s">
        <v>6</v>
      </c>
      <c r="C15" s="8" t="s">
        <v>6</v>
      </c>
      <c r="D15" s="8" t="s">
        <v>6</v>
      </c>
      <c r="E15" s="9"/>
      <c r="F15" s="9"/>
      <c r="G15" s="9" t="s">
        <v>11</v>
      </c>
      <c r="H15" s="37">
        <v>75797.738249999995</v>
      </c>
      <c r="I15" s="37">
        <v>7602.7476800000004</v>
      </c>
      <c r="J15" s="37">
        <v>59585.062389999999</v>
      </c>
      <c r="K15" s="37">
        <v>73378</v>
      </c>
      <c r="L15" s="37">
        <v>68378</v>
      </c>
      <c r="M15" s="37">
        <v>20756.442900000002</v>
      </c>
      <c r="N15" s="37">
        <v>30.355440200064347</v>
      </c>
      <c r="O15" s="37">
        <v>28.287010956962575</v>
      </c>
      <c r="P15" s="62">
        <f t="shared" si="0"/>
        <v>27.383987146872425</v>
      </c>
      <c r="Q15" s="37">
        <f t="shared" si="1"/>
        <v>273.01238675331132</v>
      </c>
      <c r="R15" s="40">
        <f t="shared" si="2"/>
        <v>34.834977203084208</v>
      </c>
    </row>
    <row r="16" spans="1:18" x14ac:dyDescent="0.25">
      <c r="A16" s="26" t="s">
        <v>12</v>
      </c>
      <c r="B16" s="8" t="s">
        <v>6</v>
      </c>
      <c r="C16" s="8" t="s">
        <v>6</v>
      </c>
      <c r="D16" s="8" t="s">
        <v>6</v>
      </c>
      <c r="E16" s="9"/>
      <c r="F16" s="9"/>
      <c r="G16" s="9" t="s">
        <v>13</v>
      </c>
      <c r="H16" s="37">
        <v>1350806</v>
      </c>
      <c r="I16" s="37">
        <v>3077740.4959999998</v>
      </c>
      <c r="J16" s="37">
        <v>1101657.9039700001</v>
      </c>
      <c r="K16" s="37">
        <v>3821133.5999999996</v>
      </c>
      <c r="L16" s="37">
        <v>3101149.3</v>
      </c>
      <c r="M16" s="37">
        <v>2676435.6947500003</v>
      </c>
      <c r="N16" s="37">
        <v>86.304638565773033</v>
      </c>
      <c r="O16" s="37">
        <v>70.042976114470335</v>
      </c>
      <c r="P16" s="62">
        <f t="shared" si="0"/>
        <v>198.13620125687925</v>
      </c>
      <c r="Q16" s="37">
        <f t="shared" si="1"/>
        <v>86.961057900379927</v>
      </c>
      <c r="R16" s="40">
        <v>0</v>
      </c>
    </row>
    <row r="17" spans="1:18" s="6" customFormat="1" x14ac:dyDescent="0.25">
      <c r="A17" s="25"/>
      <c r="B17" s="7"/>
      <c r="C17" s="7"/>
      <c r="D17" s="7"/>
      <c r="E17" s="7"/>
      <c r="F17" s="7"/>
      <c r="G17" s="7" t="s">
        <v>14</v>
      </c>
      <c r="H17" s="36">
        <v>6289360.6330599999</v>
      </c>
      <c r="I17" s="36">
        <v>12015121.10795</v>
      </c>
      <c r="J17" s="36">
        <v>13175258.77688</v>
      </c>
      <c r="K17" s="36">
        <v>19979996.599999998</v>
      </c>
      <c r="L17" s="36">
        <v>14852942.299999999</v>
      </c>
      <c r="M17" s="36">
        <v>14445694.635360003</v>
      </c>
      <c r="N17" s="36">
        <v>97.258134742501511</v>
      </c>
      <c r="O17" s="36">
        <v>72.300786254187869</v>
      </c>
      <c r="P17" s="61">
        <f>M17*100/H17</f>
        <v>229.68462898162119</v>
      </c>
      <c r="Q17" s="36">
        <f>M17*100/I17</f>
        <v>120.22928862366417</v>
      </c>
      <c r="R17" s="39">
        <f>M17*100/J17</f>
        <v>109.64258751949046</v>
      </c>
    </row>
    <row r="18" spans="1:18" x14ac:dyDescent="0.25">
      <c r="A18" s="26" t="s">
        <v>15</v>
      </c>
      <c r="B18" s="8" t="s">
        <v>6</v>
      </c>
      <c r="C18" s="8" t="s">
        <v>6</v>
      </c>
      <c r="D18" s="8" t="s">
        <v>6</v>
      </c>
      <c r="E18" s="8" t="s">
        <v>6</v>
      </c>
      <c r="F18" s="8" t="s">
        <v>6</v>
      </c>
      <c r="G18" s="9" t="s">
        <v>16</v>
      </c>
      <c r="H18" s="37">
        <v>1095891.4869899999</v>
      </c>
      <c r="I18" s="37">
        <v>1587298.34078</v>
      </c>
      <c r="J18" s="37">
        <v>1212437.0565599999</v>
      </c>
      <c r="K18" s="37">
        <v>1563283.9</v>
      </c>
      <c r="L18" s="37">
        <v>1280480.3</v>
      </c>
      <c r="M18" s="37">
        <v>1280441.4817000004</v>
      </c>
      <c r="N18" s="37">
        <v>99.996968457851338</v>
      </c>
      <c r="O18" s="37">
        <v>81.907162333086177</v>
      </c>
      <c r="P18" s="62">
        <f t="shared" si="0"/>
        <v>116.84017048228831</v>
      </c>
      <c r="Q18" s="37">
        <f t="shared" si="1"/>
        <v>80.66797833800986</v>
      </c>
      <c r="R18" s="40">
        <f t="shared" si="2"/>
        <v>105.6089035527293</v>
      </c>
    </row>
    <row r="19" spans="1:18" x14ac:dyDescent="0.25">
      <c r="A19" s="26" t="s">
        <v>17</v>
      </c>
      <c r="B19" s="8" t="s">
        <v>6</v>
      </c>
      <c r="C19" s="8" t="s">
        <v>6</v>
      </c>
      <c r="D19" s="8" t="s">
        <v>6</v>
      </c>
      <c r="E19" s="8" t="s">
        <v>6</v>
      </c>
      <c r="F19" s="8" t="s">
        <v>6</v>
      </c>
      <c r="G19" s="9" t="s">
        <v>18</v>
      </c>
      <c r="H19" s="37">
        <v>115960.63134000001</v>
      </c>
      <c r="I19" s="37">
        <v>528914.06258999999</v>
      </c>
      <c r="J19" s="37">
        <v>562168.78989999997</v>
      </c>
      <c r="K19" s="37">
        <v>253291</v>
      </c>
      <c r="L19" s="37">
        <v>164880</v>
      </c>
      <c r="M19" s="37">
        <v>164874.27978000001</v>
      </c>
      <c r="N19" s="37">
        <v>99.996530676855897</v>
      </c>
      <c r="O19" s="37">
        <v>65.092829899206848</v>
      </c>
      <c r="P19" s="62">
        <f t="shared" si="0"/>
        <v>142.181253995232</v>
      </c>
      <c r="Q19" s="37">
        <f t="shared" si="1"/>
        <v>31.172224646975618</v>
      </c>
      <c r="R19" s="40">
        <v>0</v>
      </c>
    </row>
    <row r="20" spans="1:18" x14ac:dyDescent="0.25">
      <c r="A20" s="26" t="s">
        <v>19</v>
      </c>
      <c r="B20" s="8" t="s">
        <v>6</v>
      </c>
      <c r="C20" s="8" t="s">
        <v>6</v>
      </c>
      <c r="D20" s="8" t="s">
        <v>6</v>
      </c>
      <c r="E20" s="8" t="s">
        <v>6</v>
      </c>
      <c r="F20" s="8" t="s">
        <v>6</v>
      </c>
      <c r="G20" s="9" t="s">
        <v>20</v>
      </c>
      <c r="H20" s="37">
        <v>25197.856489999998</v>
      </c>
      <c r="I20" s="37">
        <v>43582.526989999998</v>
      </c>
      <c r="J20" s="37">
        <v>17400.099760000001</v>
      </c>
      <c r="K20" s="37">
        <v>65000</v>
      </c>
      <c r="L20" s="37">
        <v>55524.9</v>
      </c>
      <c r="M20" s="37">
        <v>55524.843990000001</v>
      </c>
      <c r="N20" s="37">
        <v>99.999899126337908</v>
      </c>
      <c r="O20" s="37">
        <v>85.422836907692314</v>
      </c>
      <c r="P20" s="62">
        <f t="shared" si="0"/>
        <v>220.35542591503983</v>
      </c>
      <c r="Q20" s="37">
        <f t="shared" si="1"/>
        <v>127.401616713827</v>
      </c>
      <c r="R20" s="40">
        <f t="shared" si="2"/>
        <v>319.10646924934639</v>
      </c>
    </row>
    <row r="21" spans="1:18" x14ac:dyDescent="0.25">
      <c r="A21" s="26" t="s">
        <v>21</v>
      </c>
      <c r="B21" s="8" t="s">
        <v>6</v>
      </c>
      <c r="C21" s="8" t="s">
        <v>6</v>
      </c>
      <c r="D21" s="8" t="s">
        <v>6</v>
      </c>
      <c r="E21" s="8" t="s">
        <v>6</v>
      </c>
      <c r="F21" s="8" t="s">
        <v>6</v>
      </c>
      <c r="G21" s="9" t="s">
        <v>22</v>
      </c>
      <c r="H21" s="37">
        <v>949283.63896000001</v>
      </c>
      <c r="I21" s="37">
        <v>917092.34140999999</v>
      </c>
      <c r="J21" s="37">
        <v>909385.31698</v>
      </c>
      <c r="K21" s="37">
        <v>1380654.6</v>
      </c>
      <c r="L21" s="37">
        <v>925471.8</v>
      </c>
      <c r="M21" s="37">
        <v>913640.64079999994</v>
      </c>
      <c r="N21" s="37">
        <v>98.721607811280677</v>
      </c>
      <c r="O21" s="37">
        <v>66.174453827916111</v>
      </c>
      <c r="P21" s="62">
        <f t="shared" si="0"/>
        <v>96.245274152301917</v>
      </c>
      <c r="Q21" s="37">
        <f t="shared" si="1"/>
        <v>99.623625620437181</v>
      </c>
      <c r="R21" s="40">
        <f t="shared" si="2"/>
        <v>100.46793408036667</v>
      </c>
    </row>
    <row r="22" spans="1:18" x14ac:dyDescent="0.25">
      <c r="A22" s="26" t="s">
        <v>23</v>
      </c>
      <c r="B22" s="8" t="s">
        <v>6</v>
      </c>
      <c r="C22" s="8" t="s">
        <v>6</v>
      </c>
      <c r="D22" s="8" t="s">
        <v>6</v>
      </c>
      <c r="E22" s="8" t="s">
        <v>6</v>
      </c>
      <c r="F22" s="8" t="s">
        <v>6</v>
      </c>
      <c r="G22" s="9" t="s">
        <v>24</v>
      </c>
      <c r="H22" s="37">
        <v>1155553.3891499999</v>
      </c>
      <c r="I22" s="37">
        <v>2554576.4652999998</v>
      </c>
      <c r="J22" s="37">
        <v>807224.83325000003</v>
      </c>
      <c r="K22" s="37">
        <v>3592681.6</v>
      </c>
      <c r="L22" s="37">
        <v>2887929.5</v>
      </c>
      <c r="M22" s="37">
        <v>2566958.0110200001</v>
      </c>
      <c r="N22" s="37">
        <v>88.885757461184568</v>
      </c>
      <c r="O22" s="37">
        <v>71.449638370959462</v>
      </c>
      <c r="P22" s="62">
        <v>0</v>
      </c>
      <c r="Q22" s="37">
        <v>0</v>
      </c>
      <c r="R22" s="40">
        <v>0</v>
      </c>
    </row>
    <row r="23" spans="1:18" ht="22.5" x14ac:dyDescent="0.25">
      <c r="A23" s="27" t="s">
        <v>25</v>
      </c>
      <c r="B23" s="10" t="s">
        <v>6</v>
      </c>
      <c r="C23" s="10" t="s">
        <v>6</v>
      </c>
      <c r="D23" s="10" t="s">
        <v>6</v>
      </c>
      <c r="E23" s="10" t="s">
        <v>6</v>
      </c>
      <c r="F23" s="10" t="s">
        <v>6</v>
      </c>
      <c r="G23" s="21" t="s">
        <v>26</v>
      </c>
      <c r="H23" s="37">
        <v>506438.83685999998</v>
      </c>
      <c r="I23" s="37">
        <v>655529.79532999999</v>
      </c>
      <c r="J23" s="37">
        <v>872375.81857</v>
      </c>
      <c r="K23" s="37">
        <v>1225961.2</v>
      </c>
      <c r="L23" s="37">
        <v>911248.49999999977</v>
      </c>
      <c r="M23" s="37">
        <v>909841.31660999998</v>
      </c>
      <c r="N23" s="37">
        <v>99.845576328520721</v>
      </c>
      <c r="O23" s="37">
        <v>74.214527883101027</v>
      </c>
      <c r="P23" s="62">
        <f t="shared" si="0"/>
        <v>179.65472834807821</v>
      </c>
      <c r="Q23" s="37">
        <f t="shared" si="1"/>
        <v>138.79480735913418</v>
      </c>
      <c r="R23" s="40">
        <f t="shared" si="2"/>
        <v>104.2946511403094</v>
      </c>
    </row>
    <row r="24" spans="1:18" s="42" customFormat="1" ht="22.5" x14ac:dyDescent="0.25">
      <c r="A24" s="27" t="s">
        <v>99</v>
      </c>
      <c r="B24" s="10"/>
      <c r="C24" s="10"/>
      <c r="D24" s="10"/>
      <c r="E24" s="10"/>
      <c r="F24" s="10"/>
      <c r="G24" s="21" t="s">
        <v>100</v>
      </c>
      <c r="H24" s="37"/>
      <c r="I24" s="37"/>
      <c r="J24" s="37">
        <v>0</v>
      </c>
      <c r="K24" s="37">
        <v>1081628</v>
      </c>
      <c r="L24" s="37">
        <v>846212</v>
      </c>
      <c r="M24" s="37">
        <v>775456.38</v>
      </c>
      <c r="N24" s="37">
        <v>91.638546841689788</v>
      </c>
      <c r="O24" s="37">
        <v>71.693445435953947</v>
      </c>
      <c r="P24" s="62" t="e">
        <f t="shared" ref="P24" si="3">M24*100/H24</f>
        <v>#DIV/0!</v>
      </c>
      <c r="Q24" s="37" t="e">
        <f t="shared" ref="Q24" si="4">M24*100/I24</f>
        <v>#DIV/0!</v>
      </c>
      <c r="R24" s="40" t="e">
        <f t="shared" ref="R24" si="5">M24*100/J24</f>
        <v>#DIV/0!</v>
      </c>
    </row>
    <row r="25" spans="1:18" ht="56.25" x14ac:dyDescent="0.25">
      <c r="A25" s="27" t="s">
        <v>27</v>
      </c>
      <c r="B25" s="10" t="s">
        <v>6</v>
      </c>
      <c r="C25" s="10" t="s">
        <v>6</v>
      </c>
      <c r="D25" s="10" t="s">
        <v>6</v>
      </c>
      <c r="E25" s="10" t="s">
        <v>6</v>
      </c>
      <c r="F25" s="10" t="s">
        <v>6</v>
      </c>
      <c r="G25" s="21" t="s">
        <v>28</v>
      </c>
      <c r="H25" s="37">
        <v>65096.333229999997</v>
      </c>
      <c r="I25" s="37">
        <v>64427.670830000003</v>
      </c>
      <c r="J25" s="37">
        <v>72405.600040000005</v>
      </c>
      <c r="K25" s="37">
        <v>96497</v>
      </c>
      <c r="L25" s="37">
        <v>73099</v>
      </c>
      <c r="M25" s="37">
        <v>73098.409870000003</v>
      </c>
      <c r="N25" s="37">
        <v>99.999192697574529</v>
      </c>
      <c r="O25" s="37">
        <v>75.752002518213004</v>
      </c>
      <c r="P25" s="62">
        <f>M25*100/H25</f>
        <v>112.29266879246005</v>
      </c>
      <c r="Q25" s="37">
        <f>M25*100/I25</f>
        <v>113.45809793881696</v>
      </c>
      <c r="R25" s="40">
        <f>M25*100/J25</f>
        <v>100.95684564400717</v>
      </c>
    </row>
    <row r="26" spans="1:18" ht="33.75" x14ac:dyDescent="0.25">
      <c r="A26" s="27" t="s">
        <v>29</v>
      </c>
      <c r="B26" s="10" t="s">
        <v>6</v>
      </c>
      <c r="C26" s="10" t="s">
        <v>6</v>
      </c>
      <c r="D26" s="10" t="s">
        <v>6</v>
      </c>
      <c r="E26" s="10" t="s">
        <v>6</v>
      </c>
      <c r="F26" s="10" t="s">
        <v>6</v>
      </c>
      <c r="G26" s="21" t="s">
        <v>30</v>
      </c>
      <c r="H26" s="37">
        <v>33006.898930000003</v>
      </c>
      <c r="I26" s="37">
        <v>38866.443140000003</v>
      </c>
      <c r="J26" s="37">
        <v>53672.357400000001</v>
      </c>
      <c r="K26" s="37">
        <v>62890</v>
      </c>
      <c r="L26" s="37">
        <v>38344.699999999997</v>
      </c>
      <c r="M26" s="37">
        <v>36107.781600000002</v>
      </c>
      <c r="N26" s="37">
        <v>94.166290517333579</v>
      </c>
      <c r="O26" s="37">
        <v>57.414186039115918</v>
      </c>
      <c r="P26" s="62">
        <f>M26*100/[1]Лист1!T63</f>
        <v>59.747059739441234</v>
      </c>
      <c r="Q26" s="37">
        <f t="shared" si="1"/>
        <v>92.902202215769819</v>
      </c>
      <c r="R26" s="40">
        <f t="shared" si="2"/>
        <v>67.274446939049483</v>
      </c>
    </row>
    <row r="27" spans="1:18" x14ac:dyDescent="0.25">
      <c r="A27" s="27" t="s">
        <v>31</v>
      </c>
      <c r="B27" s="10" t="s">
        <v>6</v>
      </c>
      <c r="C27" s="10" t="s">
        <v>6</v>
      </c>
      <c r="D27" s="10" t="s">
        <v>6</v>
      </c>
      <c r="E27" s="10" t="s">
        <v>6</v>
      </c>
      <c r="F27" s="10" t="s">
        <v>6</v>
      </c>
      <c r="G27" s="21" t="s">
        <v>32</v>
      </c>
      <c r="H27" s="37">
        <v>571118.23890999996</v>
      </c>
      <c r="I27" s="37">
        <v>438108.75491000002</v>
      </c>
      <c r="J27" s="37">
        <v>26165.653419999999</v>
      </c>
      <c r="K27" s="37">
        <v>57000</v>
      </c>
      <c r="L27" s="37">
        <v>53299.8</v>
      </c>
      <c r="M27" s="37">
        <v>53299.777990000002</v>
      </c>
      <c r="N27" s="37">
        <v>99.999958705285948</v>
      </c>
      <c r="O27" s="37">
        <v>93.508382438596499</v>
      </c>
      <c r="P27" s="62">
        <v>0</v>
      </c>
      <c r="Q27" s="37">
        <v>0</v>
      </c>
      <c r="R27" s="40">
        <v>0</v>
      </c>
    </row>
    <row r="28" spans="1:18" x14ac:dyDescent="0.25">
      <c r="A28" s="27" t="s">
        <v>33</v>
      </c>
      <c r="B28" s="10" t="s">
        <v>6</v>
      </c>
      <c r="C28" s="10" t="s">
        <v>6</v>
      </c>
      <c r="D28" s="10" t="s">
        <v>6</v>
      </c>
      <c r="E28" s="10" t="s">
        <v>6</v>
      </c>
      <c r="F28" s="10" t="s">
        <v>6</v>
      </c>
      <c r="G28" s="21" t="s">
        <v>34</v>
      </c>
      <c r="H28" s="37">
        <v>110505.57613</v>
      </c>
      <c r="I28" s="37">
        <v>658446.74667000002</v>
      </c>
      <c r="J28" s="37">
        <v>0</v>
      </c>
      <c r="K28" s="37">
        <v>30010</v>
      </c>
      <c r="L28" s="37">
        <v>0</v>
      </c>
      <c r="M28" s="37">
        <v>0</v>
      </c>
      <c r="N28" s="37">
        <v>0</v>
      </c>
      <c r="O28" s="37">
        <v>0</v>
      </c>
      <c r="P28" s="62">
        <v>0</v>
      </c>
      <c r="Q28" s="37">
        <v>0</v>
      </c>
      <c r="R28" s="40">
        <v>0</v>
      </c>
    </row>
    <row r="29" spans="1:18" x14ac:dyDescent="0.25">
      <c r="A29" s="27" t="s">
        <v>35</v>
      </c>
      <c r="B29" s="10" t="s">
        <v>6</v>
      </c>
      <c r="C29" s="10" t="s">
        <v>6</v>
      </c>
      <c r="D29" s="10" t="s">
        <v>6</v>
      </c>
      <c r="E29" s="10" t="s">
        <v>6</v>
      </c>
      <c r="F29" s="10" t="s">
        <v>6</v>
      </c>
      <c r="G29" s="21" t="s">
        <v>36</v>
      </c>
      <c r="H29" s="37">
        <v>15822.58207</v>
      </c>
      <c r="I29" s="37">
        <v>15827</v>
      </c>
      <c r="J29" s="37">
        <v>15870</v>
      </c>
      <c r="K29" s="37">
        <v>22498</v>
      </c>
      <c r="L29" s="37">
        <v>22492</v>
      </c>
      <c r="M29" s="37">
        <v>22492</v>
      </c>
      <c r="N29" s="37">
        <v>100</v>
      </c>
      <c r="O29" s="37">
        <v>99.973330962752243</v>
      </c>
      <c r="P29" s="62">
        <v>0</v>
      </c>
      <c r="Q29" s="37">
        <v>0</v>
      </c>
      <c r="R29" s="40">
        <v>0</v>
      </c>
    </row>
    <row r="30" spans="1:18" x14ac:dyDescent="0.25">
      <c r="A30" s="27" t="s">
        <v>37</v>
      </c>
      <c r="B30" s="10" t="s">
        <v>6</v>
      </c>
      <c r="C30" s="10" t="s">
        <v>6</v>
      </c>
      <c r="D30" s="10" t="s">
        <v>6</v>
      </c>
      <c r="E30" s="10" t="s">
        <v>6</v>
      </c>
      <c r="F30" s="10" t="s">
        <v>6</v>
      </c>
      <c r="G30" s="21" t="s">
        <v>38</v>
      </c>
      <c r="H30" s="37">
        <v>1645485.1640000001</v>
      </c>
      <c r="I30" s="37">
        <v>4512450.96</v>
      </c>
      <c r="J30" s="37">
        <v>8626153.2510000002</v>
      </c>
      <c r="K30" s="37">
        <v>10548601.299999999</v>
      </c>
      <c r="L30" s="37">
        <v>7593959.7999999998</v>
      </c>
      <c r="M30" s="37">
        <v>7593959.7119999994</v>
      </c>
      <c r="N30" s="37">
        <v>99.999998841184265</v>
      </c>
      <c r="O30" s="37">
        <v>71.990205108993933</v>
      </c>
      <c r="P30" s="62">
        <f>M30*100/[1]Лист1!T67</f>
        <v>47994.440341051108</v>
      </c>
      <c r="Q30" s="37">
        <f t="shared" si="1"/>
        <v>168.28902472992192</v>
      </c>
      <c r="R30" s="40">
        <f t="shared" si="2"/>
        <v>88.034138636705279</v>
      </c>
    </row>
    <row r="31" spans="1:18" ht="22.5" x14ac:dyDescent="0.25">
      <c r="A31" s="28"/>
      <c r="B31" s="11"/>
      <c r="C31" s="11"/>
      <c r="D31" s="11"/>
      <c r="E31" s="11"/>
      <c r="F31" s="11"/>
      <c r="G31" s="22" t="s">
        <v>39</v>
      </c>
      <c r="H31" s="36">
        <f>H32 - H34</f>
        <v>-16300.989460000001</v>
      </c>
      <c r="I31" s="36">
        <f>I32 - I34</f>
        <v>26681.394759999999</v>
      </c>
      <c r="J31" s="36">
        <f>J32 - J34</f>
        <v>-18650.454030000001</v>
      </c>
      <c r="K31" s="36">
        <v>26439</v>
      </c>
      <c r="L31" s="36">
        <v>-12568.3</v>
      </c>
      <c r="M31" s="36">
        <v>-19286.58193</v>
      </c>
      <c r="N31" s="36">
        <v>153.45418179069563</v>
      </c>
      <c r="O31" s="36">
        <v>-72.947471273497484</v>
      </c>
      <c r="P31" s="61"/>
      <c r="Q31" s="36"/>
      <c r="R31" s="39"/>
    </row>
    <row r="32" spans="1:18" x14ac:dyDescent="0.25">
      <c r="A32" s="28"/>
      <c r="B32" s="11"/>
      <c r="C32" s="11"/>
      <c r="D32" s="11"/>
      <c r="E32" s="11"/>
      <c r="F32" s="11"/>
      <c r="G32" s="22" t="s">
        <v>40</v>
      </c>
      <c r="H32" s="36">
        <v>0</v>
      </c>
      <c r="I32" s="36">
        <v>44304</v>
      </c>
      <c r="J32" s="36">
        <v>0</v>
      </c>
      <c r="K32" s="36">
        <v>51900</v>
      </c>
      <c r="L32" s="36">
        <v>0</v>
      </c>
      <c r="M32" s="36">
        <v>0</v>
      </c>
      <c r="N32" s="36">
        <v>0</v>
      </c>
      <c r="O32" s="36">
        <v>0</v>
      </c>
      <c r="P32" s="61">
        <v>0</v>
      </c>
      <c r="Q32" s="36">
        <v>0</v>
      </c>
      <c r="R32" s="39">
        <v>0</v>
      </c>
    </row>
    <row r="33" spans="1:18" ht="56.25" x14ac:dyDescent="0.25">
      <c r="A33" s="27" t="s">
        <v>27</v>
      </c>
      <c r="B33" s="10" t="s">
        <v>6</v>
      </c>
      <c r="C33" s="10" t="s">
        <v>6</v>
      </c>
      <c r="D33" s="10" t="s">
        <v>6</v>
      </c>
      <c r="E33" s="10" t="s">
        <v>6</v>
      </c>
      <c r="F33" s="10" t="s">
        <v>6</v>
      </c>
      <c r="G33" s="21" t="s">
        <v>28</v>
      </c>
      <c r="H33" s="36">
        <v>0</v>
      </c>
      <c r="I33" s="36">
        <v>44304</v>
      </c>
      <c r="J33" s="36">
        <v>0</v>
      </c>
      <c r="K33" s="36">
        <v>51900</v>
      </c>
      <c r="L33" s="36">
        <v>0</v>
      </c>
      <c r="M33" s="36">
        <v>0</v>
      </c>
      <c r="N33" s="36">
        <v>0</v>
      </c>
      <c r="O33" s="36">
        <v>0</v>
      </c>
      <c r="P33" s="61">
        <v>0</v>
      </c>
      <c r="Q33" s="36">
        <v>0</v>
      </c>
      <c r="R33" s="39">
        <v>0</v>
      </c>
    </row>
    <row r="34" spans="1:18" x14ac:dyDescent="0.25">
      <c r="A34" s="28"/>
      <c r="B34" s="11"/>
      <c r="C34" s="11"/>
      <c r="D34" s="11"/>
      <c r="E34" s="11"/>
      <c r="F34" s="11"/>
      <c r="G34" s="22" t="s">
        <v>41</v>
      </c>
      <c r="H34" s="36">
        <v>16300.989460000001</v>
      </c>
      <c r="I34" s="36">
        <v>17622.605240000001</v>
      </c>
      <c r="J34" s="36">
        <v>18650.454030000001</v>
      </c>
      <c r="K34" s="36">
        <v>25461</v>
      </c>
      <c r="L34" s="36">
        <v>12568.3</v>
      </c>
      <c r="M34" s="36">
        <v>19286.58193</v>
      </c>
      <c r="N34" s="36">
        <v>153.45418179069563</v>
      </c>
      <c r="O34" s="36">
        <v>75.749506814343505</v>
      </c>
      <c r="P34" s="61">
        <f>M34*100/H34</f>
        <v>118.315406419507</v>
      </c>
      <c r="Q34" s="36">
        <f>M34*100/I34</f>
        <v>109.4422854472339</v>
      </c>
      <c r="R34" s="39">
        <f>M34*100/J34</f>
        <v>103.41079042352943</v>
      </c>
    </row>
    <row r="35" spans="1:18" x14ac:dyDescent="0.25">
      <c r="A35" s="27" t="s">
        <v>126</v>
      </c>
      <c r="B35" s="10" t="s">
        <v>6</v>
      </c>
      <c r="C35" s="10" t="s">
        <v>6</v>
      </c>
      <c r="D35" s="10" t="s">
        <v>6</v>
      </c>
      <c r="E35" s="12"/>
      <c r="F35" s="12"/>
      <c r="G35" s="21" t="s">
        <v>41</v>
      </c>
      <c r="H35" s="36">
        <v>16300.989460000001</v>
      </c>
      <c r="I35" s="36">
        <v>17622.605240000001</v>
      </c>
      <c r="J35" s="36">
        <v>18650.454030000001</v>
      </c>
      <c r="K35" s="36">
        <v>25461</v>
      </c>
      <c r="L35" s="36">
        <v>12568.3</v>
      </c>
      <c r="M35" s="36">
        <v>19286.58193</v>
      </c>
      <c r="N35" s="36">
        <v>153.45418179069563</v>
      </c>
      <c r="O35" s="36">
        <v>75.749506814343505</v>
      </c>
      <c r="P35" s="61">
        <f>M35*100/H35</f>
        <v>118.315406419507</v>
      </c>
      <c r="Q35" s="36">
        <f>M35*100/I35</f>
        <v>109.4422854472339</v>
      </c>
      <c r="R35" s="39">
        <f t="shared" si="2"/>
        <v>103.41079042352943</v>
      </c>
    </row>
    <row r="36" spans="1:18" ht="22.5" x14ac:dyDescent="0.25">
      <c r="A36" s="28"/>
      <c r="B36" s="11"/>
      <c r="C36" s="11"/>
      <c r="D36" s="11"/>
      <c r="E36" s="11"/>
      <c r="F36" s="11"/>
      <c r="G36" s="22" t="s">
        <v>42</v>
      </c>
      <c r="H36" s="36">
        <f>H37 - H38</f>
        <v>-9350.348</v>
      </c>
      <c r="I36" s="36">
        <f>I37 - I38</f>
        <v>-4916.0569999999998</v>
      </c>
      <c r="J36" s="36">
        <f>J37 - J38</f>
        <v>-5020.1824800000004</v>
      </c>
      <c r="K36" s="36">
        <v>0</v>
      </c>
      <c r="L36" s="36">
        <v>0</v>
      </c>
      <c r="M36" s="36">
        <v>-3693.4005200000001</v>
      </c>
      <c r="N36" s="36">
        <v>0</v>
      </c>
      <c r="O36" s="36">
        <v>0</v>
      </c>
      <c r="P36" s="61">
        <v>0</v>
      </c>
      <c r="Q36" s="36">
        <v>0</v>
      </c>
      <c r="R36" s="39">
        <v>0</v>
      </c>
    </row>
    <row r="37" spans="1:18" x14ac:dyDescent="0.25">
      <c r="A37" s="28"/>
      <c r="B37" s="11"/>
      <c r="C37" s="11"/>
      <c r="D37" s="11"/>
      <c r="E37" s="11"/>
      <c r="F37" s="11"/>
      <c r="G37" s="22" t="s">
        <v>43</v>
      </c>
      <c r="H37" s="36"/>
      <c r="I37" s="36"/>
      <c r="J37" s="36"/>
      <c r="K37" s="36">
        <v>0</v>
      </c>
      <c r="L37" s="36">
        <v>0</v>
      </c>
      <c r="M37" s="36">
        <v>0</v>
      </c>
      <c r="N37" s="36">
        <v>0</v>
      </c>
      <c r="O37" s="36">
        <v>0</v>
      </c>
      <c r="P37" s="61"/>
      <c r="Q37" s="36"/>
      <c r="R37" s="39"/>
    </row>
    <row r="38" spans="1:18" ht="22.5" x14ac:dyDescent="0.25">
      <c r="A38" s="28"/>
      <c r="B38" s="11"/>
      <c r="C38" s="11"/>
      <c r="D38" s="11"/>
      <c r="E38" s="11"/>
      <c r="F38" s="11"/>
      <c r="G38" s="22" t="s">
        <v>44</v>
      </c>
      <c r="H38" s="36">
        <v>9350.348</v>
      </c>
      <c r="I38" s="36">
        <v>4916.0569999999998</v>
      </c>
      <c r="J38" s="36">
        <v>5020.1824800000004</v>
      </c>
      <c r="K38" s="36">
        <v>0</v>
      </c>
      <c r="L38" s="36">
        <v>0</v>
      </c>
      <c r="M38" s="36">
        <v>3693.4005200000001</v>
      </c>
      <c r="N38" s="36">
        <v>0</v>
      </c>
      <c r="O38" s="36">
        <v>0</v>
      </c>
      <c r="P38" s="61">
        <f>M38*100/H38</f>
        <v>39.500139673945831</v>
      </c>
      <c r="Q38" s="36">
        <f>M38*100/I38</f>
        <v>75.12932661277118</v>
      </c>
      <c r="R38" s="39">
        <f>M38*100/J38</f>
        <v>73.571041186534714</v>
      </c>
    </row>
    <row r="39" spans="1:18" ht="22.5" x14ac:dyDescent="0.25">
      <c r="A39" s="27" t="s">
        <v>127</v>
      </c>
      <c r="B39" s="10" t="s">
        <v>6</v>
      </c>
      <c r="C39" s="10" t="s">
        <v>6</v>
      </c>
      <c r="D39" s="10" t="s">
        <v>6</v>
      </c>
      <c r="E39" s="12"/>
      <c r="F39" s="12"/>
      <c r="G39" s="21" t="s">
        <v>44</v>
      </c>
      <c r="H39" s="37">
        <v>9350.348</v>
      </c>
      <c r="I39" s="37">
        <v>4916.0569999999998</v>
      </c>
      <c r="J39" s="37">
        <v>5020.1824800000004</v>
      </c>
      <c r="K39" s="37">
        <v>0</v>
      </c>
      <c r="L39" s="37">
        <v>0</v>
      </c>
      <c r="M39" s="37">
        <v>3693.4005200000001</v>
      </c>
      <c r="N39" s="37">
        <v>0</v>
      </c>
      <c r="O39" s="37">
        <v>0</v>
      </c>
      <c r="P39" s="62">
        <f>M39*100/H39</f>
        <v>39.500139673945831</v>
      </c>
      <c r="Q39" s="37">
        <f>M39*100/I39</f>
        <v>75.12932661277118</v>
      </c>
      <c r="R39" s="40">
        <f>M39*100/J39</f>
        <v>73.571041186534714</v>
      </c>
    </row>
    <row r="40" spans="1:18" x14ac:dyDescent="0.25">
      <c r="A40" s="29"/>
      <c r="B40" s="13"/>
      <c r="C40" s="13"/>
      <c r="D40" s="13"/>
      <c r="E40" s="13"/>
      <c r="F40" s="13"/>
      <c r="G40" s="22" t="s">
        <v>45</v>
      </c>
      <c r="H40" s="38">
        <f>H12 - H17 - H31 - H36</f>
        <v>231024.07992000034</v>
      </c>
      <c r="I40" s="38">
        <f>I12 - I17 - I31 - I36</f>
        <v>-1720719.5456200005</v>
      </c>
      <c r="J40" s="38">
        <f>J12 - J17 - J31 - J36</f>
        <v>2121860.9664400001</v>
      </c>
      <c r="K40" s="38">
        <v>-950500</v>
      </c>
      <c r="L40" s="38">
        <v>-873961.69999999623</v>
      </c>
      <c r="M40" s="38">
        <v>-362199.39844000246</v>
      </c>
      <c r="N40" s="38"/>
      <c r="O40" s="38"/>
      <c r="P40" s="63"/>
      <c r="Q40" s="38"/>
      <c r="R40" s="41"/>
    </row>
    <row r="41" spans="1:18" s="42" customFormat="1" ht="24" x14ac:dyDescent="0.25">
      <c r="A41" s="29"/>
      <c r="B41" s="13"/>
      <c r="C41" s="13"/>
      <c r="D41" s="13"/>
      <c r="E41" s="13"/>
      <c r="F41" s="13"/>
      <c r="G41" s="50" t="s">
        <v>109</v>
      </c>
      <c r="H41" s="38"/>
      <c r="I41" s="38"/>
      <c r="J41" s="38"/>
      <c r="K41" s="38">
        <v>0</v>
      </c>
      <c r="L41" s="38">
        <v>0</v>
      </c>
      <c r="M41" s="38">
        <v>0</v>
      </c>
      <c r="N41" s="38"/>
      <c r="O41" s="38"/>
      <c r="P41" s="63"/>
      <c r="Q41" s="38"/>
      <c r="R41" s="41"/>
    </row>
    <row r="42" spans="1:18" ht="36" x14ac:dyDescent="0.25">
      <c r="A42" s="29"/>
      <c r="B42" s="13"/>
      <c r="C42" s="13"/>
      <c r="D42" s="13"/>
      <c r="E42" s="13"/>
      <c r="F42" s="13"/>
      <c r="G42" s="50" t="s">
        <v>110</v>
      </c>
      <c r="H42" s="38">
        <f>H43 + H47 - H45</f>
        <v>-231024.07992000034</v>
      </c>
      <c r="I42" s="38">
        <f>I43 + I47 - I45</f>
        <v>1720719.5456200005</v>
      </c>
      <c r="J42" s="38">
        <f>J43 + J47 - J45</f>
        <v>-2121860.9664400001</v>
      </c>
      <c r="K42" s="38">
        <v>950500</v>
      </c>
      <c r="L42" s="38">
        <v>873961.69999999623</v>
      </c>
      <c r="M42" s="38">
        <v>362199.39844000246</v>
      </c>
      <c r="N42" s="38"/>
      <c r="O42" s="38"/>
      <c r="P42" s="63"/>
      <c r="Q42" s="38"/>
      <c r="R42" s="41"/>
    </row>
    <row r="43" spans="1:18" x14ac:dyDescent="0.25">
      <c r="A43" s="28"/>
      <c r="B43" s="11"/>
      <c r="C43" s="11"/>
      <c r="D43" s="11"/>
      <c r="E43" s="11"/>
      <c r="F43" s="11"/>
      <c r="G43" s="51" t="s">
        <v>111</v>
      </c>
      <c r="H43" s="36">
        <v>0</v>
      </c>
      <c r="I43" s="36">
        <v>99954</v>
      </c>
      <c r="J43" s="36">
        <v>34103</v>
      </c>
      <c r="K43" s="36">
        <v>481660</v>
      </c>
      <c r="L43" s="36">
        <v>429760</v>
      </c>
      <c r="M43" s="36">
        <v>429760</v>
      </c>
      <c r="N43" s="36">
        <v>100</v>
      </c>
      <c r="O43" s="36">
        <v>89.22476435660009</v>
      </c>
      <c r="P43" s="61">
        <v>0</v>
      </c>
      <c r="Q43" s="36">
        <v>0</v>
      </c>
      <c r="R43" s="39">
        <v>0</v>
      </c>
    </row>
    <row r="44" spans="1:18" ht="22.5" x14ac:dyDescent="0.25">
      <c r="A44" s="27" t="s">
        <v>125</v>
      </c>
      <c r="B44" s="10" t="s">
        <v>6</v>
      </c>
      <c r="C44" s="10" t="s">
        <v>6</v>
      </c>
      <c r="D44" s="10" t="s">
        <v>6</v>
      </c>
      <c r="E44" s="12"/>
      <c r="F44" s="12"/>
      <c r="G44" s="52" t="s">
        <v>112</v>
      </c>
      <c r="H44" s="37">
        <v>0</v>
      </c>
      <c r="I44" s="37">
        <v>99954</v>
      </c>
      <c r="J44" s="37">
        <v>34103</v>
      </c>
      <c r="K44" s="37">
        <v>481660</v>
      </c>
      <c r="L44" s="37">
        <v>429760</v>
      </c>
      <c r="M44" s="37">
        <v>429760</v>
      </c>
      <c r="N44" s="37">
        <v>100</v>
      </c>
      <c r="O44" s="37">
        <v>89.22476435660009</v>
      </c>
      <c r="P44" s="62">
        <v>0</v>
      </c>
      <c r="Q44" s="37">
        <v>0</v>
      </c>
      <c r="R44" s="40">
        <v>0</v>
      </c>
    </row>
    <row r="45" spans="1:18" x14ac:dyDescent="0.25">
      <c r="A45" s="28"/>
      <c r="B45" s="11"/>
      <c r="C45" s="11"/>
      <c r="D45" s="11"/>
      <c r="E45" s="11"/>
      <c r="F45" s="11"/>
      <c r="G45" s="51" t="s">
        <v>113</v>
      </c>
      <c r="H45" s="36">
        <v>112509.2</v>
      </c>
      <c r="I45" s="36">
        <v>12104</v>
      </c>
      <c r="J45" s="36">
        <v>15058</v>
      </c>
      <c r="K45" s="36">
        <v>25461</v>
      </c>
      <c r="L45" s="36">
        <v>16631</v>
      </c>
      <c r="M45" s="36">
        <v>16631</v>
      </c>
      <c r="N45" s="36">
        <v>100</v>
      </c>
      <c r="O45" s="36">
        <v>65.319508267546439</v>
      </c>
      <c r="P45" s="61">
        <f>L44*100/H45</f>
        <v>381.97765160537983</v>
      </c>
      <c r="Q45" s="36">
        <f>M44*100/I45</f>
        <v>3550.5617977528091</v>
      </c>
      <c r="R45" s="39">
        <f>M44*100/J45</f>
        <v>2854.0310798246778</v>
      </c>
    </row>
    <row r="46" spans="1:18" x14ac:dyDescent="0.25">
      <c r="A46" s="27" t="s">
        <v>47</v>
      </c>
      <c r="B46" s="10" t="s">
        <v>6</v>
      </c>
      <c r="C46" s="10" t="s">
        <v>6</v>
      </c>
      <c r="D46" s="10" t="s">
        <v>6</v>
      </c>
      <c r="E46" s="10" t="s">
        <v>6</v>
      </c>
      <c r="F46" s="10" t="s">
        <v>6</v>
      </c>
      <c r="G46" s="53" t="s">
        <v>46</v>
      </c>
      <c r="H46" s="36">
        <v>112509.2</v>
      </c>
      <c r="I46" s="36">
        <v>12104</v>
      </c>
      <c r="J46" s="36">
        <v>15058</v>
      </c>
      <c r="K46" s="36">
        <v>25461</v>
      </c>
      <c r="L46" s="36">
        <v>16631</v>
      </c>
      <c r="M46" s="36">
        <v>16631</v>
      </c>
      <c r="N46" s="36">
        <v>100</v>
      </c>
      <c r="O46" s="36">
        <v>65.319508267546439</v>
      </c>
      <c r="P46" s="61">
        <f>L45*100/H46</f>
        <v>14.781902279991325</v>
      </c>
      <c r="Q46" s="36">
        <f>M45*100/I46</f>
        <v>137.40085922009254</v>
      </c>
      <c r="R46" s="39">
        <f>M45*100/J46</f>
        <v>110.44627440563156</v>
      </c>
    </row>
    <row r="47" spans="1:18" ht="24" x14ac:dyDescent="0.25">
      <c r="A47" s="28"/>
      <c r="B47" s="11"/>
      <c r="C47" s="11"/>
      <c r="D47" s="11"/>
      <c r="E47" s="11"/>
      <c r="F47" s="11"/>
      <c r="G47" s="50" t="s">
        <v>114</v>
      </c>
      <c r="H47" s="43">
        <f>H45 - H40 - H43</f>
        <v>-118514.87992000034</v>
      </c>
      <c r="I47" s="43">
        <f>I45 - I40 - I43</f>
        <v>1632869.5456200005</v>
      </c>
      <c r="J47" s="43">
        <f>J45 - J40 - J43</f>
        <v>-2140905.9664400001</v>
      </c>
      <c r="K47" s="43">
        <v>494301</v>
      </c>
      <c r="L47" s="43">
        <v>460832.69999999623</v>
      </c>
      <c r="M47" s="43">
        <v>-50929.601559997536</v>
      </c>
      <c r="N47" s="57"/>
      <c r="O47" s="57"/>
      <c r="P47" s="19"/>
      <c r="Q47" s="19"/>
      <c r="R47" s="34"/>
    </row>
    <row r="48" spans="1:18" ht="24" x14ac:dyDescent="0.25">
      <c r="A48" s="28"/>
      <c r="B48" s="11"/>
      <c r="C48" s="11"/>
      <c r="D48" s="11"/>
      <c r="E48" s="11"/>
      <c r="F48" s="11"/>
      <c r="G48" s="50" t="s">
        <v>48</v>
      </c>
      <c r="H48" s="43"/>
      <c r="I48" s="43"/>
      <c r="J48" s="43"/>
      <c r="K48" s="43"/>
      <c r="L48" s="43"/>
      <c r="M48" s="43"/>
      <c r="N48" s="56"/>
      <c r="O48" s="56"/>
      <c r="P48" s="17"/>
      <c r="Q48" s="17"/>
      <c r="R48" s="33"/>
    </row>
    <row r="49" spans="1:18" ht="24" x14ac:dyDescent="0.25">
      <c r="A49" s="30"/>
      <c r="B49" s="12"/>
      <c r="C49" s="12"/>
      <c r="D49" s="12"/>
      <c r="E49" s="12"/>
      <c r="F49" s="12"/>
      <c r="G49" s="50" t="s">
        <v>49</v>
      </c>
      <c r="H49" s="44">
        <v>292393.85346999997</v>
      </c>
      <c r="I49" s="44">
        <v>2875502.6076099998</v>
      </c>
      <c r="J49" s="44">
        <v>210682.83942999999</v>
      </c>
      <c r="K49" s="44"/>
      <c r="L49" s="44"/>
      <c r="M49" s="44">
        <v>494301.08026000002</v>
      </c>
      <c r="N49" s="56"/>
      <c r="O49" s="56"/>
      <c r="P49" s="17"/>
      <c r="Q49" s="17"/>
      <c r="R49" s="33"/>
    </row>
    <row r="50" spans="1:18" ht="24.75" thickBot="1" x14ac:dyDescent="0.3">
      <c r="A50" s="31"/>
      <c r="B50" s="14"/>
      <c r="C50" s="14"/>
      <c r="D50" s="14"/>
      <c r="E50" s="14"/>
      <c r="F50" s="14"/>
      <c r="G50" s="58" t="s">
        <v>50</v>
      </c>
      <c r="H50" s="59">
        <f>H49 - H47 + 0</f>
        <v>410908.7333900003</v>
      </c>
      <c r="I50" s="59">
        <f>I49 - I47 + 0</f>
        <v>1242633.0619899994</v>
      </c>
      <c r="J50" s="59">
        <f>J49 - J47 + 0</f>
        <v>2351588.8058700003</v>
      </c>
      <c r="K50" s="59"/>
      <c r="L50" s="59"/>
      <c r="M50" s="59">
        <v>545230.6818199975</v>
      </c>
      <c r="N50" s="60"/>
      <c r="O50" s="60"/>
      <c r="P50" s="20"/>
      <c r="Q50" s="20"/>
      <c r="R50" s="35"/>
    </row>
    <row r="51" spans="1:18" x14ac:dyDescent="0.25">
      <c r="A51" s="15"/>
      <c r="B51" s="15"/>
      <c r="C51" s="15"/>
      <c r="D51" s="15"/>
      <c r="E51" s="15"/>
      <c r="F51" s="15"/>
      <c r="G51" s="16"/>
      <c r="H51" s="54"/>
      <c r="I51" s="23"/>
      <c r="J51" s="16"/>
      <c r="P51" s="18"/>
    </row>
    <row r="52" spans="1:18" x14ac:dyDescent="0.25">
      <c r="A52" s="15"/>
      <c r="B52" s="15"/>
      <c r="C52" s="15"/>
      <c r="D52" s="15"/>
      <c r="E52" s="15"/>
      <c r="F52" s="15"/>
      <c r="G52" s="16"/>
      <c r="H52" s="23"/>
      <c r="I52" s="23"/>
      <c r="J52" s="16"/>
      <c r="K52" s="18"/>
      <c r="L52" s="18"/>
      <c r="M52" s="18"/>
      <c r="N52" s="18"/>
      <c r="O52" s="18"/>
      <c r="P52" s="18"/>
    </row>
    <row r="53" spans="1:18" x14ac:dyDescent="0.25">
      <c r="G53" s="83" t="s">
        <v>102</v>
      </c>
      <c r="H53" s="83"/>
      <c r="I53" s="83"/>
      <c r="J53" s="83"/>
    </row>
  </sheetData>
  <mergeCells count="17">
    <mergeCell ref="G53:J53"/>
    <mergeCell ref="K8:O8"/>
    <mergeCell ref="A11:F11"/>
    <mergeCell ref="G8:G10"/>
    <mergeCell ref="A2:R4"/>
    <mergeCell ref="P8:P10"/>
    <mergeCell ref="Q8:Q10"/>
    <mergeCell ref="R8:R10"/>
    <mergeCell ref="K9:K10"/>
    <mergeCell ref="L9:L10"/>
    <mergeCell ref="M9:M10"/>
    <mergeCell ref="N9:N10"/>
    <mergeCell ref="O9:O10"/>
    <mergeCell ref="A8:F10"/>
    <mergeCell ref="H8:H10"/>
    <mergeCell ref="I8:I10"/>
    <mergeCell ref="J8:J10"/>
  </mergeCells>
  <pageMargins left="0.19685039370078741" right="0.19685039370078741" top="0.39370078740157483" bottom="0.39370078740157483" header="0.31496062992125984" footer="0.31496062992125984"/>
  <pageSetup paperSize="9" scale="87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2</vt:i4>
      </vt:variant>
    </vt:vector>
  </HeadingPairs>
  <TitlesOfParts>
    <vt:vector size="4" baseType="lpstr">
      <vt:lpstr>мем</vt:lpstr>
      <vt:lpstr>рус</vt:lpstr>
      <vt:lpstr>мем!Заголовки_для_печати</vt:lpstr>
      <vt:lpstr>рус!Заголовки_для_печати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Пользователь</cp:lastModifiedBy>
  <cp:lastPrinted>2025-11-12T11:26:05Z</cp:lastPrinted>
  <dcterms:created xsi:type="dcterms:W3CDTF">2024-02-12T06:04:30Z</dcterms:created>
  <dcterms:modified xsi:type="dcterms:W3CDTF">2026-10-21T09:02:40Z</dcterms:modified>
</cp:coreProperties>
</file>