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каз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0" i="1"/>
  <c r="L30"/>
  <c r="K30"/>
  <c r="J30"/>
  <c r="I30"/>
  <c r="H30"/>
  <c r="M28"/>
  <c r="L28"/>
  <c r="K28"/>
  <c r="J28"/>
  <c r="I28"/>
  <c r="H28"/>
  <c r="M23"/>
  <c r="L23"/>
  <c r="K23"/>
  <c r="J23"/>
  <c r="I23"/>
  <c r="H23"/>
  <c r="N31" l="1"/>
  <c r="N29"/>
  <c r="N27"/>
  <c r="N26"/>
  <c r="N25"/>
  <c r="N24"/>
  <c r="N22"/>
  <c r="N21"/>
  <c r="N20"/>
  <c r="N19"/>
  <c r="N18"/>
  <c r="N17"/>
  <c r="N16"/>
  <c r="N15"/>
  <c r="N14"/>
  <c r="N13"/>
  <c r="N12"/>
  <c r="N11"/>
  <c r="N10"/>
  <c r="N9"/>
  <c r="N8"/>
  <c r="K7" l="1"/>
  <c r="M7" l="1"/>
  <c r="L7"/>
  <c r="J7" l="1"/>
  <c r="I7"/>
  <c r="H7"/>
  <c r="J6" l="1"/>
  <c r="H6"/>
  <c r="K6"/>
  <c r="I6"/>
  <c r="M6"/>
  <c r="L6"/>
  <c r="N6" l="1"/>
  <c r="N7"/>
  <c r="N30" l="1"/>
  <c r="N28"/>
  <c r="N23"/>
</calcChain>
</file>

<file path=xl/sharedStrings.xml><?xml version="1.0" encoding="utf-8"?>
<sst xmlns="http://schemas.openxmlformats.org/spreadsheetml/2006/main" count="58" uniqueCount="48">
  <si>
    <t xml:space="preserve">Бюджеттік бағдарламаның кодтары </t>
  </si>
  <si>
    <t xml:space="preserve">Атауы </t>
  </si>
  <si>
    <t>Жылдық жоспар</t>
  </si>
  <si>
    <t>%</t>
  </si>
  <si>
    <t>01</t>
  </si>
  <si>
    <t>02</t>
  </si>
  <si>
    <t>03</t>
  </si>
  <si>
    <t>04</t>
  </si>
  <si>
    <t>Бiлiм беру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</si>
  <si>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</si>
  <si>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</si>
  <si>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</si>
  <si>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</si>
  <si>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</si>
  <si>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</si>
  <si>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</si>
  <si>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</si>
  <si>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</si>
  <si>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10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</si>
  <si>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</si>
  <si>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11</t>
  </si>
  <si>
    <t>Өнеркәсіп, сәулет, қала құрылысы және құрылыс қызметі</t>
  </si>
  <si>
    <t>12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</si>
  <si>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</si>
  <si>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</si>
  <si>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</si>
  <si>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</si>
  <si>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</si>
  <si>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</si>
  <si>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</si>
  <si>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БЮДЖЕТТІК КРЕДИТТЕР</t>
  </si>
  <si>
    <t>Тұрғын үй-коммуналдық шаруашылық</t>
  </si>
  <si>
    <t>ҚАРЖЫЛЫҚ АКТИВТЕРДІ САТЫП АЛУ</t>
  </si>
  <si>
    <t>ҚАРЫЗДАРДЫ ӨТЕУ</t>
  </si>
  <si>
    <t>16</t>
  </si>
  <si>
    <t>Қарыздарды өтеу</t>
  </si>
  <si>
    <t>Қорғаныс</t>
  </si>
  <si>
    <t>Қоғамдық тәртіп, қауіпсіздік, құқықтық, сот, қылмыстық-атқару қызметі</t>
  </si>
  <si>
    <t>Жалпы сипаттағы мемлекеттiк қызметтер</t>
  </si>
  <si>
    <t>Барлық шығыстар</t>
  </si>
  <si>
    <t xml:space="preserve"> ШЫҒЫНДАР</t>
  </si>
  <si>
    <t>01.10.2023 жылға орындалысы</t>
  </si>
  <si>
    <t>01.10.2024 жылға орындалысы</t>
  </si>
  <si>
    <t>01.10.2025 жылға орындалысы</t>
  </si>
  <si>
    <t xml:space="preserve">2026 жылға облыс бюджетінің атқарылуы туралы есеп  </t>
  </si>
  <si>
    <t>2026 жыл</t>
  </si>
  <si>
    <t>01.10.2026 жылға жоспар</t>
  </si>
  <si>
    <t>01.10.2026 жылға орындалысы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</si>
</sst>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0" borderId="0" xfId="0" applyNumberFormat="1" applyFont="1" applyAlignment="1"/>
    <xf numFmtId="49" fontId="3" fillId="0" borderId="0" xfId="0" applyNumberFormat="1" applyFont="1" applyAlignment="1">
      <alignment horizontal="centerContinuous" wrapText="1"/>
    </xf>
    <xf numFmtId="0" fontId="4" fillId="0" borderId="0" xfId="0" applyFont="1" applyAlignment="1">
      <alignment horizontal="center"/>
    </xf>
    <xf numFmtId="49" fontId="6" fillId="0" borderId="5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vertical="center"/>
    </xf>
    <xf numFmtId="164" fontId="2" fillId="2" borderId="5" xfId="0" applyNumberFormat="1" applyFont="1" applyFill="1" applyBorder="1" applyAlignment="1">
      <alignment vertical="center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5" fillId="2" borderId="5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vertical="center"/>
    </xf>
    <xf numFmtId="164" fontId="7" fillId="2" borderId="5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view="pageBreakPreview" zoomScale="140" zoomScaleNormal="120" zoomScaleSheetLayoutView="140" workbookViewId="0">
      <pane ySplit="5" topLeftCell="A20" activePane="bottomLeft" state="frozen"/>
      <selection pane="bottomLeft" activeCell="K31" sqref="K31:M31"/>
    </sheetView>
  </sheetViews>
  <sheetFormatPr defaultRowHeight="15"/>
  <cols>
    <col min="1" max="1" width="3.140625" customWidth="1"/>
    <col min="2" max="2" width="3.28515625" customWidth="1"/>
    <col min="3" max="5" width="3" customWidth="1"/>
    <col min="6" max="6" width="3.28515625" customWidth="1"/>
    <col min="7" max="7" width="39.7109375" customWidth="1"/>
    <col min="8" max="10" width="12.85546875" customWidth="1"/>
    <col min="11" max="13" width="13" style="16" customWidth="1"/>
    <col min="14" max="14" width="7.5703125" style="16" customWidth="1"/>
  </cols>
  <sheetData>
    <row r="1" spans="1:14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>
      <c r="A2" s="29" t="s">
        <v>44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.75">
      <c r="A3" s="1"/>
      <c r="B3" s="2"/>
      <c r="C3" s="2"/>
      <c r="D3" s="2"/>
      <c r="E3" s="2"/>
      <c r="F3" s="2"/>
      <c r="G3" s="3"/>
      <c r="H3" s="3"/>
      <c r="I3" s="3"/>
      <c r="J3" s="3"/>
      <c r="K3" s="12"/>
      <c r="L3" s="17"/>
      <c r="M3" s="18"/>
      <c r="N3" s="18"/>
    </row>
    <row r="4" spans="1:14">
      <c r="A4" s="30" t="s">
        <v>0</v>
      </c>
      <c r="B4" s="31"/>
      <c r="C4" s="31"/>
      <c r="D4" s="31"/>
      <c r="E4" s="31"/>
      <c r="F4" s="32"/>
      <c r="G4" s="36" t="s">
        <v>1</v>
      </c>
      <c r="H4" s="38" t="s">
        <v>41</v>
      </c>
      <c r="I4" s="40" t="s">
        <v>42</v>
      </c>
      <c r="J4" s="40" t="s">
        <v>43</v>
      </c>
      <c r="K4" s="41" t="s">
        <v>45</v>
      </c>
      <c r="L4" s="41"/>
      <c r="M4" s="41"/>
      <c r="N4" s="41"/>
    </row>
    <row r="5" spans="1:14" ht="33.75">
      <c r="A5" s="33"/>
      <c r="B5" s="34"/>
      <c r="C5" s="34"/>
      <c r="D5" s="34"/>
      <c r="E5" s="34"/>
      <c r="F5" s="35"/>
      <c r="G5" s="37"/>
      <c r="H5" s="39"/>
      <c r="I5" s="40"/>
      <c r="J5" s="40"/>
      <c r="K5" s="13" t="s">
        <v>2</v>
      </c>
      <c r="L5" s="13" t="s">
        <v>46</v>
      </c>
      <c r="M5" s="13" t="s">
        <v>47</v>
      </c>
      <c r="N5" s="13" t="s">
        <v>3</v>
      </c>
    </row>
    <row r="6" spans="1:14">
      <c r="A6" s="28"/>
      <c r="B6" s="22"/>
      <c r="C6" s="22"/>
      <c r="D6" s="22"/>
      <c r="E6" s="22"/>
      <c r="F6" s="23"/>
      <c r="G6" s="26" t="s">
        <v>39</v>
      </c>
      <c r="H6" s="25">
        <f>H7+H23+H28+H30</f>
        <v>432173156.61180001</v>
      </c>
      <c r="I6" s="25">
        <f t="shared" ref="I6:M6" si="0">I7+I23+I28+I30</f>
        <v>617721334.28244007</v>
      </c>
      <c r="J6" s="25">
        <f>J7+J23+J28+J30</f>
        <v>649468669.9000001</v>
      </c>
      <c r="K6" s="25">
        <f>K7+K23+K28+K30</f>
        <v>1163823267.3</v>
      </c>
      <c r="L6" s="25">
        <f t="shared" si="0"/>
        <v>628519392.89999998</v>
      </c>
      <c r="M6" s="25">
        <f t="shared" si="0"/>
        <v>583654786.60000002</v>
      </c>
      <c r="N6" s="14">
        <f>IF(L6=0,0,M6/L6*100)</f>
        <v>92.861858073623821</v>
      </c>
    </row>
    <row r="7" spans="1:14" ht="17.25" customHeight="1">
      <c r="A7" s="4"/>
      <c r="B7" s="4"/>
      <c r="C7" s="4"/>
      <c r="D7" s="4"/>
      <c r="E7" s="4"/>
      <c r="F7" s="4"/>
      <c r="G7" s="27" t="s">
        <v>40</v>
      </c>
      <c r="H7" s="14">
        <f t="shared" ref="H7:M7" si="1">H8+H9+H10+H11+H12+H13+H14+H15+H16+H17+H18+H19+H20+H21+H22</f>
        <v>417534154.95040005</v>
      </c>
      <c r="I7" s="14">
        <f t="shared" si="1"/>
        <v>600204831.67244005</v>
      </c>
      <c r="J7" s="14">
        <f t="shared" si="1"/>
        <v>632939986.70000005</v>
      </c>
      <c r="K7" s="14">
        <f>K8+K9+K10+K11+K12+K13+K14+K15+K16+K17+K18+K19+K20+K21+K22</f>
        <v>1132631198.3</v>
      </c>
      <c r="L7" s="14">
        <f t="shared" si="1"/>
        <v>611765491.89999998</v>
      </c>
      <c r="M7" s="14">
        <f t="shared" si="1"/>
        <v>568907949.29999995</v>
      </c>
      <c r="N7" s="14">
        <f>IF(L7=0,0,M7/L7*100)</f>
        <v>92.994449152910775</v>
      </c>
    </row>
    <row r="8" spans="1:14" ht="18" customHeight="1">
      <c r="A8" s="6" t="s">
        <v>4</v>
      </c>
      <c r="B8" s="6"/>
      <c r="C8" s="6"/>
      <c r="D8" s="6"/>
      <c r="E8" s="6"/>
      <c r="F8" s="6"/>
      <c r="G8" s="20" t="s">
        <v>38</v>
      </c>
      <c r="H8" s="15">
        <v>11273545.611</v>
      </c>
      <c r="I8" s="8">
        <v>19999067.143369995</v>
      </c>
      <c r="J8" s="8">
        <v>19976725.600000001</v>
      </c>
      <c r="K8" s="8">
        <v>26338599.300000001</v>
      </c>
      <c r="L8" s="8">
        <v>18577707.899999999</v>
      </c>
      <c r="M8" s="8">
        <v>17424007.600000001</v>
      </c>
      <c r="N8" s="15">
        <f>IF(L8=0,0,M8/L8*100)</f>
        <v>93.78986737109804</v>
      </c>
    </row>
    <row r="9" spans="1:14" ht="18" customHeight="1">
      <c r="A9" s="6" t="s">
        <v>5</v>
      </c>
      <c r="B9" s="6"/>
      <c r="C9" s="6"/>
      <c r="D9" s="6"/>
      <c r="E9" s="6"/>
      <c r="F9" s="6"/>
      <c r="G9" s="20" t="s">
        <v>36</v>
      </c>
      <c r="H9" s="15">
        <v>1705549.8248999999</v>
      </c>
      <c r="I9" s="8">
        <v>46931131.15078</v>
      </c>
      <c r="J9" s="8">
        <v>24517347.100000001</v>
      </c>
      <c r="K9" s="8">
        <v>14704486</v>
      </c>
      <c r="L9" s="8">
        <v>9646961.6999999993</v>
      </c>
      <c r="M9" s="8">
        <v>6084317.2000000002</v>
      </c>
      <c r="N9" s="15">
        <f t="shared" ref="N9:N22" si="2">IF(L9=0,0,M9/L9*100)</f>
        <v>63.069776673830901</v>
      </c>
    </row>
    <row r="10" spans="1:14" ht="24.75" customHeight="1">
      <c r="A10" s="6" t="s">
        <v>6</v>
      </c>
      <c r="B10" s="6"/>
      <c r="C10" s="6"/>
      <c r="D10" s="6"/>
      <c r="E10" s="6"/>
      <c r="F10" s="6"/>
      <c r="G10" s="20" t="s">
        <v>37</v>
      </c>
      <c r="H10" s="15">
        <v>8370404.4071000004</v>
      </c>
      <c r="I10" s="8">
        <v>10479181.175120005</v>
      </c>
      <c r="J10" s="8">
        <v>11207501.6</v>
      </c>
      <c r="K10" s="8">
        <v>28601212</v>
      </c>
      <c r="L10" s="8">
        <v>15608282</v>
      </c>
      <c r="M10" s="8">
        <v>15331663.5</v>
      </c>
      <c r="N10" s="15">
        <f t="shared" si="2"/>
        <v>98.227745372616923</v>
      </c>
    </row>
    <row r="11" spans="1:14" ht="15.75" customHeight="1">
      <c r="A11" s="6" t="s">
        <v>7</v>
      </c>
      <c r="B11" s="6"/>
      <c r="C11" s="6"/>
      <c r="D11" s="6"/>
      <c r="E11" s="6"/>
      <c r="F11" s="6"/>
      <c r="G11" s="20" t="s">
        <v>8</v>
      </c>
      <c r="H11" s="15">
        <v>131556196.3038</v>
      </c>
      <c r="I11" s="8">
        <v>158473808.8377901</v>
      </c>
      <c r="J11" s="8">
        <v>168684329.80000001</v>
      </c>
      <c r="K11" s="8">
        <v>291821319.89999998</v>
      </c>
      <c r="L11" s="8">
        <v>185593865.5</v>
      </c>
      <c r="M11" s="8">
        <v>179603735</v>
      </c>
      <c r="N11" s="15">
        <f t="shared" si="2"/>
        <v>96.772452320090281</v>
      </c>
    </row>
    <row r="12" spans="1:14" ht="15.75" customHeight="1">
      <c r="A12" s="6" t="s">
        <v>9</v>
      </c>
      <c r="B12" s="6"/>
      <c r="C12" s="6"/>
      <c r="D12" s="6"/>
      <c r="E12" s="6"/>
      <c r="F12" s="6"/>
      <c r="G12" s="20" t="s">
        <v>10</v>
      </c>
      <c r="H12" s="15">
        <v>6725629.6415999997</v>
      </c>
      <c r="I12" s="8">
        <v>9707461.8681799993</v>
      </c>
      <c r="J12" s="8">
        <v>9247252.3000000007</v>
      </c>
      <c r="K12" s="8">
        <v>40786292.799999997</v>
      </c>
      <c r="L12" s="8">
        <v>21444296.600000001</v>
      </c>
      <c r="M12" s="8">
        <v>17953611.100000001</v>
      </c>
      <c r="N12" s="15">
        <f t="shared" si="2"/>
        <v>83.722079744037856</v>
      </c>
    </row>
    <row r="13" spans="1:14" ht="19.5" customHeight="1">
      <c r="A13" s="6" t="s">
        <v>11</v>
      </c>
      <c r="B13" s="6"/>
      <c r="C13" s="6"/>
      <c r="D13" s="6"/>
      <c r="E13" s="6"/>
      <c r="F13" s="6"/>
      <c r="G13" s="20" t="s">
        <v>12</v>
      </c>
      <c r="H13" s="15">
        <v>12797858.953500001</v>
      </c>
      <c r="I13" s="8">
        <v>19396658.237330005</v>
      </c>
      <c r="J13" s="8">
        <v>22589187.899999999</v>
      </c>
      <c r="K13" s="8">
        <v>30598046</v>
      </c>
      <c r="L13" s="8">
        <v>19267008.800000001</v>
      </c>
      <c r="M13" s="8">
        <v>19167405.399999999</v>
      </c>
      <c r="N13" s="15">
        <f t="shared" si="2"/>
        <v>99.48303651576677</v>
      </c>
    </row>
    <row r="14" spans="1:14" ht="16.5" customHeight="1">
      <c r="A14" s="6" t="s">
        <v>13</v>
      </c>
      <c r="B14" s="6"/>
      <c r="C14" s="6"/>
      <c r="D14" s="6"/>
      <c r="E14" s="6"/>
      <c r="F14" s="6"/>
      <c r="G14" s="20" t="s">
        <v>31</v>
      </c>
      <c r="H14" s="15">
        <v>38365427.910800003</v>
      </c>
      <c r="I14" s="8">
        <v>86926441.951439962</v>
      </c>
      <c r="J14" s="8">
        <v>85109976.099999994</v>
      </c>
      <c r="K14" s="8">
        <v>137575303.80000001</v>
      </c>
      <c r="L14" s="8">
        <v>90165746.900000006</v>
      </c>
      <c r="M14" s="8">
        <v>80990544.799999997</v>
      </c>
      <c r="N14" s="15">
        <f t="shared" si="2"/>
        <v>89.824071318151525</v>
      </c>
    </row>
    <row r="15" spans="1:14" ht="17.25" customHeight="1">
      <c r="A15" s="6" t="s">
        <v>14</v>
      </c>
      <c r="B15" s="6"/>
      <c r="C15" s="6"/>
      <c r="D15" s="6"/>
      <c r="E15" s="6"/>
      <c r="F15" s="6"/>
      <c r="G15" s="20" t="s">
        <v>15</v>
      </c>
      <c r="H15" s="15">
        <v>21170735.779899999</v>
      </c>
      <c r="I15" s="8">
        <v>27949142.558019988</v>
      </c>
      <c r="J15" s="8">
        <v>38419184.399999999</v>
      </c>
      <c r="K15" s="8">
        <v>74889631</v>
      </c>
      <c r="L15" s="8">
        <v>52387986.799999997</v>
      </c>
      <c r="M15" s="8">
        <v>50294398.399999999</v>
      </c>
      <c r="N15" s="15">
        <f t="shared" si="2"/>
        <v>96.003686096981298</v>
      </c>
    </row>
    <row r="16" spans="1:14" ht="24.75" customHeight="1">
      <c r="A16" s="6" t="s">
        <v>16</v>
      </c>
      <c r="B16" s="6"/>
      <c r="C16" s="6"/>
      <c r="D16" s="6"/>
      <c r="E16" s="6"/>
      <c r="F16" s="6"/>
      <c r="G16" s="20" t="s">
        <v>17</v>
      </c>
      <c r="H16" s="15">
        <v>2952360.3498999998</v>
      </c>
      <c r="I16" s="8">
        <v>8525290.4770800006</v>
      </c>
      <c r="J16" s="8">
        <v>12850535</v>
      </c>
      <c r="K16" s="8">
        <v>7462061</v>
      </c>
      <c r="L16" s="8">
        <v>4890425</v>
      </c>
      <c r="M16" s="8">
        <v>4499913.4000000004</v>
      </c>
      <c r="N16" s="15">
        <f t="shared" si="2"/>
        <v>92.014771722294086</v>
      </c>
    </row>
    <row r="17" spans="1:14" ht="37.5" customHeight="1">
      <c r="A17" s="6" t="s">
        <v>18</v>
      </c>
      <c r="B17" s="6"/>
      <c r="C17" s="6"/>
      <c r="D17" s="6"/>
      <c r="E17" s="6"/>
      <c r="F17" s="6"/>
      <c r="G17" s="7" t="s">
        <v>19</v>
      </c>
      <c r="H17" s="15">
        <v>8303389.4304</v>
      </c>
      <c r="I17" s="8">
        <v>9619827.02905</v>
      </c>
      <c r="J17" s="8">
        <v>9273079.6999999993</v>
      </c>
      <c r="K17" s="8">
        <v>20960349</v>
      </c>
      <c r="L17" s="8">
        <v>10524133.9</v>
      </c>
      <c r="M17" s="8">
        <v>8685243.4000000004</v>
      </c>
      <c r="N17" s="15">
        <f t="shared" si="2"/>
        <v>82.526918438390453</v>
      </c>
    </row>
    <row r="18" spans="1:14" ht="24" customHeight="1">
      <c r="A18" s="6" t="s">
        <v>20</v>
      </c>
      <c r="B18" s="6"/>
      <c r="C18" s="6"/>
      <c r="D18" s="6"/>
      <c r="E18" s="6"/>
      <c r="F18" s="6"/>
      <c r="G18" s="7" t="s">
        <v>21</v>
      </c>
      <c r="H18" s="8">
        <v>959780.40419999999</v>
      </c>
      <c r="I18" s="8">
        <v>3865744.2839800003</v>
      </c>
      <c r="J18" s="8">
        <v>1251688.8</v>
      </c>
      <c r="K18" s="8">
        <v>6650900.9000000004</v>
      </c>
      <c r="L18" s="8">
        <v>1821501.9</v>
      </c>
      <c r="M18" s="8">
        <v>1469476.1</v>
      </c>
      <c r="N18" s="15">
        <f t="shared" si="2"/>
        <v>80.673871380534948</v>
      </c>
    </row>
    <row r="19" spans="1:14" ht="15.75" customHeight="1">
      <c r="A19" s="6" t="s">
        <v>22</v>
      </c>
      <c r="B19" s="6"/>
      <c r="C19" s="6"/>
      <c r="D19" s="6"/>
      <c r="E19" s="6"/>
      <c r="F19" s="6"/>
      <c r="G19" s="7" t="s">
        <v>23</v>
      </c>
      <c r="H19" s="8">
        <v>38466104.8627</v>
      </c>
      <c r="I19" s="8">
        <v>46347721.579389997</v>
      </c>
      <c r="J19" s="8">
        <v>57311220.5</v>
      </c>
      <c r="K19" s="8">
        <v>108642143</v>
      </c>
      <c r="L19" s="8">
        <v>78049700.900000006</v>
      </c>
      <c r="M19" s="8">
        <v>65843480.600000001</v>
      </c>
      <c r="N19" s="15">
        <f t="shared" si="2"/>
        <v>84.36096466834762</v>
      </c>
    </row>
    <row r="20" spans="1:14" ht="11.25" customHeight="1">
      <c r="A20" s="6" t="s">
        <v>24</v>
      </c>
      <c r="B20" s="6"/>
      <c r="C20" s="6"/>
      <c r="D20" s="6"/>
      <c r="E20" s="6"/>
      <c r="F20" s="6"/>
      <c r="G20" s="7" t="s">
        <v>25</v>
      </c>
      <c r="H20" s="8">
        <v>18549268.882399999</v>
      </c>
      <c r="I20" s="8">
        <v>30809657.246369991</v>
      </c>
      <c r="J20" s="8">
        <v>41270586.899999999</v>
      </c>
      <c r="K20" s="8">
        <v>77492470.599999994</v>
      </c>
      <c r="L20" s="8">
        <v>39262063</v>
      </c>
      <c r="M20" s="8">
        <v>37041391.899999999</v>
      </c>
      <c r="N20" s="15">
        <f t="shared" si="2"/>
        <v>94.343977543920701</v>
      </c>
    </row>
    <row r="21" spans="1:14" ht="13.5" customHeight="1">
      <c r="A21" s="6" t="s">
        <v>26</v>
      </c>
      <c r="B21" s="6"/>
      <c r="C21" s="6"/>
      <c r="D21" s="6"/>
      <c r="E21" s="6"/>
      <c r="F21" s="6"/>
      <c r="G21" s="7" t="s">
        <v>27</v>
      </c>
      <c r="H21" s="8">
        <v>753612.94550000003</v>
      </c>
      <c r="I21" s="8">
        <v>532888.83453999995</v>
      </c>
      <c r="J21" s="8">
        <v>462655</v>
      </c>
      <c r="K21" s="8">
        <v>1505477</v>
      </c>
      <c r="L21" s="8">
        <v>488680</v>
      </c>
      <c r="M21" s="8">
        <v>481630.8</v>
      </c>
      <c r="N21" s="15">
        <f t="shared" si="2"/>
        <v>98.557501841695995</v>
      </c>
    </row>
    <row r="22" spans="1:14" ht="13.5" customHeight="1">
      <c r="A22" s="6" t="s">
        <v>28</v>
      </c>
      <c r="B22" s="6"/>
      <c r="C22" s="6"/>
      <c r="D22" s="6"/>
      <c r="E22" s="6"/>
      <c r="F22" s="6"/>
      <c r="G22" s="7" t="s">
        <v>29</v>
      </c>
      <c r="H22" s="8">
        <v>115584289.6427</v>
      </c>
      <c r="I22" s="8">
        <v>120640809.3</v>
      </c>
      <c r="J22" s="8">
        <v>130768716</v>
      </c>
      <c r="K22" s="8">
        <v>264602906</v>
      </c>
      <c r="L22" s="8">
        <v>64037131</v>
      </c>
      <c r="M22" s="8">
        <v>64037130.100000001</v>
      </c>
      <c r="N22" s="15">
        <f t="shared" si="2"/>
        <v>99.999998594565398</v>
      </c>
    </row>
    <row r="23" spans="1:14" ht="17.25" customHeight="1">
      <c r="A23" s="9"/>
      <c r="B23" s="9"/>
      <c r="C23" s="9"/>
      <c r="D23" s="9"/>
      <c r="E23" s="9"/>
      <c r="F23" s="9"/>
      <c r="G23" s="10" t="s">
        <v>30</v>
      </c>
      <c r="H23" s="5">
        <f>H24+H25+H26+H27</f>
        <v>5067829.6884000003</v>
      </c>
      <c r="I23" s="5">
        <f>I24+I26+I25+I27</f>
        <v>6796487.5</v>
      </c>
      <c r="J23" s="5">
        <f t="shared" ref="J23" si="3">J24+J25+J26+J27</f>
        <v>2200000</v>
      </c>
      <c r="K23" s="14">
        <f>K24+K25+K26+K27</f>
        <v>19479491</v>
      </c>
      <c r="L23" s="14">
        <f t="shared" ref="L23:M23" si="4">L24+L25+L26+L27</f>
        <v>5676784</v>
      </c>
      <c r="M23" s="14">
        <f t="shared" si="4"/>
        <v>3669721.7</v>
      </c>
      <c r="N23" s="14">
        <f t="shared" ref="N23:N31" si="5">IF(L23=0,0,M23/L23*100)</f>
        <v>64.644377873105611</v>
      </c>
    </row>
    <row r="24" spans="1:14" ht="15.75" customHeight="1">
      <c r="A24" s="9" t="s">
        <v>11</v>
      </c>
      <c r="B24" s="9"/>
      <c r="C24" s="9"/>
      <c r="D24" s="9"/>
      <c r="E24" s="9"/>
      <c r="F24" s="9"/>
      <c r="G24" s="7" t="s">
        <v>12</v>
      </c>
      <c r="H24" s="8">
        <v>932779.68839999998</v>
      </c>
      <c r="I24" s="8">
        <v>0</v>
      </c>
      <c r="J24" s="8"/>
      <c r="K24" s="8">
        <v>382500</v>
      </c>
      <c r="L24" s="8"/>
      <c r="M24" s="8"/>
      <c r="N24" s="15">
        <f>IF(L24=0,0,M24/L24*100)</f>
        <v>0</v>
      </c>
    </row>
    <row r="25" spans="1:14" s="16" customFormat="1" ht="18" customHeight="1">
      <c r="A25" s="19" t="s">
        <v>13</v>
      </c>
      <c r="B25" s="19"/>
      <c r="C25" s="19"/>
      <c r="D25" s="19"/>
      <c r="E25" s="19"/>
      <c r="F25" s="19"/>
      <c r="G25" s="20" t="s">
        <v>31</v>
      </c>
      <c r="H25" s="8">
        <v>1600000</v>
      </c>
      <c r="I25" s="8">
        <v>2168807.5</v>
      </c>
      <c r="J25" s="8"/>
      <c r="K25" s="8">
        <v>9750729</v>
      </c>
      <c r="L25" s="8">
        <v>3032281</v>
      </c>
      <c r="M25" s="8">
        <v>2025218.7</v>
      </c>
      <c r="N25" s="15">
        <f>IF(L25=0,0,M25/L25*100)</f>
        <v>66.78862216265577</v>
      </c>
    </row>
    <row r="26" spans="1:14" ht="38.25" customHeight="1">
      <c r="A26" s="9" t="s">
        <v>18</v>
      </c>
      <c r="B26" s="9"/>
      <c r="C26" s="9"/>
      <c r="D26" s="9"/>
      <c r="E26" s="9"/>
      <c r="F26" s="9"/>
      <c r="G26" s="7" t="s">
        <v>19</v>
      </c>
      <c r="H26" s="8">
        <v>1535050</v>
      </c>
      <c r="I26" s="8">
        <v>4147680</v>
      </c>
      <c r="J26" s="8">
        <v>200000</v>
      </c>
      <c r="K26" s="8">
        <v>7296262</v>
      </c>
      <c r="L26" s="8">
        <v>1644503</v>
      </c>
      <c r="M26" s="8">
        <v>644503</v>
      </c>
      <c r="N26" s="15">
        <f t="shared" ref="N26:N27" si="6">IF(L26=0,0,M26/L26*100)</f>
        <v>39.191354470013131</v>
      </c>
    </row>
    <row r="27" spans="1:14">
      <c r="A27" s="9" t="s">
        <v>24</v>
      </c>
      <c r="B27" s="9"/>
      <c r="C27" s="9"/>
      <c r="D27" s="9"/>
      <c r="E27" s="9"/>
      <c r="F27" s="9"/>
      <c r="G27" s="7" t="s">
        <v>25</v>
      </c>
      <c r="H27" s="8">
        <v>1000000</v>
      </c>
      <c r="I27" s="8">
        <v>480000</v>
      </c>
      <c r="J27" s="8">
        <v>2000000</v>
      </c>
      <c r="K27" s="8">
        <v>2050000</v>
      </c>
      <c r="L27" s="8">
        <v>1000000</v>
      </c>
      <c r="M27" s="8">
        <v>1000000</v>
      </c>
      <c r="N27" s="15">
        <f t="shared" si="6"/>
        <v>100</v>
      </c>
    </row>
    <row r="28" spans="1:14" s="16" customFormat="1" ht="18.75" customHeight="1">
      <c r="A28" s="19"/>
      <c r="B28" s="19"/>
      <c r="C28" s="19"/>
      <c r="D28" s="19"/>
      <c r="E28" s="19"/>
      <c r="F28" s="19"/>
      <c r="G28" s="21" t="s">
        <v>32</v>
      </c>
      <c r="H28" s="14">
        <f t="shared" ref="H28:L28" si="7">H29</f>
        <v>7882384</v>
      </c>
      <c r="I28" s="14">
        <f>I29</f>
        <v>1545673.237</v>
      </c>
      <c r="J28" s="14">
        <f t="shared" si="7"/>
        <v>12000000</v>
      </c>
      <c r="K28" s="14">
        <f t="shared" si="7"/>
        <v>8000000</v>
      </c>
      <c r="L28" s="14">
        <f t="shared" si="7"/>
        <v>8000000</v>
      </c>
      <c r="M28" s="24">
        <f>M29</f>
        <v>8000000</v>
      </c>
      <c r="N28" s="14">
        <f t="shared" si="5"/>
        <v>100</v>
      </c>
    </row>
    <row r="29" spans="1:14" s="16" customFormat="1">
      <c r="A29" s="19" t="s">
        <v>24</v>
      </c>
      <c r="B29" s="19"/>
      <c r="C29" s="19"/>
      <c r="D29" s="19"/>
      <c r="E29" s="19"/>
      <c r="F29" s="19"/>
      <c r="G29" s="20" t="s">
        <v>25</v>
      </c>
      <c r="H29" s="8">
        <v>7882384</v>
      </c>
      <c r="I29" s="8">
        <v>1545673.237</v>
      </c>
      <c r="J29" s="8">
        <v>12000000</v>
      </c>
      <c r="K29" s="8">
        <v>8000000</v>
      </c>
      <c r="L29" s="8">
        <v>8000000</v>
      </c>
      <c r="M29" s="8">
        <v>8000000</v>
      </c>
      <c r="N29" s="15">
        <f t="shared" si="5"/>
        <v>100</v>
      </c>
    </row>
    <row r="30" spans="1:14" ht="15.75" customHeight="1">
      <c r="A30" s="9"/>
      <c r="B30" s="9"/>
      <c r="C30" s="9"/>
      <c r="D30" s="9"/>
      <c r="E30" s="9"/>
      <c r="F30" s="9"/>
      <c r="G30" s="11" t="s">
        <v>33</v>
      </c>
      <c r="H30" s="5">
        <f t="shared" ref="H30:I30" si="8">H31</f>
        <v>1688787.973</v>
      </c>
      <c r="I30" s="5">
        <f t="shared" si="8"/>
        <v>9174341.8729999997</v>
      </c>
      <c r="J30" s="5">
        <f>J31</f>
        <v>2328683.2000000002</v>
      </c>
      <c r="K30" s="14">
        <f t="shared" ref="K30:L30" si="9">K31</f>
        <v>3712578</v>
      </c>
      <c r="L30" s="14">
        <f t="shared" si="9"/>
        <v>3077117</v>
      </c>
      <c r="M30" s="14">
        <f>M31</f>
        <v>3077115.6</v>
      </c>
      <c r="N30" s="14">
        <f t="shared" si="5"/>
        <v>99.999954502867467</v>
      </c>
    </row>
    <row r="31" spans="1:14" ht="15" customHeight="1">
      <c r="A31" s="9" t="s">
        <v>34</v>
      </c>
      <c r="B31" s="9"/>
      <c r="C31" s="9"/>
      <c r="D31" s="9"/>
      <c r="E31" s="9"/>
      <c r="F31" s="6"/>
      <c r="G31" s="7" t="s">
        <v>35</v>
      </c>
      <c r="H31" s="8">
        <v>1688787.973</v>
      </c>
      <c r="I31" s="8">
        <v>9174341.8729999997</v>
      </c>
      <c r="J31" s="8">
        <v>2328683.2000000002</v>
      </c>
      <c r="K31" s="8">
        <v>3712578</v>
      </c>
      <c r="L31" s="8">
        <v>3077117</v>
      </c>
      <c r="M31" s="8">
        <v>3077115.6</v>
      </c>
      <c r="N31" s="15">
        <f t="shared" si="5"/>
        <v>99.999954502867467</v>
      </c>
    </row>
  </sheetData>
  <mergeCells count="8">
    <mergeCell ref="A1:N1"/>
    <mergeCell ref="A2:N2"/>
    <mergeCell ref="A4:F5"/>
    <mergeCell ref="G4:G5"/>
    <mergeCell ref="H4:H5"/>
    <mergeCell ref="I4:I5"/>
    <mergeCell ref="J4:J5"/>
    <mergeCell ref="K4:N4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2026-10-08T11:17:08Z</dcterms:modified>
</cp:coreProperties>
</file>