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.Әділбек\Қаржы\АБП на 10.2026 -\"/>
    </mc:Choice>
  </mc:AlternateContent>
  <xr:revisionPtr revIDLastSave="0" documentId="13_ncr:1_{D8D06430-045D-4F06-AB09-53194FF7F73E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каз" sheetId="2" r:id="rId1"/>
    <sheet name="рус" sheetId="3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35" i="2" l="1"/>
  <c r="K35" i="2"/>
  <c r="K34" i="2" s="1"/>
  <c r="J34" i="2"/>
  <c r="I34" i="2"/>
  <c r="H34" i="2"/>
  <c r="L33" i="2"/>
  <c r="K33" i="2"/>
  <c r="K31" i="2" s="1"/>
  <c r="L31" i="2"/>
  <c r="I31" i="2"/>
  <c r="H31" i="2"/>
  <c r="L30" i="2"/>
  <c r="K30" i="2"/>
  <c r="K29" i="2"/>
  <c r="J29" i="2"/>
  <c r="I29" i="2"/>
  <c r="H29" i="2"/>
  <c r="L28" i="2"/>
  <c r="K28" i="2"/>
  <c r="K27" i="2" s="1"/>
  <c r="J27" i="2"/>
  <c r="L27" i="2" s="1"/>
  <c r="I27" i="2"/>
  <c r="H27" i="2"/>
  <c r="L26" i="2"/>
  <c r="L24" i="2" s="1"/>
  <c r="K26" i="2"/>
  <c r="K24" i="2" s="1"/>
  <c r="J24" i="2"/>
  <c r="I24" i="2"/>
  <c r="H24" i="2"/>
  <c r="L23" i="2"/>
  <c r="K23" i="2"/>
  <c r="K22" i="2" s="1"/>
  <c r="J22" i="2"/>
  <c r="I22" i="2"/>
  <c r="H22" i="2"/>
  <c r="L21" i="2"/>
  <c r="K21" i="2"/>
  <c r="K20" i="2" s="1"/>
  <c r="J20" i="2"/>
  <c r="I20" i="2"/>
  <c r="H20" i="2"/>
  <c r="L19" i="2"/>
  <c r="K19" i="2"/>
  <c r="L18" i="2"/>
  <c r="K18" i="2"/>
  <c r="J17" i="2"/>
  <c r="I17" i="2"/>
  <c r="L17" i="2" s="1"/>
  <c r="H17" i="2"/>
  <c r="L16" i="2"/>
  <c r="K16" i="2"/>
  <c r="K15" i="2" s="1"/>
  <c r="L15" i="2"/>
  <c r="J15" i="2"/>
  <c r="I15" i="2"/>
  <c r="H15" i="2"/>
  <c r="L14" i="2"/>
  <c r="K14" i="2"/>
  <c r="K13" i="2"/>
  <c r="J13" i="2"/>
  <c r="L13" i="2" s="1"/>
  <c r="I13" i="2"/>
  <c r="H13" i="2"/>
  <c r="L12" i="2"/>
  <c r="K12" i="2"/>
  <c r="L11" i="2"/>
  <c r="K11" i="2"/>
  <c r="H11" i="2"/>
  <c r="L10" i="2"/>
  <c r="K10" i="2"/>
  <c r="K9" i="2" s="1"/>
  <c r="J9" i="2"/>
  <c r="I9" i="2"/>
  <c r="H9" i="2"/>
  <c r="L35" i="3"/>
  <c r="K35" i="3"/>
  <c r="K34" i="3" s="1"/>
  <c r="J34" i="3"/>
  <c r="I34" i="3"/>
  <c r="H34" i="3"/>
  <c r="L33" i="3"/>
  <c r="K33" i="3"/>
  <c r="K31" i="3" s="1"/>
  <c r="I31" i="3"/>
  <c r="L31" i="3" s="1"/>
  <c r="H31" i="3"/>
  <c r="L30" i="3"/>
  <c r="K30" i="3"/>
  <c r="K29" i="3" s="1"/>
  <c r="J29" i="3"/>
  <c r="I29" i="3"/>
  <c r="H29" i="3"/>
  <c r="L28" i="3"/>
  <c r="K28" i="3"/>
  <c r="K27" i="3" s="1"/>
  <c r="J27" i="3"/>
  <c r="I27" i="3"/>
  <c r="L27" i="3" s="1"/>
  <c r="H27" i="3"/>
  <c r="L26" i="3"/>
  <c r="L24" i="3" s="1"/>
  <c r="K26" i="3"/>
  <c r="K24" i="3" s="1"/>
  <c r="J24" i="3"/>
  <c r="I24" i="3"/>
  <c r="H24" i="3"/>
  <c r="L23" i="3"/>
  <c r="K23" i="3"/>
  <c r="K22" i="3" s="1"/>
  <c r="J22" i="3"/>
  <c r="L22" i="3" s="1"/>
  <c r="I22" i="3"/>
  <c r="H22" i="3"/>
  <c r="L21" i="3"/>
  <c r="K21" i="3"/>
  <c r="K20" i="3" s="1"/>
  <c r="J20" i="3"/>
  <c r="I20" i="3"/>
  <c r="L20" i="3" s="1"/>
  <c r="H20" i="3"/>
  <c r="L19" i="3"/>
  <c r="K19" i="3"/>
  <c r="L18" i="3"/>
  <c r="K18" i="3"/>
  <c r="K17" i="3" s="1"/>
  <c r="J17" i="3"/>
  <c r="I17" i="3"/>
  <c r="H17" i="3"/>
  <c r="L16" i="3"/>
  <c r="K16" i="3"/>
  <c r="K15" i="3" s="1"/>
  <c r="J15" i="3"/>
  <c r="I15" i="3"/>
  <c r="H15" i="3"/>
  <c r="L14" i="3"/>
  <c r="K14" i="3"/>
  <c r="L13" i="3"/>
  <c r="K13" i="3"/>
  <c r="J13" i="3"/>
  <c r="I13" i="3"/>
  <c r="H13" i="3"/>
  <c r="L12" i="3"/>
  <c r="K12" i="3"/>
  <c r="L11" i="3"/>
  <c r="K11" i="3"/>
  <c r="H11" i="3"/>
  <c r="L10" i="3"/>
  <c r="K10" i="3"/>
  <c r="K9" i="3" s="1"/>
  <c r="J9" i="3"/>
  <c r="L9" i="3" s="1"/>
  <c r="I9" i="3"/>
  <c r="H9" i="3"/>
  <c r="L34" i="3" l="1"/>
  <c r="L22" i="2"/>
  <c r="L20" i="2"/>
  <c r="L34" i="2"/>
  <c r="L17" i="3"/>
  <c r="L9" i="2"/>
  <c r="L29" i="2"/>
  <c r="L29" i="3"/>
  <c r="K17" i="2"/>
  <c r="L15" i="3"/>
  <c r="J8" i="3"/>
  <c r="K8" i="3"/>
  <c r="I8" i="3"/>
  <c r="H8" i="3"/>
  <c r="I8" i="2"/>
  <c r="H8" i="2"/>
  <c r="K8" i="2"/>
  <c r="J8" i="2"/>
  <c r="L8" i="2" l="1"/>
  <c r="L8" i="3"/>
  <c r="I7" i="2"/>
  <c r="J7" i="2"/>
  <c r="H7" i="2"/>
  <c r="H7" i="3"/>
  <c r="I7" i="3"/>
  <c r="L7" i="2" l="1"/>
  <c r="K7" i="2"/>
  <c r="K7" i="3"/>
  <c r="L7" i="3"/>
  <c r="J7" i="3"/>
</calcChain>
</file>

<file path=xl/sharedStrings.xml><?xml version="1.0" encoding="utf-8"?>
<sst xmlns="http://schemas.openxmlformats.org/spreadsheetml/2006/main" count="293" uniqueCount="61">
  <si>
    <t>кассалық атқарылуы туралы есеп</t>
  </si>
  <si>
    <t>Кезеңділігі</t>
  </si>
  <si>
    <t>айлық</t>
  </si>
  <si>
    <t>Өлшем бірлігі</t>
  </si>
  <si>
    <t>мың теңге</t>
  </si>
  <si>
    <t>Бюджеттік сыныптама кодтары</t>
  </si>
  <si>
    <t>Атауы</t>
  </si>
  <si>
    <t>Түзетілген жоспар</t>
  </si>
  <si>
    <t>Кассалық орындау</t>
  </si>
  <si>
    <t>Қалдық</t>
  </si>
  <si>
    <t>Атқарылу %</t>
  </si>
  <si>
    <t>жылға</t>
  </si>
  <si>
    <t>есепті айға</t>
  </si>
  <si>
    <t>ағымдағы кезеңге</t>
  </si>
  <si>
    <t/>
  </si>
  <si>
    <t>001</t>
  </si>
  <si>
    <t>015</t>
  </si>
  <si>
    <t>Жергілікті бюджет қаражаты есебінен</t>
  </si>
  <si>
    <t>028</t>
  </si>
  <si>
    <t>Облыстық бюджеттен берілетін трансферттер есебінен</t>
  </si>
  <si>
    <t>023</t>
  </si>
  <si>
    <t>495</t>
  </si>
  <si>
    <t>Ауданның (облыстық маңызы бар қаланың) сәулет, құрылыс, тұрғын үй-коммуналдық шаруашылығы, жолаушылар көлігі және автомобиль жолдары бөлімі</t>
  </si>
  <si>
    <t>Жергілікті деңгейде сәулет, құрылыс, тұрғын үй-коммуналдық шаруашылық, жолаушылар көлігі және автомобиль жолдары саласындағы мемлекеттік саясатты іске асыру жөніндегі қызметтер</t>
  </si>
  <si>
    <t>016</t>
  </si>
  <si>
    <t>Сумен жабдықтау және су бұру жүйесінің жұмыс істеуі</t>
  </si>
  <si>
    <t>022</t>
  </si>
  <si>
    <t>Көлік инфрақұрылымын дамыту</t>
  </si>
  <si>
    <t>Автомобиль жолдарының жұмыс істеуін қамтамасыз ету</t>
  </si>
  <si>
    <t>025</t>
  </si>
  <si>
    <t>Елді мекендердегі көшелерді жарықтандыру</t>
  </si>
  <si>
    <t>Инженерлік-коммуникациялық инфрақұрылымды жобалау, дамыту және (немесе) жайластыру</t>
  </si>
  <si>
    <t>058</t>
  </si>
  <si>
    <t>Ауылдық елді мекендердегі сумен жабдықтау және су бұру жүйелерін дамыту</t>
  </si>
  <si>
    <t>Отчет о кассовом исполнении
по форме 4-20</t>
  </si>
  <si>
    <t>Отдел архитектуры, строительства, жилищно-коммунального хозяйства, пассажирского транспорта и автомобильных дорог района (города областного значения)</t>
  </si>
  <si>
    <t>Услуги по реализации государственной политики на местном уровне в области архитектуры, строительства, жилищно-коммунального хозяйства, пассажирского транспорта и автомобильных дорог</t>
  </si>
  <si>
    <t>За счет средств местного бюджета</t>
  </si>
  <si>
    <t>За счет трансфертов из областного бюджета</t>
  </si>
  <si>
    <t>Функционирование системы водоснабжения и водоотведения</t>
  </si>
  <si>
    <t>Развитие транспортной инфраструктуры</t>
  </si>
  <si>
    <t>Обеспечение функционирования автомобильных дорог</t>
  </si>
  <si>
    <t>Освещение улиц в населенных пунктах</t>
  </si>
  <si>
    <t>Развитие системы водоснабжения и водоотведения в сельских населенных пунктах</t>
  </si>
  <si>
    <t>034</t>
  </si>
  <si>
    <t>098</t>
  </si>
  <si>
    <t>приобретения жилья коммунального жилищного фонда</t>
  </si>
  <si>
    <t>Разработка схем градостроительства развития</t>
  </si>
  <si>
    <t>за счет кредитов областного бюджета</t>
  </si>
  <si>
    <t>013</t>
  </si>
  <si>
    <t xml:space="preserve">коммуналдык </t>
  </si>
  <si>
    <t>027</t>
  </si>
  <si>
    <t>облыстык бюджет қаражаты есебінен</t>
  </si>
  <si>
    <t>055</t>
  </si>
  <si>
    <t>Развитие обьектов предпринимательства</t>
  </si>
  <si>
    <t>005</t>
  </si>
  <si>
    <t>развитие индустриальной инфраструктуры в рамках мер государственной поддержки субьектов предпринимательства</t>
  </si>
  <si>
    <t>за счет кредитов областного бюджета из средств внутренных займов</t>
  </si>
  <si>
    <t>организация эксплуатации сетей газификации, находящихся в коммунальной  собственности</t>
  </si>
  <si>
    <t>01.10.2026 года</t>
  </si>
  <si>
    <t>01.10.2026 жылға арналған
4-20 нысаның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</si>
</sst>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>
    <font>
      <sz val="11"/>
      <color theme="1"/>
      <name val="Calibri"/>
      <family val="2"/>
      <charset val="204"/>
      <scheme val="minor"/>
    </font>
    <font>
      <b/>
      <sz val="8"/>
      <color theme="1"/>
      <name val="Arial Cyr"/>
      <charset val="204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  <font>
      <sz val="8"/>
      <color theme="1"/>
      <name val="Arial Cyr"/>
      <charset val="1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top" wrapText="1"/>
    </xf>
    <xf numFmtId="164" fontId="4" fillId="0" borderId="1" xfId="0" applyNumberFormat="1" applyFont="1" applyBorder="1" applyAlignment="1">
      <alignment vertical="top"/>
    </xf>
    <xf numFmtId="1" fontId="4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Border="1"/>
    <xf numFmtId="165" fontId="5" fillId="0" borderId="1" xfId="0" applyNumberFormat="1" applyFont="1" applyBorder="1"/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Q38"/>
  <sheetViews>
    <sheetView tabSelected="1" workbookViewId="0">
      <selection activeCell="G31" sqref="G31"/>
    </sheetView>
  </sheetViews>
  <sheetFormatPr defaultRowHeight="15" outlineLevelRow="3"/>
  <cols>
    <col min="1" max="6" width="4" customWidth="1"/>
    <col min="7" max="7" width="62" customWidth="1"/>
    <col min="8" max="12" width="14.28515625" customWidth="1"/>
  </cols>
  <sheetData>
    <row r="1" spans="1:17" ht="31.5" customHeight="1">
      <c r="A1" s="17" t="s">
        <v>60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7" ht="15.7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7">
      <c r="A3" s="2" t="s">
        <v>1</v>
      </c>
      <c r="B3" s="2"/>
      <c r="C3" s="2"/>
      <c r="D3" s="2"/>
      <c r="E3" s="2"/>
      <c r="F3" s="2"/>
      <c r="G3" s="2" t="s">
        <v>2</v>
      </c>
      <c r="H3" s="2"/>
      <c r="I3" s="2"/>
      <c r="J3" s="2"/>
      <c r="K3" s="2"/>
      <c r="L3" s="2"/>
    </row>
    <row r="4" spans="1:17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7" ht="20.100000000000001" customHeight="1">
      <c r="A5" s="19" t="s">
        <v>5</v>
      </c>
      <c r="B5" s="19"/>
      <c r="C5" s="19"/>
      <c r="D5" s="19"/>
      <c r="E5" s="19"/>
      <c r="F5" s="19"/>
      <c r="G5" s="19" t="s">
        <v>6</v>
      </c>
      <c r="H5" s="20" t="s">
        <v>7</v>
      </c>
      <c r="I5" s="21"/>
      <c r="J5" s="3" t="s">
        <v>8</v>
      </c>
      <c r="K5" s="3" t="s">
        <v>9</v>
      </c>
      <c r="L5" s="3" t="s">
        <v>10</v>
      </c>
      <c r="M5" s="1"/>
      <c r="N5" s="1"/>
      <c r="O5" s="1"/>
      <c r="P5" s="1"/>
      <c r="Q5" s="1"/>
    </row>
    <row r="6" spans="1:17" ht="30" customHeight="1">
      <c r="A6" s="19"/>
      <c r="B6" s="19"/>
      <c r="C6" s="19"/>
      <c r="D6" s="19"/>
      <c r="E6" s="19"/>
      <c r="F6" s="19"/>
      <c r="G6" s="19"/>
      <c r="H6" s="3" t="s">
        <v>11</v>
      </c>
      <c r="I6" s="3" t="s">
        <v>12</v>
      </c>
      <c r="J6" s="3" t="s">
        <v>12</v>
      </c>
      <c r="K6" s="3" t="s">
        <v>13</v>
      </c>
      <c r="L6" s="3" t="s">
        <v>13</v>
      </c>
      <c r="M6" s="1"/>
      <c r="N6" s="1"/>
      <c r="O6" s="1"/>
      <c r="P6" s="1"/>
      <c r="Q6" s="1"/>
    </row>
    <row r="7" spans="1:17">
      <c r="A7" s="15">
        <v>4950752</v>
      </c>
      <c r="B7" s="15"/>
      <c r="C7" s="15"/>
      <c r="D7" s="15"/>
      <c r="E7" s="15"/>
      <c r="F7" s="15"/>
      <c r="G7" s="16"/>
      <c r="H7" s="7">
        <f>H8</f>
        <v>3956525.1999999997</v>
      </c>
      <c r="I7" s="7">
        <f t="shared" ref="I7:K7" si="0">I8</f>
        <v>1215663.5</v>
      </c>
      <c r="J7" s="7">
        <f t="shared" si="0"/>
        <v>1179077.5999999999</v>
      </c>
      <c r="K7" s="7">
        <f t="shared" si="0"/>
        <v>33435.9</v>
      </c>
      <c r="L7" s="7">
        <f t="shared" ref="L7" si="1">L8</f>
        <v>96.990458297053408</v>
      </c>
    </row>
    <row r="8" spans="1:17" ht="33.75" outlineLevel="1">
      <c r="A8" s="4" t="s">
        <v>14</v>
      </c>
      <c r="B8" s="4" t="s">
        <v>14</v>
      </c>
      <c r="C8" s="4" t="s">
        <v>21</v>
      </c>
      <c r="D8" s="4" t="s">
        <v>14</v>
      </c>
      <c r="E8" s="4" t="s">
        <v>14</v>
      </c>
      <c r="F8" s="4" t="s">
        <v>14</v>
      </c>
      <c r="G8" s="5" t="s">
        <v>22</v>
      </c>
      <c r="H8" s="7">
        <f>H9+H13+H15+H17+H20+H22+H24+H27+H29+H31+H34+H11</f>
        <v>3956525.1999999997</v>
      </c>
      <c r="I8" s="7">
        <f t="shared" ref="I8:K8" si="2">I9+I13+I15+I17+I20+I22+I24+I27+I29+I31+I34+I11</f>
        <v>1215663.5</v>
      </c>
      <c r="J8" s="7">
        <f t="shared" si="2"/>
        <v>1179077.5999999999</v>
      </c>
      <c r="K8" s="7">
        <f t="shared" si="2"/>
        <v>33435.9</v>
      </c>
      <c r="L8" s="8">
        <f t="shared" ref="L8:L23" si="3">J8/I8%</f>
        <v>96.990458297053408</v>
      </c>
    </row>
    <row r="9" spans="1:17" ht="33.75" outlineLevel="2">
      <c r="A9" s="4" t="s">
        <v>14</v>
      </c>
      <c r="B9" s="4" t="s">
        <v>14</v>
      </c>
      <c r="C9" s="4" t="s">
        <v>14</v>
      </c>
      <c r="D9" s="4" t="s">
        <v>15</v>
      </c>
      <c r="E9" s="4" t="s">
        <v>14</v>
      </c>
      <c r="F9" s="4" t="s">
        <v>14</v>
      </c>
      <c r="G9" s="5" t="s">
        <v>23</v>
      </c>
      <c r="H9" s="7">
        <f>H10</f>
        <v>105100.4</v>
      </c>
      <c r="I9" s="7">
        <f t="shared" ref="I9:K9" si="4">I10</f>
        <v>57756.3</v>
      </c>
      <c r="J9" s="7">
        <f t="shared" si="4"/>
        <v>56256.6</v>
      </c>
      <c r="K9" s="7">
        <f t="shared" si="4"/>
        <v>1499.7000000000044</v>
      </c>
      <c r="L9" s="8">
        <f t="shared" si="3"/>
        <v>97.403400148555221</v>
      </c>
    </row>
    <row r="10" spans="1:17" outlineLevel="3">
      <c r="A10" s="4" t="s">
        <v>14</v>
      </c>
      <c r="B10" s="4" t="s">
        <v>14</v>
      </c>
      <c r="C10" s="4" t="s">
        <v>14</v>
      </c>
      <c r="D10" s="4" t="s">
        <v>14</v>
      </c>
      <c r="E10" s="4" t="s">
        <v>16</v>
      </c>
      <c r="F10" s="4" t="s">
        <v>14</v>
      </c>
      <c r="G10" s="5" t="s">
        <v>17</v>
      </c>
      <c r="H10" s="7">
        <v>105100.4</v>
      </c>
      <c r="I10" s="8">
        <v>57756.3</v>
      </c>
      <c r="J10" s="8">
        <v>56256.6</v>
      </c>
      <c r="K10" s="8">
        <f t="shared" ref="K10:K12" si="5">I10-J10</f>
        <v>1499.7000000000044</v>
      </c>
      <c r="L10" s="8">
        <f t="shared" si="3"/>
        <v>97.403400148555221</v>
      </c>
    </row>
    <row r="11" spans="1:17" outlineLevel="3">
      <c r="A11" s="4"/>
      <c r="B11" s="4"/>
      <c r="C11" s="4"/>
      <c r="D11" s="4" t="s">
        <v>55</v>
      </c>
      <c r="E11" s="4" t="s">
        <v>14</v>
      </c>
      <c r="F11" s="4"/>
      <c r="G11" s="5"/>
      <c r="H11" s="7">
        <f>H12</f>
        <v>23360.3</v>
      </c>
      <c r="I11" s="8">
        <v>8000</v>
      </c>
      <c r="J11" s="8">
        <v>8000</v>
      </c>
      <c r="K11" s="8">
        <f t="shared" si="5"/>
        <v>0</v>
      </c>
      <c r="L11" s="8">
        <f t="shared" si="3"/>
        <v>100</v>
      </c>
    </row>
    <row r="12" spans="1:17" outlineLevel="3">
      <c r="A12" s="4"/>
      <c r="B12" s="4"/>
      <c r="C12" s="4"/>
      <c r="D12" s="4" t="s">
        <v>14</v>
      </c>
      <c r="E12" s="4" t="s">
        <v>16</v>
      </c>
      <c r="F12" s="4"/>
      <c r="G12" s="5" t="s">
        <v>17</v>
      </c>
      <c r="H12" s="7">
        <v>23360.3</v>
      </c>
      <c r="I12" s="8">
        <v>8000</v>
      </c>
      <c r="J12" s="8">
        <v>8000</v>
      </c>
      <c r="K12" s="8">
        <f t="shared" si="5"/>
        <v>0</v>
      </c>
      <c r="L12" s="8">
        <f t="shared" si="3"/>
        <v>100</v>
      </c>
    </row>
    <row r="13" spans="1:17" outlineLevel="3">
      <c r="A13" s="4"/>
      <c r="B13" s="4"/>
      <c r="C13" s="4"/>
      <c r="D13" s="4" t="s">
        <v>49</v>
      </c>
      <c r="E13" s="4"/>
      <c r="F13" s="4"/>
      <c r="G13" s="5" t="s">
        <v>50</v>
      </c>
      <c r="H13" s="7">
        <f>H14</f>
        <v>15177.9</v>
      </c>
      <c r="I13" s="7">
        <f t="shared" ref="I13:K13" si="6">I14</f>
        <v>0</v>
      </c>
      <c r="J13" s="7">
        <f t="shared" si="6"/>
        <v>0</v>
      </c>
      <c r="K13" s="7">
        <f t="shared" si="6"/>
        <v>0</v>
      </c>
      <c r="L13" s="8" t="e">
        <f t="shared" si="3"/>
        <v>#DIV/0!</v>
      </c>
    </row>
    <row r="14" spans="1:17" outlineLevel="3">
      <c r="A14" s="4"/>
      <c r="B14" s="4"/>
      <c r="C14" s="4"/>
      <c r="D14" s="4"/>
      <c r="E14" s="4" t="s">
        <v>16</v>
      </c>
      <c r="F14" s="4"/>
      <c r="G14" s="5" t="s">
        <v>17</v>
      </c>
      <c r="H14" s="7">
        <v>15177.9</v>
      </c>
      <c r="I14" s="7">
        <v>0</v>
      </c>
      <c r="J14" s="7">
        <v>0</v>
      </c>
      <c r="K14" s="8">
        <f t="shared" ref="K14:K16" si="7">I14-J14</f>
        <v>0</v>
      </c>
      <c r="L14" s="8" t="e">
        <f t="shared" si="3"/>
        <v>#DIV/0!</v>
      </c>
    </row>
    <row r="15" spans="1:17" outlineLevel="2">
      <c r="A15" s="4" t="s">
        <v>14</v>
      </c>
      <c r="B15" s="4" t="s">
        <v>14</v>
      </c>
      <c r="C15" s="4" t="s">
        <v>14</v>
      </c>
      <c r="D15" s="4" t="s">
        <v>24</v>
      </c>
      <c r="E15" s="4" t="s">
        <v>14</v>
      </c>
      <c r="F15" s="4" t="s">
        <v>14</v>
      </c>
      <c r="G15" s="5" t="s">
        <v>25</v>
      </c>
      <c r="H15" s="7">
        <f>H16</f>
        <v>125905.8</v>
      </c>
      <c r="I15" s="7">
        <f t="shared" ref="I15:K15" si="8">I16</f>
        <v>115554.8</v>
      </c>
      <c r="J15" s="7">
        <f t="shared" si="8"/>
        <v>114682</v>
      </c>
      <c r="K15" s="7">
        <f t="shared" si="8"/>
        <v>872.80000000000291</v>
      </c>
      <c r="L15" s="8">
        <f t="shared" si="3"/>
        <v>99.244687369109727</v>
      </c>
    </row>
    <row r="16" spans="1:17" outlineLevel="3">
      <c r="A16" s="4" t="s">
        <v>14</v>
      </c>
      <c r="B16" s="4" t="s">
        <v>14</v>
      </c>
      <c r="C16" s="4" t="s">
        <v>14</v>
      </c>
      <c r="D16" s="4" t="s">
        <v>14</v>
      </c>
      <c r="E16" s="4" t="s">
        <v>16</v>
      </c>
      <c r="F16" s="4" t="s">
        <v>14</v>
      </c>
      <c r="G16" s="5" t="s">
        <v>17</v>
      </c>
      <c r="H16" s="7">
        <v>125905.8</v>
      </c>
      <c r="I16" s="7">
        <v>115554.8</v>
      </c>
      <c r="J16" s="7">
        <v>114682</v>
      </c>
      <c r="K16" s="8">
        <f t="shared" si="7"/>
        <v>872.80000000000291</v>
      </c>
      <c r="L16" s="8">
        <f t="shared" si="3"/>
        <v>99.244687369109727</v>
      </c>
    </row>
    <row r="17" spans="1:12" outlineLevel="2">
      <c r="A17" s="4" t="s">
        <v>14</v>
      </c>
      <c r="B17" s="4" t="s">
        <v>14</v>
      </c>
      <c r="C17" s="4" t="s">
        <v>14</v>
      </c>
      <c r="D17" s="4" t="s">
        <v>26</v>
      </c>
      <c r="E17" s="4" t="s">
        <v>14</v>
      </c>
      <c r="F17" s="4" t="s">
        <v>14</v>
      </c>
      <c r="G17" s="5" t="s">
        <v>27</v>
      </c>
      <c r="H17" s="7">
        <f>H18+H19</f>
        <v>671293.8</v>
      </c>
      <c r="I17" s="7">
        <f t="shared" ref="I17:K17" si="9">I18+I19</f>
        <v>541064.80000000005</v>
      </c>
      <c r="J17" s="7">
        <f t="shared" si="9"/>
        <v>541064.69999999995</v>
      </c>
      <c r="K17" s="7">
        <f t="shared" si="9"/>
        <v>9.9999999999909051E-2</v>
      </c>
      <c r="L17" s="8">
        <f t="shared" si="3"/>
        <v>99.999981517925377</v>
      </c>
    </row>
    <row r="18" spans="1:12" outlineLevel="2">
      <c r="A18" s="4"/>
      <c r="B18" s="4"/>
      <c r="C18" s="4"/>
      <c r="D18" s="4"/>
      <c r="E18" s="4" t="s">
        <v>16</v>
      </c>
      <c r="F18" s="4"/>
      <c r="G18" s="5" t="s">
        <v>17</v>
      </c>
      <c r="H18" s="7">
        <v>1064.8</v>
      </c>
      <c r="I18" s="8">
        <v>1064.8</v>
      </c>
      <c r="J18" s="8">
        <v>1064.7</v>
      </c>
      <c r="K18" s="8">
        <f t="shared" ref="K18:K19" si="10">I18-J18</f>
        <v>9.9999999999909051E-2</v>
      </c>
      <c r="L18" s="8">
        <f t="shared" si="3"/>
        <v>99.990608564988733</v>
      </c>
    </row>
    <row r="19" spans="1:12" outlineLevel="3">
      <c r="A19" s="4"/>
      <c r="B19" s="4"/>
      <c r="C19" s="4"/>
      <c r="D19" s="4"/>
      <c r="E19" s="4" t="s">
        <v>18</v>
      </c>
      <c r="F19" s="4"/>
      <c r="G19" s="5" t="s">
        <v>19</v>
      </c>
      <c r="H19" s="7">
        <v>670229</v>
      </c>
      <c r="I19" s="8">
        <v>540000</v>
      </c>
      <c r="J19" s="8">
        <v>540000</v>
      </c>
      <c r="K19" s="8">
        <f t="shared" si="10"/>
        <v>0</v>
      </c>
      <c r="L19" s="8">
        <f t="shared" si="3"/>
        <v>100</v>
      </c>
    </row>
    <row r="20" spans="1:12" outlineLevel="2">
      <c r="A20" s="4" t="s">
        <v>14</v>
      </c>
      <c r="B20" s="4" t="s">
        <v>14</v>
      </c>
      <c r="C20" s="4" t="s">
        <v>14</v>
      </c>
      <c r="D20" s="4" t="s">
        <v>20</v>
      </c>
      <c r="E20" s="4" t="s">
        <v>14</v>
      </c>
      <c r="F20" s="4" t="s">
        <v>14</v>
      </c>
      <c r="G20" s="5" t="s">
        <v>28</v>
      </c>
      <c r="H20" s="7">
        <f>H21</f>
        <v>84935</v>
      </c>
      <c r="I20" s="7">
        <f t="shared" ref="I20:K20" si="11">I21</f>
        <v>49629.599999999999</v>
      </c>
      <c r="J20" s="7">
        <f t="shared" si="11"/>
        <v>49629.5</v>
      </c>
      <c r="K20" s="7">
        <f t="shared" si="11"/>
        <v>9.9999999998544808E-2</v>
      </c>
      <c r="L20" s="8">
        <f t="shared" si="3"/>
        <v>99.999798507342391</v>
      </c>
    </row>
    <row r="21" spans="1:12" outlineLevel="3">
      <c r="A21" s="4" t="s">
        <v>14</v>
      </c>
      <c r="B21" s="4" t="s">
        <v>14</v>
      </c>
      <c r="C21" s="4" t="s">
        <v>14</v>
      </c>
      <c r="D21" s="4" t="s">
        <v>14</v>
      </c>
      <c r="E21" s="4" t="s">
        <v>16</v>
      </c>
      <c r="F21" s="4" t="s">
        <v>14</v>
      </c>
      <c r="G21" s="5" t="s">
        <v>17</v>
      </c>
      <c r="H21" s="7">
        <v>84935</v>
      </c>
      <c r="I21" s="7">
        <v>49629.599999999999</v>
      </c>
      <c r="J21" s="8">
        <v>49629.5</v>
      </c>
      <c r="K21" s="8">
        <f t="shared" ref="K21" si="12">I21-J21</f>
        <v>9.9999999998544808E-2</v>
      </c>
      <c r="L21" s="8">
        <f t="shared" si="3"/>
        <v>99.999798507342391</v>
      </c>
    </row>
    <row r="22" spans="1:12" outlineLevel="2">
      <c r="A22" s="4" t="s">
        <v>14</v>
      </c>
      <c r="B22" s="4" t="s">
        <v>14</v>
      </c>
      <c r="C22" s="4" t="s">
        <v>14</v>
      </c>
      <c r="D22" s="4" t="s">
        <v>29</v>
      </c>
      <c r="E22" s="4" t="s">
        <v>14</v>
      </c>
      <c r="F22" s="4" t="s">
        <v>14</v>
      </c>
      <c r="G22" s="5" t="s">
        <v>30</v>
      </c>
      <c r="H22" s="7">
        <f>H23</f>
        <v>4978</v>
      </c>
      <c r="I22" s="7">
        <f t="shared" ref="I22:K22" si="13">I23</f>
        <v>0</v>
      </c>
      <c r="J22" s="7">
        <f t="shared" si="13"/>
        <v>0</v>
      </c>
      <c r="K22" s="7">
        <f t="shared" si="13"/>
        <v>0</v>
      </c>
      <c r="L22" s="8" t="e">
        <f t="shared" si="3"/>
        <v>#DIV/0!</v>
      </c>
    </row>
    <row r="23" spans="1:12" outlineLevel="3">
      <c r="A23" s="4" t="s">
        <v>14</v>
      </c>
      <c r="B23" s="4" t="s">
        <v>14</v>
      </c>
      <c r="C23" s="4" t="s">
        <v>14</v>
      </c>
      <c r="D23" s="4" t="s">
        <v>14</v>
      </c>
      <c r="E23" s="4" t="s">
        <v>16</v>
      </c>
      <c r="F23" s="4" t="s">
        <v>14</v>
      </c>
      <c r="G23" s="5" t="s">
        <v>17</v>
      </c>
      <c r="H23" s="7">
        <v>4978</v>
      </c>
      <c r="I23" s="7">
        <v>0</v>
      </c>
      <c r="J23" s="7">
        <v>0</v>
      </c>
      <c r="K23" s="8">
        <f t="shared" ref="K23" si="14">I23-J23</f>
        <v>0</v>
      </c>
      <c r="L23" s="8" t="e">
        <f t="shared" si="3"/>
        <v>#DIV/0!</v>
      </c>
    </row>
    <row r="24" spans="1:12" outlineLevel="3">
      <c r="A24" s="4"/>
      <c r="B24" s="4"/>
      <c r="C24" s="4"/>
      <c r="D24" s="4" t="s">
        <v>51</v>
      </c>
      <c r="E24" s="4"/>
      <c r="F24" s="4"/>
      <c r="G24" s="9"/>
      <c r="H24" s="7">
        <f>H26+H25</f>
        <v>5082</v>
      </c>
      <c r="I24" s="7">
        <f t="shared" ref="I24:L24" si="15">I26+I25</f>
        <v>3150</v>
      </c>
      <c r="J24" s="7">
        <f t="shared" si="15"/>
        <v>0</v>
      </c>
      <c r="K24" s="7">
        <f t="shared" si="15"/>
        <v>0</v>
      </c>
      <c r="L24" s="7" t="e">
        <f t="shared" si="15"/>
        <v>#DIV/0!</v>
      </c>
    </row>
    <row r="25" spans="1:12" outlineLevel="3">
      <c r="A25" s="4"/>
      <c r="B25" s="4"/>
      <c r="C25" s="4"/>
      <c r="D25" s="4"/>
      <c r="E25" s="4" t="s">
        <v>16</v>
      </c>
      <c r="F25" s="4" t="s">
        <v>14</v>
      </c>
      <c r="G25" s="5" t="s">
        <v>17</v>
      </c>
      <c r="H25" s="7">
        <v>3150</v>
      </c>
      <c r="I25" s="7">
        <v>3150</v>
      </c>
      <c r="J25" s="7"/>
      <c r="K25" s="7"/>
      <c r="L25" s="8"/>
    </row>
    <row r="26" spans="1:12" outlineLevel="3">
      <c r="A26" s="4"/>
      <c r="B26" s="4"/>
      <c r="C26" s="4"/>
      <c r="D26" s="4"/>
      <c r="E26" s="4" t="s">
        <v>18</v>
      </c>
      <c r="F26" s="4"/>
      <c r="G26" s="9" t="s">
        <v>52</v>
      </c>
      <c r="H26" s="7">
        <v>1932</v>
      </c>
      <c r="I26" s="8">
        <v>0</v>
      </c>
      <c r="J26" s="8">
        <v>0</v>
      </c>
      <c r="K26" s="8">
        <f t="shared" ref="K26" si="16">I26-J26</f>
        <v>0</v>
      </c>
      <c r="L26" s="8" t="e">
        <f t="shared" ref="L26:L35" si="17">J26/I26%</f>
        <v>#DIV/0!</v>
      </c>
    </row>
    <row r="27" spans="1:12" ht="22.5" outlineLevel="2">
      <c r="A27" s="4" t="s">
        <v>14</v>
      </c>
      <c r="B27" s="4" t="s">
        <v>14</v>
      </c>
      <c r="C27" s="4" t="s">
        <v>14</v>
      </c>
      <c r="D27" s="4" t="s">
        <v>44</v>
      </c>
      <c r="E27" s="4" t="s">
        <v>14</v>
      </c>
      <c r="F27" s="4" t="s">
        <v>14</v>
      </c>
      <c r="G27" s="5" t="s">
        <v>31</v>
      </c>
      <c r="H27" s="7">
        <f>H28</f>
        <v>896895</v>
      </c>
      <c r="I27" s="7">
        <f t="shared" ref="I27:K27" si="18">I28</f>
        <v>221261</v>
      </c>
      <c r="J27" s="7">
        <f t="shared" si="18"/>
        <v>221260</v>
      </c>
      <c r="K27" s="7">
        <f t="shared" si="18"/>
        <v>1</v>
      </c>
      <c r="L27" s="8">
        <f t="shared" si="17"/>
        <v>99.999548045068934</v>
      </c>
    </row>
    <row r="28" spans="1:12" outlineLevel="3">
      <c r="A28" s="4"/>
      <c r="B28" s="4"/>
      <c r="C28" s="4"/>
      <c r="D28" s="4"/>
      <c r="E28" s="4" t="s">
        <v>18</v>
      </c>
      <c r="F28" s="4"/>
      <c r="G28" s="5" t="s">
        <v>19</v>
      </c>
      <c r="H28" s="7">
        <v>896895</v>
      </c>
      <c r="I28" s="8">
        <v>221261</v>
      </c>
      <c r="J28" s="8">
        <v>221260</v>
      </c>
      <c r="K28" s="8">
        <f t="shared" ref="K28" si="19">I28-J28</f>
        <v>1</v>
      </c>
      <c r="L28" s="8">
        <f t="shared" si="17"/>
        <v>99.999548045068934</v>
      </c>
    </row>
    <row r="29" spans="1:12" outlineLevel="3">
      <c r="A29" s="4"/>
      <c r="B29" s="4"/>
      <c r="C29" s="4"/>
      <c r="D29" s="4" t="s">
        <v>53</v>
      </c>
      <c r="E29" s="4"/>
      <c r="F29" s="4"/>
      <c r="G29" s="5" t="s">
        <v>54</v>
      </c>
      <c r="H29" s="7">
        <f>H30</f>
        <v>20950</v>
      </c>
      <c r="I29" s="7">
        <f t="shared" ref="I29:K29" si="20">I30</f>
        <v>0</v>
      </c>
      <c r="J29" s="7">
        <f t="shared" si="20"/>
        <v>0</v>
      </c>
      <c r="K29" s="7">
        <f t="shared" si="20"/>
        <v>0</v>
      </c>
      <c r="L29" s="8" t="e">
        <f t="shared" si="17"/>
        <v>#DIV/0!</v>
      </c>
    </row>
    <row r="30" spans="1:12" outlineLevel="3">
      <c r="A30" s="4"/>
      <c r="B30" s="4"/>
      <c r="C30" s="4"/>
      <c r="D30" s="4"/>
      <c r="E30" s="4" t="s">
        <v>16</v>
      </c>
      <c r="F30" s="4"/>
      <c r="G30" s="9" t="s">
        <v>17</v>
      </c>
      <c r="H30" s="7">
        <v>20950</v>
      </c>
      <c r="I30" s="7">
        <v>0</v>
      </c>
      <c r="J30" s="8"/>
      <c r="K30" s="8">
        <f t="shared" ref="K30" si="21">I30-J30</f>
        <v>0</v>
      </c>
      <c r="L30" s="8" t="e">
        <f t="shared" si="17"/>
        <v>#DIV/0!</v>
      </c>
    </row>
    <row r="31" spans="1:12" outlineLevel="2">
      <c r="A31" s="4" t="s">
        <v>14</v>
      </c>
      <c r="B31" s="4" t="s">
        <v>14</v>
      </c>
      <c r="C31" s="4" t="s">
        <v>14</v>
      </c>
      <c r="D31" s="4" t="s">
        <v>32</v>
      </c>
      <c r="E31" s="4" t="s">
        <v>14</v>
      </c>
      <c r="F31" s="4" t="s">
        <v>14</v>
      </c>
      <c r="G31" s="5" t="s">
        <v>33</v>
      </c>
      <c r="H31" s="7">
        <f>H33+H32</f>
        <v>182456</v>
      </c>
      <c r="I31" s="7">
        <f>I32+I33</f>
        <v>143047</v>
      </c>
      <c r="J31" s="7">
        <v>111984.8</v>
      </c>
      <c r="K31" s="7">
        <f t="shared" ref="K31" si="22">K33</f>
        <v>31062.199999999997</v>
      </c>
      <c r="L31" s="8">
        <f t="shared" si="17"/>
        <v>78.285318811299788</v>
      </c>
    </row>
    <row r="32" spans="1:12" outlineLevel="3">
      <c r="A32" s="4" t="s">
        <v>14</v>
      </c>
      <c r="B32" s="4" t="s">
        <v>14</v>
      </c>
      <c r="C32" s="4" t="s">
        <v>14</v>
      </c>
      <c r="D32" s="4" t="s">
        <v>14</v>
      </c>
      <c r="E32" s="4" t="s">
        <v>16</v>
      </c>
      <c r="F32" s="4" t="s">
        <v>14</v>
      </c>
      <c r="G32" s="9" t="s">
        <v>17</v>
      </c>
      <c r="H32" s="7">
        <v>29409</v>
      </c>
      <c r="I32" s="7"/>
      <c r="J32" s="8">
        <v>0</v>
      </c>
      <c r="K32" s="7"/>
      <c r="L32" s="8"/>
    </row>
    <row r="33" spans="1:12" outlineLevel="3">
      <c r="A33" s="4"/>
      <c r="B33" s="4"/>
      <c r="C33" s="4"/>
      <c r="D33" s="4"/>
      <c r="E33" s="4" t="s">
        <v>18</v>
      </c>
      <c r="F33" s="4"/>
      <c r="G33" s="5" t="s">
        <v>19</v>
      </c>
      <c r="H33" s="7">
        <v>153047</v>
      </c>
      <c r="I33" s="7">
        <v>143047</v>
      </c>
      <c r="J33" s="8">
        <v>111984.8</v>
      </c>
      <c r="K33" s="8">
        <f t="shared" ref="K33" si="23">I33-J33</f>
        <v>31062.199999999997</v>
      </c>
      <c r="L33" s="8">
        <f t="shared" si="17"/>
        <v>78.285318811299788</v>
      </c>
    </row>
    <row r="34" spans="1:12" outlineLevel="3">
      <c r="A34" s="4"/>
      <c r="B34" s="4"/>
      <c r="C34" s="4"/>
      <c r="D34" s="4" t="s">
        <v>45</v>
      </c>
      <c r="E34" s="4"/>
      <c r="F34" s="4"/>
      <c r="G34" s="9" t="s">
        <v>46</v>
      </c>
      <c r="H34" s="7">
        <f>H35+H36+H37</f>
        <v>1820391</v>
      </c>
      <c r="I34" s="7">
        <f t="shared" ref="I34:J34" si="24">I35+I36</f>
        <v>76200</v>
      </c>
      <c r="J34" s="7">
        <f t="shared" si="24"/>
        <v>76200</v>
      </c>
      <c r="K34" s="7">
        <f t="shared" ref="K34" si="25">K35</f>
        <v>0</v>
      </c>
      <c r="L34" s="8">
        <f t="shared" si="17"/>
        <v>100</v>
      </c>
    </row>
    <row r="35" spans="1:12" outlineLevel="3">
      <c r="A35" s="4"/>
      <c r="B35" s="4"/>
      <c r="C35" s="4"/>
      <c r="D35" s="4"/>
      <c r="E35" s="4" t="s">
        <v>16</v>
      </c>
      <c r="F35" s="4"/>
      <c r="G35" s="9" t="s">
        <v>17</v>
      </c>
      <c r="H35" s="7">
        <v>76208</v>
      </c>
      <c r="I35" s="7">
        <v>76200</v>
      </c>
      <c r="J35" s="8">
        <v>76200</v>
      </c>
      <c r="K35" s="8">
        <f t="shared" ref="K35" si="26">I35-J35</f>
        <v>0</v>
      </c>
      <c r="L35" s="8">
        <f t="shared" si="17"/>
        <v>100</v>
      </c>
    </row>
    <row r="36" spans="1:12">
      <c r="A36" s="11"/>
      <c r="B36" s="11"/>
      <c r="C36" s="11"/>
      <c r="D36" s="11"/>
      <c r="E36" s="4" t="s">
        <v>18</v>
      </c>
      <c r="F36" s="11"/>
      <c r="G36" s="9" t="s">
        <v>19</v>
      </c>
      <c r="H36" s="7">
        <v>19963</v>
      </c>
      <c r="I36" s="11"/>
      <c r="J36" s="11"/>
      <c r="K36" s="11"/>
      <c r="L36" s="11"/>
    </row>
    <row r="37" spans="1:12">
      <c r="A37" s="11"/>
      <c r="B37" s="11"/>
      <c r="C37" s="11"/>
      <c r="D37" s="11"/>
      <c r="E37" s="11">
        <v>34</v>
      </c>
      <c r="F37" s="11"/>
      <c r="G37" s="9" t="s">
        <v>19</v>
      </c>
      <c r="H37" s="12">
        <v>1724220</v>
      </c>
      <c r="I37" s="11"/>
      <c r="J37" s="11"/>
      <c r="K37" s="11"/>
      <c r="L37" s="11"/>
    </row>
    <row r="38" spans="1:1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</sheetData>
  <mergeCells count="6">
    <mergeCell ref="A7:G7"/>
    <mergeCell ref="A1:L1"/>
    <mergeCell ref="A2:L2"/>
    <mergeCell ref="A5:F6"/>
    <mergeCell ref="G5:G6"/>
    <mergeCell ref="H5:I5"/>
  </mergeCells>
  <pageMargins left="0.19680555555555557" right="0.19680555555555557" top="0.39361111111111113" bottom="0.39361111111111113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7"/>
  <sheetViews>
    <sheetView workbookViewId="0">
      <selection activeCell="H34" sqref="H34:L37"/>
    </sheetView>
  </sheetViews>
  <sheetFormatPr defaultRowHeight="15"/>
  <cols>
    <col min="1" max="1" width="5.42578125" customWidth="1"/>
    <col min="2" max="2" width="6.140625" customWidth="1"/>
    <col min="3" max="3" width="6.7109375" customWidth="1"/>
    <col min="4" max="4" width="5.140625" customWidth="1"/>
    <col min="5" max="5" width="6.140625" customWidth="1"/>
    <col min="6" max="6" width="5.28515625" customWidth="1"/>
    <col min="7" max="7" width="23" customWidth="1"/>
    <col min="11" max="11" width="10.85546875" customWidth="1"/>
  </cols>
  <sheetData>
    <row r="1" spans="1:12" ht="15.75">
      <c r="A1" s="17" t="s">
        <v>34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5.75">
      <c r="A2" s="18" t="s">
        <v>59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>
      <c r="A3" s="2" t="s">
        <v>1</v>
      </c>
      <c r="B3" s="2"/>
      <c r="C3" s="2"/>
      <c r="D3" s="2"/>
      <c r="E3" s="2"/>
      <c r="F3" s="2"/>
      <c r="G3" s="2" t="s">
        <v>2</v>
      </c>
      <c r="H3" s="2"/>
      <c r="I3" s="2"/>
      <c r="J3" s="2"/>
      <c r="K3" s="2"/>
      <c r="L3" s="2"/>
    </row>
    <row r="4" spans="1:12">
      <c r="A4" s="2" t="s">
        <v>3</v>
      </c>
      <c r="B4" s="2"/>
      <c r="C4" s="2"/>
      <c r="D4" s="2"/>
      <c r="E4" s="2"/>
      <c r="F4" s="2"/>
      <c r="G4" s="2" t="s">
        <v>4</v>
      </c>
      <c r="H4" s="2"/>
      <c r="I4" s="2"/>
      <c r="J4" s="2"/>
      <c r="K4" s="2"/>
      <c r="L4" s="2"/>
    </row>
    <row r="5" spans="1:12" ht="22.5">
      <c r="A5" s="19" t="s">
        <v>5</v>
      </c>
      <c r="B5" s="19"/>
      <c r="C5" s="19"/>
      <c r="D5" s="19"/>
      <c r="E5" s="19"/>
      <c r="F5" s="19"/>
      <c r="G5" s="19" t="s">
        <v>6</v>
      </c>
      <c r="H5" s="20" t="s">
        <v>7</v>
      </c>
      <c r="I5" s="21"/>
      <c r="J5" s="6" t="s">
        <v>8</v>
      </c>
      <c r="K5" s="6" t="s">
        <v>9</v>
      </c>
      <c r="L5" s="6" t="s">
        <v>10</v>
      </c>
    </row>
    <row r="6" spans="1:12" ht="22.5">
      <c r="A6" s="19"/>
      <c r="B6" s="19"/>
      <c r="C6" s="19"/>
      <c r="D6" s="19"/>
      <c r="E6" s="19"/>
      <c r="F6" s="19"/>
      <c r="G6" s="19"/>
      <c r="H6" s="6" t="s">
        <v>11</v>
      </c>
      <c r="I6" s="6" t="s">
        <v>12</v>
      </c>
      <c r="J6" s="6" t="s">
        <v>12</v>
      </c>
      <c r="K6" s="6" t="s">
        <v>13</v>
      </c>
      <c r="L6" s="6" t="s">
        <v>13</v>
      </c>
    </row>
    <row r="7" spans="1:12">
      <c r="A7" s="22">
        <v>4950752</v>
      </c>
      <c r="B7" s="23"/>
      <c r="C7" s="23"/>
      <c r="D7" s="23"/>
      <c r="E7" s="23"/>
      <c r="F7" s="23"/>
      <c r="G7" s="24"/>
      <c r="H7" s="7">
        <f>H8</f>
        <v>3956525.1999999997</v>
      </c>
      <c r="I7" s="7">
        <f t="shared" ref="I7:L7" si="0">I8</f>
        <v>1215663.5</v>
      </c>
      <c r="J7" s="7">
        <f t="shared" si="0"/>
        <v>1179077.5999999999</v>
      </c>
      <c r="K7" s="7">
        <f t="shared" si="0"/>
        <v>33435.9</v>
      </c>
      <c r="L7" s="7">
        <f t="shared" si="0"/>
        <v>96.990458297053408</v>
      </c>
    </row>
    <row r="8" spans="1:12" ht="71.25" customHeight="1">
      <c r="A8" s="4" t="s">
        <v>14</v>
      </c>
      <c r="B8" s="4" t="s">
        <v>14</v>
      </c>
      <c r="C8" s="4" t="s">
        <v>21</v>
      </c>
      <c r="D8" s="4" t="s">
        <v>14</v>
      </c>
      <c r="E8" s="4" t="s">
        <v>14</v>
      </c>
      <c r="F8" s="4" t="s">
        <v>14</v>
      </c>
      <c r="G8" s="5" t="s">
        <v>35</v>
      </c>
      <c r="H8" s="7">
        <f>H9+H13+H15+H17+H20+H22+H24+H27+H29+H31+H34+H11</f>
        <v>3956525.1999999997</v>
      </c>
      <c r="I8" s="7">
        <f>I9+I13+I15+I17+I20+I22+I24+I27+I29+I31+I34+I11</f>
        <v>1215663.5</v>
      </c>
      <c r="J8" s="7">
        <f t="shared" ref="J8:K8" si="1">J9+J13+J15+J17+J20+J22+J24+J27+J29+J31+J34+J11</f>
        <v>1179077.5999999999</v>
      </c>
      <c r="K8" s="7">
        <f t="shared" si="1"/>
        <v>33435.9</v>
      </c>
      <c r="L8" s="8">
        <f t="shared" ref="L8:L23" si="2">J8/I8%</f>
        <v>96.990458297053408</v>
      </c>
    </row>
    <row r="9" spans="1:12" ht="94.5" customHeight="1">
      <c r="A9" s="4" t="s">
        <v>14</v>
      </c>
      <c r="B9" s="4" t="s">
        <v>14</v>
      </c>
      <c r="C9" s="4" t="s">
        <v>14</v>
      </c>
      <c r="D9" s="4" t="s">
        <v>15</v>
      </c>
      <c r="E9" s="4" t="s">
        <v>14</v>
      </c>
      <c r="F9" s="4" t="s">
        <v>14</v>
      </c>
      <c r="G9" s="5" t="s">
        <v>36</v>
      </c>
      <c r="H9" s="7">
        <f>H10</f>
        <v>105100.4</v>
      </c>
      <c r="I9" s="7">
        <f t="shared" ref="I9:K9" si="3">I10</f>
        <v>57756.3</v>
      </c>
      <c r="J9" s="7">
        <f t="shared" si="3"/>
        <v>56256.6</v>
      </c>
      <c r="K9" s="7">
        <f t="shared" si="3"/>
        <v>1499.7000000000044</v>
      </c>
      <c r="L9" s="8">
        <f t="shared" si="2"/>
        <v>97.403400148555221</v>
      </c>
    </row>
    <row r="10" spans="1:12" ht="23.25" customHeight="1">
      <c r="A10" s="4" t="s">
        <v>14</v>
      </c>
      <c r="B10" s="4" t="s">
        <v>14</v>
      </c>
      <c r="C10" s="4" t="s">
        <v>14</v>
      </c>
      <c r="D10" s="4" t="s">
        <v>14</v>
      </c>
      <c r="E10" s="4" t="s">
        <v>16</v>
      </c>
      <c r="F10" s="4" t="s">
        <v>14</v>
      </c>
      <c r="G10" s="5" t="s">
        <v>37</v>
      </c>
      <c r="H10" s="7">
        <v>105100.4</v>
      </c>
      <c r="I10" s="8">
        <v>57756.3</v>
      </c>
      <c r="J10" s="8">
        <v>56256.6</v>
      </c>
      <c r="K10" s="8">
        <f t="shared" ref="K10:K12" si="4">I10-J10</f>
        <v>1499.7000000000044</v>
      </c>
      <c r="L10" s="8">
        <f t="shared" si="2"/>
        <v>97.403400148555221</v>
      </c>
    </row>
    <row r="11" spans="1:12" ht="23.25" customHeight="1">
      <c r="A11" s="4"/>
      <c r="B11" s="4"/>
      <c r="C11" s="4"/>
      <c r="D11" s="4" t="s">
        <v>55</v>
      </c>
      <c r="E11" s="4" t="s">
        <v>14</v>
      </c>
      <c r="F11" s="4"/>
      <c r="G11" s="5" t="s">
        <v>47</v>
      </c>
      <c r="H11" s="7">
        <f>H12</f>
        <v>23360.3</v>
      </c>
      <c r="I11" s="8">
        <v>8000</v>
      </c>
      <c r="J11" s="8">
        <v>8000</v>
      </c>
      <c r="K11" s="8">
        <f t="shared" si="4"/>
        <v>0</v>
      </c>
      <c r="L11" s="8">
        <f t="shared" si="2"/>
        <v>100</v>
      </c>
    </row>
    <row r="12" spans="1:12" ht="23.25" customHeight="1">
      <c r="A12" s="4"/>
      <c r="B12" s="4"/>
      <c r="C12" s="4"/>
      <c r="D12" s="4" t="s">
        <v>14</v>
      </c>
      <c r="E12" s="4" t="s">
        <v>16</v>
      </c>
      <c r="F12" s="4"/>
      <c r="G12" s="5" t="s">
        <v>37</v>
      </c>
      <c r="H12" s="7">
        <v>23360.3</v>
      </c>
      <c r="I12" s="8">
        <v>8000</v>
      </c>
      <c r="J12" s="8">
        <v>8000</v>
      </c>
      <c r="K12" s="8">
        <f t="shared" si="4"/>
        <v>0</v>
      </c>
      <c r="L12" s="8">
        <f t="shared" si="2"/>
        <v>100</v>
      </c>
    </row>
    <row r="13" spans="1:12" ht="23.25" customHeight="1">
      <c r="A13" s="4"/>
      <c r="B13" s="4"/>
      <c r="C13" s="4"/>
      <c r="D13" s="4" t="s">
        <v>49</v>
      </c>
      <c r="E13" s="4"/>
      <c r="F13" s="4"/>
      <c r="G13" s="5" t="s">
        <v>47</v>
      </c>
      <c r="H13" s="7">
        <f>H14</f>
        <v>15177.9</v>
      </c>
      <c r="I13" s="7">
        <f t="shared" ref="I13:K13" si="5">I14</f>
        <v>0</v>
      </c>
      <c r="J13" s="7">
        <f t="shared" si="5"/>
        <v>0</v>
      </c>
      <c r="K13" s="7">
        <f t="shared" si="5"/>
        <v>0</v>
      </c>
      <c r="L13" s="8" t="e">
        <f t="shared" si="2"/>
        <v>#DIV/0!</v>
      </c>
    </row>
    <row r="14" spans="1:12" ht="23.25" customHeight="1">
      <c r="A14" s="4"/>
      <c r="B14" s="4"/>
      <c r="C14" s="4"/>
      <c r="D14" s="4"/>
      <c r="E14" s="4" t="s">
        <v>16</v>
      </c>
      <c r="F14" s="4"/>
      <c r="G14" s="5" t="s">
        <v>37</v>
      </c>
      <c r="H14" s="7">
        <v>15177.9</v>
      </c>
      <c r="I14" s="7">
        <v>0</v>
      </c>
      <c r="J14" s="7">
        <v>0</v>
      </c>
      <c r="K14" s="8">
        <f t="shared" ref="K14:K16" si="6">I14-J14</f>
        <v>0</v>
      </c>
      <c r="L14" s="8" t="e">
        <f t="shared" si="2"/>
        <v>#DIV/0!</v>
      </c>
    </row>
    <row r="15" spans="1:12" ht="29.25" customHeight="1">
      <c r="A15" s="4" t="s">
        <v>14</v>
      </c>
      <c r="B15" s="4" t="s">
        <v>14</v>
      </c>
      <c r="C15" s="4" t="s">
        <v>14</v>
      </c>
      <c r="D15" s="4" t="s">
        <v>24</v>
      </c>
      <c r="E15" s="4" t="s">
        <v>14</v>
      </c>
      <c r="F15" s="4" t="s">
        <v>14</v>
      </c>
      <c r="G15" s="5" t="s">
        <v>39</v>
      </c>
      <c r="H15" s="7">
        <f>H16</f>
        <v>125905.8</v>
      </c>
      <c r="I15" s="7">
        <f t="shared" ref="I15:K15" si="7">I16</f>
        <v>115554.8</v>
      </c>
      <c r="J15" s="7">
        <f t="shared" si="7"/>
        <v>114682</v>
      </c>
      <c r="K15" s="7">
        <f t="shared" si="7"/>
        <v>872.80000000000291</v>
      </c>
      <c r="L15" s="8">
        <f t="shared" si="2"/>
        <v>99.244687369109727</v>
      </c>
    </row>
    <row r="16" spans="1:12" ht="22.5" customHeight="1">
      <c r="A16" s="4" t="s">
        <v>14</v>
      </c>
      <c r="B16" s="4" t="s">
        <v>14</v>
      </c>
      <c r="C16" s="4" t="s">
        <v>14</v>
      </c>
      <c r="D16" s="4" t="s">
        <v>14</v>
      </c>
      <c r="E16" s="4" t="s">
        <v>16</v>
      </c>
      <c r="F16" s="4" t="s">
        <v>14</v>
      </c>
      <c r="G16" s="5" t="s">
        <v>37</v>
      </c>
      <c r="H16" s="7">
        <v>125905.8</v>
      </c>
      <c r="I16" s="7">
        <v>115554.8</v>
      </c>
      <c r="J16" s="7">
        <v>114682</v>
      </c>
      <c r="K16" s="8">
        <f t="shared" si="6"/>
        <v>872.80000000000291</v>
      </c>
      <c r="L16" s="8">
        <f t="shared" si="2"/>
        <v>99.244687369109727</v>
      </c>
    </row>
    <row r="17" spans="1:12" ht="27.75" customHeight="1">
      <c r="A17" s="4" t="s">
        <v>14</v>
      </c>
      <c r="B17" s="4" t="s">
        <v>14</v>
      </c>
      <c r="C17" s="4" t="s">
        <v>14</v>
      </c>
      <c r="D17" s="4" t="s">
        <v>26</v>
      </c>
      <c r="E17" s="4" t="s">
        <v>14</v>
      </c>
      <c r="F17" s="4" t="s">
        <v>14</v>
      </c>
      <c r="G17" s="5" t="s">
        <v>40</v>
      </c>
      <c r="H17" s="7">
        <f>H18+H19</f>
        <v>671293.8</v>
      </c>
      <c r="I17" s="7">
        <f t="shared" ref="I17:K17" si="8">I18+I19</f>
        <v>541064.80000000005</v>
      </c>
      <c r="J17" s="7">
        <f t="shared" si="8"/>
        <v>541064.69999999995</v>
      </c>
      <c r="K17" s="7">
        <f t="shared" si="8"/>
        <v>9.9999999999909051E-2</v>
      </c>
      <c r="L17" s="8">
        <f t="shared" si="2"/>
        <v>99.999981517925377</v>
      </c>
    </row>
    <row r="18" spans="1:12" ht="30" customHeight="1">
      <c r="A18" s="4" t="s">
        <v>14</v>
      </c>
      <c r="B18" s="4" t="s">
        <v>14</v>
      </c>
      <c r="C18" s="4" t="s">
        <v>14</v>
      </c>
      <c r="D18" s="4" t="s">
        <v>14</v>
      </c>
      <c r="E18" s="4" t="s">
        <v>16</v>
      </c>
      <c r="F18" s="4" t="s">
        <v>14</v>
      </c>
      <c r="G18" s="5" t="s">
        <v>37</v>
      </c>
      <c r="H18" s="7">
        <v>1064.8</v>
      </c>
      <c r="I18" s="8">
        <v>1064.8</v>
      </c>
      <c r="J18" s="8">
        <v>1064.7</v>
      </c>
      <c r="K18" s="8">
        <f t="shared" ref="K18:K19" si="9">I18-J18</f>
        <v>9.9999999999909051E-2</v>
      </c>
      <c r="L18" s="8">
        <f t="shared" si="2"/>
        <v>99.990608564988733</v>
      </c>
    </row>
    <row r="19" spans="1:12" ht="30" customHeight="1">
      <c r="A19" s="4"/>
      <c r="B19" s="4"/>
      <c r="C19" s="4"/>
      <c r="D19" s="4"/>
      <c r="E19" s="4" t="s">
        <v>18</v>
      </c>
      <c r="F19" s="4"/>
      <c r="G19" s="5" t="s">
        <v>38</v>
      </c>
      <c r="H19" s="7">
        <v>670229</v>
      </c>
      <c r="I19" s="8">
        <v>540000</v>
      </c>
      <c r="J19" s="8">
        <v>540000</v>
      </c>
      <c r="K19" s="8">
        <f t="shared" si="9"/>
        <v>0</v>
      </c>
      <c r="L19" s="8">
        <f t="shared" si="2"/>
        <v>100</v>
      </c>
    </row>
    <row r="20" spans="1:12" ht="33" customHeight="1">
      <c r="A20" s="4" t="s">
        <v>14</v>
      </c>
      <c r="B20" s="4" t="s">
        <v>14</v>
      </c>
      <c r="C20" s="4" t="s">
        <v>14</v>
      </c>
      <c r="D20" s="4" t="s">
        <v>20</v>
      </c>
      <c r="E20" s="4" t="s">
        <v>14</v>
      </c>
      <c r="F20" s="4" t="s">
        <v>14</v>
      </c>
      <c r="G20" s="5" t="s">
        <v>41</v>
      </c>
      <c r="H20" s="7">
        <f>H21</f>
        <v>84935</v>
      </c>
      <c r="I20" s="7">
        <f t="shared" ref="I20:K20" si="10">I21</f>
        <v>49629.599999999999</v>
      </c>
      <c r="J20" s="7">
        <f t="shared" si="10"/>
        <v>49629.5</v>
      </c>
      <c r="K20" s="7">
        <f t="shared" si="10"/>
        <v>9.9999999998544808E-2</v>
      </c>
      <c r="L20" s="8">
        <f t="shared" si="2"/>
        <v>99.999798507342391</v>
      </c>
    </row>
    <row r="21" spans="1:12" ht="25.5" customHeight="1">
      <c r="A21" s="4" t="s">
        <v>14</v>
      </c>
      <c r="B21" s="4" t="s">
        <v>14</v>
      </c>
      <c r="C21" s="4" t="s">
        <v>14</v>
      </c>
      <c r="D21" s="4" t="s">
        <v>14</v>
      </c>
      <c r="E21" s="4" t="s">
        <v>16</v>
      </c>
      <c r="F21" s="4" t="s">
        <v>14</v>
      </c>
      <c r="G21" s="5" t="s">
        <v>37</v>
      </c>
      <c r="H21" s="7">
        <v>84935</v>
      </c>
      <c r="I21" s="7">
        <v>49629.599999999999</v>
      </c>
      <c r="J21" s="8">
        <v>49629.5</v>
      </c>
      <c r="K21" s="8">
        <f t="shared" ref="K21" si="11">I21-J21</f>
        <v>9.9999999998544808E-2</v>
      </c>
      <c r="L21" s="8">
        <f t="shared" si="2"/>
        <v>99.999798507342391</v>
      </c>
    </row>
    <row r="22" spans="1:12" ht="24" customHeight="1">
      <c r="A22" s="4" t="s">
        <v>14</v>
      </c>
      <c r="B22" s="4" t="s">
        <v>14</v>
      </c>
      <c r="C22" s="4" t="s">
        <v>14</v>
      </c>
      <c r="D22" s="4" t="s">
        <v>29</v>
      </c>
      <c r="E22" s="4" t="s">
        <v>14</v>
      </c>
      <c r="F22" s="4" t="s">
        <v>14</v>
      </c>
      <c r="G22" s="5" t="s">
        <v>42</v>
      </c>
      <c r="H22" s="7">
        <f>H23</f>
        <v>4978</v>
      </c>
      <c r="I22" s="7">
        <f t="shared" ref="I22:K22" si="12">I23</f>
        <v>0</v>
      </c>
      <c r="J22" s="7">
        <f t="shared" si="12"/>
        <v>0</v>
      </c>
      <c r="K22" s="7">
        <f t="shared" si="12"/>
        <v>0</v>
      </c>
      <c r="L22" s="8" t="e">
        <f t="shared" si="2"/>
        <v>#DIV/0!</v>
      </c>
    </row>
    <row r="23" spans="1:12" ht="27" customHeight="1">
      <c r="A23" s="4" t="s">
        <v>14</v>
      </c>
      <c r="B23" s="4" t="s">
        <v>14</v>
      </c>
      <c r="C23" s="4" t="s">
        <v>14</v>
      </c>
      <c r="D23" s="4" t="s">
        <v>14</v>
      </c>
      <c r="E23" s="4" t="s">
        <v>16</v>
      </c>
      <c r="F23" s="4" t="s">
        <v>14</v>
      </c>
      <c r="G23" s="5" t="s">
        <v>37</v>
      </c>
      <c r="H23" s="7">
        <v>4978</v>
      </c>
      <c r="I23" s="7">
        <v>0</v>
      </c>
      <c r="J23" s="7">
        <v>0</v>
      </c>
      <c r="K23" s="8">
        <f t="shared" ref="K23" si="13">I23-J23</f>
        <v>0</v>
      </c>
      <c r="L23" s="8" t="e">
        <f t="shared" si="2"/>
        <v>#DIV/0!</v>
      </c>
    </row>
    <row r="24" spans="1:12" ht="24.75" customHeight="1">
      <c r="A24" s="4"/>
      <c r="B24" s="4"/>
      <c r="C24" s="4"/>
      <c r="D24" s="4" t="s">
        <v>51</v>
      </c>
      <c r="E24" s="4"/>
      <c r="F24" s="4"/>
      <c r="G24" s="9" t="s">
        <v>58</v>
      </c>
      <c r="H24" s="7">
        <f>H26+H25</f>
        <v>5082</v>
      </c>
      <c r="I24" s="7">
        <f t="shared" ref="I24:L24" si="14">I26+I25</f>
        <v>3150</v>
      </c>
      <c r="J24" s="7">
        <f t="shared" si="14"/>
        <v>0</v>
      </c>
      <c r="K24" s="7">
        <f t="shared" si="14"/>
        <v>0</v>
      </c>
      <c r="L24" s="7" t="e">
        <f t="shared" si="14"/>
        <v>#DIV/0!</v>
      </c>
    </row>
    <row r="25" spans="1:12" ht="24.75" customHeight="1">
      <c r="A25" s="4"/>
      <c r="B25" s="4"/>
      <c r="C25" s="4"/>
      <c r="D25" s="4"/>
      <c r="E25" s="4" t="s">
        <v>16</v>
      </c>
      <c r="F25" s="4"/>
      <c r="G25" s="5" t="s">
        <v>37</v>
      </c>
      <c r="H25" s="7">
        <v>3150</v>
      </c>
      <c r="I25" s="7">
        <v>3150</v>
      </c>
      <c r="J25" s="7"/>
      <c r="K25" s="7"/>
      <c r="L25" s="8"/>
    </row>
    <row r="26" spans="1:12" ht="24.75" customHeight="1">
      <c r="A26" s="4"/>
      <c r="B26" s="4"/>
      <c r="C26" s="4"/>
      <c r="D26" s="4"/>
      <c r="E26" s="10" t="s">
        <v>18</v>
      </c>
      <c r="F26" s="10" t="s">
        <v>14</v>
      </c>
      <c r="G26" s="9" t="s">
        <v>19</v>
      </c>
      <c r="H26" s="7">
        <v>1932</v>
      </c>
      <c r="I26" s="8">
        <v>0</v>
      </c>
      <c r="J26" s="8">
        <v>0</v>
      </c>
      <c r="K26" s="8">
        <f t="shared" ref="K26" si="15">I26-J26</f>
        <v>0</v>
      </c>
      <c r="L26" s="8" t="e">
        <f t="shared" ref="L26:L35" si="16">J26/I26%</f>
        <v>#DIV/0!</v>
      </c>
    </row>
    <row r="27" spans="1:12" ht="55.5" customHeight="1">
      <c r="A27" s="4" t="s">
        <v>14</v>
      </c>
      <c r="B27" s="4" t="s">
        <v>14</v>
      </c>
      <c r="C27" s="4" t="s">
        <v>14</v>
      </c>
      <c r="D27" s="10" t="s">
        <v>44</v>
      </c>
      <c r="E27" s="10" t="s">
        <v>14</v>
      </c>
      <c r="F27" s="10" t="s">
        <v>14</v>
      </c>
      <c r="G27" s="9" t="s">
        <v>31</v>
      </c>
      <c r="H27" s="7">
        <f>H28</f>
        <v>896895</v>
      </c>
      <c r="I27" s="7">
        <f t="shared" ref="I27:K27" si="17">I28</f>
        <v>221261</v>
      </c>
      <c r="J27" s="7">
        <f t="shared" si="17"/>
        <v>221260</v>
      </c>
      <c r="K27" s="7">
        <f t="shared" si="17"/>
        <v>1</v>
      </c>
      <c r="L27" s="8">
        <f t="shared" si="16"/>
        <v>99.999548045068934</v>
      </c>
    </row>
    <row r="28" spans="1:12" ht="33.75">
      <c r="A28" s="4"/>
      <c r="B28" s="4"/>
      <c r="C28" s="4"/>
      <c r="D28" s="10" t="s">
        <v>14</v>
      </c>
      <c r="E28" s="10" t="s">
        <v>18</v>
      </c>
      <c r="F28" s="10" t="s">
        <v>14</v>
      </c>
      <c r="G28" s="9" t="s">
        <v>19</v>
      </c>
      <c r="H28" s="7">
        <v>896895</v>
      </c>
      <c r="I28" s="8">
        <v>221261</v>
      </c>
      <c r="J28" s="8">
        <v>221260</v>
      </c>
      <c r="K28" s="8">
        <f t="shared" ref="K28" si="18">I28-J28</f>
        <v>1</v>
      </c>
      <c r="L28" s="8">
        <f t="shared" si="16"/>
        <v>99.999548045068934</v>
      </c>
    </row>
    <row r="29" spans="1:12" ht="56.25">
      <c r="A29" s="4"/>
      <c r="B29" s="4"/>
      <c r="C29" s="4"/>
      <c r="D29" s="10" t="s">
        <v>53</v>
      </c>
      <c r="E29" s="10"/>
      <c r="F29" s="10"/>
      <c r="G29" s="5" t="s">
        <v>56</v>
      </c>
      <c r="H29" s="7">
        <f>H30</f>
        <v>20950</v>
      </c>
      <c r="I29" s="7">
        <f t="shared" ref="I29:K29" si="19">I30</f>
        <v>0</v>
      </c>
      <c r="J29" s="7">
        <f t="shared" si="19"/>
        <v>0</v>
      </c>
      <c r="K29" s="7">
        <f t="shared" si="19"/>
        <v>0</v>
      </c>
      <c r="L29" s="8" t="e">
        <f t="shared" si="16"/>
        <v>#DIV/0!</v>
      </c>
    </row>
    <row r="30" spans="1:12" ht="22.5">
      <c r="A30" s="4"/>
      <c r="B30" s="4"/>
      <c r="C30" s="4"/>
      <c r="D30" s="10"/>
      <c r="E30" s="10" t="s">
        <v>16</v>
      </c>
      <c r="F30" s="10"/>
      <c r="G30" s="5" t="s">
        <v>37</v>
      </c>
      <c r="H30" s="7">
        <v>20950</v>
      </c>
      <c r="I30" s="7">
        <v>0</v>
      </c>
      <c r="J30" s="8"/>
      <c r="K30" s="8">
        <f t="shared" ref="K30" si="20">I30-J30</f>
        <v>0</v>
      </c>
      <c r="L30" s="8" t="e">
        <f t="shared" si="16"/>
        <v>#DIV/0!</v>
      </c>
    </row>
    <row r="31" spans="1:12" ht="47.25" customHeight="1">
      <c r="A31" s="4" t="s">
        <v>14</v>
      </c>
      <c r="B31" s="4" t="s">
        <v>14</v>
      </c>
      <c r="C31" s="4" t="s">
        <v>14</v>
      </c>
      <c r="D31" s="4" t="s">
        <v>32</v>
      </c>
      <c r="E31" s="4" t="s">
        <v>14</v>
      </c>
      <c r="F31" s="4" t="s">
        <v>14</v>
      </c>
      <c r="G31" s="5" t="s">
        <v>43</v>
      </c>
      <c r="H31" s="7">
        <f>H33+H32</f>
        <v>182456</v>
      </c>
      <c r="I31" s="7">
        <f>I32+I33</f>
        <v>143047</v>
      </c>
      <c r="J31" s="7">
        <v>111984.8</v>
      </c>
      <c r="K31" s="7">
        <f t="shared" ref="K31" si="21">K33</f>
        <v>31062.199999999997</v>
      </c>
      <c r="L31" s="8">
        <f t="shared" si="16"/>
        <v>78.285318811299788</v>
      </c>
    </row>
    <row r="32" spans="1:12" ht="47.25" customHeight="1">
      <c r="A32" s="4"/>
      <c r="B32" s="4"/>
      <c r="C32" s="4"/>
      <c r="D32" s="4"/>
      <c r="E32" s="4" t="s">
        <v>16</v>
      </c>
      <c r="F32" s="4"/>
      <c r="G32" s="5" t="s">
        <v>37</v>
      </c>
      <c r="H32" s="7">
        <v>29409</v>
      </c>
      <c r="I32" s="7"/>
      <c r="J32" s="8">
        <v>0</v>
      </c>
      <c r="K32" s="7"/>
      <c r="L32" s="8"/>
    </row>
    <row r="33" spans="1:12" ht="28.5" customHeight="1">
      <c r="A33" s="4" t="s">
        <v>14</v>
      </c>
      <c r="B33" s="4" t="s">
        <v>14</v>
      </c>
      <c r="C33" s="4" t="s">
        <v>14</v>
      </c>
      <c r="D33" s="4" t="s">
        <v>14</v>
      </c>
      <c r="E33" s="4" t="s">
        <v>18</v>
      </c>
      <c r="F33" s="4" t="s">
        <v>14</v>
      </c>
      <c r="G33" s="5" t="s">
        <v>38</v>
      </c>
      <c r="H33" s="7">
        <v>153047</v>
      </c>
      <c r="I33" s="7">
        <v>143047</v>
      </c>
      <c r="J33" s="8">
        <v>111984.8</v>
      </c>
      <c r="K33" s="8">
        <f t="shared" ref="K33" si="22">I33-J33</f>
        <v>31062.199999999997</v>
      </c>
      <c r="L33" s="8">
        <f t="shared" si="16"/>
        <v>78.285318811299788</v>
      </c>
    </row>
    <row r="34" spans="1:12" ht="33" customHeight="1">
      <c r="A34" s="4"/>
      <c r="B34" s="4"/>
      <c r="C34" s="4"/>
      <c r="D34" s="10" t="s">
        <v>45</v>
      </c>
      <c r="E34" s="10" t="s">
        <v>14</v>
      </c>
      <c r="F34" s="4"/>
      <c r="G34" s="9" t="s">
        <v>46</v>
      </c>
      <c r="H34" s="7">
        <f>H35+H36+H37</f>
        <v>1820391</v>
      </c>
      <c r="I34" s="7">
        <f t="shared" ref="I34:J34" si="23">I35+I36</f>
        <v>76200</v>
      </c>
      <c r="J34" s="7">
        <f t="shared" si="23"/>
        <v>76200</v>
      </c>
      <c r="K34" s="7">
        <f t="shared" ref="K34" si="24">K35</f>
        <v>0</v>
      </c>
      <c r="L34" s="8">
        <f t="shared" si="16"/>
        <v>100</v>
      </c>
    </row>
    <row r="35" spans="1:12" ht="33" customHeight="1">
      <c r="A35" s="4"/>
      <c r="B35" s="4"/>
      <c r="C35" s="4"/>
      <c r="D35" s="10"/>
      <c r="E35" s="10" t="s">
        <v>16</v>
      </c>
      <c r="F35" s="4"/>
      <c r="G35" s="5" t="s">
        <v>37</v>
      </c>
      <c r="H35" s="7">
        <v>76208</v>
      </c>
      <c r="I35" s="7">
        <v>76200</v>
      </c>
      <c r="J35" s="8">
        <v>76200</v>
      </c>
      <c r="K35" s="8">
        <f t="shared" ref="K35" si="25">I35-J35</f>
        <v>0</v>
      </c>
      <c r="L35" s="8">
        <f t="shared" si="16"/>
        <v>100</v>
      </c>
    </row>
    <row r="36" spans="1:12" ht="22.5">
      <c r="A36" s="11"/>
      <c r="B36" s="11"/>
      <c r="C36" s="11"/>
      <c r="D36" s="11"/>
      <c r="E36" s="4" t="s">
        <v>18</v>
      </c>
      <c r="F36" s="11"/>
      <c r="G36" s="5" t="s">
        <v>48</v>
      </c>
      <c r="H36" s="7">
        <v>19963</v>
      </c>
      <c r="I36" s="11"/>
      <c r="J36" s="11"/>
      <c r="K36" s="11"/>
      <c r="L36" s="11"/>
    </row>
    <row r="37" spans="1:12" ht="36">
      <c r="A37" s="11"/>
      <c r="B37" s="11"/>
      <c r="C37" s="11"/>
      <c r="D37" s="11"/>
      <c r="E37" s="14">
        <v>34</v>
      </c>
      <c r="F37" s="11"/>
      <c r="G37" s="13" t="s">
        <v>57</v>
      </c>
      <c r="H37" s="12">
        <v>1724220</v>
      </c>
      <c r="I37" s="11"/>
      <c r="J37" s="11"/>
      <c r="K37" s="11"/>
      <c r="L37" s="11"/>
    </row>
  </sheetData>
  <mergeCells count="6">
    <mergeCell ref="A7:G7"/>
    <mergeCell ref="A1:L1"/>
    <mergeCell ref="A2:L2"/>
    <mergeCell ref="A5:F6"/>
    <mergeCell ref="G5:G6"/>
    <mergeCell ref="H5:I5"/>
  </mergeCells>
  <pageMargins left="0.70866141732283472" right="0.70866141732283472" top="0.74803149606299213" bottom="0.74803149606299213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Акимат</dc:creator>
  <cp:lastModifiedBy>User</cp:lastModifiedBy>
  <cp:lastPrinted>2024-01-15T12:23:03Z</cp:lastPrinted>
  <dcterms:created xsi:type="dcterms:W3CDTF">2023-02-08T07:03:19Z</dcterms:created>
  <dcterms:modified xsi:type="dcterms:W3CDTF">2026-10-08T09:31:25Z</dcterms:modified>
</cp:coreProperties>
</file>