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5570" windowHeight="12300" tabRatio="922" firstSheet="1" activeTab="1"/>
  </bookViews>
  <sheets>
    <sheet name="ПЕРЕЧЕНЬ 2021" sheetId="8" state="hidden" r:id="rId1"/>
    <sheet name="2 кв. 2026" sheetId="58" r:id="rId2"/>
    <sheet name="Диаграмма1" sheetId="42" state="hidden" r:id="rId3"/>
    <sheet name="2024." sheetId="56" state="hidden" r:id="rId4"/>
    <sheet name="01.01.2022" sheetId="35" state="hidden" r:id="rId5"/>
    <sheet name="Лист2" sheetId="81" r:id="rId6"/>
  </sheets>
  <definedNames>
    <definedName name="_xlnm.Print_Area" localSheetId="1">'2 кв. 2026'!$A$1:$D$120</definedName>
    <definedName name="_xlnm.Print_Area" localSheetId="3">'2024.'!$A$1:$X$82</definedName>
    <definedName name="_xlnm.Print_Area" localSheetId="0">'ПЕРЕЧЕНЬ 2021'!$A$1:$AT$66</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7" i="58" l="1"/>
  <c r="D77" i="58" l="1"/>
  <c r="D82" i="58"/>
  <c r="D68" i="58"/>
  <c r="D22" i="58"/>
  <c r="D71" i="58" l="1"/>
  <c r="D85" i="58"/>
  <c r="D109" i="58" l="1"/>
  <c r="D99" i="58"/>
  <c r="D74" i="58"/>
  <c r="D25" i="58"/>
  <c r="V63" i="35" l="1"/>
  <c r="H63" i="35"/>
  <c r="L63" i="35" s="1"/>
  <c r="P63" i="35" s="1"/>
  <c r="V62" i="35"/>
  <c r="V61" i="35" s="1"/>
  <c r="H62" i="35"/>
  <c r="L62" i="35" s="1"/>
  <c r="CU61" i="35"/>
  <c r="CT61" i="35"/>
  <c r="CS61" i="35"/>
  <c r="CR61" i="35"/>
  <c r="CQ61" i="35"/>
  <c r="CP61" i="35"/>
  <c r="CO61" i="35"/>
  <c r="CN61" i="35"/>
  <c r="CM61" i="35"/>
  <c r="CL61" i="35"/>
  <c r="CK61" i="35"/>
  <c r="CJ61" i="35"/>
  <c r="CI61" i="35"/>
  <c r="CH61" i="35"/>
  <c r="CG61" i="35"/>
  <c r="CF61" i="35"/>
  <c r="CE61" i="35"/>
  <c r="CD61" i="35"/>
  <c r="CC61" i="35"/>
  <c r="CB61" i="35"/>
  <c r="CA61" i="35"/>
  <c r="BZ61" i="35"/>
  <c r="BY61" i="35"/>
  <c r="BX61" i="35"/>
  <c r="BW61" i="35"/>
  <c r="BV61" i="35"/>
  <c r="BU61" i="35"/>
  <c r="BT61" i="35"/>
  <c r="BS61" i="35"/>
  <c r="BR61" i="35"/>
  <c r="BQ61" i="35"/>
  <c r="BP61" i="35"/>
  <c r="BO61" i="35"/>
  <c r="BN61" i="35"/>
  <c r="BM61" i="35"/>
  <c r="BL61" i="35"/>
  <c r="BK61" i="35"/>
  <c r="BJ61" i="35"/>
  <c r="BI61" i="35"/>
  <c r="BH61" i="35"/>
  <c r="BG61" i="35"/>
  <c r="BF61" i="35"/>
  <c r="BE61" i="35"/>
  <c r="BD61" i="35"/>
  <c r="BC61" i="35"/>
  <c r="BB61" i="35"/>
  <c r="BA61" i="35"/>
  <c r="AZ61" i="35"/>
  <c r="AY61" i="35"/>
  <c r="AX61" i="35"/>
  <c r="AW61" i="35"/>
  <c r="AV61" i="35"/>
  <c r="AU61" i="35"/>
  <c r="AT61" i="35"/>
  <c r="AS61" i="35"/>
  <c r="AR61" i="35"/>
  <c r="AQ61" i="35"/>
  <c r="AP61" i="35"/>
  <c r="AO61" i="35"/>
  <c r="AN61" i="35"/>
  <c r="AM61" i="35"/>
  <c r="AL61" i="35"/>
  <c r="AK61" i="35"/>
  <c r="AJ61" i="35"/>
  <c r="AI61" i="35"/>
  <c r="AH61" i="35"/>
  <c r="AG61" i="35"/>
  <c r="AF61" i="35"/>
  <c r="AE61" i="35"/>
  <c r="AD61" i="35"/>
  <c r="AC61" i="35"/>
  <c r="AB61" i="35"/>
  <c r="AA61" i="35"/>
  <c r="Z61" i="35"/>
  <c r="Y61" i="35"/>
  <c r="X61" i="35"/>
  <c r="W61" i="35"/>
  <c r="U61" i="35"/>
  <c r="T61" i="35"/>
  <c r="S61" i="35"/>
  <c r="R61" i="35"/>
  <c r="Q61" i="35"/>
  <c r="O61" i="35"/>
  <c r="N61" i="35"/>
  <c r="M61" i="35"/>
  <c r="K61" i="35"/>
  <c r="J61" i="35"/>
  <c r="I61" i="35"/>
  <c r="H61" i="35"/>
  <c r="G61" i="35"/>
  <c r="F61" i="35"/>
  <c r="E61" i="35"/>
  <c r="P60" i="35"/>
  <c r="L60" i="35"/>
  <c r="H60" i="35"/>
  <c r="L59" i="35"/>
  <c r="P59" i="35" s="1"/>
  <c r="H59" i="35"/>
  <c r="V58" i="35"/>
  <c r="L58" i="35"/>
  <c r="L57" i="35" s="1"/>
  <c r="H58" i="35"/>
  <c r="CU57" i="35"/>
  <c r="CT57" i="35"/>
  <c r="CS57" i="35"/>
  <c r="CR57" i="35"/>
  <c r="CQ57" i="35"/>
  <c r="CP57" i="35"/>
  <c r="CO57" i="35"/>
  <c r="CN57" i="35"/>
  <c r="CM57" i="35"/>
  <c r="CL57" i="35"/>
  <c r="CK57" i="35"/>
  <c r="CJ57" i="35"/>
  <c r="CI57" i="35"/>
  <c r="CH57" i="35"/>
  <c r="CG57" i="35"/>
  <c r="CF57" i="35"/>
  <c r="CE57" i="35"/>
  <c r="CD57" i="35"/>
  <c r="CC57" i="35"/>
  <c r="CB57" i="35"/>
  <c r="CA57" i="35"/>
  <c r="BZ57" i="35"/>
  <c r="BY57" i="35"/>
  <c r="BX57" i="35"/>
  <c r="BW57" i="35"/>
  <c r="BV57" i="35"/>
  <c r="BU57" i="35"/>
  <c r="BT57" i="35"/>
  <c r="BS57" i="35"/>
  <c r="BR57" i="35"/>
  <c r="BQ57" i="35"/>
  <c r="BP57" i="35"/>
  <c r="BO57" i="35"/>
  <c r="BN57" i="35"/>
  <c r="BM57" i="35"/>
  <c r="BL57" i="35"/>
  <c r="BK57" i="35"/>
  <c r="BJ57" i="35"/>
  <c r="BI57" i="35"/>
  <c r="BH57" i="35"/>
  <c r="BG57" i="35"/>
  <c r="BF57" i="35"/>
  <c r="BE57" i="35"/>
  <c r="BD57" i="35"/>
  <c r="BC57" i="35"/>
  <c r="BB57" i="35"/>
  <c r="BA57" i="35"/>
  <c r="AZ57" i="35"/>
  <c r="AY57" i="35"/>
  <c r="AX57" i="35"/>
  <c r="AW57" i="35"/>
  <c r="AV57" i="35"/>
  <c r="AU57" i="35"/>
  <c r="AT57" i="35"/>
  <c r="AS57" i="35"/>
  <c r="AR57" i="35"/>
  <c r="AQ57" i="35"/>
  <c r="AP57" i="35"/>
  <c r="AO57" i="35"/>
  <c r="AN57" i="35"/>
  <c r="AM57" i="35"/>
  <c r="AL57" i="35"/>
  <c r="AK57" i="35"/>
  <c r="AJ57" i="35"/>
  <c r="AI57" i="35"/>
  <c r="AH57" i="35"/>
  <c r="AG57" i="35"/>
  <c r="AF57" i="35"/>
  <c r="AE57" i="35"/>
  <c r="AD57" i="35"/>
  <c r="AC57" i="35"/>
  <c r="AB57" i="35"/>
  <c r="AA57" i="35"/>
  <c r="Z57" i="35"/>
  <c r="Y57" i="35"/>
  <c r="X57" i="35"/>
  <c r="W57" i="35"/>
  <c r="V57" i="35"/>
  <c r="U57" i="35"/>
  <c r="T57" i="35"/>
  <c r="S57" i="35"/>
  <c r="R57" i="35"/>
  <c r="Q57" i="35"/>
  <c r="O57" i="35"/>
  <c r="N57" i="35"/>
  <c r="M57" i="35"/>
  <c r="K57" i="35"/>
  <c r="J57" i="35"/>
  <c r="I57" i="35"/>
  <c r="H57" i="35"/>
  <c r="G57" i="35"/>
  <c r="F57" i="35"/>
  <c r="E57" i="35"/>
  <c r="V56" i="35"/>
  <c r="H56" i="35"/>
  <c r="L56" i="35" s="1"/>
  <c r="V55" i="35"/>
  <c r="V54" i="35"/>
  <c r="V52" i="35"/>
  <c r="L52" i="35"/>
  <c r="P52" i="35" s="1"/>
  <c r="H52" i="35"/>
  <c r="H51" i="35"/>
  <c r="L51" i="35" s="1"/>
  <c r="P51" i="35" s="1"/>
  <c r="V50" i="35"/>
  <c r="H50" i="35"/>
  <c r="L50" i="35" s="1"/>
  <c r="CU49" i="35"/>
  <c r="CT49" i="35"/>
  <c r="CS49" i="35"/>
  <c r="CR49" i="35"/>
  <c r="CQ49" i="35"/>
  <c r="CP49" i="35"/>
  <c r="CO49" i="35"/>
  <c r="CN49" i="35"/>
  <c r="CM49" i="35"/>
  <c r="CL49" i="35"/>
  <c r="CK49" i="35"/>
  <c r="CJ49" i="35"/>
  <c r="CI49" i="35"/>
  <c r="CH49" i="35"/>
  <c r="CG49" i="35"/>
  <c r="CF49" i="35"/>
  <c r="CE49" i="35"/>
  <c r="CD49" i="35"/>
  <c r="CC49" i="35"/>
  <c r="CB49" i="35"/>
  <c r="CA49" i="35"/>
  <c r="BZ49" i="35"/>
  <c r="BY49" i="35"/>
  <c r="BX49" i="35"/>
  <c r="BW49" i="35"/>
  <c r="BV49" i="35"/>
  <c r="BU49" i="35"/>
  <c r="BT49" i="35"/>
  <c r="BS49" i="35"/>
  <c r="BR49" i="35"/>
  <c r="BQ49" i="35"/>
  <c r="BP49" i="35"/>
  <c r="BO49" i="35"/>
  <c r="BN49" i="35"/>
  <c r="BM49" i="35"/>
  <c r="BL49" i="35"/>
  <c r="BK49" i="35"/>
  <c r="BJ49" i="35"/>
  <c r="BI49" i="35"/>
  <c r="BH49" i="35"/>
  <c r="BG49" i="35"/>
  <c r="BF49" i="35"/>
  <c r="BE49" i="35"/>
  <c r="BD49" i="35"/>
  <c r="BC49" i="35"/>
  <c r="BB49" i="35"/>
  <c r="BA49" i="35"/>
  <c r="AZ49" i="35"/>
  <c r="AY49" i="35"/>
  <c r="AX49" i="35"/>
  <c r="AW49" i="35"/>
  <c r="AV49" i="35"/>
  <c r="AU49" i="35"/>
  <c r="AT49" i="35"/>
  <c r="AS49" i="35"/>
  <c r="AR49" i="35"/>
  <c r="AQ49" i="35"/>
  <c r="AP49" i="35"/>
  <c r="AO49" i="35"/>
  <c r="AN49" i="35"/>
  <c r="AM49" i="35"/>
  <c r="AL49" i="35"/>
  <c r="AK49" i="35"/>
  <c r="AJ49" i="35"/>
  <c r="AI49" i="35"/>
  <c r="AH49" i="35"/>
  <c r="AG49" i="35"/>
  <c r="AF49" i="35"/>
  <c r="AE49" i="35"/>
  <c r="AD49" i="35"/>
  <c r="AC49" i="35"/>
  <c r="AB49" i="35"/>
  <c r="AA49" i="35"/>
  <c r="Z49" i="35"/>
  <c r="Y49" i="35"/>
  <c r="X49" i="35"/>
  <c r="W49" i="35"/>
  <c r="V49" i="35"/>
  <c r="U49" i="35"/>
  <c r="T49" i="35"/>
  <c r="S49" i="35"/>
  <c r="R49" i="35"/>
  <c r="Q49" i="35"/>
  <c r="O49" i="35"/>
  <c r="N49" i="35"/>
  <c r="M49" i="35"/>
  <c r="K49" i="35"/>
  <c r="J49" i="35"/>
  <c r="I49" i="35"/>
  <c r="H49" i="35"/>
  <c r="G49" i="35"/>
  <c r="F49" i="35"/>
  <c r="E49" i="35"/>
  <c r="P48" i="35"/>
  <c r="L48" i="35"/>
  <c r="H48" i="35"/>
  <c r="L47" i="35"/>
  <c r="P47" i="35" s="1"/>
  <c r="H47" i="35"/>
  <c r="V46" i="35"/>
  <c r="L46" i="35"/>
  <c r="L45" i="35" s="1"/>
  <c r="H46" i="35"/>
  <c r="CU45" i="35"/>
  <c r="CT45" i="35"/>
  <c r="CS45" i="35"/>
  <c r="CS64" i="35" s="1"/>
  <c r="CR45" i="35"/>
  <c r="CQ45" i="35"/>
  <c r="CP45" i="35"/>
  <c r="CO45" i="35"/>
  <c r="CO64" i="35" s="1"/>
  <c r="CN45" i="35"/>
  <c r="CM45" i="35"/>
  <c r="CL45" i="35"/>
  <c r="CK45" i="35"/>
  <c r="CK64" i="35" s="1"/>
  <c r="CJ45" i="35"/>
  <c r="CI45" i="35"/>
  <c r="CH45" i="35"/>
  <c r="CG45" i="35"/>
  <c r="CG64" i="35" s="1"/>
  <c r="CF45" i="35"/>
  <c r="CE45" i="35"/>
  <c r="CD45" i="35"/>
  <c r="CC45" i="35"/>
  <c r="CC64" i="35" s="1"/>
  <c r="CB45" i="35"/>
  <c r="CA45" i="35"/>
  <c r="BZ45" i="35"/>
  <c r="BY45" i="35"/>
  <c r="BY64" i="35" s="1"/>
  <c r="BX45" i="35"/>
  <c r="BW45" i="35"/>
  <c r="BV45" i="35"/>
  <c r="BU45" i="35"/>
  <c r="BU64" i="35" s="1"/>
  <c r="BT45" i="35"/>
  <c r="BS45" i="35"/>
  <c r="BR45" i="35"/>
  <c r="BQ45" i="35"/>
  <c r="BQ64" i="35" s="1"/>
  <c r="BP45" i="35"/>
  <c r="BO45" i="35"/>
  <c r="BN45" i="35"/>
  <c r="BM45" i="35"/>
  <c r="BL45" i="35"/>
  <c r="BK45" i="35"/>
  <c r="BJ45" i="35"/>
  <c r="BI45" i="35"/>
  <c r="BH45" i="35"/>
  <c r="BG45" i="35"/>
  <c r="BF45" i="35"/>
  <c r="BE45" i="35"/>
  <c r="BD45" i="35"/>
  <c r="BC45" i="35"/>
  <c r="BB45" i="35"/>
  <c r="BA45" i="35"/>
  <c r="AZ45" i="35"/>
  <c r="AY45" i="35"/>
  <c r="AX45" i="35"/>
  <c r="AW45" i="35"/>
  <c r="AV45" i="35"/>
  <c r="AU45" i="35"/>
  <c r="AT45" i="35"/>
  <c r="AS45" i="35"/>
  <c r="AR45" i="35"/>
  <c r="AQ45" i="35"/>
  <c r="AP45" i="35"/>
  <c r="AO45" i="35"/>
  <c r="AN45" i="35"/>
  <c r="AM45" i="35"/>
  <c r="AL45" i="35"/>
  <c r="AK45" i="35"/>
  <c r="AJ45" i="35"/>
  <c r="AI45" i="35"/>
  <c r="AH45" i="35"/>
  <c r="AG45" i="35"/>
  <c r="AF45" i="35"/>
  <c r="AE45" i="35"/>
  <c r="AD45" i="35"/>
  <c r="AC45" i="35"/>
  <c r="AB45" i="35"/>
  <c r="AA45" i="35"/>
  <c r="Z45" i="35"/>
  <c r="Y45" i="35"/>
  <c r="X45" i="35"/>
  <c r="W45" i="35"/>
  <c r="V45" i="35"/>
  <c r="U45" i="35"/>
  <c r="U64" i="35" s="1"/>
  <c r="T45" i="35"/>
  <c r="S45" i="35"/>
  <c r="R45" i="35"/>
  <c r="Q45" i="35"/>
  <c r="Q64" i="35" s="1"/>
  <c r="O45" i="35"/>
  <c r="N45" i="35"/>
  <c r="M45" i="35"/>
  <c r="M64" i="35" s="1"/>
  <c r="K45" i="35"/>
  <c r="J45" i="35"/>
  <c r="I45" i="35"/>
  <c r="I64" i="35" s="1"/>
  <c r="H45" i="35"/>
  <c r="G45" i="35"/>
  <c r="F45" i="35"/>
  <c r="E45" i="35"/>
  <c r="E64" i="35" s="1"/>
  <c r="V44" i="35"/>
  <c r="L44" i="35"/>
  <c r="P44" i="35" s="1"/>
  <c r="V43" i="35"/>
  <c r="H43" i="35"/>
  <c r="L43" i="35" s="1"/>
  <c r="P43" i="35" s="1"/>
  <c r="V42" i="35"/>
  <c r="H42" i="35"/>
  <c r="L42" i="35" s="1"/>
  <c r="P42" i="35" s="1"/>
  <c r="V41" i="35"/>
  <c r="V40" i="35" s="1"/>
  <c r="H41" i="35"/>
  <c r="L41" i="35" s="1"/>
  <c r="CU40" i="35"/>
  <c r="CT40" i="35"/>
  <c r="CS40" i="35"/>
  <c r="CR40" i="35"/>
  <c r="CQ40" i="35"/>
  <c r="CP40" i="35"/>
  <c r="CO40" i="35"/>
  <c r="CN40" i="35"/>
  <c r="CM40" i="35"/>
  <c r="CL40" i="35"/>
  <c r="CK40" i="35"/>
  <c r="CJ40" i="35"/>
  <c r="CI40" i="35"/>
  <c r="CH40" i="35"/>
  <c r="CG40" i="35"/>
  <c r="CF40" i="35"/>
  <c r="CE40" i="35"/>
  <c r="CD40" i="35"/>
  <c r="CC40" i="35"/>
  <c r="CB40" i="35"/>
  <c r="CB64" i="35" s="1"/>
  <c r="CA40" i="35"/>
  <c r="CA64" i="35" s="1"/>
  <c r="BZ40" i="35"/>
  <c r="BZ64" i="35" s="1"/>
  <c r="BY40" i="35"/>
  <c r="BX40" i="35"/>
  <c r="BX64" i="35" s="1"/>
  <c r="BW40" i="35"/>
  <c r="BW64" i="35" s="1"/>
  <c r="BV40" i="35"/>
  <c r="BV64" i="35" s="1"/>
  <c r="BU40" i="35"/>
  <c r="BT40" i="35"/>
  <c r="BT64" i="35" s="1"/>
  <c r="BS40" i="35"/>
  <c r="BS64" i="35" s="1"/>
  <c r="BR40" i="35"/>
  <c r="BR64" i="35" s="1"/>
  <c r="BQ40" i="35"/>
  <c r="BP40" i="35"/>
  <c r="BP64" i="35" s="1"/>
  <c r="BO40" i="35"/>
  <c r="BN40" i="35"/>
  <c r="BM40" i="35"/>
  <c r="BL40" i="35"/>
  <c r="BK40" i="35"/>
  <c r="BJ40" i="35"/>
  <c r="BI40" i="35"/>
  <c r="BH40" i="35"/>
  <c r="BG40" i="35"/>
  <c r="BF40" i="35"/>
  <c r="BE40" i="35"/>
  <c r="BD40" i="35"/>
  <c r="BC40" i="35"/>
  <c r="BB40" i="35"/>
  <c r="BA40" i="35"/>
  <c r="AZ40" i="35"/>
  <c r="AY40" i="35"/>
  <c r="AX40" i="35"/>
  <c r="AW40" i="35"/>
  <c r="AV40" i="35"/>
  <c r="AU40" i="35"/>
  <c r="AT40" i="35"/>
  <c r="AS40" i="35"/>
  <c r="AR40" i="35"/>
  <c r="AQ40" i="35"/>
  <c r="AP40" i="35"/>
  <c r="AO40" i="35"/>
  <c r="AN40" i="35"/>
  <c r="AM40" i="35"/>
  <c r="AL40" i="35"/>
  <c r="AK40" i="35"/>
  <c r="AJ40" i="35"/>
  <c r="AI40" i="35"/>
  <c r="AH40" i="35"/>
  <c r="AG40" i="35"/>
  <c r="AF40" i="35"/>
  <c r="AE40" i="35"/>
  <c r="AD40" i="35"/>
  <c r="AC40" i="35"/>
  <c r="AB40" i="35"/>
  <c r="AA40" i="35"/>
  <c r="Z40" i="35"/>
  <c r="Y40" i="35"/>
  <c r="X40" i="35"/>
  <c r="W40" i="35"/>
  <c r="U40" i="35"/>
  <c r="T40" i="35"/>
  <c r="S40" i="35"/>
  <c r="R40" i="35"/>
  <c r="Q40" i="35"/>
  <c r="O40" i="35"/>
  <c r="N40" i="35"/>
  <c r="M40" i="35"/>
  <c r="K40" i="35"/>
  <c r="J40" i="35"/>
  <c r="I40" i="35"/>
  <c r="H40" i="35"/>
  <c r="G40" i="35"/>
  <c r="F40" i="35"/>
  <c r="E40" i="35"/>
  <c r="V39" i="35"/>
  <c r="P39" i="35"/>
  <c r="L39" i="35"/>
  <c r="H39" i="35"/>
  <c r="H38" i="35"/>
  <c r="L38" i="35" s="1"/>
  <c r="V37" i="35"/>
  <c r="H37" i="35"/>
  <c r="L37" i="35" s="1"/>
  <c r="P37" i="35" s="1"/>
  <c r="V36" i="35"/>
  <c r="H36" i="35"/>
  <c r="L36" i="35" s="1"/>
  <c r="P36" i="35" s="1"/>
  <c r="V35" i="35"/>
  <c r="H35" i="35"/>
  <c r="L35" i="35" s="1"/>
  <c r="P35" i="35" s="1"/>
  <c r="V34" i="35"/>
  <c r="H34" i="35"/>
  <c r="L34" i="35" s="1"/>
  <c r="P34" i="35" s="1"/>
  <c r="H33" i="35"/>
  <c r="L33" i="35" s="1"/>
  <c r="P33" i="35" s="1"/>
  <c r="V32" i="35"/>
  <c r="H32" i="35"/>
  <c r="L32" i="35" s="1"/>
  <c r="P32" i="35" s="1"/>
  <c r="P31" i="35"/>
  <c r="L31" i="35"/>
  <c r="H31" i="35"/>
  <c r="V30" i="35"/>
  <c r="P30" i="35"/>
  <c r="L30" i="35"/>
  <c r="H30" i="35"/>
  <c r="V29" i="35"/>
  <c r="P29" i="35"/>
  <c r="L29" i="35"/>
  <c r="H29" i="35"/>
  <c r="V28" i="35"/>
  <c r="P28" i="35"/>
  <c r="L28" i="35"/>
  <c r="H28" i="35"/>
  <c r="V27" i="35"/>
  <c r="P27" i="35"/>
  <c r="L27" i="35"/>
  <c r="H27" i="35"/>
  <c r="V26" i="35"/>
  <c r="P26" i="35"/>
  <c r="L26" i="35"/>
  <c r="H26" i="35"/>
  <c r="V25" i="35"/>
  <c r="P25" i="35"/>
  <c r="L25" i="35"/>
  <c r="H25" i="35"/>
  <c r="H24" i="35"/>
  <c r="L24" i="35" s="1"/>
  <c r="H23" i="35"/>
  <c r="L23" i="35" s="1"/>
  <c r="P23" i="35" s="1"/>
  <c r="P22" i="35"/>
  <c r="L22" i="35"/>
  <c r="H22" i="35"/>
  <c r="L21" i="35"/>
  <c r="P21" i="35" s="1"/>
  <c r="H21" i="35"/>
  <c r="H20" i="35"/>
  <c r="L20" i="35" s="1"/>
  <c r="V19" i="35"/>
  <c r="V11" i="35" s="1"/>
  <c r="H19" i="35"/>
  <c r="L19" i="35" s="1"/>
  <c r="P19" i="35" s="1"/>
  <c r="P18" i="35"/>
  <c r="L18" i="35"/>
  <c r="H18" i="35"/>
  <c r="L17" i="35"/>
  <c r="P17" i="35" s="1"/>
  <c r="H17" i="35"/>
  <c r="H16" i="35"/>
  <c r="L16" i="35" s="1"/>
  <c r="P15" i="35"/>
  <c r="L15" i="35"/>
  <c r="H15" i="35"/>
  <c r="V14" i="35"/>
  <c r="P14" i="35"/>
  <c r="L14" i="35"/>
  <c r="H14" i="35"/>
  <c r="V13" i="35"/>
  <c r="P13" i="35"/>
  <c r="L13" i="35"/>
  <c r="H13" i="35"/>
  <c r="V12" i="35"/>
  <c r="P12" i="35"/>
  <c r="L12" i="35"/>
  <c r="H12" i="35"/>
  <c r="CU11" i="35"/>
  <c r="CT11" i="35"/>
  <c r="CS11" i="35"/>
  <c r="CR11" i="35"/>
  <c r="CQ11" i="35"/>
  <c r="CP11" i="35"/>
  <c r="CO11" i="35"/>
  <c r="CN11" i="35"/>
  <c r="CM11" i="35"/>
  <c r="CL11" i="35"/>
  <c r="CK11" i="35"/>
  <c r="CJ11" i="35"/>
  <c r="CI11" i="35"/>
  <c r="CH11" i="35"/>
  <c r="CG11" i="35"/>
  <c r="CF11" i="35"/>
  <c r="CE11" i="35"/>
  <c r="CD11" i="35"/>
  <c r="CC11" i="35"/>
  <c r="BO11" i="35"/>
  <c r="BN11" i="35"/>
  <c r="BM11" i="35"/>
  <c r="BL11" i="35"/>
  <c r="BK11" i="35"/>
  <c r="BJ11" i="35"/>
  <c r="BI11" i="35"/>
  <c r="BH11" i="35"/>
  <c r="BG11" i="35"/>
  <c r="BF11" i="35"/>
  <c r="BE11" i="35"/>
  <c r="BD11" i="35"/>
  <c r="BC11" i="35"/>
  <c r="BB11" i="35"/>
  <c r="BA11" i="35"/>
  <c r="AZ11" i="35"/>
  <c r="AY11" i="35"/>
  <c r="AX11" i="35"/>
  <c r="AW11" i="35"/>
  <c r="AV11" i="35"/>
  <c r="AU11" i="35"/>
  <c r="AT11" i="35"/>
  <c r="AS11" i="35"/>
  <c r="AR11" i="35"/>
  <c r="AQ11" i="35"/>
  <c r="AP11" i="35"/>
  <c r="AO11" i="35"/>
  <c r="AN11" i="35"/>
  <c r="AM11" i="35"/>
  <c r="AL11" i="35"/>
  <c r="AK11" i="35"/>
  <c r="AJ11" i="35"/>
  <c r="AI11" i="35"/>
  <c r="AH11" i="35"/>
  <c r="AG11" i="35"/>
  <c r="AF11" i="35"/>
  <c r="AE11" i="35"/>
  <c r="AD11" i="35"/>
  <c r="AC11" i="35"/>
  <c r="AB11" i="35"/>
  <c r="AA11" i="35"/>
  <c r="Z11" i="35"/>
  <c r="Y11" i="35"/>
  <c r="X11" i="35"/>
  <c r="W11" i="35"/>
  <c r="T11" i="35"/>
  <c r="S11" i="35"/>
  <c r="R11" i="35"/>
  <c r="Q11" i="35"/>
  <c r="O11" i="35"/>
  <c r="N11" i="35"/>
  <c r="M11" i="35"/>
  <c r="K11" i="35"/>
  <c r="J11" i="35"/>
  <c r="I11" i="35"/>
  <c r="H11" i="35"/>
  <c r="G11" i="35"/>
  <c r="F11" i="35"/>
  <c r="E11" i="35"/>
  <c r="P9" i="35"/>
  <c r="L9" i="35"/>
  <c r="H9" i="35"/>
  <c r="L8" i="35"/>
  <c r="P8" i="35" s="1"/>
  <c r="H8" i="35"/>
  <c r="V7" i="35"/>
  <c r="L7" i="35"/>
  <c r="P7" i="35" s="1"/>
  <c r="H7" i="35"/>
  <c r="H6" i="35"/>
  <c r="L6" i="35" s="1"/>
  <c r="P6" i="35" s="1"/>
  <c r="H5" i="35"/>
  <c r="L5" i="35" s="1"/>
  <c r="P4" i="35"/>
  <c r="L4" i="35"/>
  <c r="H4" i="35"/>
  <c r="CU3" i="35"/>
  <c r="CU64" i="35" s="1"/>
  <c r="CT3" i="35"/>
  <c r="CT64" i="35" s="1"/>
  <c r="CS3" i="35"/>
  <c r="CR3" i="35"/>
  <c r="CR64" i="35" s="1"/>
  <c r="CQ3" i="35"/>
  <c r="CQ64" i="35" s="1"/>
  <c r="CP3" i="35"/>
  <c r="CP64" i="35" s="1"/>
  <c r="CO3" i="35"/>
  <c r="CN3" i="35"/>
  <c r="CN64" i="35" s="1"/>
  <c r="CM3" i="35"/>
  <c r="CM64" i="35" s="1"/>
  <c r="CL3" i="35"/>
  <c r="CL64" i="35" s="1"/>
  <c r="CK3" i="35"/>
  <c r="CJ3" i="35"/>
  <c r="CJ64" i="35" s="1"/>
  <c r="CI3" i="35"/>
  <c r="CI64" i="35" s="1"/>
  <c r="CH3" i="35"/>
  <c r="CH64" i="35" s="1"/>
  <c r="CG3" i="35"/>
  <c r="CF3" i="35"/>
  <c r="CF64" i="35" s="1"/>
  <c r="CE3" i="35"/>
  <c r="CE64" i="35" s="1"/>
  <c r="CD3" i="35"/>
  <c r="CD64" i="35" s="1"/>
  <c r="CC3" i="35"/>
  <c r="BO3" i="35"/>
  <c r="BO64" i="35" s="1"/>
  <c r="BN3" i="35"/>
  <c r="BN64" i="35" s="1"/>
  <c r="BM3" i="35"/>
  <c r="BM64" i="35" s="1"/>
  <c r="BL3" i="35"/>
  <c r="BL64" i="35" s="1"/>
  <c r="BK3" i="35"/>
  <c r="BK64" i="35" s="1"/>
  <c r="BJ3" i="35"/>
  <c r="BJ64" i="35" s="1"/>
  <c r="BI3" i="35"/>
  <c r="BI64" i="35" s="1"/>
  <c r="BH3" i="35"/>
  <c r="BH64" i="35" s="1"/>
  <c r="BG3" i="35"/>
  <c r="BG64" i="35" s="1"/>
  <c r="BF3" i="35"/>
  <c r="BF64" i="35" s="1"/>
  <c r="BE3" i="35"/>
  <c r="BE64" i="35" s="1"/>
  <c r="BD3" i="35"/>
  <c r="BD64" i="35" s="1"/>
  <c r="BC3" i="35"/>
  <c r="BC64" i="35" s="1"/>
  <c r="BB3" i="35"/>
  <c r="BB64" i="35" s="1"/>
  <c r="BA3" i="35"/>
  <c r="BA64" i="35" s="1"/>
  <c r="AZ3" i="35"/>
  <c r="AZ64" i="35" s="1"/>
  <c r="AY3" i="35"/>
  <c r="AY64" i="35" s="1"/>
  <c r="AX3" i="35"/>
  <c r="AX64" i="35" s="1"/>
  <c r="AW3" i="35"/>
  <c r="AW64" i="35" s="1"/>
  <c r="AV3" i="35"/>
  <c r="AV64" i="35" s="1"/>
  <c r="AU3" i="35"/>
  <c r="AU64" i="35" s="1"/>
  <c r="AT3" i="35"/>
  <c r="AT64" i="35" s="1"/>
  <c r="AS3" i="35"/>
  <c r="AS64" i="35" s="1"/>
  <c r="AR3" i="35"/>
  <c r="AR64" i="35" s="1"/>
  <c r="AQ3" i="35"/>
  <c r="AQ64" i="35" s="1"/>
  <c r="AP3" i="35"/>
  <c r="AP64" i="35" s="1"/>
  <c r="AO3" i="35"/>
  <c r="AO64" i="35" s="1"/>
  <c r="AN3" i="35"/>
  <c r="AN64" i="35" s="1"/>
  <c r="AM3" i="35"/>
  <c r="AM64" i="35" s="1"/>
  <c r="AL3" i="35"/>
  <c r="AL64" i="35" s="1"/>
  <c r="AK3" i="35"/>
  <c r="AK64" i="35" s="1"/>
  <c r="AJ3" i="35"/>
  <c r="AJ64" i="35" s="1"/>
  <c r="AI3" i="35"/>
  <c r="AI64" i="35" s="1"/>
  <c r="AH3" i="35"/>
  <c r="AH64" i="35" s="1"/>
  <c r="AG3" i="35"/>
  <c r="AG64" i="35" s="1"/>
  <c r="AF3" i="35"/>
  <c r="AF64" i="35" s="1"/>
  <c r="AE3" i="35"/>
  <c r="AE64" i="35" s="1"/>
  <c r="AD3" i="35"/>
  <c r="AD64" i="35" s="1"/>
  <c r="AC3" i="35"/>
  <c r="AC64" i="35" s="1"/>
  <c r="AB3" i="35"/>
  <c r="AB64" i="35" s="1"/>
  <c r="AA3" i="35"/>
  <c r="AA64" i="35" s="1"/>
  <c r="Z3" i="35"/>
  <c r="Z64" i="35" s="1"/>
  <c r="Y3" i="35"/>
  <c r="Y64" i="35" s="1"/>
  <c r="X3" i="35"/>
  <c r="X64" i="35" s="1"/>
  <c r="W3" i="35"/>
  <c r="W64" i="35" s="1"/>
  <c r="V3" i="35"/>
  <c r="V64" i="35" s="1"/>
  <c r="T3" i="35"/>
  <c r="T64" i="35" s="1"/>
  <c r="S3" i="35"/>
  <c r="S64" i="35" s="1"/>
  <c r="R3" i="35"/>
  <c r="R64" i="35" s="1"/>
  <c r="Q3" i="35"/>
  <c r="O3" i="35"/>
  <c r="O64" i="35" s="1"/>
  <c r="N3" i="35"/>
  <c r="N64" i="35" s="1"/>
  <c r="M3" i="35"/>
  <c r="K3" i="35"/>
  <c r="K64" i="35" s="1"/>
  <c r="J3" i="35"/>
  <c r="J64" i="35" s="1"/>
  <c r="I3" i="35"/>
  <c r="H3" i="35"/>
  <c r="H64" i="35" s="1"/>
  <c r="G3" i="35"/>
  <c r="G64" i="35" s="1"/>
  <c r="F3" i="35"/>
  <c r="F64" i="35" s="1"/>
  <c r="E3" i="35"/>
  <c r="H80" i="56"/>
  <c r="L80" i="56" s="1"/>
  <c r="L79" i="56"/>
  <c r="L78" i="56" s="1"/>
  <c r="H79" i="56"/>
  <c r="X78" i="56"/>
  <c r="W78" i="56"/>
  <c r="V78" i="56"/>
  <c r="U78" i="56"/>
  <c r="T78" i="56"/>
  <c r="S78" i="56"/>
  <c r="S82" i="56" s="1"/>
  <c r="R78" i="56"/>
  <c r="R82" i="56" s="1"/>
  <c r="Q78" i="56"/>
  <c r="P78" i="56"/>
  <c r="O78" i="56"/>
  <c r="N78" i="56"/>
  <c r="M78" i="56"/>
  <c r="K78" i="56"/>
  <c r="J78" i="56"/>
  <c r="I78" i="56"/>
  <c r="H78" i="56"/>
  <c r="G78" i="56"/>
  <c r="F78" i="56"/>
  <c r="E78" i="56"/>
  <c r="P75" i="56"/>
  <c r="P72" i="56"/>
  <c r="P71" i="56" s="1"/>
  <c r="L72" i="56"/>
  <c r="L71" i="56" s="1"/>
  <c r="H72" i="56"/>
  <c r="X71" i="56"/>
  <c r="W71" i="56"/>
  <c r="V71" i="56"/>
  <c r="U71" i="56"/>
  <c r="T71" i="56"/>
  <c r="S71" i="56"/>
  <c r="R71" i="56"/>
  <c r="Q71" i="56"/>
  <c r="O71" i="56"/>
  <c r="N71" i="56"/>
  <c r="M71" i="56"/>
  <c r="K71" i="56"/>
  <c r="J71" i="56"/>
  <c r="I71" i="56"/>
  <c r="H71" i="56"/>
  <c r="G71" i="56"/>
  <c r="F71" i="56"/>
  <c r="E71" i="56"/>
  <c r="X66" i="56"/>
  <c r="W66" i="56"/>
  <c r="V66" i="56"/>
  <c r="U66" i="56"/>
  <c r="T66" i="56"/>
  <c r="S66" i="56"/>
  <c r="R66" i="56"/>
  <c r="Q66" i="56"/>
  <c r="P66" i="56"/>
  <c r="O66" i="56"/>
  <c r="N66" i="56"/>
  <c r="M66" i="56"/>
  <c r="L66" i="56"/>
  <c r="K66" i="56"/>
  <c r="J66" i="56"/>
  <c r="I66" i="56"/>
  <c r="H66" i="56"/>
  <c r="G66" i="56"/>
  <c r="F66" i="56"/>
  <c r="E66" i="56"/>
  <c r="X57" i="56"/>
  <c r="W57" i="56"/>
  <c r="V57" i="56"/>
  <c r="U57" i="56"/>
  <c r="T57" i="56"/>
  <c r="S57" i="56"/>
  <c r="R57" i="56"/>
  <c r="P57" i="56"/>
  <c r="P51" i="56"/>
  <c r="X50" i="56"/>
  <c r="W50" i="56"/>
  <c r="V50" i="56"/>
  <c r="U50" i="56"/>
  <c r="T50" i="56"/>
  <c r="S50" i="56"/>
  <c r="R50" i="56"/>
  <c r="Q50" i="56"/>
  <c r="Q82" i="56" s="1"/>
  <c r="P50" i="56"/>
  <c r="O50" i="56"/>
  <c r="N50" i="56"/>
  <c r="M50" i="56"/>
  <c r="L50" i="56"/>
  <c r="K50" i="56"/>
  <c r="J50" i="56"/>
  <c r="I50" i="56"/>
  <c r="H50" i="56"/>
  <c r="G50" i="56"/>
  <c r="F50" i="56"/>
  <c r="E50" i="56"/>
  <c r="X46" i="56"/>
  <c r="W46" i="56"/>
  <c r="V46" i="56"/>
  <c r="U46" i="56"/>
  <c r="T46" i="56"/>
  <c r="S46" i="56"/>
  <c r="R46" i="56"/>
  <c r="Q46" i="56"/>
  <c r="P46" i="56"/>
  <c r="X38" i="56"/>
  <c r="W38" i="56"/>
  <c r="V38" i="56"/>
  <c r="U38" i="56"/>
  <c r="T38" i="56"/>
  <c r="S38" i="56"/>
  <c r="R38" i="56"/>
  <c r="Q38" i="56"/>
  <c r="P38" i="56"/>
  <c r="D38" i="56"/>
  <c r="X10" i="56"/>
  <c r="W10" i="56"/>
  <c r="V10" i="56"/>
  <c r="U10" i="56"/>
  <c r="T10" i="56"/>
  <c r="S10" i="56"/>
  <c r="P10" i="56"/>
  <c r="P9" i="56" s="1"/>
  <c r="R9" i="56"/>
  <c r="O9" i="56"/>
  <c r="O82" i="56" s="1"/>
  <c r="N9" i="56"/>
  <c r="M9" i="56"/>
  <c r="L9" i="56"/>
  <c r="K9" i="56"/>
  <c r="K82" i="56" s="1"/>
  <c r="J9" i="56"/>
  <c r="I9" i="56"/>
  <c r="H9" i="56"/>
  <c r="G9" i="56"/>
  <c r="G82" i="56" s="1"/>
  <c r="F9" i="56"/>
  <c r="E9" i="56"/>
  <c r="X3" i="56"/>
  <c r="W3" i="56"/>
  <c r="V3" i="56"/>
  <c r="U3" i="56"/>
  <c r="T3" i="56"/>
  <c r="S3" i="56"/>
  <c r="R3" i="56"/>
  <c r="P3" i="56"/>
  <c r="P82" i="56" s="1"/>
  <c r="O3" i="56"/>
  <c r="N3" i="56"/>
  <c r="N82" i="56" s="1"/>
  <c r="M3" i="56"/>
  <c r="M82" i="56" s="1"/>
  <c r="L3" i="56"/>
  <c r="K3" i="56"/>
  <c r="J3" i="56"/>
  <c r="J82" i="56" s="1"/>
  <c r="I3" i="56"/>
  <c r="I82" i="56" s="1"/>
  <c r="H3" i="56"/>
  <c r="H82" i="56" s="1"/>
  <c r="G3" i="56"/>
  <c r="F3" i="56"/>
  <c r="F82" i="56" s="1"/>
  <c r="E3" i="56"/>
  <c r="E82" i="56" s="1"/>
  <c r="D112" i="58"/>
  <c r="D106" i="58"/>
  <c r="D78" i="58"/>
  <c r="AR63" i="8"/>
  <c r="AQ63" i="8"/>
  <c r="AP63" i="8"/>
  <c r="AO63" i="8"/>
  <c r="AN63" i="8"/>
  <c r="AM63" i="8"/>
  <c r="AL63" i="8"/>
  <c r="AK63" i="8"/>
  <c r="AJ63" i="8"/>
  <c r="AI63" i="8"/>
  <c r="AH63" i="8"/>
  <c r="AG63" i="8"/>
  <c r="AF63" i="8"/>
  <c r="AE63" i="8"/>
  <c r="AD63" i="8"/>
  <c r="AC63" i="8"/>
  <c r="AB63" i="8"/>
  <c r="AA63" i="8"/>
  <c r="Z63" i="8"/>
  <c r="Y63" i="8"/>
  <c r="X63" i="8"/>
  <c r="W63" i="8"/>
  <c r="V63" i="8"/>
  <c r="U63" i="8"/>
  <c r="T63" i="8"/>
  <c r="S63" i="8"/>
  <c r="R63" i="8"/>
  <c r="Q63" i="8"/>
  <c r="P63" i="8"/>
  <c r="O63" i="8"/>
  <c r="N63" i="8"/>
  <c r="M63" i="8"/>
  <c r="L63" i="8"/>
  <c r="K63" i="8"/>
  <c r="J63" i="8"/>
  <c r="I63" i="8"/>
  <c r="H63" i="8"/>
  <c r="G63" i="8"/>
  <c r="F63" i="8"/>
  <c r="E63"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R59" i="8"/>
  <c r="Q59" i="8"/>
  <c r="P59" i="8"/>
  <c r="O59" i="8"/>
  <c r="N59" i="8"/>
  <c r="M59" i="8"/>
  <c r="L59" i="8"/>
  <c r="K59" i="8"/>
  <c r="J59" i="8"/>
  <c r="I59" i="8"/>
  <c r="H59" i="8"/>
  <c r="G59" i="8"/>
  <c r="F59" i="8"/>
  <c r="E59"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R54" i="8"/>
  <c r="Q54" i="8"/>
  <c r="P54" i="8"/>
  <c r="O54" i="8"/>
  <c r="N54" i="8"/>
  <c r="M54" i="8"/>
  <c r="L54" i="8"/>
  <c r="K54" i="8"/>
  <c r="J54" i="8"/>
  <c r="I54" i="8"/>
  <c r="H54" i="8"/>
  <c r="G54" i="8"/>
  <c r="F54" i="8"/>
  <c r="E54"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R51" i="8"/>
  <c r="Q51" i="8"/>
  <c r="P51" i="8"/>
  <c r="O51" i="8"/>
  <c r="N51" i="8"/>
  <c r="M51" i="8"/>
  <c r="L51" i="8"/>
  <c r="K51" i="8"/>
  <c r="J51" i="8"/>
  <c r="I51" i="8"/>
  <c r="H51" i="8"/>
  <c r="G51" i="8"/>
  <c r="F51" i="8"/>
  <c r="E51" i="8"/>
  <c r="AR48" i="8"/>
  <c r="AQ48" i="8"/>
  <c r="AP48" i="8"/>
  <c r="AO48" i="8"/>
  <c r="AN48" i="8"/>
  <c r="AM48" i="8"/>
  <c r="AL48" i="8"/>
  <c r="AK48" i="8"/>
  <c r="AJ48" i="8"/>
  <c r="AI48" i="8"/>
  <c r="AH48" i="8"/>
  <c r="AG48" i="8"/>
  <c r="AF48" i="8"/>
  <c r="AE48" i="8"/>
  <c r="AD48" i="8"/>
  <c r="AC48" i="8"/>
  <c r="AB48" i="8"/>
  <c r="AA48" i="8"/>
  <c r="Z48" i="8"/>
  <c r="Y48" i="8"/>
  <c r="X48" i="8"/>
  <c r="W48" i="8"/>
  <c r="V48" i="8"/>
  <c r="U48" i="8"/>
  <c r="T48" i="8"/>
  <c r="S48" i="8"/>
  <c r="R48" i="8"/>
  <c r="Q48" i="8"/>
  <c r="P48" i="8"/>
  <c r="O48" i="8"/>
  <c r="N48" i="8"/>
  <c r="M48" i="8"/>
  <c r="L48" i="8"/>
  <c r="K48" i="8"/>
  <c r="J48" i="8"/>
  <c r="I48" i="8"/>
  <c r="H48" i="8"/>
  <c r="G48" i="8"/>
  <c r="F48" i="8"/>
  <c r="E48" i="8"/>
  <c r="AR19" i="8"/>
  <c r="AQ19" i="8"/>
  <c r="AP19" i="8"/>
  <c r="AO19" i="8"/>
  <c r="AN19" i="8"/>
  <c r="AM19" i="8"/>
  <c r="AL19" i="8"/>
  <c r="AK19" i="8"/>
  <c r="AJ19" i="8"/>
  <c r="AI19" i="8"/>
  <c r="AH19" i="8"/>
  <c r="AG19" i="8"/>
  <c r="AF19" i="8"/>
  <c r="AE19" i="8"/>
  <c r="AD19" i="8"/>
  <c r="AC19" i="8"/>
  <c r="AB19" i="8"/>
  <c r="AA19" i="8"/>
  <c r="Z19" i="8"/>
  <c r="Y19" i="8"/>
  <c r="X19" i="8"/>
  <c r="W19" i="8"/>
  <c r="V19" i="8"/>
  <c r="U19" i="8"/>
  <c r="T19" i="8"/>
  <c r="S19" i="8"/>
  <c r="R19" i="8"/>
  <c r="Q19" i="8"/>
  <c r="P19" i="8"/>
  <c r="O19" i="8"/>
  <c r="N19" i="8"/>
  <c r="M19" i="8"/>
  <c r="L19" i="8"/>
  <c r="K19" i="8"/>
  <c r="J19" i="8"/>
  <c r="I19" i="8"/>
  <c r="H19" i="8"/>
  <c r="G19" i="8"/>
  <c r="F19" i="8"/>
  <c r="E19" i="8"/>
  <c r="AR12" i="8"/>
  <c r="AR66" i="8" s="1"/>
  <c r="AQ12" i="8"/>
  <c r="AQ66" i="8" s="1"/>
  <c r="AP12" i="8"/>
  <c r="AP66" i="8" s="1"/>
  <c r="AO12" i="8"/>
  <c r="AO66" i="8" s="1"/>
  <c r="AN12" i="8"/>
  <c r="AN66" i="8" s="1"/>
  <c r="AM12" i="8"/>
  <c r="AM66" i="8" s="1"/>
  <c r="AL12" i="8"/>
  <c r="AL66" i="8" s="1"/>
  <c r="AK12" i="8"/>
  <c r="AK66" i="8" s="1"/>
  <c r="AJ12" i="8"/>
  <c r="AJ66" i="8" s="1"/>
  <c r="AI12" i="8"/>
  <c r="AI66" i="8" s="1"/>
  <c r="AH12" i="8"/>
  <c r="AH66" i="8" s="1"/>
  <c r="AG12" i="8"/>
  <c r="AG66" i="8" s="1"/>
  <c r="AF12" i="8"/>
  <c r="AF66" i="8" s="1"/>
  <c r="AE12" i="8"/>
  <c r="AE66" i="8" s="1"/>
  <c r="AD12" i="8"/>
  <c r="AD66" i="8" s="1"/>
  <c r="AC12" i="8"/>
  <c r="AC66" i="8" s="1"/>
  <c r="AB12" i="8"/>
  <c r="AB66" i="8" s="1"/>
  <c r="AA12" i="8"/>
  <c r="AA66" i="8" s="1"/>
  <c r="Z12" i="8"/>
  <c r="Z66" i="8" s="1"/>
  <c r="Y12" i="8"/>
  <c r="Y66" i="8" s="1"/>
  <c r="X12" i="8"/>
  <c r="X66" i="8" s="1"/>
  <c r="W12" i="8"/>
  <c r="W66" i="8" s="1"/>
  <c r="V12" i="8"/>
  <c r="V66" i="8" s="1"/>
  <c r="U12" i="8"/>
  <c r="U66" i="8" s="1"/>
  <c r="T12" i="8"/>
  <c r="T66" i="8" s="1"/>
  <c r="S12" i="8"/>
  <c r="S66" i="8" s="1"/>
  <c r="R12" i="8"/>
  <c r="R66" i="8" s="1"/>
  <c r="Q12" i="8"/>
  <c r="Q66" i="8" s="1"/>
  <c r="P12" i="8"/>
  <c r="P66" i="8" s="1"/>
  <c r="O12" i="8"/>
  <c r="O66" i="8" s="1"/>
  <c r="N12" i="8"/>
  <c r="N66" i="8" s="1"/>
  <c r="M12" i="8"/>
  <c r="M66" i="8" s="1"/>
  <c r="L12" i="8"/>
  <c r="L66" i="8" s="1"/>
  <c r="K12" i="8"/>
  <c r="K66" i="8" s="1"/>
  <c r="J12" i="8"/>
  <c r="J66" i="8" s="1"/>
  <c r="I12" i="8"/>
  <c r="I66" i="8" s="1"/>
  <c r="H12" i="8"/>
  <c r="H66" i="8" s="1"/>
  <c r="G12" i="8"/>
  <c r="G66" i="8" s="1"/>
  <c r="F12" i="8"/>
  <c r="F66" i="8" s="1"/>
  <c r="E12" i="8"/>
  <c r="E66" i="8" s="1"/>
  <c r="P5" i="35" l="1"/>
  <c r="P3" i="35" s="1"/>
  <c r="L3" i="35"/>
  <c r="P11" i="35"/>
  <c r="P50" i="35"/>
  <c r="P49" i="35" s="1"/>
  <c r="L49" i="35"/>
  <c r="P41" i="35"/>
  <c r="P40" i="35" s="1"/>
  <c r="L40" i="35"/>
  <c r="L82" i="56"/>
  <c r="L11" i="35"/>
  <c r="L61" i="35"/>
  <c r="P62" i="35"/>
  <c r="P61" i="35" s="1"/>
  <c r="P46" i="35"/>
  <c r="P45" i="35" s="1"/>
  <c r="P58" i="35"/>
  <c r="P57" i="35" s="1"/>
  <c r="D105" i="58"/>
  <c r="D115" i="58" s="1"/>
  <c r="L64" i="35" l="1"/>
  <c r="P64" i="35"/>
</calcChain>
</file>

<file path=xl/comments1.xml><?xml version="1.0" encoding="utf-8"?>
<comments xmlns="http://schemas.openxmlformats.org/spreadsheetml/2006/main">
  <authors>
    <author>1</author>
  </authors>
  <commentList>
    <comment ref="B92" authorId="0">
      <text>
        <r>
          <rPr>
            <b/>
            <sz val="9"/>
            <color indexed="81"/>
            <rFont val="Tahoma"/>
            <charset val="1"/>
          </rPr>
          <t>1:</t>
        </r>
        <r>
          <rPr>
            <sz val="9"/>
            <color indexed="81"/>
            <rFont val="Tahoma"/>
            <charset val="1"/>
          </rPr>
          <t xml:space="preserve">
</t>
        </r>
      </text>
    </comment>
  </commentList>
</comments>
</file>

<file path=xl/sharedStrings.xml><?xml version="1.0" encoding="utf-8"?>
<sst xmlns="http://schemas.openxmlformats.org/spreadsheetml/2006/main" count="809" uniqueCount="231">
  <si>
    <t>УТВЕРЖДАЮ</t>
  </si>
  <si>
    <t>Заместитель акима</t>
  </si>
  <si>
    <t>Айыртауского района</t>
  </si>
  <si>
    <t>Северо-Казахстанской области</t>
  </si>
  <si>
    <t xml:space="preserve">                                         Жанапин Е.Ж__________________</t>
  </si>
  <si>
    <t xml:space="preserve">                                                 "_____"_________________2020 год</t>
  </si>
  <si>
    <t>Перечень востребованных специальностей в области здравоохранения, образования, социального обеспечения, культуры, спорта и агропромышленного комплекса, государственным служащим аппаратов акимов сел, поселков , сельских округов  по Айыртаускому району Северо-Казахстанской области на 2021 год</t>
  </si>
  <si>
    <t>№ п/п</t>
  </si>
  <si>
    <t>Отрасль</t>
  </si>
  <si>
    <t>Специальность</t>
  </si>
  <si>
    <t>от 31.12.2020 г</t>
  </si>
  <si>
    <t>от 17.02.2021 г</t>
  </si>
  <si>
    <t>дополнение РОО от 16.02.2021 г</t>
  </si>
  <si>
    <t>от 26.02.2021 г</t>
  </si>
  <si>
    <t>дополнение колледж от 26.02.2021 г</t>
  </si>
  <si>
    <t>дополнение ЦРБ от 26.02.2021 г</t>
  </si>
  <si>
    <t>дополнение АЦСО от 26.02.2021 г</t>
  </si>
  <si>
    <t>за 2020 год</t>
  </si>
  <si>
    <t>Здравоохранение</t>
  </si>
  <si>
    <t>ВСЕГО:</t>
  </si>
  <si>
    <t>в том числе:</t>
  </si>
  <si>
    <t>Врач</t>
  </si>
  <si>
    <t>1 ацсо</t>
  </si>
  <si>
    <t>Медицинская сестра</t>
  </si>
  <si>
    <t>1 колл</t>
  </si>
  <si>
    <t>Фельдшер</t>
  </si>
  <si>
    <t>Акушерка</t>
  </si>
  <si>
    <t>Лаборант</t>
  </si>
  <si>
    <t>Фармацевт</t>
  </si>
  <si>
    <t>Образование</t>
  </si>
  <si>
    <t>Учитель русского языка и литературы</t>
  </si>
  <si>
    <t xml:space="preserve">Учитель русского языка </t>
  </si>
  <si>
    <t>Учитель литературы</t>
  </si>
  <si>
    <t>Учитель математики</t>
  </si>
  <si>
    <t>Воспитатель</t>
  </si>
  <si>
    <t>2 д.д</t>
  </si>
  <si>
    <t>1 д.д.</t>
  </si>
  <si>
    <t>Учитель казахского языка</t>
  </si>
  <si>
    <t>Учитель истории</t>
  </si>
  <si>
    <t>Учитель географии</t>
  </si>
  <si>
    <t>Учитель физики</t>
  </si>
  <si>
    <t>Учитель информатики</t>
  </si>
  <si>
    <t xml:space="preserve">Учитель самопознания </t>
  </si>
  <si>
    <t>Логопед</t>
  </si>
  <si>
    <t>Дефектолог</t>
  </si>
  <si>
    <t>Учитель технологии</t>
  </si>
  <si>
    <t xml:space="preserve">Учитель биологии и химии </t>
  </si>
  <si>
    <t>Учитель биологии</t>
  </si>
  <si>
    <t>Учитель химии</t>
  </si>
  <si>
    <t>Учитель английского языка</t>
  </si>
  <si>
    <t>Учитель иностранного языка</t>
  </si>
  <si>
    <t>Учитель начальных классов</t>
  </si>
  <si>
    <t>Социальный педагог</t>
  </si>
  <si>
    <t>Педагог психолог</t>
  </si>
  <si>
    <t>Педагоги дополнительного образования</t>
  </si>
  <si>
    <t>Методист РМК</t>
  </si>
  <si>
    <t>1 сахаева</t>
  </si>
  <si>
    <t>Учитель физической культуры</t>
  </si>
  <si>
    <t>Мастер производственного обучения</t>
  </si>
  <si>
    <t>Социальное обеспечение</t>
  </si>
  <si>
    <t>Социальный работник</t>
  </si>
  <si>
    <t>Культура</t>
  </si>
  <si>
    <t>Культорганизатор</t>
  </si>
  <si>
    <t>Спорт</t>
  </si>
  <si>
    <t>Тренер-преподаватель по боксу</t>
  </si>
  <si>
    <t>Тренер-преподаватель по казак куресi</t>
  </si>
  <si>
    <t>Методист по спорту</t>
  </si>
  <si>
    <t>Агропромышленный комплекс</t>
  </si>
  <si>
    <t>Агроном</t>
  </si>
  <si>
    <t>Ветеринарный врач</t>
  </si>
  <si>
    <t>Государственные служащие аппаратов акимов сельских округов</t>
  </si>
  <si>
    <t>Главный специалист</t>
  </si>
  <si>
    <t>ВСЕГО ПО РАЙОНУ:</t>
  </si>
  <si>
    <t>Педагог-психолог</t>
  </si>
  <si>
    <t>Педагог-ассистент</t>
  </si>
  <si>
    <t>Учитель музыки</t>
  </si>
  <si>
    <t>Учитель художественного труда</t>
  </si>
  <si>
    <t>Вожатый</t>
  </si>
  <si>
    <t>2)</t>
  </si>
  <si>
    <t>Агротехнический колледж</t>
  </si>
  <si>
    <t>Библиотекарь</t>
  </si>
  <si>
    <t>Преподаватель специальных дисциплин</t>
  </si>
  <si>
    <t>Преподаватель физической культуры</t>
  </si>
  <si>
    <t xml:space="preserve">Преподаватель физики и математики </t>
  </si>
  <si>
    <t>3)</t>
  </si>
  <si>
    <t>Начальник отдела</t>
  </si>
  <si>
    <t>Руководитель сектора</t>
  </si>
  <si>
    <t>Специалист</t>
  </si>
  <si>
    <t xml:space="preserve">Консультант </t>
  </si>
  <si>
    <t>Ассистент</t>
  </si>
  <si>
    <t>Хореограф</t>
  </si>
  <si>
    <t>Экскурсовод</t>
  </si>
  <si>
    <t>Смотритель музея</t>
  </si>
  <si>
    <t>Хранитель фонда</t>
  </si>
  <si>
    <t>Старший научный сострудник</t>
  </si>
  <si>
    <t>Младший научный сострудник</t>
  </si>
  <si>
    <t>Режиссер массовых театрализованных представлений</t>
  </si>
  <si>
    <t>Тренер-преподаватель по тоғызқұмалақ</t>
  </si>
  <si>
    <t>Тренер-преподаватель по настольному теннису</t>
  </si>
  <si>
    <t>ветеринарная станция</t>
  </si>
  <si>
    <t>Ветеринарный Фельдшер</t>
  </si>
  <si>
    <t>сельское хозяйство</t>
  </si>
  <si>
    <t>Ведущий специалист</t>
  </si>
  <si>
    <t>ОПУБЛИКОВАНО от 31.12.2020 г</t>
  </si>
  <si>
    <t>ОПУБЛИКОВАНО от 17.02.2021 г</t>
  </si>
  <si>
    <t>ОПУБЛИКОВАНО от 26.02.2021 г</t>
  </si>
  <si>
    <t xml:space="preserve"> колледж от 26.02.2021 г</t>
  </si>
  <si>
    <t xml:space="preserve"> ЦРБ от 26.02.2021 г</t>
  </si>
  <si>
    <t xml:space="preserve"> АЦСО от 26.02.2021 г</t>
  </si>
  <si>
    <t>ОПУБЛИКОВАНО 21.05.2021 год</t>
  </si>
  <si>
    <t>образование 20.05.2021</t>
  </si>
  <si>
    <t>ветстанция 19.05.2021</t>
  </si>
  <si>
    <t>занятость 19.05.2021</t>
  </si>
  <si>
    <t>ОПУБЛИКОВАНО</t>
  </si>
  <si>
    <t xml:space="preserve">Итого уже подали заявления  специалистов </t>
  </si>
  <si>
    <t>Учитель казахского  языка и литературы</t>
  </si>
  <si>
    <t>Преподаватель биологии</t>
  </si>
  <si>
    <t>Преподаватель информатики</t>
  </si>
  <si>
    <t>Преподаватель географии</t>
  </si>
  <si>
    <t>Вокал</t>
  </si>
  <si>
    <t>Домбыра</t>
  </si>
  <si>
    <t>Директор</t>
  </si>
  <si>
    <t>Начальная военная и технологическая подготовка НВПТ</t>
  </si>
  <si>
    <t>Инструктор по плаванию</t>
  </si>
  <si>
    <t>Инструктор методист</t>
  </si>
  <si>
    <t>Педагог-профорентатор</t>
  </si>
  <si>
    <t>центр дополнительного образования</t>
  </si>
  <si>
    <t>Центр занятости</t>
  </si>
  <si>
    <t>Тренер-преподаватель по футзалу</t>
  </si>
  <si>
    <t>ЦРБ от 18.08.2021</t>
  </si>
  <si>
    <t>культура от 27.07.2021</t>
  </si>
  <si>
    <t>образование</t>
  </si>
  <si>
    <t>занятость</t>
  </si>
  <si>
    <t>Лаборант медицинской части</t>
  </si>
  <si>
    <t xml:space="preserve">Консультант по социальной работе </t>
  </si>
  <si>
    <t xml:space="preserve">Социальный работник отделения социальной помощи на дому по уходу  за претарелыми и инвалидами </t>
  </si>
  <si>
    <t>Заведующий отделением соц помощи на дому</t>
  </si>
  <si>
    <t>методист</t>
  </si>
  <si>
    <t>библиотекарь</t>
  </si>
  <si>
    <t>Тренер-преподаватель по дзюдо</t>
  </si>
  <si>
    <t>2.1</t>
  </si>
  <si>
    <t>2.2</t>
  </si>
  <si>
    <t>2.3</t>
  </si>
  <si>
    <t>3.1</t>
  </si>
  <si>
    <t>3.2</t>
  </si>
  <si>
    <t>6.1</t>
  </si>
  <si>
    <t>6.2</t>
  </si>
  <si>
    <t>№ т/б</t>
  </si>
  <si>
    <t xml:space="preserve">Сала </t>
  </si>
  <si>
    <t>Мамандығы</t>
  </si>
  <si>
    <t>Денсаулық сақтау</t>
  </si>
  <si>
    <t>БАРЛЫҒЫ:</t>
  </si>
  <si>
    <t>оның ішінде</t>
  </si>
  <si>
    <t>Дәрігер</t>
  </si>
  <si>
    <t>Медбике</t>
  </si>
  <si>
    <t xml:space="preserve">Әдіскер </t>
  </si>
  <si>
    <t>Химия пәнінің мұғалімі</t>
  </si>
  <si>
    <t>Директордың тәрбие жұмысы жөніндегі орынбасары</t>
  </si>
  <si>
    <t>Директордың оқу ісі жөніндегі орынбасары</t>
  </si>
  <si>
    <t>Орыс тілі және әдебиеті пәнінің мұғалімі</t>
  </si>
  <si>
    <t>Ағылшын тілі мұғалімі</t>
  </si>
  <si>
    <t>Мектепке дейінгі білім беру тәрбиешісі</t>
  </si>
  <si>
    <t>Физика мұғалімі</t>
  </si>
  <si>
    <t>Информатика мұғалімі</t>
  </si>
  <si>
    <t>Бастауыш сынып мұғалімі</t>
  </si>
  <si>
    <t>Биология пәнінің мұғалімі</t>
  </si>
  <si>
    <t>Тарих пәнінің мұғалімі</t>
  </si>
  <si>
    <t xml:space="preserve">Қазақ тілі және әдебиеті пәнінің мұғалімі </t>
  </si>
  <si>
    <t>Музыка мұғалімі</t>
  </si>
  <si>
    <t>Хореография және ритақ мұғәлімі</t>
  </si>
  <si>
    <t>Денешынықтыру мұғалімі</t>
  </si>
  <si>
    <t>Алғашқы әскери және технологиялық дайындық мұғалімі</t>
  </si>
  <si>
    <t>География пәнінің мұғалімі</t>
  </si>
  <si>
    <t>Көркем еңбек мұғалімі</t>
  </si>
  <si>
    <t>Кәсіби бағдар беруші педагог</t>
  </si>
  <si>
    <t>Тәлімгер</t>
  </si>
  <si>
    <t>Мектеп директоры</t>
  </si>
  <si>
    <t>Білім беру</t>
  </si>
  <si>
    <t>Агротехникалық колледж</t>
  </si>
  <si>
    <t>Өндірістік оқыту шебері</t>
  </si>
  <si>
    <t>Тәрбиеші</t>
  </si>
  <si>
    <t>Кітапханашы</t>
  </si>
  <si>
    <t>Зейнеп колледжі</t>
  </si>
  <si>
    <t>Директордың әлеуметтік тәрбие жұмысын ұйымдастыру жөніндегі орынбасары</t>
  </si>
  <si>
    <t>Өмірлік қиын жағдайдағы балаларды қолдау орталығы</t>
  </si>
  <si>
    <t>Қосымша білім беру педагогі</t>
  </si>
  <si>
    <t>Әлеуметтік қамсыздандыру</t>
  </si>
  <si>
    <t>Мансап орталығы</t>
  </si>
  <si>
    <t>Көмекші</t>
  </si>
  <si>
    <t>Мәдениет</t>
  </si>
  <si>
    <t>Шайбалы хоккей бойынша жаттықтырушы-оқытушы</t>
  </si>
  <si>
    <t>Агроөнеркәсіптік кешен</t>
  </si>
  <si>
    <t>Ветеринарлық дәрігер</t>
  </si>
  <si>
    <t>Ветеринарлық Фельдшер</t>
  </si>
  <si>
    <t>Ауыл шаруаылығы</t>
  </si>
  <si>
    <t>Машина -трактор паркін пайданалану жөніндегі инженер</t>
  </si>
  <si>
    <t>Ауылдық округтер әкімдері аппараттарының мемлекеттік қызметшілері</t>
  </si>
  <si>
    <t xml:space="preserve">Бас маман </t>
  </si>
  <si>
    <t>Жетекші маман</t>
  </si>
  <si>
    <t>ЖАЛПЫ АУДАН БОЙЫНША:</t>
  </si>
  <si>
    <t xml:space="preserve">Айыртау ауданы әкімдігінің </t>
  </si>
  <si>
    <t>Солтүстік Қазақстан облысы</t>
  </si>
  <si>
    <t xml:space="preserve">Айыртау ауданы әкімінің </t>
  </si>
  <si>
    <t>орынбасары</t>
  </si>
  <si>
    <t>БЕКІТЕМІН</t>
  </si>
  <si>
    <t>Теориялық пәндер оқытушысы (сольфеджио, муз.әдебиет, хор)</t>
  </si>
  <si>
    <t>Халық аспаптары оқытушысы</t>
  </si>
  <si>
    <t>Вокал оқытушысы</t>
  </si>
  <si>
    <t>Хореография пәнінің оқытушысы</t>
  </si>
  <si>
    <t>Изостудия оқытушысы</t>
  </si>
  <si>
    <t>ҚДП (қыш дело)оқытушысы</t>
  </si>
  <si>
    <t>Театр үйірмесінің оқытушысы</t>
  </si>
  <si>
    <t>Эстрадалық аспаптар оқытушысы</t>
  </si>
  <si>
    <t>экономика және қаржы бөлімі</t>
  </si>
  <si>
    <t>басшысы</t>
  </si>
  <si>
    <t>М.Рамазанова</t>
  </si>
  <si>
    <t>А.С.Бакеев______________</t>
  </si>
  <si>
    <t xml:space="preserve">Математика пәнінің мұғалімі </t>
  </si>
  <si>
    <t>Әлеуметтік педагог</t>
  </si>
  <si>
    <t>Фортепиано оқытушысы</t>
  </si>
  <si>
    <t>ІТ оқытушысы</t>
  </si>
  <si>
    <t>Маман</t>
  </si>
  <si>
    <t>Ветеринарлық станция</t>
  </si>
  <si>
    <t>Саны</t>
  </si>
  <si>
    <t>Арнаулы әлеуметтік қызметтер көрсету орталығы</t>
  </si>
  <si>
    <t>Оқытушы</t>
  </si>
  <si>
    <r>
      <t xml:space="preserve">                                                 "</t>
    </r>
    <r>
      <rPr>
        <b/>
        <u/>
        <sz val="14"/>
        <color theme="1"/>
        <rFont val="Times New Roman"/>
        <family val="1"/>
        <charset val="204"/>
      </rPr>
      <t>_06_</t>
    </r>
    <r>
      <rPr>
        <b/>
        <sz val="14"/>
        <color theme="1"/>
        <rFont val="Times New Roman"/>
        <family val="1"/>
        <charset val="204"/>
      </rPr>
      <t>"</t>
    </r>
    <r>
      <rPr>
        <b/>
        <u/>
        <sz val="14"/>
        <color theme="1"/>
        <rFont val="Times New Roman"/>
        <family val="1"/>
        <charset val="204"/>
      </rPr>
      <t>__қазан _2026 жыл</t>
    </r>
  </si>
  <si>
    <t>2026 жылғы 4 тоқсанға арналған Солтүстік Қазақстан облысы Айыртау ауданы бойынша жұмыс істеуге және тұруға келген ауылдар, кенттер, ауылдық округтер әкімдері аппараттарының мемлекеттік қызметшілерінің Денсаулық сақтау, білім беру, әлеуметтік қамсыздандыру, мәдениет, спорт және агроөнеркәсіптік кешен саласындағы талап етілетін мамандықтардың нақтыланған тізбесі</t>
  </si>
  <si>
    <t>Botai креатив IT орталығының директоры</t>
  </si>
  <si>
    <t>Мәдениет үйінің директоры</t>
  </si>
  <si>
    <t>Әдіскер</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</si>
</sst>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charset val="204"/>
      <scheme val="minor"/>
    </font>
    <font>
      <b/>
      <sz val="11"/>
      <color theme="1"/>
      <name val="Calibri"/>
      <family val="2"/>
      <charset val="204"/>
      <scheme val="minor"/>
    </font>
    <font>
      <sz val="11"/>
      <color rgb="FFFF0000"/>
      <name val="Calibri"/>
      <family val="2"/>
      <charset val="204"/>
      <scheme val="minor"/>
    </font>
    <font>
      <b/>
      <sz val="11"/>
      <name val="Calibri"/>
      <family val="2"/>
      <charset val="204"/>
      <scheme val="minor"/>
    </font>
    <font>
      <sz val="11"/>
      <name val="Calibri"/>
      <family val="2"/>
      <charset val="204"/>
      <scheme val="minor"/>
    </font>
    <font>
      <b/>
      <i/>
      <sz val="11"/>
      <name val="Calibri"/>
      <family val="2"/>
      <charset val="204"/>
      <scheme val="minor"/>
    </font>
    <font>
      <b/>
      <sz val="11"/>
      <color rgb="FFFF0000"/>
      <name val="Calibri"/>
      <family val="2"/>
      <charset val="204"/>
      <scheme val="minor"/>
    </font>
    <font>
      <b/>
      <i/>
      <sz val="11"/>
      <color theme="1"/>
      <name val="Calibri"/>
      <family val="2"/>
      <charset val="204"/>
      <scheme val="minor"/>
    </font>
    <font>
      <sz val="12"/>
      <name val="Calibri"/>
      <family val="2"/>
      <charset val="204"/>
      <scheme val="minor"/>
    </font>
    <font>
      <b/>
      <sz val="11"/>
      <color rgb="FF00B050"/>
      <name val="Calibri"/>
      <family val="2"/>
      <charset val="204"/>
      <scheme val="minor"/>
    </font>
    <font>
      <sz val="8"/>
      <name val="Calibri"/>
      <family val="2"/>
      <charset val="204"/>
      <scheme val="minor"/>
    </font>
    <font>
      <sz val="14"/>
      <color theme="1"/>
      <name val="Times New Roman"/>
      <family val="1"/>
      <charset val="204"/>
    </font>
    <font>
      <b/>
      <sz val="14"/>
      <color theme="1"/>
      <name val="Times New Roman"/>
      <family val="1"/>
      <charset val="204"/>
    </font>
    <font>
      <b/>
      <u/>
      <sz val="14"/>
      <color theme="1"/>
      <name val="Times New Roman"/>
      <family val="1"/>
      <charset val="204"/>
    </font>
    <font>
      <sz val="14"/>
      <name val="Times New Roman"/>
      <family val="1"/>
      <charset val="204"/>
    </font>
    <font>
      <b/>
      <sz val="14"/>
      <name val="Times New Roman"/>
      <family val="1"/>
      <charset val="204"/>
    </font>
    <font>
      <sz val="9"/>
      <color indexed="81"/>
      <name val="Tahoma"/>
      <charset val="1"/>
    </font>
    <font>
      <b/>
      <sz val="9"/>
      <color indexed="81"/>
      <name val="Tahoma"/>
      <charset val="1"/>
    </font>
  </fonts>
  <fills count="12">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3" tint="0.79995117038483843"/>
        <bgColor indexed="64"/>
      </patternFill>
    </fill>
    <fill>
      <patternFill patternType="solid">
        <fgColor theme="5"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14996795556505021"/>
        <bgColor indexed="64"/>
      </patternFill>
    </fill>
    <fill>
      <patternFill patternType="solid">
        <fgColor theme="7" tint="0.79995117038483843"/>
        <bgColor indexed="64"/>
      </patternFill>
    </fill>
    <fill>
      <patternFill patternType="solid">
        <fgColor theme="0" tint="-0.1499984740745262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thin">
        <color auto="1"/>
      </bottom>
      <diagonal/>
    </border>
  </borders>
  <cellStyleXfs count="1">
    <xf numFmtId="0" fontId="0" fillId="0" borderId="0"/>
  </cellStyleXfs>
  <cellXfs count="220">
    <xf numFmtId="0" fontId="0" fillId="0" borderId="0" xfId="0"/>
    <xf numFmtId="0" fontId="1" fillId="0" borderId="0" xfId="0" applyFont="1" applyAlignment="1">
      <alignment horizontal="right"/>
    </xf>
    <xf numFmtId="0" fontId="0" fillId="0" borderId="0" xfId="0" applyAlignment="1">
      <alignment horizontal="right"/>
    </xf>
    <xf numFmtId="0" fontId="2" fillId="0" borderId="0" xfId="0" applyFont="1" applyAlignment="1">
      <alignment horizontal="right"/>
    </xf>
    <xf numFmtId="0" fontId="1" fillId="2" borderId="0" xfId="0" applyFont="1" applyFill="1" applyAlignment="1">
      <alignment horizontal="right"/>
    </xf>
    <xf numFmtId="0" fontId="3" fillId="3" borderId="0" xfId="0" applyFont="1" applyFill="1" applyAlignment="1">
      <alignment horizontal="right"/>
    </xf>
    <xf numFmtId="0" fontId="4" fillId="3" borderId="0" xfId="0" applyFont="1" applyFill="1" applyAlignment="1">
      <alignment horizontal="right"/>
    </xf>
    <xf numFmtId="0" fontId="1" fillId="4" borderId="0" xfId="0" applyFont="1" applyFill="1" applyAlignment="1">
      <alignment horizontal="right"/>
    </xf>
    <xf numFmtId="0" fontId="4" fillId="4" borderId="0" xfId="0" applyFont="1" applyFill="1" applyAlignment="1">
      <alignment horizontal="right"/>
    </xf>
    <xf numFmtId="0" fontId="3" fillId="5" borderId="0" xfId="0" applyFont="1" applyFill="1" applyAlignment="1">
      <alignment horizontal="right"/>
    </xf>
    <xf numFmtId="0" fontId="4" fillId="5" borderId="0" xfId="0" applyFont="1" applyFill="1" applyAlignment="1">
      <alignment horizontal="right"/>
    </xf>
    <xf numFmtId="0" fontId="5" fillId="6" borderId="0" xfId="0" applyFont="1" applyFill="1" applyAlignment="1">
      <alignment horizontal="right"/>
    </xf>
    <xf numFmtId="0" fontId="4" fillId="6" borderId="0" xfId="0" applyFont="1" applyFill="1" applyAlignment="1">
      <alignment horizontal="right"/>
    </xf>
    <xf numFmtId="0" fontId="5" fillId="4" borderId="0" xfId="0" applyFont="1" applyFill="1" applyAlignment="1">
      <alignment horizontal="right"/>
    </xf>
    <xf numFmtId="0" fontId="4" fillId="7" borderId="0" xfId="0" applyFont="1" applyFill="1" applyAlignment="1">
      <alignment horizontal="right"/>
    </xf>
    <xf numFmtId="0" fontId="4" fillId="0" borderId="0" xfId="0" applyFont="1" applyAlignment="1">
      <alignment horizontal="right"/>
    </xf>
    <xf numFmtId="0" fontId="6" fillId="4" borderId="0" xfId="0" applyFont="1" applyFill="1" applyAlignment="1">
      <alignment horizontal="right"/>
    </xf>
    <xf numFmtId="0" fontId="1" fillId="0" borderId="1" xfId="0" applyFont="1" applyBorder="1" applyAlignment="1">
      <alignment horizontal="right" vertical="center" wrapText="1"/>
    </xf>
    <xf numFmtId="0" fontId="1" fillId="0" borderId="1" xfId="0" applyFont="1" applyBorder="1" applyAlignment="1">
      <alignment horizontal="right" vertical="center"/>
    </xf>
    <xf numFmtId="0" fontId="2" fillId="0" borderId="1" xfId="0" applyFont="1" applyBorder="1" applyAlignment="1">
      <alignment horizontal="right"/>
    </xf>
    <xf numFmtId="0" fontId="1" fillId="2" borderId="1" xfId="0" applyFont="1" applyFill="1" applyBorder="1" applyAlignment="1">
      <alignment horizontal="right" vertical="center" textRotation="90" wrapText="1"/>
    </xf>
    <xf numFmtId="0" fontId="3" fillId="3" borderId="1" xfId="0" applyFont="1" applyFill="1" applyBorder="1" applyAlignment="1">
      <alignment horizontal="right" vertical="center" textRotation="90" wrapText="1"/>
    </xf>
    <xf numFmtId="0" fontId="4" fillId="3" borderId="1" xfId="0" applyFont="1" applyFill="1" applyBorder="1" applyAlignment="1">
      <alignment horizontal="right" textRotation="90" wrapText="1"/>
    </xf>
    <xf numFmtId="0" fontId="1" fillId="4" borderId="1" xfId="0" applyFont="1" applyFill="1" applyBorder="1" applyAlignment="1">
      <alignment horizontal="right" vertical="center" textRotation="90" wrapText="1"/>
    </xf>
    <xf numFmtId="0" fontId="1" fillId="8" borderId="1" xfId="0" applyFont="1" applyFill="1" applyBorder="1" applyAlignment="1">
      <alignment horizontal="right" vertical="center" wrapText="1"/>
    </xf>
    <xf numFmtId="0" fontId="0" fillId="0" borderId="1" xfId="0" applyBorder="1" applyAlignment="1">
      <alignment horizontal="right" vertical="center" wrapText="1"/>
    </xf>
    <xf numFmtId="0" fontId="0" fillId="0" borderId="1" xfId="0" applyFont="1" applyBorder="1" applyAlignment="1">
      <alignment horizontal="right" vertical="center" wrapText="1"/>
    </xf>
    <xf numFmtId="0" fontId="1" fillId="2" borderId="1" xfId="0" applyFont="1" applyFill="1" applyBorder="1" applyAlignment="1">
      <alignment horizontal="right" vertical="center" wrapText="1"/>
    </xf>
    <xf numFmtId="0" fontId="3" fillId="3" borderId="1" xfId="0" applyFont="1" applyFill="1" applyBorder="1" applyAlignment="1">
      <alignment horizontal="right" vertical="center" wrapText="1"/>
    </xf>
    <xf numFmtId="0" fontId="4" fillId="3" borderId="1" xfId="0" applyFont="1" applyFill="1" applyBorder="1" applyAlignment="1">
      <alignment horizontal="right"/>
    </xf>
    <xf numFmtId="0" fontId="1" fillId="4" borderId="1" xfId="0" applyFont="1" applyFill="1" applyBorder="1" applyAlignment="1">
      <alignment horizontal="right" vertical="center" wrapText="1"/>
    </xf>
    <xf numFmtId="0" fontId="0" fillId="8" borderId="1" xfId="0" applyFill="1" applyBorder="1" applyAlignment="1">
      <alignment horizontal="right" vertical="center" wrapText="1"/>
    </xf>
    <xf numFmtId="0" fontId="4" fillId="4" borderId="1" xfId="0" applyFont="1" applyFill="1" applyBorder="1" applyAlignment="1">
      <alignment horizontal="right" textRotation="90" wrapText="1"/>
    </xf>
    <xf numFmtId="0" fontId="3" fillId="5" borderId="1" xfId="0" applyFont="1" applyFill="1" applyBorder="1" applyAlignment="1">
      <alignment horizontal="right" textRotation="90" wrapText="1"/>
    </xf>
    <xf numFmtId="0" fontId="4" fillId="5" borderId="1" xfId="0" applyFont="1" applyFill="1" applyBorder="1" applyAlignment="1">
      <alignment horizontal="right" textRotation="90" wrapText="1"/>
    </xf>
    <xf numFmtId="0" fontId="5" fillId="6" borderId="1" xfId="0" applyFont="1" applyFill="1" applyBorder="1" applyAlignment="1">
      <alignment horizontal="right" textRotation="90" wrapText="1"/>
    </xf>
    <xf numFmtId="0" fontId="7" fillId="8" borderId="1" xfId="0" applyFont="1" applyFill="1" applyBorder="1" applyAlignment="1">
      <alignment horizontal="right" vertical="center" wrapText="1"/>
    </xf>
    <xf numFmtId="0" fontId="4" fillId="4" borderId="1" xfId="0" applyFont="1" applyFill="1" applyBorder="1" applyAlignment="1">
      <alignment horizontal="right"/>
    </xf>
    <xf numFmtId="0" fontId="3" fillId="5" borderId="1" xfId="0" applyFont="1" applyFill="1" applyBorder="1" applyAlignment="1">
      <alignment horizontal="right"/>
    </xf>
    <xf numFmtId="0" fontId="4" fillId="5" borderId="1" xfId="0" applyFont="1" applyFill="1" applyBorder="1" applyAlignment="1">
      <alignment horizontal="right"/>
    </xf>
    <xf numFmtId="0" fontId="5" fillId="6" borderId="1" xfId="0" applyFont="1" applyFill="1" applyBorder="1" applyAlignment="1">
      <alignment horizontal="right"/>
    </xf>
    <xf numFmtId="0" fontId="4" fillId="6" borderId="1" xfId="0" applyFont="1" applyFill="1" applyBorder="1" applyAlignment="1">
      <alignment horizontal="right" textRotation="90" wrapText="1"/>
    </xf>
    <xf numFmtId="0" fontId="5" fillId="3" borderId="1" xfId="0" applyFont="1" applyFill="1" applyBorder="1" applyAlignment="1">
      <alignment horizontal="right" textRotation="90" wrapText="1"/>
    </xf>
    <xf numFmtId="0" fontId="8" fillId="7" borderId="1" xfId="0" applyFont="1" applyFill="1" applyBorder="1" applyAlignment="1">
      <alignment horizontal="right" textRotation="90" wrapText="1"/>
    </xf>
    <xf numFmtId="14" fontId="8" fillId="0" borderId="1" xfId="0" applyNumberFormat="1" applyFont="1" applyBorder="1" applyAlignment="1">
      <alignment horizontal="right" textRotation="90"/>
    </xf>
    <xf numFmtId="0" fontId="4" fillId="6" borderId="1" xfId="0" applyFont="1" applyFill="1" applyBorder="1" applyAlignment="1">
      <alignment horizontal="right"/>
    </xf>
    <xf numFmtId="0" fontId="5" fillId="3" borderId="1" xfId="0" applyFont="1" applyFill="1" applyBorder="1" applyAlignment="1">
      <alignment horizontal="right"/>
    </xf>
    <xf numFmtId="0" fontId="4" fillId="7" borderId="1" xfId="0" applyFont="1" applyFill="1" applyBorder="1" applyAlignment="1">
      <alignment horizontal="right"/>
    </xf>
    <xf numFmtId="0" fontId="4" fillId="0" borderId="1" xfId="0" applyFont="1" applyBorder="1" applyAlignment="1">
      <alignment horizontal="right"/>
    </xf>
    <xf numFmtId="0" fontId="4" fillId="0" borderId="1" xfId="0" applyFont="1" applyBorder="1" applyAlignment="1">
      <alignment horizontal="right" vertical="center"/>
    </xf>
    <xf numFmtId="0" fontId="0" fillId="0" borderId="1" xfId="0" applyBorder="1" applyAlignment="1">
      <alignment horizontal="right"/>
    </xf>
    <xf numFmtId="0" fontId="0" fillId="0" borderId="1" xfId="0" applyNumberFormat="1" applyBorder="1" applyAlignment="1">
      <alignment horizontal="right"/>
    </xf>
    <xf numFmtId="0" fontId="1" fillId="2" borderId="1" xfId="0" applyFont="1" applyFill="1" applyBorder="1" applyAlignment="1">
      <alignment horizontal="right"/>
    </xf>
    <xf numFmtId="0" fontId="3" fillId="3" borderId="1" xfId="0" applyFont="1" applyFill="1" applyBorder="1" applyAlignment="1">
      <alignment horizontal="right"/>
    </xf>
    <xf numFmtId="0" fontId="1" fillId="4" borderId="1" xfId="0" applyFont="1" applyFill="1" applyBorder="1" applyAlignment="1">
      <alignment horizontal="right"/>
    </xf>
    <xf numFmtId="0" fontId="5" fillId="7" borderId="0" xfId="0" applyFont="1" applyFill="1" applyAlignment="1">
      <alignment horizontal="right"/>
    </xf>
    <xf numFmtId="0" fontId="1" fillId="0" borderId="0" xfId="0" applyFont="1"/>
    <xf numFmtId="0" fontId="4" fillId="7" borderId="0" xfId="0" applyFont="1" applyFill="1" applyAlignment="1">
      <alignment horizontal="center"/>
    </xf>
    <xf numFmtId="0" fontId="0" fillId="0" borderId="0" xfId="0" applyAlignment="1">
      <alignment horizontal="left"/>
    </xf>
    <xf numFmtId="0" fontId="2" fillId="0" borderId="0" xfId="0" applyFont="1" applyAlignment="1">
      <alignment horizontal="center"/>
    </xf>
    <xf numFmtId="0" fontId="1" fillId="2" borderId="0" xfId="0" applyFont="1" applyFill="1" applyAlignment="1">
      <alignment horizontal="center"/>
    </xf>
    <xf numFmtId="0" fontId="3" fillId="3" borderId="0" xfId="0" applyFont="1" applyFill="1" applyAlignment="1">
      <alignment horizontal="center"/>
    </xf>
    <xf numFmtId="0" fontId="4" fillId="3" borderId="0" xfId="0" applyFont="1" applyFill="1" applyAlignment="1">
      <alignment horizontal="center"/>
    </xf>
    <xf numFmtId="0" fontId="1" fillId="4" borderId="0" xfId="0" applyFont="1" applyFill="1" applyAlignment="1">
      <alignment horizontal="center"/>
    </xf>
    <xf numFmtId="0" fontId="4" fillId="4" borderId="0" xfId="0" applyFont="1" applyFill="1" applyAlignment="1">
      <alignment horizontal="center"/>
    </xf>
    <xf numFmtId="0" fontId="3" fillId="5" borderId="0" xfId="0" applyFont="1" applyFill="1" applyAlignment="1">
      <alignment horizontal="center"/>
    </xf>
    <xf numFmtId="0" fontId="4" fillId="5" borderId="0" xfId="0" applyFont="1" applyFill="1" applyAlignment="1">
      <alignment horizontal="center"/>
    </xf>
    <xf numFmtId="0" fontId="5" fillId="6" borderId="0" xfId="0" applyFont="1" applyFill="1" applyAlignment="1">
      <alignment horizontal="center"/>
    </xf>
    <xf numFmtId="0" fontId="4" fillId="6" borderId="0" xfId="0" applyFont="1" applyFill="1" applyAlignment="1">
      <alignment horizontal="center"/>
    </xf>
    <xf numFmtId="0" fontId="5" fillId="4" borderId="0" xfId="0" applyFont="1" applyFill="1" applyAlignment="1">
      <alignment horizontal="center"/>
    </xf>
    <xf numFmtId="0" fontId="6" fillId="4" borderId="0" xfId="0" applyFont="1" applyFill="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xf>
    <xf numFmtId="0" fontId="1" fillId="2" borderId="1" xfId="0" applyFont="1" applyFill="1" applyBorder="1" applyAlignment="1">
      <alignment horizontal="center" vertical="center" textRotation="90" wrapText="1"/>
    </xf>
    <xf numFmtId="0" fontId="3" fillId="3" borderId="1" xfId="0" applyFont="1" applyFill="1" applyBorder="1" applyAlignment="1">
      <alignment horizontal="center" vertical="center" textRotation="90" wrapText="1"/>
    </xf>
    <xf numFmtId="0" fontId="4" fillId="3" borderId="1" xfId="0" applyFont="1" applyFill="1" applyBorder="1" applyAlignment="1">
      <alignment horizontal="center" textRotation="90" wrapText="1"/>
    </xf>
    <xf numFmtId="0" fontId="1" fillId="4" borderId="1" xfId="0" applyFont="1" applyFill="1" applyBorder="1" applyAlignment="1">
      <alignment horizontal="center" vertical="center" textRotation="90" wrapText="1"/>
    </xf>
    <xf numFmtId="0" fontId="1" fillId="9" borderId="1" xfId="0" applyFont="1" applyFill="1" applyBorder="1" applyAlignment="1">
      <alignment horizontal="center" vertical="center" wrapText="1"/>
    </xf>
    <xf numFmtId="0" fontId="1" fillId="9" borderId="1" xfId="0" applyFont="1"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4" fillId="7" borderId="1" xfId="0" applyFont="1" applyFill="1" applyBorder="1" applyAlignment="1">
      <alignment horizontal="center"/>
    </xf>
    <xf numFmtId="0" fontId="4" fillId="7" borderId="1" xfId="0" applyFont="1" applyFill="1" applyBorder="1" applyAlignment="1">
      <alignment horizontal="left" vertical="center" wrapText="1"/>
    </xf>
    <xf numFmtId="0" fontId="0" fillId="7" borderId="1" xfId="0" applyFill="1" applyBorder="1" applyAlignment="1">
      <alignment horizontal="center" vertical="center" wrapText="1"/>
    </xf>
    <xf numFmtId="0" fontId="9" fillId="10" borderId="1"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 xfId="0" applyFont="1" applyFill="1" applyBorder="1" applyAlignment="1">
      <alignment horizontal="center"/>
    </xf>
    <xf numFmtId="0" fontId="9" fillId="9" borderId="1" xfId="0" applyFont="1" applyFill="1" applyBorder="1" applyAlignment="1">
      <alignment horizontal="left" vertical="center" wrapText="1"/>
    </xf>
    <xf numFmtId="0" fontId="0" fillId="9" borderId="0" xfId="0" applyFill="1"/>
    <xf numFmtId="0" fontId="1" fillId="8" borderId="1" xfId="0" applyFont="1" applyFill="1" applyBorder="1" applyAlignment="1">
      <alignment horizontal="center" vertical="center" wrapText="1"/>
    </xf>
    <xf numFmtId="0" fontId="1" fillId="8" borderId="1" xfId="0" applyFont="1" applyFill="1" applyBorder="1" applyAlignment="1">
      <alignment horizontal="left" vertical="center" wrapText="1"/>
    </xf>
    <xf numFmtId="0" fontId="1" fillId="7"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8" borderId="1" xfId="0" applyFont="1" applyFill="1" applyBorder="1" applyAlignment="1">
      <alignment horizontal="left" vertical="center" wrapText="1"/>
    </xf>
    <xf numFmtId="0" fontId="0" fillId="7" borderId="1" xfId="0" applyFill="1" applyBorder="1" applyAlignment="1">
      <alignment horizontal="left" vertical="center" wrapText="1"/>
    </xf>
    <xf numFmtId="0" fontId="4" fillId="4" borderId="1" xfId="0" applyFont="1" applyFill="1" applyBorder="1" applyAlignment="1">
      <alignment horizontal="center" textRotation="90" wrapText="1"/>
    </xf>
    <xf numFmtId="0" fontId="3" fillId="5" borderId="1" xfId="0" applyFont="1" applyFill="1" applyBorder="1" applyAlignment="1">
      <alignment horizontal="center" textRotation="90" wrapText="1"/>
    </xf>
    <xf numFmtId="0" fontId="4" fillId="5" borderId="1" xfId="0" applyFont="1" applyFill="1" applyBorder="1" applyAlignment="1">
      <alignment horizontal="center" textRotation="90" wrapText="1"/>
    </xf>
    <xf numFmtId="0" fontId="5" fillId="6" borderId="1" xfId="0" applyFont="1" applyFill="1" applyBorder="1" applyAlignment="1">
      <alignment horizontal="center" textRotation="90" wrapText="1"/>
    </xf>
    <xf numFmtId="0" fontId="7" fillId="9"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3" fillId="7" borderId="1" xfId="0" applyFont="1" applyFill="1" applyBorder="1" applyAlignment="1">
      <alignment horizontal="center"/>
    </xf>
    <xf numFmtId="0" fontId="4" fillId="8" borderId="1" xfId="0" applyFont="1" applyFill="1" applyBorder="1" applyAlignment="1">
      <alignment horizontal="center"/>
    </xf>
    <xf numFmtId="0" fontId="4" fillId="6" borderId="1" xfId="0" applyFont="1" applyFill="1" applyBorder="1" applyAlignment="1">
      <alignment horizontal="center" textRotation="90" wrapText="1"/>
    </xf>
    <xf numFmtId="0" fontId="5" fillId="3" borderId="1" xfId="0" applyFont="1" applyFill="1" applyBorder="1" applyAlignment="1">
      <alignment horizontal="center" textRotation="90" wrapText="1"/>
    </xf>
    <xf numFmtId="14" fontId="0" fillId="0" borderId="1" xfId="0" applyNumberFormat="1" applyBorder="1" applyAlignment="1">
      <alignment textRotation="90"/>
    </xf>
    <xf numFmtId="0" fontId="1" fillId="9" borderId="1" xfId="0" applyFont="1" applyFill="1" applyBorder="1"/>
    <xf numFmtId="0" fontId="4" fillId="6" borderId="1" xfId="0" applyFont="1" applyFill="1" applyBorder="1" applyAlignment="1">
      <alignment horizontal="center"/>
    </xf>
    <xf numFmtId="0" fontId="5" fillId="3" borderId="1" xfId="0" applyFont="1" applyFill="1" applyBorder="1" applyAlignment="1">
      <alignment horizontal="center"/>
    </xf>
    <xf numFmtId="0" fontId="0" fillId="0" borderId="1" xfId="0" applyBorder="1"/>
    <xf numFmtId="0" fontId="0" fillId="9" borderId="1" xfId="0" applyFill="1" applyBorder="1"/>
    <xf numFmtId="0" fontId="1" fillId="0" borderId="1" xfId="0" applyFont="1" applyBorder="1"/>
    <xf numFmtId="0" fontId="3" fillId="7" borderId="1" xfId="0" applyFont="1" applyFill="1" applyBorder="1" applyAlignment="1">
      <alignment horizontal="left" vertical="center" wrapText="1"/>
    </xf>
    <xf numFmtId="0" fontId="1" fillId="7"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xf>
    <xf numFmtId="0" fontId="1" fillId="4"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left" vertical="center" wrapText="1"/>
    </xf>
    <xf numFmtId="0" fontId="0" fillId="8" borderId="1" xfId="0" applyFill="1" applyBorder="1" applyAlignment="1">
      <alignment horizontal="center" vertical="center" wrapText="1"/>
    </xf>
    <xf numFmtId="0" fontId="1" fillId="2" borderId="1" xfId="0" applyFont="1" applyFill="1" applyBorder="1" applyAlignment="1">
      <alignment horizontal="center"/>
    </xf>
    <xf numFmtId="0" fontId="3" fillId="3" borderId="1" xfId="0" applyFont="1" applyFill="1" applyBorder="1" applyAlignment="1">
      <alignment horizontal="center"/>
    </xf>
    <xf numFmtId="0" fontId="1" fillId="4" borderId="1" xfId="0" applyFont="1" applyFill="1" applyBorder="1" applyAlignment="1">
      <alignment horizontal="center"/>
    </xf>
    <xf numFmtId="0" fontId="4" fillId="4" borderId="1" xfId="0" applyFont="1" applyFill="1" applyBorder="1" applyAlignment="1">
      <alignment horizontal="center"/>
    </xf>
    <xf numFmtId="0" fontId="3" fillId="5" borderId="1" xfId="0" applyFont="1" applyFill="1" applyBorder="1" applyAlignment="1">
      <alignment horizontal="center"/>
    </xf>
    <xf numFmtId="0" fontId="4" fillId="5" borderId="1" xfId="0" applyFont="1" applyFill="1" applyBorder="1" applyAlignment="1">
      <alignment horizontal="center"/>
    </xf>
    <xf numFmtId="0" fontId="5" fillId="7" borderId="1" xfId="0" applyFont="1" applyFill="1" applyBorder="1" applyAlignment="1">
      <alignment horizontal="center"/>
    </xf>
    <xf numFmtId="0" fontId="5" fillId="7" borderId="5" xfId="0" applyFont="1" applyFill="1" applyBorder="1" applyAlignment="1">
      <alignment horizontal="center"/>
    </xf>
    <xf numFmtId="0" fontId="7" fillId="8" borderId="5" xfId="0" applyFont="1" applyFill="1" applyBorder="1" applyAlignment="1">
      <alignment horizontal="center" vertical="center" wrapText="1"/>
    </xf>
    <xf numFmtId="0" fontId="5" fillId="6" borderId="0" xfId="0" applyFont="1" applyFill="1" applyBorder="1" applyAlignment="1">
      <alignment horizontal="center"/>
    </xf>
    <xf numFmtId="0" fontId="5" fillId="7" borderId="0" xfId="0" applyFont="1" applyFill="1" applyAlignment="1">
      <alignment horizontal="center"/>
    </xf>
    <xf numFmtId="0" fontId="1" fillId="0" borderId="0" xfId="0" applyFont="1" applyAlignment="1">
      <alignment horizontal="left"/>
    </xf>
    <xf numFmtId="0" fontId="0" fillId="0" borderId="6" xfId="0" applyBorder="1"/>
    <xf numFmtId="0" fontId="0" fillId="2" borderId="0" xfId="0" applyFill="1" applyAlignment="1">
      <alignment horizontal="center"/>
    </xf>
    <xf numFmtId="0" fontId="0" fillId="4" borderId="0" xfId="0" applyFill="1" applyAlignment="1">
      <alignment horizontal="center"/>
    </xf>
    <xf numFmtId="0" fontId="4" fillId="0" borderId="0" xfId="0" applyFont="1" applyAlignment="1">
      <alignment horizontal="center"/>
    </xf>
    <xf numFmtId="0" fontId="2" fillId="4" borderId="0" xfId="0" applyFont="1" applyFill="1" applyAlignment="1">
      <alignment horizontal="center"/>
    </xf>
    <xf numFmtId="0" fontId="0" fillId="0" borderId="0" xfId="0" applyAlignment="1">
      <alignment horizontal="center"/>
    </xf>
    <xf numFmtId="0" fontId="0" fillId="2" borderId="1" xfId="0" applyFont="1" applyFill="1" applyBorder="1" applyAlignment="1">
      <alignment horizontal="center" vertical="center" textRotation="90" wrapText="1"/>
    </xf>
    <xf numFmtId="0" fontId="4" fillId="3" borderId="1" xfId="0" applyFont="1" applyFill="1" applyBorder="1" applyAlignment="1">
      <alignment horizontal="center" vertical="center" textRotation="90" wrapText="1"/>
    </xf>
    <xf numFmtId="0" fontId="0" fillId="4" borderId="1" xfId="0" applyFill="1" applyBorder="1" applyAlignment="1">
      <alignment horizontal="center" vertical="center" textRotation="90" wrapText="1"/>
    </xf>
    <xf numFmtId="0" fontId="0" fillId="2" borderId="1" xfId="0" applyFill="1" applyBorder="1" applyAlignment="1">
      <alignment horizontal="center" vertical="center" wrapText="1"/>
    </xf>
    <xf numFmtId="0" fontId="4" fillId="3"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2" fillId="0" borderId="5" xfId="0" applyFont="1" applyBorder="1" applyAlignment="1">
      <alignment horizontal="center"/>
    </xf>
    <xf numFmtId="0" fontId="0" fillId="2" borderId="5" xfId="0"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5" xfId="0" applyFont="1" applyFill="1" applyBorder="1" applyAlignment="1">
      <alignment horizontal="center"/>
    </xf>
    <xf numFmtId="0" fontId="0" fillId="4" borderId="5" xfId="0"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left" vertical="center" wrapText="1"/>
    </xf>
    <xf numFmtId="0" fontId="2" fillId="0" borderId="8" xfId="0" applyFont="1" applyBorder="1" applyAlignment="1">
      <alignment horizontal="center"/>
    </xf>
    <xf numFmtId="0" fontId="0" fillId="2" borderId="8" xfId="0"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8" xfId="0" applyFont="1" applyFill="1" applyBorder="1" applyAlignment="1">
      <alignment horizontal="center"/>
    </xf>
    <xf numFmtId="0" fontId="0" fillId="4" borderId="8" xfId="0" applyFill="1"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horizontal="left" vertical="center" wrapText="1"/>
    </xf>
    <xf numFmtId="0" fontId="2" fillId="0" borderId="9" xfId="0" applyFont="1" applyBorder="1" applyAlignment="1">
      <alignment horizontal="center"/>
    </xf>
    <xf numFmtId="0" fontId="0" fillId="2" borderId="9" xfId="0"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9" xfId="0" applyFont="1" applyFill="1" applyBorder="1" applyAlignment="1">
      <alignment horizontal="center"/>
    </xf>
    <xf numFmtId="0" fontId="0" fillId="4" borderId="9" xfId="0" applyFill="1" applyBorder="1" applyAlignment="1">
      <alignment horizontal="center" vertical="center" wrapText="1"/>
    </xf>
    <xf numFmtId="0" fontId="4" fillId="7" borderId="1" xfId="0" applyFont="1" applyFill="1" applyBorder="1" applyAlignment="1">
      <alignment horizontal="center" textRotation="90" wrapText="1"/>
    </xf>
    <xf numFmtId="14" fontId="10" fillId="0" borderId="1" xfId="0" applyNumberFormat="1" applyFont="1" applyBorder="1" applyAlignment="1">
      <alignment horizontal="center" textRotation="90"/>
    </xf>
    <xf numFmtId="0" fontId="4" fillId="0" borderId="1" xfId="0" applyFont="1" applyBorder="1" applyAlignment="1">
      <alignment horizontal="center"/>
    </xf>
    <xf numFmtId="0" fontId="4" fillId="4" borderId="5" xfId="0" applyFont="1" applyFill="1" applyBorder="1" applyAlignment="1">
      <alignment horizontal="center"/>
    </xf>
    <xf numFmtId="0" fontId="4" fillId="7" borderId="5" xfId="0" applyFont="1" applyFill="1" applyBorder="1" applyAlignment="1">
      <alignment horizontal="center"/>
    </xf>
    <xf numFmtId="0" fontId="4" fillId="0" borderId="5" xfId="0" applyFont="1" applyBorder="1" applyAlignment="1">
      <alignment horizontal="center"/>
    </xf>
    <xf numFmtId="0" fontId="4" fillId="4" borderId="8" xfId="0" applyFont="1" applyFill="1" applyBorder="1" applyAlignment="1">
      <alignment horizontal="center"/>
    </xf>
    <xf numFmtId="0" fontId="4" fillId="7" borderId="8" xfId="0" applyFont="1" applyFill="1" applyBorder="1" applyAlignment="1">
      <alignment horizontal="center"/>
    </xf>
    <xf numFmtId="0" fontId="4" fillId="0" borderId="8" xfId="0" applyFont="1" applyBorder="1" applyAlignment="1">
      <alignment horizontal="center"/>
    </xf>
    <xf numFmtId="0" fontId="4" fillId="4" borderId="9" xfId="0" applyFont="1" applyFill="1" applyBorder="1" applyAlignment="1">
      <alignment horizontal="center"/>
    </xf>
    <xf numFmtId="0" fontId="4" fillId="7" borderId="9" xfId="0" applyFont="1" applyFill="1" applyBorder="1" applyAlignment="1">
      <alignment horizontal="center"/>
    </xf>
    <xf numFmtId="0" fontId="4" fillId="0" borderId="9" xfId="0" applyFont="1" applyBorder="1" applyAlignment="1">
      <alignment horizontal="center"/>
    </xf>
    <xf numFmtId="0" fontId="4" fillId="0" borderId="1" xfId="0" applyFont="1" applyBorder="1" applyAlignment="1">
      <alignment vertical="center"/>
    </xf>
    <xf numFmtId="0" fontId="4" fillId="0" borderId="1" xfId="0" applyFont="1" applyBorder="1" applyAlignment="1">
      <alignment horizontal="center" wrapText="1"/>
    </xf>
    <xf numFmtId="0" fontId="11" fillId="0" borderId="0" xfId="0" applyFont="1" applyAlignment="1">
      <alignment horizontal="left"/>
    </xf>
    <xf numFmtId="0" fontId="12" fillId="0" borderId="0" xfId="0" applyFont="1" applyAlignment="1">
      <alignment horizontal="left"/>
    </xf>
    <xf numFmtId="0" fontId="12" fillId="7" borderId="0" xfId="0" applyFont="1" applyFill="1" applyAlignment="1">
      <alignment horizontal="center"/>
    </xf>
    <xf numFmtId="0" fontId="14" fillId="7" borderId="0" xfId="0" applyFont="1" applyFill="1" applyAlignment="1">
      <alignment horizontal="center"/>
    </xf>
    <xf numFmtId="0" fontId="12" fillId="0" borderId="0" xfId="0" applyFont="1" applyAlignment="1">
      <alignment horizont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7" borderId="1" xfId="0" applyFont="1" applyFill="1" applyBorder="1" applyAlignment="1">
      <alignment horizontal="center" vertical="center"/>
    </xf>
    <xf numFmtId="0" fontId="12" fillId="11" borderId="1" xfId="0" applyFont="1" applyFill="1" applyBorder="1" applyAlignment="1">
      <alignment horizontal="center" vertical="center" wrapText="1"/>
    </xf>
    <xf numFmtId="0" fontId="12" fillId="11"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4" fillId="7" borderId="1" xfId="0" applyFont="1" applyFill="1" applyBorder="1" applyAlignment="1">
      <alignment horizontal="center"/>
    </xf>
    <xf numFmtId="49" fontId="11" fillId="0" borderId="1" xfId="0" applyNumberFormat="1" applyFont="1" applyBorder="1" applyAlignment="1">
      <alignment horizontal="center" vertical="center" wrapText="1"/>
    </xf>
    <xf numFmtId="0" fontId="14" fillId="7" borderId="1" xfId="0" applyFont="1" applyFill="1" applyBorder="1" applyAlignment="1">
      <alignment horizontal="left" vertical="center" wrapText="1"/>
    </xf>
    <xf numFmtId="49" fontId="12" fillId="11" borderId="1" xfId="0" applyNumberFormat="1" applyFont="1" applyFill="1" applyBorder="1" applyAlignment="1">
      <alignment horizontal="center" vertical="center" wrapText="1"/>
    </xf>
    <xf numFmtId="0" fontId="14" fillId="11" borderId="1" xfId="0" applyFont="1" applyFill="1" applyBorder="1" applyAlignment="1">
      <alignment horizontal="left" vertical="center" wrapText="1"/>
    </xf>
    <xf numFmtId="0" fontId="15" fillId="11" borderId="1" xfId="0" applyFont="1" applyFill="1" applyBorder="1" applyAlignment="1">
      <alignment horizontal="center"/>
    </xf>
    <xf numFmtId="0" fontId="15" fillId="11" borderId="1" xfId="0" applyFont="1" applyFill="1" applyBorder="1" applyAlignment="1">
      <alignment horizontal="center" vertical="center"/>
    </xf>
    <xf numFmtId="0" fontId="11" fillId="11" borderId="1" xfId="0" applyFont="1" applyFill="1" applyBorder="1" applyAlignment="1">
      <alignment horizontal="center" vertical="center" wrapText="1"/>
    </xf>
    <xf numFmtId="0" fontId="11" fillId="11" borderId="1" xfId="0" applyFont="1" applyFill="1" applyBorder="1" applyAlignment="1">
      <alignment horizontal="left" vertical="center" wrapText="1"/>
    </xf>
    <xf numFmtId="0" fontId="14" fillId="11" borderId="1" xfId="0" applyFont="1" applyFill="1" applyBorder="1" applyAlignment="1">
      <alignment horizontal="center"/>
    </xf>
    <xf numFmtId="0" fontId="14" fillId="7" borderId="1" xfId="0" applyFont="1" applyFill="1" applyBorder="1" applyAlignment="1">
      <alignment horizontal="center" vertical="center"/>
    </xf>
    <xf numFmtId="0" fontId="15" fillId="11" borderId="1" xfId="0" applyFont="1" applyFill="1" applyBorder="1" applyAlignment="1">
      <alignment horizontal="left" vertical="center" wrapText="1"/>
    </xf>
    <xf numFmtId="0" fontId="14" fillId="7" borderId="0" xfId="0" applyFont="1" applyFill="1" applyBorder="1" applyAlignment="1">
      <alignment horizontal="center"/>
    </xf>
    <xf numFmtId="0" fontId="15" fillId="7" borderId="0" xfId="0" applyFont="1" applyFill="1" applyAlignment="1">
      <alignment horizontal="center"/>
    </xf>
    <xf numFmtId="0" fontId="1" fillId="8" borderId="2"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0" borderId="0" xfId="0" applyFont="1" applyAlignment="1">
      <alignment horizontal="center"/>
    </xf>
    <xf numFmtId="0" fontId="1" fillId="0" borderId="0" xfId="0" applyFont="1" applyAlignment="1">
      <alignment horizontal="center" vertical="center" wrapText="1"/>
    </xf>
    <xf numFmtId="0" fontId="12" fillId="0" borderId="0" xfId="0" applyFont="1" applyAlignment="1">
      <alignment horizontal="right"/>
    </xf>
    <xf numFmtId="0" fontId="12" fillId="0" borderId="0" xfId="0" applyFont="1" applyAlignment="1">
      <alignment horizontal="center" vertical="center" wrapText="1"/>
    </xf>
    <xf numFmtId="0" fontId="12" fillId="11" borderId="1" xfId="0" applyFont="1" applyFill="1" applyBorder="1" applyAlignment="1">
      <alignment horizontal="center" vertical="center" wrapText="1"/>
    </xf>
    <xf numFmtId="0" fontId="1" fillId="0" borderId="0" xfId="0" applyFont="1" applyAlignment="1">
      <alignment horizontal="right"/>
    </xf>
    <xf numFmtId="0" fontId="1" fillId="8" borderId="2" xfId="0" applyFont="1" applyFill="1" applyBorder="1" applyAlignment="1">
      <alignment horizontal="right" vertical="center" wrapText="1"/>
    </xf>
    <xf numFmtId="0" fontId="1" fillId="8" borderId="3" xfId="0" applyFont="1" applyFill="1" applyBorder="1" applyAlignment="1">
      <alignment horizontal="right" vertical="center" wrapText="1"/>
    </xf>
    <xf numFmtId="0" fontId="1" fillId="8" borderId="4" xfId="0" applyFont="1" applyFill="1" applyBorder="1" applyAlignment="1">
      <alignment horizontal="righ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DAB2-4C22-8F1F-AE50991134D1}"/>
            </c:ext>
          </c:extLst>
        </c:ser>
        <c:ser>
          <c:idx val="1"/>
          <c:order val="1"/>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DAB2-4C22-8F1F-AE50991134D1}"/>
            </c:ext>
          </c:extLst>
        </c:ser>
        <c:ser>
          <c:idx val="2"/>
          <c:order val="2"/>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DAB2-4C22-8F1F-AE50991134D1}"/>
            </c:ext>
          </c:extLst>
        </c:ser>
        <c:ser>
          <c:idx val="3"/>
          <c:order val="3"/>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3-DAB2-4C22-8F1F-AE50991134D1}"/>
            </c:ext>
          </c:extLst>
        </c:ser>
        <c:ser>
          <c:idx val="4"/>
          <c:order val="4"/>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4-DAB2-4C22-8F1F-AE50991134D1}"/>
            </c:ext>
          </c:extLst>
        </c:ser>
        <c:ser>
          <c:idx val="5"/>
          <c:order val="5"/>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5-DAB2-4C22-8F1F-AE50991134D1}"/>
            </c:ext>
          </c:extLst>
        </c:ser>
        <c:ser>
          <c:idx val="6"/>
          <c:order val="6"/>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6-DAB2-4C22-8F1F-AE50991134D1}"/>
            </c:ext>
          </c:extLst>
        </c:ser>
        <c:ser>
          <c:idx val="7"/>
          <c:order val="7"/>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7-DAB2-4C22-8F1F-AE50991134D1}"/>
            </c:ext>
          </c:extLst>
        </c:ser>
        <c:ser>
          <c:idx val="8"/>
          <c:order val="8"/>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8-DAB2-4C22-8F1F-AE50991134D1}"/>
            </c:ext>
          </c:extLst>
        </c:ser>
        <c:ser>
          <c:idx val="9"/>
          <c:order val="9"/>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9-DAB2-4C22-8F1F-AE50991134D1}"/>
            </c:ext>
          </c:extLst>
        </c:ser>
        <c:ser>
          <c:idx val="10"/>
          <c:order val="10"/>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A-DAB2-4C22-8F1F-AE50991134D1}"/>
            </c:ext>
          </c:extLst>
        </c:ser>
        <c:ser>
          <c:idx val="11"/>
          <c:order val="11"/>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B-DAB2-4C22-8F1F-AE50991134D1}"/>
            </c:ext>
          </c:extLst>
        </c:ser>
        <c:ser>
          <c:idx val="12"/>
          <c:order val="12"/>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C-DAB2-4C22-8F1F-AE50991134D1}"/>
            </c:ext>
          </c:extLst>
        </c:ser>
        <c:ser>
          <c:idx val="13"/>
          <c:order val="13"/>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D-DAB2-4C22-8F1F-AE50991134D1}"/>
            </c:ext>
          </c:extLst>
        </c:ser>
        <c:ser>
          <c:idx val="14"/>
          <c:order val="14"/>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E-DAB2-4C22-8F1F-AE50991134D1}"/>
            </c:ext>
          </c:extLst>
        </c:ser>
        <c:ser>
          <c:idx val="15"/>
          <c:order val="15"/>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F-DAB2-4C22-8F1F-AE50991134D1}"/>
            </c:ext>
          </c:extLst>
        </c:ser>
        <c:ser>
          <c:idx val="16"/>
          <c:order val="16"/>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0-DAB2-4C22-8F1F-AE50991134D1}"/>
            </c:ext>
          </c:extLst>
        </c:ser>
        <c:ser>
          <c:idx val="17"/>
          <c:order val="17"/>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1-DAB2-4C22-8F1F-AE50991134D1}"/>
            </c:ext>
          </c:extLst>
        </c:ser>
        <c:ser>
          <c:idx val="18"/>
          <c:order val="18"/>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2-DAB2-4C22-8F1F-AE50991134D1}"/>
            </c:ext>
          </c:extLst>
        </c:ser>
        <c:ser>
          <c:idx val="19"/>
          <c:order val="19"/>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3-DAB2-4C22-8F1F-AE50991134D1}"/>
            </c:ext>
          </c:extLst>
        </c:ser>
        <c:ser>
          <c:idx val="20"/>
          <c:order val="20"/>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4-DAB2-4C22-8F1F-AE50991134D1}"/>
            </c:ext>
          </c:extLst>
        </c:ser>
        <c:ser>
          <c:idx val="21"/>
          <c:order val="21"/>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5-DAB2-4C22-8F1F-AE50991134D1}"/>
            </c:ext>
          </c:extLst>
        </c:ser>
        <c:ser>
          <c:idx val="22"/>
          <c:order val="22"/>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6-DAB2-4C22-8F1F-AE50991134D1}"/>
            </c:ext>
          </c:extLst>
        </c:ser>
        <c:ser>
          <c:idx val="23"/>
          <c:order val="23"/>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7-DAB2-4C22-8F1F-AE50991134D1}"/>
            </c:ext>
          </c:extLst>
        </c:ser>
        <c:ser>
          <c:idx val="24"/>
          <c:order val="24"/>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8-DAB2-4C22-8F1F-AE50991134D1}"/>
            </c:ext>
          </c:extLst>
        </c:ser>
        <c:ser>
          <c:idx val="25"/>
          <c:order val="25"/>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9-DAB2-4C22-8F1F-AE50991134D1}"/>
            </c:ext>
          </c:extLst>
        </c:ser>
        <c:ser>
          <c:idx val="26"/>
          <c:order val="26"/>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A-DAB2-4C22-8F1F-AE50991134D1}"/>
            </c:ext>
          </c:extLst>
        </c:ser>
        <c:ser>
          <c:idx val="27"/>
          <c:order val="27"/>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B-DAB2-4C22-8F1F-AE50991134D1}"/>
            </c:ext>
          </c:extLst>
        </c:ser>
        <c:ser>
          <c:idx val="28"/>
          <c:order val="28"/>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C-DAB2-4C22-8F1F-AE50991134D1}"/>
            </c:ext>
          </c:extLst>
        </c:ser>
        <c:ser>
          <c:idx val="29"/>
          <c:order val="29"/>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D-DAB2-4C22-8F1F-AE50991134D1}"/>
            </c:ext>
          </c:extLst>
        </c:ser>
        <c:ser>
          <c:idx val="30"/>
          <c:order val="30"/>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E-DAB2-4C22-8F1F-AE50991134D1}"/>
            </c:ext>
          </c:extLst>
        </c:ser>
        <c:ser>
          <c:idx val="31"/>
          <c:order val="31"/>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F-DAB2-4C22-8F1F-AE50991134D1}"/>
            </c:ext>
          </c:extLst>
        </c:ser>
        <c:ser>
          <c:idx val="32"/>
          <c:order val="32"/>
          <c:invertIfNegative val="0"/>
          <c:val>
            <c:numRef>
              <c:f>#REF!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20-DAB2-4C22-8F1F-AE50991134D1}"/>
            </c:ext>
          </c:extLst>
        </c:ser>
        <c:dLbls>
          <c:showLegendKey val="0"/>
          <c:showVal val="0"/>
          <c:showCatName val="0"/>
          <c:showSerName val="0"/>
          <c:showPercent val="0"/>
          <c:showBubbleSize val="0"/>
        </c:dLbls>
        <c:gapWidth val="150"/>
        <c:axId val="208691968"/>
        <c:axId val="208693504"/>
      </c:barChart>
      <c:catAx>
        <c:axId val="208691968"/>
        <c:scaling>
          <c:orientation val="minMax"/>
        </c:scaling>
        <c:delete val="0"/>
        <c:axPos val="b"/>
        <c:majorTickMark val="out"/>
        <c:minorTickMark val="none"/>
        <c:tickLblPos val="nextTo"/>
        <c:txPr>
          <a:bodyPr rot="-60000000" spcFirstLastPara="0" vertOverflow="ellipsis" vert="horz" wrap="square" anchor="ctr" anchorCtr="1"/>
          <a:lstStyle/>
          <a:p>
            <a:pPr>
              <a:defRPr lang="ru-RU" sz="1000" b="0" i="0" u="none" strike="noStrike" kern="1200" baseline="0">
                <a:solidFill>
                  <a:schemeClr val="tx1"/>
                </a:solidFill>
                <a:latin typeface="+mn-lt"/>
                <a:ea typeface="+mn-ea"/>
                <a:cs typeface="+mn-cs"/>
              </a:defRPr>
            </a:pPr>
            <a:endParaRPr lang="ru-RU"/>
          </a:p>
        </c:txPr>
        <c:crossAx val="208693504"/>
        <c:crosses val="autoZero"/>
        <c:auto val="1"/>
        <c:lblAlgn val="ctr"/>
        <c:lblOffset val="100"/>
        <c:noMultiLvlLbl val="0"/>
      </c:catAx>
      <c:valAx>
        <c:axId val="208693504"/>
        <c:scaling>
          <c:orientation val="minMax"/>
        </c:scaling>
        <c:delete val="0"/>
        <c:axPos val="l"/>
        <c:majorGridlines/>
        <c:numFmt formatCode="General" sourceLinked="1"/>
        <c:majorTickMark val="out"/>
        <c:minorTickMark val="none"/>
        <c:tickLblPos val="nextTo"/>
        <c:txPr>
          <a:bodyPr rot="-60000000" spcFirstLastPara="0" vertOverflow="ellipsis" vert="horz" wrap="square" anchor="ctr" anchorCtr="1"/>
          <a:lstStyle/>
          <a:p>
            <a:pPr>
              <a:defRPr lang="ru-RU" sz="1000" b="0" i="0" u="none" strike="noStrike" kern="1200" baseline="0">
                <a:solidFill>
                  <a:schemeClr val="tx1"/>
                </a:solidFill>
                <a:latin typeface="+mn-lt"/>
                <a:ea typeface="+mn-ea"/>
                <a:cs typeface="+mn-cs"/>
              </a:defRPr>
            </a:pPr>
            <a:endParaRPr lang="ru-RU"/>
          </a:p>
        </c:txPr>
        <c:crossAx val="208691968"/>
        <c:crosses val="autoZero"/>
        <c:crossBetween val="between"/>
      </c:valAx>
    </c:plotArea>
    <c:legend>
      <c:legendPos val="r"/>
      <c:overlay val="0"/>
      <c:txPr>
        <a:bodyPr rot="0" spcFirstLastPara="0" vertOverflow="ellipsis" vert="horz" wrap="square" anchor="ctr" anchorCtr="1"/>
        <a:lstStyle/>
        <a:p>
          <a:pPr>
            <a:defRPr lang="ru-RU" sz="1000" b="0" i="0" u="none" strike="noStrike" kern="1200" baseline="0">
              <a:solidFill>
                <a:schemeClr val="tx1"/>
              </a:solidFill>
              <a:latin typeface="+mn-lt"/>
              <a:ea typeface="+mn-ea"/>
              <a:cs typeface="+mn-cs"/>
            </a:defRPr>
          </a:pPr>
          <a:endParaRPr lang="ru-RU"/>
        </a:p>
      </c:txPr>
    </c:legend>
    <c:plotVisOnly val="1"/>
    <c:dispBlanksAs val="gap"/>
    <c:showDLblsOverMax val="0"/>
    <c:extLst xmlns:c16r2="http://schemas.microsoft.com/office/drawing/2015/06/chart">
      <c:ext uri="{0b15fc19-7d7d-44ad-8c2d-2c3a37ce22c3}">
        <chartProps xmlns="https://web.wps.cn/et/2018/main" chartId="{15236a93-1549-41f4-bbd4-f5d49919114b}"/>
      </c:ext>
    </c:extLst>
  </c:chart>
  <c:txPr>
    <a:bodyPr/>
    <a:lstStyle/>
    <a:p>
      <a:pPr>
        <a:defRPr lang="ru-RU"/>
      </a:pPr>
      <a:endParaRPr lang="ru-RU"/>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370002</xdr:colOff>
      <xdr:row>31</xdr:row>
      <xdr:rowOff>159077</xdr:rowOff>
    </xdr:to>
    <xdr:graphicFrame macro="">
      <xdr:nvGraphicFramePr>
        <xdr:cNvPr id="2" name="Диаграмма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66"/>
  <sheetViews>
    <sheetView view="pageBreakPreview" topLeftCell="A11" zoomScale="82" zoomScaleNormal="100" workbookViewId="0">
      <pane xSplit="3" ySplit="1" topLeftCell="T12" activePane="bottomRight" state="frozen"/>
      <selection pane="topRight"/>
      <selection pane="bottomLeft"/>
      <selection pane="bottomRight" activeCell="AR24" sqref="AR24"/>
    </sheetView>
  </sheetViews>
  <sheetFormatPr defaultColWidth="9" defaultRowHeight="15" x14ac:dyDescent="0.25"/>
  <cols>
    <col min="1" max="1" width="5.5703125" style="58" customWidth="1"/>
    <col min="2" max="2" width="14.28515625" style="58" customWidth="1"/>
    <col min="3" max="3" width="46.28515625" style="58" customWidth="1"/>
    <col min="4" max="4" width="8" style="59" customWidth="1"/>
    <col min="5" max="5" width="7.28515625" style="136" customWidth="1"/>
    <col min="6" max="6" width="7.28515625" style="62" customWidth="1"/>
    <col min="7" max="7" width="9.140625" style="62" customWidth="1"/>
    <col min="8" max="8" width="7.28515625" style="137" customWidth="1"/>
    <col min="9" max="11" width="9.140625" style="64" customWidth="1"/>
    <col min="12" max="12" width="9.140625" style="57" customWidth="1"/>
    <col min="13" max="13" width="5.42578125" style="138" customWidth="1"/>
    <col min="14" max="19" width="6.140625" style="138" customWidth="1"/>
    <col min="20" max="20" width="7.85546875" style="138" customWidth="1"/>
    <col min="21" max="33" width="6.140625" style="138" customWidth="1"/>
    <col min="34" max="34" width="9.5703125" style="138" customWidth="1"/>
    <col min="35" max="44" width="7" style="138" customWidth="1"/>
  </cols>
  <sheetData>
    <row r="1" spans="1:44" x14ac:dyDescent="0.25">
      <c r="C1" s="211" t="s">
        <v>0</v>
      </c>
      <c r="D1" s="211"/>
      <c r="E1" s="211"/>
      <c r="H1" s="139"/>
    </row>
    <row r="2" spans="1:44" x14ac:dyDescent="0.25">
      <c r="C2" s="211" t="s">
        <v>1</v>
      </c>
      <c r="D2" s="211"/>
      <c r="E2" s="211"/>
      <c r="H2" s="139"/>
    </row>
    <row r="3" spans="1:44" x14ac:dyDescent="0.25">
      <c r="C3" s="211" t="s">
        <v>2</v>
      </c>
      <c r="D3" s="211"/>
      <c r="E3" s="211"/>
      <c r="H3" s="139"/>
    </row>
    <row r="4" spans="1:44" x14ac:dyDescent="0.25">
      <c r="C4" s="211" t="s">
        <v>3</v>
      </c>
      <c r="D4" s="211"/>
      <c r="E4" s="211"/>
      <c r="H4" s="139"/>
    </row>
    <row r="5" spans="1:44" x14ac:dyDescent="0.25">
      <c r="C5" s="134" t="s">
        <v>4</v>
      </c>
      <c r="E5" s="60"/>
      <c r="F5" s="61"/>
      <c r="H5" s="63"/>
    </row>
    <row r="6" spans="1:44" x14ac:dyDescent="0.25">
      <c r="C6" s="134" t="s">
        <v>5</v>
      </c>
      <c r="E6" s="60"/>
      <c r="F6" s="61"/>
      <c r="H6" s="63"/>
    </row>
    <row r="7" spans="1:44" x14ac:dyDescent="0.25">
      <c r="C7" s="134"/>
      <c r="E7" s="60"/>
      <c r="F7" s="61"/>
      <c r="H7" s="63"/>
    </row>
    <row r="8" spans="1:44" x14ac:dyDescent="0.25">
      <c r="C8" s="134"/>
      <c r="E8" s="60"/>
      <c r="F8" s="61"/>
      <c r="H8" s="63"/>
    </row>
    <row r="9" spans="1:44" ht="76.5" customHeight="1" x14ac:dyDescent="0.25">
      <c r="A9" s="212" t="s">
        <v>6</v>
      </c>
      <c r="B9" s="212"/>
      <c r="C9" s="212"/>
      <c r="D9" s="212"/>
      <c r="E9" s="212"/>
      <c r="H9" s="139"/>
    </row>
    <row r="10" spans="1:44" x14ac:dyDescent="0.25">
      <c r="A10" s="140"/>
    </row>
    <row r="11" spans="1:44" ht="90.75" customHeight="1" x14ac:dyDescent="0.25">
      <c r="A11" s="71" t="s">
        <v>7</v>
      </c>
      <c r="B11" s="72" t="s">
        <v>8</v>
      </c>
      <c r="C11" s="72" t="s">
        <v>9</v>
      </c>
      <c r="D11" s="73"/>
      <c r="E11" s="141" t="s">
        <v>10</v>
      </c>
      <c r="F11" s="142" t="s">
        <v>11</v>
      </c>
      <c r="G11" s="76" t="s">
        <v>12</v>
      </c>
      <c r="H11" s="143" t="s">
        <v>13</v>
      </c>
      <c r="I11" s="97" t="s">
        <v>14</v>
      </c>
      <c r="J11" s="97" t="s">
        <v>15</v>
      </c>
      <c r="K11" s="97" t="s">
        <v>16</v>
      </c>
      <c r="L11" s="168" t="s">
        <v>17</v>
      </c>
      <c r="M11" s="169">
        <v>44211</v>
      </c>
      <c r="N11" s="169">
        <v>44228</v>
      </c>
      <c r="O11" s="169">
        <v>44229</v>
      </c>
      <c r="P11" s="169">
        <v>44231</v>
      </c>
      <c r="Q11" s="169">
        <v>44242</v>
      </c>
      <c r="R11" s="169">
        <v>44252</v>
      </c>
      <c r="S11" s="169">
        <v>44253</v>
      </c>
      <c r="T11" s="169">
        <v>44256</v>
      </c>
      <c r="U11" s="169">
        <v>44257</v>
      </c>
      <c r="V11" s="169">
        <v>44258</v>
      </c>
      <c r="W11" s="169">
        <v>44264</v>
      </c>
      <c r="X11" s="169">
        <v>44266</v>
      </c>
      <c r="Y11" s="169">
        <v>44274</v>
      </c>
      <c r="Z11" s="169">
        <v>44280</v>
      </c>
      <c r="AA11" s="169">
        <v>44281</v>
      </c>
      <c r="AB11" s="169">
        <v>44285</v>
      </c>
      <c r="AC11" s="169">
        <v>44287</v>
      </c>
      <c r="AD11" s="169">
        <v>44291</v>
      </c>
      <c r="AE11" s="169">
        <v>44293</v>
      </c>
      <c r="AF11" s="169">
        <v>44298</v>
      </c>
      <c r="AG11" s="169">
        <v>44300</v>
      </c>
      <c r="AH11" s="169">
        <v>44306</v>
      </c>
      <c r="AI11" s="169">
        <v>44312</v>
      </c>
      <c r="AJ11" s="169">
        <v>44290</v>
      </c>
      <c r="AK11" s="169">
        <v>44291</v>
      </c>
      <c r="AL11" s="169">
        <v>44327</v>
      </c>
      <c r="AM11" s="169">
        <v>44328</v>
      </c>
      <c r="AN11" s="169">
        <v>44335</v>
      </c>
      <c r="AO11" s="169">
        <v>44336</v>
      </c>
      <c r="AP11" s="169">
        <v>44337</v>
      </c>
      <c r="AQ11" s="169">
        <v>44340</v>
      </c>
      <c r="AR11" s="169">
        <v>44342</v>
      </c>
    </row>
    <row r="12" spans="1:44" s="56" customFormat="1" ht="30" x14ac:dyDescent="0.25">
      <c r="A12" s="91">
        <v>1</v>
      </c>
      <c r="B12" s="92" t="s">
        <v>18</v>
      </c>
      <c r="C12" s="91" t="s">
        <v>19</v>
      </c>
      <c r="D12" s="91"/>
      <c r="E12" s="91">
        <f>SUM(E13:E18)</f>
        <v>20</v>
      </c>
      <c r="F12" s="91">
        <f t="shared" ref="F12:R12" si="0">SUM(F13:F18)</f>
        <v>20</v>
      </c>
      <c r="G12" s="91">
        <f t="shared" si="0"/>
        <v>0</v>
      </c>
      <c r="H12" s="91">
        <f t="shared" si="0"/>
        <v>39</v>
      </c>
      <c r="I12" s="91">
        <f t="shared" si="0"/>
        <v>1</v>
      </c>
      <c r="J12" s="91">
        <f t="shared" si="0"/>
        <v>16</v>
      </c>
      <c r="K12" s="91">
        <f t="shared" si="0"/>
        <v>2</v>
      </c>
      <c r="L12" s="91">
        <f t="shared" si="0"/>
        <v>3</v>
      </c>
      <c r="M12" s="91">
        <f t="shared" si="0"/>
        <v>1</v>
      </c>
      <c r="N12" s="91">
        <f t="shared" si="0"/>
        <v>1</v>
      </c>
      <c r="O12" s="91">
        <f t="shared" si="0"/>
        <v>1</v>
      </c>
      <c r="P12" s="91">
        <f t="shared" si="0"/>
        <v>2</v>
      </c>
      <c r="Q12" s="91">
        <f t="shared" si="0"/>
        <v>1</v>
      </c>
      <c r="R12" s="91">
        <f t="shared" si="0"/>
        <v>0</v>
      </c>
      <c r="S12" s="91">
        <f t="shared" ref="S12:AR12" si="1">SUM(S13:S18)</f>
        <v>0</v>
      </c>
      <c r="T12" s="91">
        <f t="shared" si="1"/>
        <v>0</v>
      </c>
      <c r="U12" s="91">
        <f t="shared" si="1"/>
        <v>0</v>
      </c>
      <c r="V12" s="91">
        <f t="shared" si="1"/>
        <v>0</v>
      </c>
      <c r="W12" s="91">
        <f t="shared" si="1"/>
        <v>1</v>
      </c>
      <c r="X12" s="91">
        <f t="shared" si="1"/>
        <v>1</v>
      </c>
      <c r="Y12" s="91">
        <f t="shared" si="1"/>
        <v>0</v>
      </c>
      <c r="Z12" s="91">
        <f t="shared" si="1"/>
        <v>1</v>
      </c>
      <c r="AA12" s="91">
        <f t="shared" si="1"/>
        <v>0</v>
      </c>
      <c r="AB12" s="91">
        <f t="shared" si="1"/>
        <v>0</v>
      </c>
      <c r="AC12" s="91">
        <f t="shared" si="1"/>
        <v>1</v>
      </c>
      <c r="AD12" s="91">
        <f t="shared" si="1"/>
        <v>0</v>
      </c>
      <c r="AE12" s="91">
        <f t="shared" si="1"/>
        <v>0</v>
      </c>
      <c r="AF12" s="91">
        <f t="shared" si="1"/>
        <v>1</v>
      </c>
      <c r="AG12" s="91">
        <f t="shared" si="1"/>
        <v>0</v>
      </c>
      <c r="AH12" s="91">
        <f t="shared" si="1"/>
        <v>0</v>
      </c>
      <c r="AI12" s="91">
        <f t="shared" si="1"/>
        <v>0</v>
      </c>
      <c r="AJ12" s="91">
        <f t="shared" si="1"/>
        <v>1</v>
      </c>
      <c r="AK12" s="91">
        <f t="shared" si="1"/>
        <v>0</v>
      </c>
      <c r="AL12" s="91">
        <f t="shared" si="1"/>
        <v>1</v>
      </c>
      <c r="AM12" s="91">
        <f t="shared" si="1"/>
        <v>0</v>
      </c>
      <c r="AN12" s="91">
        <f t="shared" si="1"/>
        <v>0</v>
      </c>
      <c r="AO12" s="91">
        <f t="shared" si="1"/>
        <v>1</v>
      </c>
      <c r="AP12" s="91">
        <f t="shared" si="1"/>
        <v>0</v>
      </c>
      <c r="AQ12" s="91">
        <f t="shared" si="1"/>
        <v>0</v>
      </c>
      <c r="AR12" s="91">
        <f t="shared" si="1"/>
        <v>1</v>
      </c>
    </row>
    <row r="13" spans="1:44" x14ac:dyDescent="0.25">
      <c r="A13" s="80"/>
      <c r="B13" s="81" t="s">
        <v>20</v>
      </c>
      <c r="C13" s="82" t="s">
        <v>21</v>
      </c>
      <c r="D13" s="73" t="s">
        <v>22</v>
      </c>
      <c r="E13" s="144">
        <v>7</v>
      </c>
      <c r="F13" s="145">
        <v>7</v>
      </c>
      <c r="G13" s="118"/>
      <c r="H13" s="146">
        <v>13</v>
      </c>
      <c r="I13" s="126"/>
      <c r="J13" s="126">
        <v>6</v>
      </c>
      <c r="K13" s="126"/>
      <c r="L13" s="83">
        <v>1</v>
      </c>
      <c r="M13" s="170"/>
      <c r="N13" s="170">
        <v>1</v>
      </c>
      <c r="O13" s="170">
        <v>1</v>
      </c>
      <c r="P13" s="170">
        <v>2</v>
      </c>
      <c r="Q13" s="170">
        <v>1</v>
      </c>
      <c r="R13" s="170"/>
      <c r="S13" s="170"/>
      <c r="T13" s="170"/>
      <c r="U13" s="170"/>
      <c r="V13" s="170"/>
      <c r="W13" s="170"/>
      <c r="X13" s="170"/>
      <c r="Y13" s="170"/>
      <c r="Z13" s="170"/>
      <c r="AA13" s="170"/>
      <c r="AB13" s="170"/>
      <c r="AC13" s="170"/>
      <c r="AD13" s="170"/>
      <c r="AE13" s="170"/>
      <c r="AF13" s="170"/>
      <c r="AG13" s="170"/>
      <c r="AH13" s="170"/>
      <c r="AI13" s="170"/>
      <c r="AJ13" s="170"/>
      <c r="AK13" s="170"/>
      <c r="AL13" s="170">
        <v>1</v>
      </c>
      <c r="AM13" s="170"/>
      <c r="AN13" s="170"/>
      <c r="AO13" s="170"/>
      <c r="AP13" s="170"/>
      <c r="AQ13" s="170"/>
      <c r="AR13" s="170"/>
    </row>
    <row r="14" spans="1:44" x14ac:dyDescent="0.25">
      <c r="A14" s="80"/>
      <c r="B14" s="81"/>
      <c r="C14" s="82" t="s">
        <v>23</v>
      </c>
      <c r="D14" s="73" t="s">
        <v>24</v>
      </c>
      <c r="E14" s="144">
        <v>13</v>
      </c>
      <c r="F14" s="145">
        <v>13</v>
      </c>
      <c r="G14" s="118"/>
      <c r="H14" s="146">
        <v>14</v>
      </c>
      <c r="I14" s="126">
        <v>1</v>
      </c>
      <c r="J14" s="126"/>
      <c r="K14" s="126"/>
      <c r="L14" s="83">
        <v>2</v>
      </c>
      <c r="M14" s="170">
        <v>1</v>
      </c>
      <c r="N14" s="170"/>
      <c r="O14" s="170"/>
      <c r="P14" s="170"/>
      <c r="Q14" s="170"/>
      <c r="R14" s="170"/>
      <c r="S14" s="170"/>
      <c r="T14" s="170"/>
      <c r="U14" s="170"/>
      <c r="V14" s="170"/>
      <c r="W14" s="170">
        <v>1</v>
      </c>
      <c r="X14" s="170">
        <v>1</v>
      </c>
      <c r="Y14" s="170"/>
      <c r="Z14" s="170"/>
      <c r="AA14" s="170"/>
      <c r="AB14" s="170"/>
      <c r="AC14" s="170">
        <v>1</v>
      </c>
      <c r="AD14" s="170"/>
      <c r="AE14" s="170"/>
      <c r="AF14" s="170">
        <v>1</v>
      </c>
      <c r="AG14" s="170"/>
      <c r="AH14" s="170"/>
      <c r="AI14" s="170"/>
      <c r="AJ14" s="170">
        <v>1</v>
      </c>
      <c r="AK14" s="170"/>
      <c r="AL14" s="170"/>
      <c r="AM14" s="170"/>
      <c r="AN14" s="170"/>
      <c r="AO14" s="170">
        <v>1</v>
      </c>
      <c r="AP14" s="170"/>
      <c r="AQ14" s="170"/>
      <c r="AR14" s="170">
        <v>1</v>
      </c>
    </row>
    <row r="15" spans="1:44" x14ac:dyDescent="0.25">
      <c r="A15" s="80"/>
      <c r="B15" s="81"/>
      <c r="C15" s="81" t="s">
        <v>25</v>
      </c>
      <c r="D15" s="73"/>
      <c r="E15" s="144"/>
      <c r="F15" s="145"/>
      <c r="G15" s="118"/>
      <c r="H15" s="146">
        <v>4</v>
      </c>
      <c r="I15" s="126"/>
      <c r="J15" s="126">
        <v>3</v>
      </c>
      <c r="K15" s="126">
        <v>1</v>
      </c>
      <c r="L15" s="83"/>
      <c r="M15" s="170"/>
      <c r="N15" s="170"/>
      <c r="O15" s="170"/>
      <c r="P15" s="170"/>
      <c r="Q15" s="170"/>
      <c r="R15" s="170"/>
      <c r="S15" s="170"/>
      <c r="T15" s="170"/>
      <c r="U15" s="170"/>
      <c r="V15" s="170"/>
      <c r="W15" s="170"/>
      <c r="X15" s="170"/>
      <c r="Y15" s="170"/>
      <c r="Z15" s="170">
        <v>1</v>
      </c>
      <c r="AA15" s="170"/>
      <c r="AB15" s="170"/>
      <c r="AC15" s="170"/>
      <c r="AD15" s="170"/>
      <c r="AE15" s="170"/>
      <c r="AF15" s="170"/>
      <c r="AG15" s="170"/>
      <c r="AH15" s="170"/>
      <c r="AI15" s="170"/>
      <c r="AJ15" s="170"/>
      <c r="AK15" s="170"/>
      <c r="AL15" s="170"/>
      <c r="AM15" s="170"/>
      <c r="AN15" s="170"/>
      <c r="AO15" s="170"/>
      <c r="AP15" s="170"/>
      <c r="AQ15" s="170"/>
      <c r="AR15" s="170"/>
    </row>
    <row r="16" spans="1:44" x14ac:dyDescent="0.25">
      <c r="A16" s="80"/>
      <c r="B16" s="81"/>
      <c r="C16" s="81" t="s">
        <v>26</v>
      </c>
      <c r="D16" s="73"/>
      <c r="E16" s="144"/>
      <c r="F16" s="145"/>
      <c r="G16" s="118"/>
      <c r="H16" s="146">
        <v>3</v>
      </c>
      <c r="I16" s="126"/>
      <c r="J16" s="126">
        <v>3</v>
      </c>
      <c r="K16" s="126"/>
      <c r="L16" s="83"/>
      <c r="M16" s="170"/>
      <c r="N16" s="170"/>
      <c r="O16" s="170"/>
      <c r="P16" s="170"/>
      <c r="Q16" s="170"/>
      <c r="R16" s="170"/>
      <c r="S16" s="170"/>
      <c r="T16" s="170"/>
      <c r="U16" s="170"/>
      <c r="V16" s="170"/>
      <c r="W16" s="170"/>
      <c r="X16" s="170"/>
      <c r="Y16" s="170"/>
      <c r="Z16" s="170"/>
      <c r="AA16" s="170"/>
      <c r="AB16" s="170"/>
      <c r="AC16" s="170"/>
      <c r="AD16" s="170"/>
      <c r="AE16" s="170"/>
      <c r="AF16" s="170"/>
      <c r="AG16" s="170"/>
      <c r="AH16" s="170"/>
      <c r="AI16" s="170"/>
      <c r="AJ16" s="170"/>
      <c r="AK16" s="170"/>
      <c r="AL16" s="170"/>
      <c r="AM16" s="170"/>
      <c r="AN16" s="170"/>
      <c r="AO16" s="170"/>
      <c r="AP16" s="170"/>
      <c r="AQ16" s="170"/>
      <c r="AR16" s="170"/>
    </row>
    <row r="17" spans="1:44" x14ac:dyDescent="0.25">
      <c r="A17" s="80"/>
      <c r="B17" s="81"/>
      <c r="C17" s="81" t="s">
        <v>27</v>
      </c>
      <c r="D17" s="73"/>
      <c r="E17" s="144"/>
      <c r="F17" s="145"/>
      <c r="G17" s="118"/>
      <c r="H17" s="146">
        <v>4</v>
      </c>
      <c r="I17" s="126"/>
      <c r="J17" s="126">
        <v>4</v>
      </c>
      <c r="K17" s="126"/>
      <c r="L17" s="83"/>
      <c r="M17" s="170"/>
      <c r="N17" s="170"/>
      <c r="O17" s="170"/>
      <c r="P17" s="170"/>
      <c r="Q17" s="170"/>
      <c r="R17" s="170"/>
      <c r="S17" s="170"/>
      <c r="T17" s="170"/>
      <c r="U17" s="170"/>
      <c r="V17" s="170"/>
      <c r="W17" s="170"/>
      <c r="X17" s="170"/>
      <c r="Y17" s="170"/>
      <c r="Z17" s="170"/>
      <c r="AA17" s="170"/>
      <c r="AB17" s="170"/>
      <c r="AC17" s="170"/>
      <c r="AD17" s="170"/>
      <c r="AE17" s="170"/>
      <c r="AF17" s="170"/>
      <c r="AG17" s="170"/>
      <c r="AH17" s="170"/>
      <c r="AI17" s="170"/>
      <c r="AJ17" s="170"/>
      <c r="AK17" s="170"/>
      <c r="AL17" s="170"/>
      <c r="AM17" s="170"/>
      <c r="AN17" s="170"/>
      <c r="AO17" s="170"/>
      <c r="AP17" s="170"/>
      <c r="AQ17" s="170"/>
      <c r="AR17" s="170"/>
    </row>
    <row r="18" spans="1:44" x14ac:dyDescent="0.25">
      <c r="A18" s="80"/>
      <c r="B18" s="81"/>
      <c r="C18" s="81" t="s">
        <v>28</v>
      </c>
      <c r="D18" s="73"/>
      <c r="E18" s="144"/>
      <c r="F18" s="145"/>
      <c r="G18" s="118"/>
      <c r="H18" s="146">
        <v>1</v>
      </c>
      <c r="I18" s="126"/>
      <c r="J18" s="126"/>
      <c r="K18" s="126">
        <v>1</v>
      </c>
      <c r="L18" s="83"/>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row>
    <row r="19" spans="1:44" s="56" customFormat="1" x14ac:dyDescent="0.25">
      <c r="A19" s="91">
        <v>2</v>
      </c>
      <c r="B19" s="92" t="s">
        <v>29</v>
      </c>
      <c r="C19" s="91" t="s">
        <v>19</v>
      </c>
      <c r="D19" s="91"/>
      <c r="E19" s="91">
        <f t="shared" ref="E19:R19" si="2">SUM(E20:E47)</f>
        <v>84</v>
      </c>
      <c r="F19" s="91">
        <f t="shared" si="2"/>
        <v>98</v>
      </c>
      <c r="G19" s="91">
        <f t="shared" si="2"/>
        <v>14</v>
      </c>
      <c r="H19" s="91">
        <f t="shared" si="2"/>
        <v>101</v>
      </c>
      <c r="I19" s="91">
        <f t="shared" si="2"/>
        <v>3</v>
      </c>
      <c r="J19" s="91">
        <f t="shared" si="2"/>
        <v>0</v>
      </c>
      <c r="K19" s="91">
        <f t="shared" si="2"/>
        <v>0</v>
      </c>
      <c r="L19" s="91">
        <f t="shared" si="2"/>
        <v>17</v>
      </c>
      <c r="M19" s="91">
        <f t="shared" si="2"/>
        <v>0</v>
      </c>
      <c r="N19" s="91">
        <f t="shared" si="2"/>
        <v>0</v>
      </c>
      <c r="O19" s="91">
        <f t="shared" si="2"/>
        <v>0</v>
      </c>
      <c r="P19" s="91">
        <f t="shared" si="2"/>
        <v>0</v>
      </c>
      <c r="Q19" s="91">
        <f t="shared" si="2"/>
        <v>0</v>
      </c>
      <c r="R19" s="91">
        <f t="shared" si="2"/>
        <v>1</v>
      </c>
      <c r="S19" s="91">
        <f t="shared" ref="S19:AR19" si="3">SUM(S20:S47)</f>
        <v>1</v>
      </c>
      <c r="T19" s="91">
        <f t="shared" si="3"/>
        <v>0</v>
      </c>
      <c r="U19" s="91">
        <f t="shared" si="3"/>
        <v>1</v>
      </c>
      <c r="V19" s="91">
        <f t="shared" si="3"/>
        <v>1</v>
      </c>
      <c r="W19" s="91">
        <f t="shared" si="3"/>
        <v>0</v>
      </c>
      <c r="X19" s="91">
        <f t="shared" si="3"/>
        <v>0</v>
      </c>
      <c r="Y19" s="91">
        <f t="shared" si="3"/>
        <v>2</v>
      </c>
      <c r="Z19" s="91">
        <f t="shared" si="3"/>
        <v>1</v>
      </c>
      <c r="AA19" s="91">
        <f t="shared" si="3"/>
        <v>1</v>
      </c>
      <c r="AB19" s="91">
        <f t="shared" si="3"/>
        <v>1</v>
      </c>
      <c r="AC19" s="91">
        <f t="shared" si="3"/>
        <v>0</v>
      </c>
      <c r="AD19" s="91">
        <f t="shared" si="3"/>
        <v>1</v>
      </c>
      <c r="AE19" s="91">
        <f t="shared" si="3"/>
        <v>0</v>
      </c>
      <c r="AF19" s="91">
        <f t="shared" si="3"/>
        <v>0</v>
      </c>
      <c r="AG19" s="91">
        <f t="shared" si="3"/>
        <v>1</v>
      </c>
      <c r="AH19" s="91">
        <f t="shared" si="3"/>
        <v>1</v>
      </c>
      <c r="AI19" s="91">
        <f t="shared" si="3"/>
        <v>2</v>
      </c>
      <c r="AJ19" s="91">
        <f t="shared" si="3"/>
        <v>0</v>
      </c>
      <c r="AK19" s="91">
        <f t="shared" si="3"/>
        <v>1</v>
      </c>
      <c r="AL19" s="91">
        <f t="shared" si="3"/>
        <v>0</v>
      </c>
      <c r="AM19" s="91">
        <f t="shared" si="3"/>
        <v>1</v>
      </c>
      <c r="AN19" s="91">
        <f t="shared" si="3"/>
        <v>2</v>
      </c>
      <c r="AO19" s="91">
        <f t="shared" si="3"/>
        <v>1</v>
      </c>
      <c r="AP19" s="91">
        <f t="shared" si="3"/>
        <v>2</v>
      </c>
      <c r="AQ19" s="91">
        <f t="shared" si="3"/>
        <v>1</v>
      </c>
      <c r="AR19" s="91">
        <f t="shared" si="3"/>
        <v>1</v>
      </c>
    </row>
    <row r="20" spans="1:44" x14ac:dyDescent="0.25">
      <c r="A20" s="80"/>
      <c r="B20" s="81" t="s">
        <v>20</v>
      </c>
      <c r="C20" s="81" t="s">
        <v>30</v>
      </c>
      <c r="D20" s="73"/>
      <c r="E20" s="144">
        <v>7</v>
      </c>
      <c r="F20" s="145">
        <v>7</v>
      </c>
      <c r="G20" s="118"/>
      <c r="H20" s="146">
        <v>7</v>
      </c>
      <c r="I20" s="126"/>
      <c r="J20" s="126"/>
      <c r="K20" s="126"/>
      <c r="L20" s="83">
        <v>1</v>
      </c>
      <c r="M20" s="170"/>
      <c r="N20" s="170"/>
      <c r="O20" s="170"/>
      <c r="P20" s="170"/>
      <c r="Q20" s="170"/>
      <c r="R20" s="170"/>
      <c r="S20" s="170">
        <v>1</v>
      </c>
      <c r="T20" s="170"/>
      <c r="U20" s="170"/>
      <c r="V20" s="170"/>
      <c r="W20" s="170"/>
      <c r="X20" s="170"/>
      <c r="Y20" s="170"/>
      <c r="Z20" s="170"/>
      <c r="AA20" s="170"/>
      <c r="AB20" s="170"/>
      <c r="AC20" s="170"/>
      <c r="AD20" s="170"/>
      <c r="AE20" s="170"/>
      <c r="AF20" s="170"/>
      <c r="AG20" s="170"/>
      <c r="AH20" s="170"/>
      <c r="AI20" s="170"/>
      <c r="AJ20" s="170"/>
      <c r="AK20" s="170"/>
      <c r="AL20" s="170"/>
      <c r="AM20" s="170"/>
      <c r="AN20" s="170"/>
      <c r="AO20" s="170"/>
      <c r="AP20" s="170">
        <v>1</v>
      </c>
      <c r="AQ20" s="170"/>
      <c r="AR20" s="170"/>
    </row>
    <row r="21" spans="1:44" x14ac:dyDescent="0.25">
      <c r="A21" s="80"/>
      <c r="B21" s="81"/>
      <c r="C21" s="81" t="s">
        <v>31</v>
      </c>
      <c r="D21" s="73"/>
      <c r="E21" s="144">
        <v>3</v>
      </c>
      <c r="F21" s="145">
        <v>3</v>
      </c>
      <c r="G21" s="118"/>
      <c r="H21" s="146">
        <v>3</v>
      </c>
      <c r="I21" s="126"/>
      <c r="J21" s="126"/>
      <c r="K21" s="126"/>
      <c r="L21" s="83"/>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row>
    <row r="22" spans="1:44" x14ac:dyDescent="0.25">
      <c r="A22" s="80"/>
      <c r="B22" s="81"/>
      <c r="C22" s="81" t="s">
        <v>32</v>
      </c>
      <c r="D22" s="73"/>
      <c r="E22" s="144">
        <v>3</v>
      </c>
      <c r="F22" s="145">
        <v>3</v>
      </c>
      <c r="G22" s="118"/>
      <c r="H22" s="146">
        <v>3</v>
      </c>
      <c r="I22" s="126"/>
      <c r="J22" s="126"/>
      <c r="K22" s="126"/>
      <c r="L22" s="83"/>
      <c r="M22" s="170"/>
      <c r="N22" s="170"/>
      <c r="O22" s="170"/>
      <c r="P22" s="170"/>
      <c r="Q22" s="170"/>
      <c r="R22" s="170"/>
      <c r="S22" s="170"/>
      <c r="T22" s="170"/>
      <c r="U22" s="170"/>
      <c r="V22" s="170"/>
      <c r="W22" s="170"/>
      <c r="X22" s="170"/>
      <c r="Y22" s="170"/>
      <c r="Z22" s="170"/>
      <c r="AA22" s="170"/>
      <c r="AB22" s="170"/>
      <c r="AC22" s="170"/>
      <c r="AD22" s="170"/>
      <c r="AE22" s="170"/>
      <c r="AF22" s="170"/>
      <c r="AG22" s="170"/>
      <c r="AH22" s="170"/>
      <c r="AI22" s="170"/>
      <c r="AJ22" s="170"/>
      <c r="AK22" s="170"/>
      <c r="AL22" s="170"/>
      <c r="AM22" s="170"/>
      <c r="AN22" s="170"/>
      <c r="AO22" s="170"/>
      <c r="AP22" s="170"/>
      <c r="AQ22" s="170"/>
      <c r="AR22" s="170"/>
    </row>
    <row r="23" spans="1:44" x14ac:dyDescent="0.25">
      <c r="A23" s="147"/>
      <c r="B23" s="148"/>
      <c r="C23" s="148" t="s">
        <v>33</v>
      </c>
      <c r="D23" s="149"/>
      <c r="E23" s="150">
        <v>6</v>
      </c>
      <c r="F23" s="151">
        <v>6</v>
      </c>
      <c r="G23" s="152"/>
      <c r="H23" s="153">
        <v>6</v>
      </c>
      <c r="I23" s="171"/>
      <c r="J23" s="171"/>
      <c r="K23" s="171"/>
      <c r="L23" s="172">
        <v>1</v>
      </c>
      <c r="M23" s="173"/>
      <c r="N23" s="173"/>
      <c r="O23" s="173"/>
      <c r="P23" s="173"/>
      <c r="Q23" s="173"/>
      <c r="R23" s="173"/>
      <c r="S23" s="173"/>
      <c r="T23" s="173"/>
      <c r="U23" s="173"/>
      <c r="V23" s="173"/>
      <c r="W23" s="173"/>
      <c r="X23" s="173"/>
      <c r="Y23" s="173"/>
      <c r="Z23" s="173"/>
      <c r="AA23" s="173"/>
      <c r="AB23" s="173"/>
      <c r="AC23" s="173"/>
      <c r="AD23" s="173"/>
      <c r="AE23" s="173"/>
      <c r="AF23" s="173"/>
      <c r="AG23" s="173">
        <v>1</v>
      </c>
      <c r="AH23" s="173"/>
      <c r="AI23" s="173"/>
      <c r="AJ23" s="173"/>
      <c r="AK23" s="173"/>
      <c r="AL23" s="173"/>
      <c r="AM23" s="173"/>
      <c r="AN23" s="173">
        <v>1</v>
      </c>
      <c r="AO23" s="173"/>
      <c r="AP23" s="173">
        <v>1</v>
      </c>
      <c r="AQ23" s="173"/>
      <c r="AR23" s="173"/>
    </row>
    <row r="24" spans="1:44" s="135" customFormat="1" x14ac:dyDescent="0.25">
      <c r="A24" s="154"/>
      <c r="B24" s="155"/>
      <c r="C24" s="155" t="s">
        <v>34</v>
      </c>
      <c r="D24" s="156" t="s">
        <v>35</v>
      </c>
      <c r="E24" s="157">
        <v>10</v>
      </c>
      <c r="F24" s="158">
        <v>10</v>
      </c>
      <c r="G24" s="159"/>
      <c r="H24" s="160">
        <v>10</v>
      </c>
      <c r="I24" s="174"/>
      <c r="J24" s="174"/>
      <c r="K24" s="174"/>
      <c r="L24" s="175">
        <v>1</v>
      </c>
      <c r="M24" s="176"/>
      <c r="N24" s="176"/>
      <c r="O24" s="176"/>
      <c r="P24" s="176"/>
      <c r="Q24" s="176"/>
      <c r="R24" s="176"/>
      <c r="S24" s="176"/>
      <c r="T24" s="176"/>
      <c r="U24" s="176"/>
      <c r="V24" s="176"/>
      <c r="W24" s="176"/>
      <c r="X24" s="176"/>
      <c r="Y24" s="176"/>
      <c r="Z24" s="176"/>
      <c r="AA24" s="176"/>
      <c r="AB24" s="176"/>
      <c r="AC24" s="176"/>
      <c r="AD24" s="176"/>
      <c r="AE24" s="176" t="s">
        <v>36</v>
      </c>
      <c r="AF24" s="176"/>
      <c r="AG24" s="176"/>
      <c r="AH24" s="176">
        <v>1</v>
      </c>
      <c r="AI24" s="176"/>
      <c r="AJ24" s="176"/>
      <c r="AK24" s="176"/>
      <c r="AL24" s="176"/>
      <c r="AM24" s="176"/>
      <c r="AN24" s="176">
        <v>1</v>
      </c>
      <c r="AO24" s="176"/>
      <c r="AP24" s="176"/>
      <c r="AQ24" s="176"/>
      <c r="AR24" s="176"/>
    </row>
    <row r="25" spans="1:44" x14ac:dyDescent="0.25">
      <c r="A25" s="161"/>
      <c r="B25" s="162"/>
      <c r="C25" s="162" t="s">
        <v>30</v>
      </c>
      <c r="D25" s="163"/>
      <c r="E25" s="164">
        <v>4</v>
      </c>
      <c r="F25" s="165">
        <v>4</v>
      </c>
      <c r="G25" s="166"/>
      <c r="H25" s="167">
        <v>4</v>
      </c>
      <c r="I25" s="177"/>
      <c r="J25" s="177"/>
      <c r="K25" s="177"/>
      <c r="L25" s="178"/>
      <c r="M25" s="179"/>
      <c r="N25" s="179"/>
      <c r="O25" s="179"/>
      <c r="P25" s="179"/>
      <c r="Q25" s="179"/>
      <c r="R25" s="179"/>
      <c r="S25" s="179"/>
      <c r="T25" s="179"/>
      <c r="U25" s="179"/>
      <c r="V25" s="179">
        <v>1</v>
      </c>
      <c r="W25" s="179"/>
      <c r="X25" s="179"/>
      <c r="Y25" s="179">
        <v>1</v>
      </c>
      <c r="Z25" s="179"/>
      <c r="AA25" s="179"/>
      <c r="AB25" s="179"/>
      <c r="AC25" s="179"/>
      <c r="AD25" s="179"/>
      <c r="AE25" s="179"/>
      <c r="AF25" s="179"/>
      <c r="AG25" s="179"/>
      <c r="AH25" s="179"/>
      <c r="AI25" s="179"/>
      <c r="AJ25" s="179"/>
      <c r="AK25" s="179"/>
      <c r="AL25" s="179"/>
      <c r="AM25" s="179"/>
      <c r="AN25" s="179"/>
      <c r="AO25" s="179"/>
      <c r="AP25" s="179"/>
      <c r="AQ25" s="179"/>
      <c r="AR25" s="179"/>
    </row>
    <row r="26" spans="1:44" x14ac:dyDescent="0.25">
      <c r="A26" s="80"/>
      <c r="B26" s="81"/>
      <c r="C26" s="81" t="s">
        <v>37</v>
      </c>
      <c r="D26" s="73"/>
      <c r="E26" s="144">
        <v>3</v>
      </c>
      <c r="F26" s="145">
        <v>3</v>
      </c>
      <c r="G26" s="118"/>
      <c r="H26" s="146">
        <v>3</v>
      </c>
      <c r="I26" s="126"/>
      <c r="J26" s="126"/>
      <c r="K26" s="126"/>
      <c r="L26" s="83">
        <v>2</v>
      </c>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row>
    <row r="27" spans="1:44" x14ac:dyDescent="0.25">
      <c r="A27" s="80"/>
      <c r="B27" s="81"/>
      <c r="C27" s="81" t="s">
        <v>32</v>
      </c>
      <c r="D27" s="73"/>
      <c r="E27" s="144">
        <v>3</v>
      </c>
      <c r="F27" s="145">
        <v>3</v>
      </c>
      <c r="G27" s="118"/>
      <c r="H27" s="146">
        <v>3</v>
      </c>
      <c r="I27" s="126"/>
      <c r="J27" s="126"/>
      <c r="K27" s="126"/>
      <c r="L27" s="83"/>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row>
    <row r="28" spans="1:44" x14ac:dyDescent="0.25">
      <c r="A28" s="80"/>
      <c r="B28" s="81"/>
      <c r="C28" s="81" t="s">
        <v>38</v>
      </c>
      <c r="D28" s="73"/>
      <c r="E28" s="144">
        <v>2</v>
      </c>
      <c r="F28" s="145">
        <v>2</v>
      </c>
      <c r="G28" s="118"/>
      <c r="H28" s="146">
        <v>2</v>
      </c>
      <c r="I28" s="126"/>
      <c r="J28" s="126"/>
      <c r="K28" s="126"/>
      <c r="L28" s="83"/>
      <c r="M28" s="170"/>
      <c r="N28" s="170"/>
      <c r="O28" s="170"/>
      <c r="P28" s="170"/>
      <c r="Q28" s="170"/>
      <c r="R28" s="170">
        <v>1</v>
      </c>
      <c r="S28" s="170"/>
      <c r="T28" s="170"/>
      <c r="U28" s="170"/>
      <c r="V28" s="170"/>
      <c r="W28" s="170"/>
      <c r="X28" s="170"/>
      <c r="Y28" s="170"/>
      <c r="Z28" s="170"/>
      <c r="AA28" s="170"/>
      <c r="AB28" s="170"/>
      <c r="AC28" s="170"/>
      <c r="AD28" s="170"/>
      <c r="AE28" s="170"/>
      <c r="AF28" s="170"/>
      <c r="AG28" s="170"/>
      <c r="AH28" s="170"/>
      <c r="AI28" s="170"/>
      <c r="AJ28" s="170"/>
      <c r="AK28" s="170"/>
      <c r="AL28" s="170"/>
      <c r="AM28" s="170"/>
      <c r="AN28" s="170"/>
      <c r="AO28" s="170"/>
      <c r="AP28" s="170"/>
      <c r="AQ28" s="170">
        <v>1</v>
      </c>
      <c r="AR28" s="170"/>
    </row>
    <row r="29" spans="1:44" x14ac:dyDescent="0.25">
      <c r="A29" s="80"/>
      <c r="B29" s="81"/>
      <c r="C29" s="81" t="s">
        <v>39</v>
      </c>
      <c r="D29" s="73"/>
      <c r="E29" s="144">
        <v>2</v>
      </c>
      <c r="F29" s="145">
        <v>2</v>
      </c>
      <c r="G29" s="118"/>
      <c r="H29" s="146">
        <v>2</v>
      </c>
      <c r="I29" s="126"/>
      <c r="J29" s="126"/>
      <c r="K29" s="126"/>
      <c r="L29" s="83"/>
      <c r="M29" s="170"/>
      <c r="N29" s="170"/>
      <c r="O29" s="170"/>
      <c r="P29" s="170"/>
      <c r="Q29" s="170"/>
      <c r="R29" s="170"/>
      <c r="S29" s="170"/>
      <c r="T29" s="170"/>
      <c r="U29" s="170"/>
      <c r="V29" s="170"/>
      <c r="W29" s="170"/>
      <c r="X29" s="170"/>
      <c r="Y29" s="170"/>
      <c r="Z29" s="170"/>
      <c r="AA29" s="170"/>
      <c r="AB29" s="170"/>
      <c r="AC29" s="170"/>
      <c r="AD29" s="170"/>
      <c r="AE29" s="170"/>
      <c r="AF29" s="170"/>
      <c r="AG29" s="170"/>
      <c r="AH29" s="170"/>
      <c r="AI29" s="170"/>
      <c r="AJ29" s="170"/>
      <c r="AK29" s="170"/>
      <c r="AL29" s="170"/>
      <c r="AM29" s="170"/>
      <c r="AN29" s="170"/>
      <c r="AO29" s="170"/>
      <c r="AP29" s="170"/>
      <c r="AQ29" s="170"/>
      <c r="AR29" s="170"/>
    </row>
    <row r="30" spans="1:44" x14ac:dyDescent="0.25">
      <c r="A30" s="80"/>
      <c r="B30" s="81"/>
      <c r="C30" s="81" t="s">
        <v>40</v>
      </c>
      <c r="D30" s="73"/>
      <c r="E30" s="144">
        <v>3</v>
      </c>
      <c r="F30" s="145">
        <v>3</v>
      </c>
      <c r="G30" s="118"/>
      <c r="H30" s="146">
        <v>3</v>
      </c>
      <c r="I30" s="126"/>
      <c r="J30" s="126"/>
      <c r="K30" s="126"/>
      <c r="L30" s="83"/>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row>
    <row r="31" spans="1:44" x14ac:dyDescent="0.25">
      <c r="A31" s="80"/>
      <c r="B31" s="81"/>
      <c r="C31" s="81" t="s">
        <v>41</v>
      </c>
      <c r="D31" s="73"/>
      <c r="E31" s="144">
        <v>3</v>
      </c>
      <c r="F31" s="145">
        <v>3</v>
      </c>
      <c r="G31" s="118"/>
      <c r="H31" s="146">
        <v>3</v>
      </c>
      <c r="I31" s="126"/>
      <c r="J31" s="126"/>
      <c r="K31" s="126"/>
      <c r="L31" s="83"/>
      <c r="M31" s="170"/>
      <c r="N31" s="170"/>
      <c r="O31" s="170"/>
      <c r="P31" s="170"/>
      <c r="Q31" s="170"/>
      <c r="R31" s="170"/>
      <c r="S31" s="170"/>
      <c r="T31" s="170"/>
      <c r="U31" s="170"/>
      <c r="V31" s="170"/>
      <c r="W31" s="170"/>
      <c r="X31" s="170"/>
      <c r="Y31" s="170"/>
      <c r="Z31" s="170"/>
      <c r="AA31" s="170">
        <v>1</v>
      </c>
      <c r="AB31" s="170"/>
      <c r="AC31" s="170"/>
      <c r="AD31" s="170"/>
      <c r="AE31" s="170"/>
      <c r="AF31" s="170"/>
      <c r="AG31" s="170"/>
      <c r="AH31" s="170"/>
      <c r="AI31" s="170"/>
      <c r="AJ31" s="170"/>
      <c r="AK31" s="170"/>
      <c r="AL31" s="170"/>
      <c r="AM31" s="170"/>
      <c r="AN31" s="170"/>
      <c r="AO31" s="170">
        <v>1</v>
      </c>
      <c r="AP31" s="170"/>
      <c r="AQ31" s="170"/>
      <c r="AR31" s="170"/>
    </row>
    <row r="32" spans="1:44" x14ac:dyDescent="0.25">
      <c r="A32" s="80"/>
      <c r="B32" s="81"/>
      <c r="C32" s="81" t="s">
        <v>42</v>
      </c>
      <c r="D32" s="73"/>
      <c r="E32" s="144">
        <v>2</v>
      </c>
      <c r="F32" s="145">
        <v>2</v>
      </c>
      <c r="G32" s="118"/>
      <c r="H32" s="146">
        <v>2</v>
      </c>
      <c r="I32" s="126"/>
      <c r="J32" s="126"/>
      <c r="K32" s="126"/>
      <c r="L32" s="83"/>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70"/>
      <c r="AL32" s="170"/>
      <c r="AM32" s="170"/>
      <c r="AN32" s="170"/>
      <c r="AO32" s="170"/>
      <c r="AP32" s="170"/>
      <c r="AQ32" s="170"/>
      <c r="AR32" s="170"/>
    </row>
    <row r="33" spans="1:44" x14ac:dyDescent="0.25">
      <c r="A33" s="80"/>
      <c r="B33" s="81"/>
      <c r="C33" s="81" t="s">
        <v>43</v>
      </c>
      <c r="D33" s="73"/>
      <c r="E33" s="144">
        <v>2</v>
      </c>
      <c r="F33" s="145">
        <v>2</v>
      </c>
      <c r="G33" s="118"/>
      <c r="H33" s="146">
        <v>2</v>
      </c>
      <c r="I33" s="126"/>
      <c r="J33" s="126"/>
      <c r="K33" s="126"/>
      <c r="L33" s="83"/>
      <c r="M33" s="170"/>
      <c r="N33" s="170"/>
      <c r="O33" s="170"/>
      <c r="P33" s="170"/>
      <c r="Q33" s="170"/>
      <c r="R33" s="170"/>
      <c r="S33" s="170"/>
      <c r="T33" s="170"/>
      <c r="U33" s="170"/>
      <c r="V33" s="170"/>
      <c r="W33" s="170"/>
      <c r="X33" s="170"/>
      <c r="Y33" s="170"/>
      <c r="Z33" s="170"/>
      <c r="AA33" s="170"/>
      <c r="AB33" s="170"/>
      <c r="AC33" s="170"/>
      <c r="AD33" s="170"/>
      <c r="AE33" s="170"/>
      <c r="AF33" s="170"/>
      <c r="AG33" s="170"/>
      <c r="AH33" s="170"/>
      <c r="AI33" s="170"/>
      <c r="AJ33" s="170"/>
      <c r="AK33" s="170"/>
      <c r="AL33" s="170"/>
      <c r="AM33" s="170"/>
      <c r="AN33" s="170"/>
      <c r="AO33" s="170"/>
      <c r="AP33" s="170"/>
      <c r="AQ33" s="170"/>
      <c r="AR33" s="170"/>
    </row>
    <row r="34" spans="1:44" x14ac:dyDescent="0.25">
      <c r="A34" s="80"/>
      <c r="B34" s="81"/>
      <c r="C34" s="81" t="s">
        <v>44</v>
      </c>
      <c r="D34" s="73"/>
      <c r="E34" s="144">
        <v>2</v>
      </c>
      <c r="F34" s="145">
        <v>2</v>
      </c>
      <c r="G34" s="118"/>
      <c r="H34" s="146">
        <v>2</v>
      </c>
      <c r="I34" s="126"/>
      <c r="J34" s="126"/>
      <c r="K34" s="126"/>
      <c r="L34" s="83"/>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170"/>
      <c r="AM34" s="170"/>
      <c r="AN34" s="170"/>
      <c r="AO34" s="170"/>
      <c r="AP34" s="170"/>
      <c r="AQ34" s="170"/>
      <c r="AR34" s="170"/>
    </row>
    <row r="35" spans="1:44" x14ac:dyDescent="0.25">
      <c r="A35" s="80"/>
      <c r="B35" s="81"/>
      <c r="C35" s="81" t="s">
        <v>45</v>
      </c>
      <c r="D35" s="73"/>
      <c r="E35" s="144">
        <v>3</v>
      </c>
      <c r="F35" s="145">
        <v>3</v>
      </c>
      <c r="G35" s="118"/>
      <c r="H35" s="146">
        <v>3</v>
      </c>
      <c r="I35" s="126"/>
      <c r="J35" s="126"/>
      <c r="K35" s="126"/>
      <c r="L35" s="83">
        <v>1</v>
      </c>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0"/>
      <c r="AK35" s="170"/>
      <c r="AL35" s="170"/>
      <c r="AM35" s="170"/>
      <c r="AN35" s="170"/>
      <c r="AO35" s="170"/>
      <c r="AP35" s="170"/>
      <c r="AQ35" s="170"/>
      <c r="AR35" s="170"/>
    </row>
    <row r="36" spans="1:44" x14ac:dyDescent="0.25">
      <c r="A36" s="80"/>
      <c r="B36" s="81"/>
      <c r="C36" s="81" t="s">
        <v>46</v>
      </c>
      <c r="D36" s="73"/>
      <c r="E36" s="144">
        <v>2</v>
      </c>
      <c r="F36" s="145">
        <v>2</v>
      </c>
      <c r="G36" s="118"/>
      <c r="H36" s="146">
        <v>2</v>
      </c>
      <c r="I36" s="126"/>
      <c r="J36" s="126"/>
      <c r="K36" s="126"/>
      <c r="L36" s="83"/>
      <c r="M36" s="170"/>
      <c r="N36" s="170"/>
      <c r="O36" s="170"/>
      <c r="P36" s="170"/>
      <c r="Q36" s="170"/>
      <c r="R36" s="170"/>
      <c r="S36" s="170"/>
      <c r="T36" s="170"/>
      <c r="U36" s="170"/>
      <c r="V36" s="170"/>
      <c r="W36" s="170"/>
      <c r="X36" s="170"/>
      <c r="Y36" s="170"/>
      <c r="Z36" s="170"/>
      <c r="AA36" s="170"/>
      <c r="AB36" s="170"/>
      <c r="AC36" s="170"/>
      <c r="AD36" s="170">
        <v>1</v>
      </c>
      <c r="AE36" s="170"/>
      <c r="AF36" s="170"/>
      <c r="AG36" s="170"/>
      <c r="AH36" s="170"/>
      <c r="AI36" s="170"/>
      <c r="AJ36" s="170"/>
      <c r="AK36" s="170"/>
      <c r="AL36" s="170"/>
      <c r="AM36" s="170"/>
      <c r="AN36" s="170"/>
      <c r="AO36" s="170"/>
      <c r="AP36" s="170"/>
      <c r="AQ36" s="170"/>
      <c r="AR36" s="170"/>
    </row>
    <row r="37" spans="1:44" x14ac:dyDescent="0.25">
      <c r="A37" s="80"/>
      <c r="B37" s="81"/>
      <c r="C37" s="81" t="s">
        <v>47</v>
      </c>
      <c r="D37" s="73"/>
      <c r="E37" s="144">
        <v>2</v>
      </c>
      <c r="F37" s="145">
        <v>2</v>
      </c>
      <c r="G37" s="118"/>
      <c r="H37" s="146">
        <v>2</v>
      </c>
      <c r="I37" s="126"/>
      <c r="J37" s="126"/>
      <c r="K37" s="126"/>
      <c r="L37" s="83">
        <v>1</v>
      </c>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row>
    <row r="38" spans="1:44" x14ac:dyDescent="0.25">
      <c r="A38" s="80"/>
      <c r="B38" s="81"/>
      <c r="C38" s="81" t="s">
        <v>48</v>
      </c>
      <c r="D38" s="73"/>
      <c r="E38" s="144">
        <v>2</v>
      </c>
      <c r="F38" s="145">
        <v>2</v>
      </c>
      <c r="G38" s="118"/>
      <c r="H38" s="146">
        <v>2</v>
      </c>
      <c r="I38" s="126"/>
      <c r="J38" s="126"/>
      <c r="K38" s="126"/>
      <c r="L38" s="83"/>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row>
    <row r="39" spans="1:44" x14ac:dyDescent="0.25">
      <c r="A39" s="80"/>
      <c r="B39" s="81"/>
      <c r="C39" s="81" t="s">
        <v>49</v>
      </c>
      <c r="D39" s="73"/>
      <c r="E39" s="144">
        <v>8</v>
      </c>
      <c r="F39" s="145">
        <v>8</v>
      </c>
      <c r="G39" s="118"/>
      <c r="H39" s="146">
        <v>8</v>
      </c>
      <c r="I39" s="126"/>
      <c r="J39" s="126"/>
      <c r="K39" s="126"/>
      <c r="L39" s="83">
        <v>4</v>
      </c>
      <c r="M39" s="170"/>
      <c r="N39" s="170"/>
      <c r="O39" s="170"/>
      <c r="P39" s="170"/>
      <c r="Q39" s="170"/>
      <c r="R39" s="170"/>
      <c r="S39" s="170"/>
      <c r="T39" s="170"/>
      <c r="U39" s="170"/>
      <c r="V39" s="170"/>
      <c r="W39" s="170"/>
      <c r="X39" s="170"/>
      <c r="Y39" s="170"/>
      <c r="Z39" s="170">
        <v>1</v>
      </c>
      <c r="AA39" s="170"/>
      <c r="AB39" s="170"/>
      <c r="AC39" s="170"/>
      <c r="AD39" s="170"/>
      <c r="AE39" s="170"/>
      <c r="AF39" s="170"/>
      <c r="AG39" s="170"/>
      <c r="AH39" s="180"/>
      <c r="AI39" s="180"/>
      <c r="AJ39" s="180"/>
      <c r="AK39" s="180">
        <v>1</v>
      </c>
      <c r="AL39" s="180"/>
      <c r="AM39" s="180"/>
      <c r="AN39" s="180"/>
      <c r="AO39" s="180"/>
      <c r="AP39" s="180"/>
      <c r="AQ39" s="180"/>
      <c r="AR39" s="180"/>
    </row>
    <row r="40" spans="1:44" x14ac:dyDescent="0.25">
      <c r="A40" s="80"/>
      <c r="B40" s="81"/>
      <c r="C40" s="81" t="s">
        <v>50</v>
      </c>
      <c r="D40" s="73"/>
      <c r="E40" s="144">
        <v>2</v>
      </c>
      <c r="F40" s="145">
        <v>2</v>
      </c>
      <c r="G40" s="118"/>
      <c r="H40" s="146">
        <v>2</v>
      </c>
      <c r="I40" s="126"/>
      <c r="J40" s="126"/>
      <c r="K40" s="126"/>
      <c r="L40" s="83"/>
      <c r="M40" s="170"/>
      <c r="N40" s="170"/>
      <c r="O40" s="170"/>
      <c r="P40" s="170"/>
      <c r="Q40" s="170"/>
      <c r="R40" s="170"/>
      <c r="S40" s="170"/>
      <c r="T40" s="170"/>
      <c r="U40" s="170"/>
      <c r="V40" s="170"/>
      <c r="W40" s="170"/>
      <c r="X40" s="170"/>
      <c r="Y40" s="170"/>
      <c r="Z40" s="170"/>
      <c r="AA40" s="170"/>
      <c r="AB40" s="170"/>
      <c r="AC40" s="170"/>
      <c r="AD40" s="170"/>
      <c r="AE40" s="170"/>
      <c r="AF40" s="170"/>
      <c r="AG40" s="170"/>
      <c r="AH40" s="170"/>
      <c r="AI40" s="170"/>
      <c r="AJ40" s="170"/>
      <c r="AK40" s="170"/>
      <c r="AL40" s="170"/>
      <c r="AM40" s="170"/>
      <c r="AN40" s="170"/>
      <c r="AO40" s="170"/>
      <c r="AP40" s="170"/>
      <c r="AQ40" s="170"/>
      <c r="AR40" s="170"/>
    </row>
    <row r="41" spans="1:44" x14ac:dyDescent="0.25">
      <c r="A41" s="80"/>
      <c r="B41" s="81"/>
      <c r="C41" s="81" t="s">
        <v>51</v>
      </c>
      <c r="D41" s="73"/>
      <c r="E41" s="144">
        <v>8</v>
      </c>
      <c r="F41" s="145">
        <v>8</v>
      </c>
      <c r="G41" s="118"/>
      <c r="H41" s="146">
        <v>8</v>
      </c>
      <c r="I41" s="126"/>
      <c r="J41" s="126"/>
      <c r="K41" s="126"/>
      <c r="L41" s="83">
        <v>4</v>
      </c>
      <c r="M41" s="170"/>
      <c r="N41" s="170"/>
      <c r="O41" s="170"/>
      <c r="P41" s="170"/>
      <c r="Q41" s="170"/>
      <c r="R41" s="170"/>
      <c r="S41" s="170"/>
      <c r="T41" s="170"/>
      <c r="U41" s="170"/>
      <c r="V41" s="170"/>
      <c r="W41" s="170"/>
      <c r="X41" s="170"/>
      <c r="Y41" s="170"/>
      <c r="Z41" s="170"/>
      <c r="AA41" s="170"/>
      <c r="AB41" s="170"/>
      <c r="AC41" s="170"/>
      <c r="AD41" s="170"/>
      <c r="AE41" s="170"/>
      <c r="AF41" s="170"/>
      <c r="AG41" s="170"/>
      <c r="AH41" s="170"/>
      <c r="AI41" s="170">
        <v>1</v>
      </c>
      <c r="AJ41" s="170"/>
      <c r="AK41" s="170"/>
      <c r="AL41" s="170"/>
      <c r="AM41" s="170">
        <v>1</v>
      </c>
      <c r="AN41" s="170"/>
      <c r="AO41" s="170"/>
      <c r="AP41" s="170"/>
      <c r="AQ41" s="170"/>
      <c r="AR41" s="170"/>
    </row>
    <row r="42" spans="1:44" x14ac:dyDescent="0.25">
      <c r="A42" s="80"/>
      <c r="B42" s="81"/>
      <c r="C42" s="81" t="s">
        <v>52</v>
      </c>
      <c r="D42" s="73"/>
      <c r="E42" s="144">
        <v>2</v>
      </c>
      <c r="F42" s="145">
        <v>2</v>
      </c>
      <c r="G42" s="118"/>
      <c r="H42" s="146">
        <v>3</v>
      </c>
      <c r="I42" s="126">
        <v>1</v>
      </c>
      <c r="J42" s="126"/>
      <c r="K42" s="126"/>
      <c r="L42" s="83">
        <v>1</v>
      </c>
      <c r="M42" s="170"/>
      <c r="N42" s="170"/>
      <c r="O42" s="170"/>
      <c r="P42" s="170"/>
      <c r="Q42" s="170"/>
      <c r="R42" s="170"/>
      <c r="S42" s="170"/>
      <c r="T42" s="170" t="s">
        <v>24</v>
      </c>
      <c r="U42" s="170"/>
      <c r="V42" s="170"/>
      <c r="W42" s="170"/>
      <c r="X42" s="170"/>
      <c r="Y42" s="170"/>
      <c r="Z42" s="170"/>
      <c r="AA42" s="170"/>
      <c r="AB42" s="170"/>
      <c r="AC42" s="170"/>
      <c r="AD42" s="170"/>
      <c r="AE42" s="170"/>
      <c r="AF42" s="170"/>
      <c r="AG42" s="170"/>
      <c r="AH42" s="170"/>
      <c r="AI42" s="170">
        <v>1</v>
      </c>
      <c r="AJ42" s="170"/>
      <c r="AK42" s="170"/>
      <c r="AL42" s="170"/>
      <c r="AM42" s="170"/>
      <c r="AN42" s="170"/>
      <c r="AO42" s="170"/>
      <c r="AP42" s="170"/>
      <c r="AQ42" s="170"/>
      <c r="AR42" s="170"/>
    </row>
    <row r="43" spans="1:44" x14ac:dyDescent="0.25">
      <c r="A43" s="80"/>
      <c r="B43" s="81"/>
      <c r="C43" s="81" t="s">
        <v>53</v>
      </c>
      <c r="D43" s="73"/>
      <c r="E43" s="144"/>
      <c r="F43" s="145">
        <v>2</v>
      </c>
      <c r="G43" s="118">
        <v>2</v>
      </c>
      <c r="H43" s="146">
        <v>2</v>
      </c>
      <c r="I43" s="126"/>
      <c r="J43" s="126"/>
      <c r="K43" s="126"/>
      <c r="L43" s="83"/>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0"/>
      <c r="AP43" s="170"/>
      <c r="AQ43" s="170"/>
      <c r="AR43" s="170"/>
    </row>
    <row r="44" spans="1:44" x14ac:dyDescent="0.25">
      <c r="A44" s="80"/>
      <c r="B44" s="81"/>
      <c r="C44" s="81" t="s">
        <v>54</v>
      </c>
      <c r="D44" s="73"/>
      <c r="E44" s="144"/>
      <c r="F44" s="145">
        <v>5</v>
      </c>
      <c r="G44" s="118">
        <v>5</v>
      </c>
      <c r="H44" s="146">
        <v>5</v>
      </c>
      <c r="I44" s="126"/>
      <c r="J44" s="126"/>
      <c r="K44" s="126"/>
      <c r="L44" s="83"/>
      <c r="M44" s="170"/>
      <c r="N44" s="170"/>
      <c r="O44" s="170"/>
      <c r="P44" s="170"/>
      <c r="Q44" s="170"/>
      <c r="R44" s="170"/>
      <c r="S44" s="170"/>
      <c r="T44" s="170"/>
      <c r="U44" s="170"/>
      <c r="V44" s="170"/>
      <c r="W44" s="170"/>
      <c r="X44" s="170"/>
      <c r="Y44" s="170"/>
      <c r="Z44" s="170"/>
      <c r="AA44" s="170"/>
      <c r="AB44" s="170"/>
      <c r="AC44" s="170"/>
      <c r="AD44" s="170"/>
      <c r="AE44" s="170"/>
      <c r="AF44" s="170"/>
      <c r="AG44" s="170"/>
      <c r="AH44" s="170"/>
      <c r="AI44" s="170"/>
      <c r="AJ44" s="170"/>
      <c r="AK44" s="170"/>
      <c r="AL44" s="170"/>
      <c r="AM44" s="170"/>
      <c r="AN44" s="170"/>
      <c r="AO44" s="170"/>
      <c r="AP44" s="170"/>
      <c r="AQ44" s="170"/>
      <c r="AR44" s="170"/>
    </row>
    <row r="45" spans="1:44" ht="45" x14ac:dyDescent="0.25">
      <c r="A45" s="80"/>
      <c r="B45" s="81"/>
      <c r="C45" s="81" t="s">
        <v>55</v>
      </c>
      <c r="D45" s="73"/>
      <c r="E45" s="144"/>
      <c r="F45" s="145">
        <v>3</v>
      </c>
      <c r="G45" s="118">
        <v>3</v>
      </c>
      <c r="H45" s="146">
        <v>3</v>
      </c>
      <c r="I45" s="126"/>
      <c r="J45" s="126"/>
      <c r="K45" s="126"/>
      <c r="L45" s="83"/>
      <c r="M45" s="170"/>
      <c r="N45" s="170"/>
      <c r="O45" s="170"/>
      <c r="P45" s="170"/>
      <c r="Q45" s="170"/>
      <c r="R45" s="170"/>
      <c r="S45" s="170"/>
      <c r="T45" s="170"/>
      <c r="U45" s="170">
        <v>1</v>
      </c>
      <c r="V45" s="170"/>
      <c r="W45" s="170"/>
      <c r="X45" s="170"/>
      <c r="Y45" s="170"/>
      <c r="Z45" s="170"/>
      <c r="AA45" s="170"/>
      <c r="AB45" s="170">
        <v>1</v>
      </c>
      <c r="AC45" s="170"/>
      <c r="AD45" s="170"/>
      <c r="AE45" s="170"/>
      <c r="AF45" s="170"/>
      <c r="AG45" s="170"/>
      <c r="AH45" s="170"/>
      <c r="AI45" s="170"/>
      <c r="AJ45" s="170"/>
      <c r="AK45" s="170"/>
      <c r="AL45" s="170"/>
      <c r="AM45" s="181" t="s">
        <v>56</v>
      </c>
      <c r="AN45" s="170"/>
      <c r="AO45" s="170"/>
      <c r="AP45" s="170"/>
      <c r="AQ45" s="170"/>
      <c r="AR45" s="170"/>
    </row>
    <row r="46" spans="1:44" x14ac:dyDescent="0.25">
      <c r="A46" s="80"/>
      <c r="B46" s="81"/>
      <c r="C46" s="81" t="s">
        <v>57</v>
      </c>
      <c r="D46" s="73"/>
      <c r="E46" s="144"/>
      <c r="F46" s="145">
        <v>4</v>
      </c>
      <c r="G46" s="118">
        <v>4</v>
      </c>
      <c r="H46" s="146">
        <v>4</v>
      </c>
      <c r="I46" s="126"/>
      <c r="J46" s="126"/>
      <c r="K46" s="126"/>
      <c r="L46" s="83">
        <v>1</v>
      </c>
      <c r="M46" s="170"/>
      <c r="N46" s="170"/>
      <c r="O46" s="170"/>
      <c r="P46" s="170"/>
      <c r="Q46" s="170"/>
      <c r="R46" s="170"/>
      <c r="S46" s="170"/>
      <c r="T46" s="170"/>
      <c r="U46" s="170"/>
      <c r="V46" s="170"/>
      <c r="W46" s="170"/>
      <c r="X46" s="170"/>
      <c r="Y46" s="170">
        <v>1</v>
      </c>
      <c r="Z46" s="170"/>
      <c r="AA46" s="170"/>
      <c r="AB46" s="170"/>
      <c r="AC46" s="170"/>
      <c r="AD46" s="170"/>
      <c r="AE46" s="170"/>
      <c r="AF46" s="170"/>
      <c r="AG46" s="170"/>
      <c r="AH46" s="170"/>
      <c r="AI46" s="170"/>
      <c r="AJ46" s="170"/>
      <c r="AK46" s="170"/>
      <c r="AL46" s="170"/>
      <c r="AM46" s="170"/>
      <c r="AN46" s="170"/>
      <c r="AO46" s="170"/>
      <c r="AP46" s="170"/>
      <c r="AQ46" s="170"/>
      <c r="AR46" s="170">
        <v>1</v>
      </c>
    </row>
    <row r="47" spans="1:44" x14ac:dyDescent="0.25">
      <c r="A47" s="80"/>
      <c r="B47" s="81"/>
      <c r="C47" s="81" t="s">
        <v>58</v>
      </c>
      <c r="D47" s="73"/>
      <c r="E47" s="144"/>
      <c r="F47" s="145"/>
      <c r="G47" s="118"/>
      <c r="H47" s="146">
        <v>2</v>
      </c>
      <c r="I47" s="126">
        <v>2</v>
      </c>
      <c r="J47" s="126"/>
      <c r="K47" s="126"/>
      <c r="L47" s="83"/>
      <c r="M47" s="170"/>
      <c r="N47" s="170"/>
      <c r="O47" s="170"/>
      <c r="P47" s="170"/>
      <c r="Q47" s="170"/>
      <c r="R47" s="170"/>
      <c r="S47" s="170"/>
      <c r="T47" s="170"/>
      <c r="U47" s="170"/>
      <c r="V47" s="170"/>
      <c r="W47" s="170"/>
      <c r="X47" s="170"/>
      <c r="Y47" s="170"/>
      <c r="Z47" s="170"/>
      <c r="AA47" s="170"/>
      <c r="AB47" s="170"/>
      <c r="AC47" s="170"/>
      <c r="AD47" s="170"/>
      <c r="AE47" s="170"/>
      <c r="AF47" s="170"/>
      <c r="AG47" s="170"/>
      <c r="AH47" s="170"/>
      <c r="AI47" s="170"/>
      <c r="AJ47" s="170"/>
      <c r="AK47" s="170"/>
      <c r="AL47" s="170"/>
      <c r="AM47" s="170"/>
      <c r="AN47" s="170"/>
      <c r="AO47" s="170"/>
      <c r="AP47" s="170"/>
      <c r="AQ47" s="170"/>
      <c r="AR47" s="170"/>
    </row>
    <row r="48" spans="1:44" s="56" customFormat="1" ht="31.5" customHeight="1" x14ac:dyDescent="0.25">
      <c r="A48" s="91">
        <v>3</v>
      </c>
      <c r="B48" s="92" t="s">
        <v>59</v>
      </c>
      <c r="C48" s="91" t="s">
        <v>19</v>
      </c>
      <c r="D48" s="91"/>
      <c r="E48" s="91">
        <f t="shared" ref="E48:AR48" si="4">E49</f>
        <v>1</v>
      </c>
      <c r="F48" s="91">
        <f t="shared" si="4"/>
        <v>1</v>
      </c>
      <c r="G48" s="91">
        <f t="shared" si="4"/>
        <v>0</v>
      </c>
      <c r="H48" s="91">
        <f t="shared" si="4"/>
        <v>1</v>
      </c>
      <c r="I48" s="91">
        <f t="shared" si="4"/>
        <v>0</v>
      </c>
      <c r="J48" s="91">
        <f t="shared" si="4"/>
        <v>0</v>
      </c>
      <c r="K48" s="91">
        <f t="shared" si="4"/>
        <v>0</v>
      </c>
      <c r="L48" s="91">
        <f t="shared" si="4"/>
        <v>0</v>
      </c>
      <c r="M48" s="91">
        <f t="shared" si="4"/>
        <v>0</v>
      </c>
      <c r="N48" s="91">
        <f t="shared" si="4"/>
        <v>0</v>
      </c>
      <c r="O48" s="91">
        <f t="shared" si="4"/>
        <v>0</v>
      </c>
      <c r="P48" s="91">
        <f t="shared" si="4"/>
        <v>0</v>
      </c>
      <c r="Q48" s="91">
        <f t="shared" si="4"/>
        <v>0</v>
      </c>
      <c r="R48" s="91">
        <f t="shared" si="4"/>
        <v>0</v>
      </c>
      <c r="S48" s="91">
        <f t="shared" si="4"/>
        <v>0</v>
      </c>
      <c r="T48" s="91">
        <f t="shared" si="4"/>
        <v>0</v>
      </c>
      <c r="U48" s="91">
        <f t="shared" si="4"/>
        <v>0</v>
      </c>
      <c r="V48" s="91">
        <f t="shared" si="4"/>
        <v>0</v>
      </c>
      <c r="W48" s="91">
        <f t="shared" si="4"/>
        <v>0</v>
      </c>
      <c r="X48" s="91">
        <f t="shared" si="4"/>
        <v>0</v>
      </c>
      <c r="Y48" s="91">
        <f t="shared" si="4"/>
        <v>0</v>
      </c>
      <c r="Z48" s="91">
        <f t="shared" si="4"/>
        <v>0</v>
      </c>
      <c r="AA48" s="91">
        <f t="shared" si="4"/>
        <v>0</v>
      </c>
      <c r="AB48" s="91">
        <f t="shared" si="4"/>
        <v>0</v>
      </c>
      <c r="AC48" s="91">
        <f t="shared" si="4"/>
        <v>0</v>
      </c>
      <c r="AD48" s="91">
        <f t="shared" si="4"/>
        <v>0</v>
      </c>
      <c r="AE48" s="91">
        <f t="shared" si="4"/>
        <v>0</v>
      </c>
      <c r="AF48" s="91">
        <f t="shared" si="4"/>
        <v>0</v>
      </c>
      <c r="AG48" s="91">
        <f t="shared" si="4"/>
        <v>0</v>
      </c>
      <c r="AH48" s="91">
        <f t="shared" si="4"/>
        <v>0</v>
      </c>
      <c r="AI48" s="91">
        <f t="shared" si="4"/>
        <v>0</v>
      </c>
      <c r="AJ48" s="91">
        <f t="shared" si="4"/>
        <v>0</v>
      </c>
      <c r="AK48" s="91">
        <f t="shared" si="4"/>
        <v>0</v>
      </c>
      <c r="AL48" s="91">
        <f t="shared" si="4"/>
        <v>0</v>
      </c>
      <c r="AM48" s="91">
        <f t="shared" si="4"/>
        <v>0</v>
      </c>
      <c r="AN48" s="91">
        <f t="shared" si="4"/>
        <v>0</v>
      </c>
      <c r="AO48" s="91">
        <f t="shared" si="4"/>
        <v>0</v>
      </c>
      <c r="AP48" s="91">
        <f t="shared" si="4"/>
        <v>0</v>
      </c>
      <c r="AQ48" s="91">
        <f t="shared" si="4"/>
        <v>0</v>
      </c>
      <c r="AR48" s="91">
        <f t="shared" si="4"/>
        <v>0</v>
      </c>
    </row>
    <row r="49" spans="1:44" x14ac:dyDescent="0.25">
      <c r="A49" s="80"/>
      <c r="B49" s="81" t="s">
        <v>20</v>
      </c>
      <c r="C49" s="81" t="s">
        <v>60</v>
      </c>
      <c r="D49" s="73"/>
      <c r="E49" s="144">
        <v>1</v>
      </c>
      <c r="F49" s="145">
        <v>1</v>
      </c>
      <c r="G49" s="118"/>
      <c r="H49" s="146">
        <v>1</v>
      </c>
      <c r="I49" s="126"/>
      <c r="J49" s="126"/>
      <c r="K49" s="126"/>
      <c r="L49" s="83"/>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0"/>
      <c r="AJ49" s="170"/>
      <c r="AK49" s="170"/>
      <c r="AL49" s="170"/>
      <c r="AM49" s="170"/>
      <c r="AN49" s="170"/>
      <c r="AO49" s="170"/>
      <c r="AP49" s="170"/>
      <c r="AQ49" s="170"/>
      <c r="AR49" s="170"/>
    </row>
    <row r="50" spans="1:44" x14ac:dyDescent="0.25">
      <c r="A50" s="80"/>
      <c r="B50" s="81"/>
      <c r="C50" s="81"/>
      <c r="D50" s="73"/>
      <c r="E50" s="144"/>
      <c r="F50" s="145"/>
      <c r="G50" s="118"/>
      <c r="H50" s="146"/>
      <c r="I50" s="126"/>
      <c r="J50" s="126"/>
      <c r="K50" s="126"/>
      <c r="L50" s="83"/>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170"/>
      <c r="AM50" s="170"/>
      <c r="AN50" s="170"/>
      <c r="AO50" s="170"/>
      <c r="AP50" s="170"/>
      <c r="AQ50" s="170"/>
      <c r="AR50" s="170"/>
    </row>
    <row r="51" spans="1:44" s="56" customFormat="1" ht="21" customHeight="1" x14ac:dyDescent="0.25">
      <c r="A51" s="91">
        <v>4</v>
      </c>
      <c r="B51" s="92" t="s">
        <v>61</v>
      </c>
      <c r="C51" s="91" t="s">
        <v>19</v>
      </c>
      <c r="D51" s="91"/>
      <c r="E51" s="91">
        <f t="shared" ref="E51:AR51" si="5">E52</f>
        <v>1</v>
      </c>
      <c r="F51" s="91">
        <f t="shared" si="5"/>
        <v>1</v>
      </c>
      <c r="G51" s="91">
        <f t="shared" si="5"/>
        <v>0</v>
      </c>
      <c r="H51" s="91">
        <f t="shared" si="5"/>
        <v>1</v>
      </c>
      <c r="I51" s="91">
        <f t="shared" si="5"/>
        <v>0</v>
      </c>
      <c r="J51" s="91">
        <f t="shared" si="5"/>
        <v>0</v>
      </c>
      <c r="K51" s="91">
        <f t="shared" si="5"/>
        <v>0</v>
      </c>
      <c r="L51" s="91">
        <f t="shared" si="5"/>
        <v>0</v>
      </c>
      <c r="M51" s="91">
        <f t="shared" si="5"/>
        <v>0</v>
      </c>
      <c r="N51" s="91">
        <f t="shared" si="5"/>
        <v>0</v>
      </c>
      <c r="O51" s="91">
        <f t="shared" si="5"/>
        <v>0</v>
      </c>
      <c r="P51" s="91">
        <f t="shared" si="5"/>
        <v>0</v>
      </c>
      <c r="Q51" s="91">
        <f t="shared" si="5"/>
        <v>0</v>
      </c>
      <c r="R51" s="91">
        <f t="shared" si="5"/>
        <v>0</v>
      </c>
      <c r="S51" s="91">
        <f t="shared" si="5"/>
        <v>0</v>
      </c>
      <c r="T51" s="91">
        <f t="shared" si="5"/>
        <v>0</v>
      </c>
      <c r="U51" s="91">
        <f t="shared" si="5"/>
        <v>0</v>
      </c>
      <c r="V51" s="91">
        <f t="shared" si="5"/>
        <v>0</v>
      </c>
      <c r="W51" s="91">
        <f t="shared" si="5"/>
        <v>0</v>
      </c>
      <c r="X51" s="91">
        <f t="shared" si="5"/>
        <v>0</v>
      </c>
      <c r="Y51" s="91">
        <f t="shared" si="5"/>
        <v>0</v>
      </c>
      <c r="Z51" s="91">
        <f t="shared" si="5"/>
        <v>0</v>
      </c>
      <c r="AA51" s="91">
        <f t="shared" si="5"/>
        <v>0</v>
      </c>
      <c r="AB51" s="91">
        <f t="shared" si="5"/>
        <v>0</v>
      </c>
      <c r="AC51" s="91">
        <f t="shared" si="5"/>
        <v>0</v>
      </c>
      <c r="AD51" s="91">
        <f t="shared" si="5"/>
        <v>0</v>
      </c>
      <c r="AE51" s="91">
        <f t="shared" si="5"/>
        <v>0</v>
      </c>
      <c r="AF51" s="91">
        <f t="shared" si="5"/>
        <v>0</v>
      </c>
      <c r="AG51" s="91">
        <f t="shared" si="5"/>
        <v>0</v>
      </c>
      <c r="AH51" s="91">
        <f t="shared" si="5"/>
        <v>0</v>
      </c>
      <c r="AI51" s="91">
        <f t="shared" si="5"/>
        <v>0</v>
      </c>
      <c r="AJ51" s="91">
        <f t="shared" si="5"/>
        <v>0</v>
      </c>
      <c r="AK51" s="91">
        <f t="shared" si="5"/>
        <v>0</v>
      </c>
      <c r="AL51" s="91">
        <f t="shared" si="5"/>
        <v>0</v>
      </c>
      <c r="AM51" s="91">
        <f t="shared" si="5"/>
        <v>0</v>
      </c>
      <c r="AN51" s="91">
        <f t="shared" si="5"/>
        <v>0</v>
      </c>
      <c r="AO51" s="91">
        <f t="shared" si="5"/>
        <v>0</v>
      </c>
      <c r="AP51" s="91">
        <f t="shared" si="5"/>
        <v>0</v>
      </c>
      <c r="AQ51" s="91">
        <f t="shared" si="5"/>
        <v>0</v>
      </c>
      <c r="AR51" s="91">
        <f t="shared" si="5"/>
        <v>0</v>
      </c>
    </row>
    <row r="52" spans="1:44" x14ac:dyDescent="0.25">
      <c r="A52" s="80"/>
      <c r="B52" s="81" t="s">
        <v>20</v>
      </c>
      <c r="C52" s="81" t="s">
        <v>62</v>
      </c>
      <c r="D52" s="73"/>
      <c r="E52" s="144">
        <v>1</v>
      </c>
      <c r="F52" s="145">
        <v>1</v>
      </c>
      <c r="G52" s="118"/>
      <c r="H52" s="146">
        <v>1</v>
      </c>
      <c r="I52" s="126"/>
      <c r="J52" s="126"/>
      <c r="K52" s="126"/>
      <c r="L52" s="83"/>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0"/>
      <c r="AQ52" s="170"/>
      <c r="AR52" s="170"/>
    </row>
    <row r="53" spans="1:44" x14ac:dyDescent="0.25">
      <c r="A53" s="80"/>
      <c r="B53" s="81"/>
      <c r="C53" s="81"/>
      <c r="D53" s="73"/>
      <c r="E53" s="144"/>
      <c r="F53" s="145"/>
      <c r="G53" s="118"/>
      <c r="H53" s="146"/>
      <c r="I53" s="126"/>
      <c r="J53" s="126"/>
      <c r="K53" s="126"/>
      <c r="L53" s="83"/>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0"/>
      <c r="AJ53" s="170"/>
      <c r="AK53" s="170"/>
      <c r="AL53" s="170"/>
      <c r="AM53" s="170"/>
      <c r="AN53" s="170"/>
      <c r="AO53" s="170"/>
      <c r="AP53" s="170"/>
      <c r="AQ53" s="170"/>
      <c r="AR53" s="170"/>
    </row>
    <row r="54" spans="1:44" s="56" customFormat="1" ht="21" customHeight="1" x14ac:dyDescent="0.25">
      <c r="A54" s="91">
        <v>5</v>
      </c>
      <c r="B54" s="92" t="s">
        <v>63</v>
      </c>
      <c r="C54" s="91" t="s">
        <v>19</v>
      </c>
      <c r="D54" s="91"/>
      <c r="E54" s="91">
        <f t="shared" ref="E54:R54" si="6">E55+E56+E57</f>
        <v>3</v>
      </c>
      <c r="F54" s="91">
        <f t="shared" si="6"/>
        <v>3</v>
      </c>
      <c r="G54" s="91">
        <f t="shared" si="6"/>
        <v>0</v>
      </c>
      <c r="H54" s="91">
        <f t="shared" si="6"/>
        <v>3</v>
      </c>
      <c r="I54" s="91">
        <f t="shared" si="6"/>
        <v>0</v>
      </c>
      <c r="J54" s="91">
        <f t="shared" si="6"/>
        <v>0</v>
      </c>
      <c r="K54" s="91">
        <f t="shared" si="6"/>
        <v>0</v>
      </c>
      <c r="L54" s="91">
        <f t="shared" si="6"/>
        <v>0</v>
      </c>
      <c r="M54" s="91">
        <f t="shared" si="6"/>
        <v>0</v>
      </c>
      <c r="N54" s="91">
        <f t="shared" si="6"/>
        <v>0</v>
      </c>
      <c r="O54" s="91">
        <f t="shared" si="6"/>
        <v>0</v>
      </c>
      <c r="P54" s="91">
        <f t="shared" si="6"/>
        <v>0</v>
      </c>
      <c r="Q54" s="91">
        <f t="shared" si="6"/>
        <v>0</v>
      </c>
      <c r="R54" s="91">
        <f t="shared" si="6"/>
        <v>0</v>
      </c>
      <c r="S54" s="91">
        <f t="shared" ref="S54:AR54" si="7">S55+S56+S57</f>
        <v>0</v>
      </c>
      <c r="T54" s="91">
        <f t="shared" si="7"/>
        <v>0</v>
      </c>
      <c r="U54" s="91">
        <f t="shared" si="7"/>
        <v>0</v>
      </c>
      <c r="V54" s="91">
        <f t="shared" si="7"/>
        <v>0</v>
      </c>
      <c r="W54" s="91">
        <f t="shared" si="7"/>
        <v>0</v>
      </c>
      <c r="X54" s="91">
        <f t="shared" si="7"/>
        <v>0</v>
      </c>
      <c r="Y54" s="91">
        <f t="shared" si="7"/>
        <v>0</v>
      </c>
      <c r="Z54" s="91">
        <f t="shared" si="7"/>
        <v>0</v>
      </c>
      <c r="AA54" s="91">
        <f t="shared" si="7"/>
        <v>0</v>
      </c>
      <c r="AB54" s="91">
        <f t="shared" si="7"/>
        <v>0</v>
      </c>
      <c r="AC54" s="91">
        <f t="shared" si="7"/>
        <v>0</v>
      </c>
      <c r="AD54" s="91">
        <f t="shared" si="7"/>
        <v>0</v>
      </c>
      <c r="AE54" s="91">
        <f t="shared" si="7"/>
        <v>0</v>
      </c>
      <c r="AF54" s="91">
        <f t="shared" si="7"/>
        <v>0</v>
      </c>
      <c r="AG54" s="91">
        <f t="shared" si="7"/>
        <v>0</v>
      </c>
      <c r="AH54" s="91">
        <f t="shared" si="7"/>
        <v>0</v>
      </c>
      <c r="AI54" s="91">
        <f t="shared" si="7"/>
        <v>0</v>
      </c>
      <c r="AJ54" s="91">
        <f t="shared" si="7"/>
        <v>0</v>
      </c>
      <c r="AK54" s="91">
        <f t="shared" si="7"/>
        <v>0</v>
      </c>
      <c r="AL54" s="91">
        <f t="shared" si="7"/>
        <v>0</v>
      </c>
      <c r="AM54" s="91">
        <f t="shared" si="7"/>
        <v>0</v>
      </c>
      <c r="AN54" s="91">
        <f t="shared" si="7"/>
        <v>0</v>
      </c>
      <c r="AO54" s="91">
        <f t="shared" si="7"/>
        <v>0</v>
      </c>
      <c r="AP54" s="91">
        <f t="shared" si="7"/>
        <v>0</v>
      </c>
      <c r="AQ54" s="91">
        <f t="shared" si="7"/>
        <v>0</v>
      </c>
      <c r="AR54" s="91">
        <f t="shared" si="7"/>
        <v>0</v>
      </c>
    </row>
    <row r="55" spans="1:44" x14ac:dyDescent="0.25">
      <c r="A55" s="80"/>
      <c r="B55" s="81" t="s">
        <v>20</v>
      </c>
      <c r="C55" s="81" t="s">
        <v>64</v>
      </c>
      <c r="D55" s="73"/>
      <c r="E55" s="144">
        <v>1</v>
      </c>
      <c r="F55" s="145">
        <v>1</v>
      </c>
      <c r="G55" s="118"/>
      <c r="H55" s="146">
        <v>1</v>
      </c>
      <c r="I55" s="126"/>
      <c r="J55" s="126"/>
      <c r="K55" s="126"/>
      <c r="L55" s="83"/>
      <c r="M55" s="170"/>
      <c r="N55" s="170"/>
      <c r="O55" s="170"/>
      <c r="P55" s="170"/>
      <c r="Q55" s="170"/>
      <c r="R55" s="170"/>
      <c r="S55" s="170"/>
      <c r="T55" s="170"/>
      <c r="U55" s="170"/>
      <c r="V55" s="170"/>
      <c r="W55" s="170"/>
      <c r="X55" s="170"/>
      <c r="Y55" s="170"/>
      <c r="Z55" s="170"/>
      <c r="AA55" s="170"/>
      <c r="AB55" s="170"/>
      <c r="AC55" s="170"/>
      <c r="AD55" s="170"/>
      <c r="AE55" s="170"/>
      <c r="AF55" s="170"/>
      <c r="AG55" s="170"/>
      <c r="AH55" s="170"/>
      <c r="AI55" s="170"/>
      <c r="AJ55" s="170"/>
      <c r="AK55" s="170"/>
      <c r="AL55" s="170"/>
      <c r="AM55" s="170"/>
      <c r="AN55" s="170"/>
      <c r="AO55" s="170"/>
      <c r="AP55" s="170"/>
      <c r="AQ55" s="170"/>
      <c r="AR55" s="170"/>
    </row>
    <row r="56" spans="1:44" x14ac:dyDescent="0.25">
      <c r="A56" s="80"/>
      <c r="B56" s="81"/>
      <c r="C56" s="81" t="s">
        <v>65</v>
      </c>
      <c r="D56" s="73"/>
      <c r="E56" s="144">
        <v>1</v>
      </c>
      <c r="F56" s="145">
        <v>1</v>
      </c>
      <c r="G56" s="118"/>
      <c r="H56" s="146">
        <v>1</v>
      </c>
      <c r="I56" s="126"/>
      <c r="J56" s="126"/>
      <c r="K56" s="126"/>
      <c r="L56" s="83"/>
      <c r="M56" s="170"/>
      <c r="N56" s="170"/>
      <c r="O56" s="170"/>
      <c r="P56" s="170"/>
      <c r="Q56" s="170"/>
      <c r="R56" s="170"/>
      <c r="S56" s="170"/>
      <c r="T56" s="170"/>
      <c r="U56" s="170"/>
      <c r="V56" s="170"/>
      <c r="W56" s="170"/>
      <c r="X56" s="170"/>
      <c r="Y56" s="170"/>
      <c r="Z56" s="170"/>
      <c r="AA56" s="170"/>
      <c r="AB56" s="170"/>
      <c r="AC56" s="170"/>
      <c r="AD56" s="170"/>
      <c r="AE56" s="170"/>
      <c r="AF56" s="170"/>
      <c r="AG56" s="170"/>
      <c r="AH56" s="170"/>
      <c r="AI56" s="170"/>
      <c r="AJ56" s="170"/>
      <c r="AK56" s="170"/>
      <c r="AL56" s="170"/>
      <c r="AM56" s="170"/>
      <c r="AN56" s="170"/>
      <c r="AO56" s="170"/>
      <c r="AP56" s="170"/>
      <c r="AQ56" s="170"/>
      <c r="AR56" s="170"/>
    </row>
    <row r="57" spans="1:44" x14ac:dyDescent="0.25">
      <c r="A57" s="80"/>
      <c r="B57" s="81"/>
      <c r="C57" s="81" t="s">
        <v>66</v>
      </c>
      <c r="D57" s="73"/>
      <c r="E57" s="144">
        <v>1</v>
      </c>
      <c r="F57" s="145">
        <v>1</v>
      </c>
      <c r="G57" s="118"/>
      <c r="H57" s="146">
        <v>1</v>
      </c>
      <c r="I57" s="126"/>
      <c r="J57" s="126"/>
      <c r="K57" s="126"/>
      <c r="L57" s="83"/>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c r="AK57" s="170"/>
      <c r="AL57" s="170"/>
      <c r="AM57" s="170"/>
      <c r="AN57" s="170"/>
      <c r="AO57" s="170"/>
      <c r="AP57" s="170"/>
      <c r="AQ57" s="170"/>
      <c r="AR57" s="170"/>
    </row>
    <row r="58" spans="1:44" x14ac:dyDescent="0.25">
      <c r="A58" s="80"/>
      <c r="B58" s="81"/>
      <c r="C58" s="81"/>
      <c r="D58" s="73"/>
      <c r="E58" s="144"/>
      <c r="F58" s="145"/>
      <c r="G58" s="118"/>
      <c r="H58" s="146"/>
      <c r="I58" s="126"/>
      <c r="J58" s="126"/>
      <c r="K58" s="126"/>
      <c r="L58" s="83"/>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0"/>
      <c r="AK58" s="170"/>
      <c r="AL58" s="170"/>
      <c r="AM58" s="170"/>
      <c r="AN58" s="170"/>
      <c r="AO58" s="170"/>
      <c r="AP58" s="170"/>
      <c r="AQ58" s="170"/>
      <c r="AR58" s="170"/>
    </row>
    <row r="59" spans="1:44" s="56" customFormat="1" ht="28.5" customHeight="1" x14ac:dyDescent="0.25">
      <c r="A59" s="91">
        <v>6</v>
      </c>
      <c r="B59" s="92" t="s">
        <v>67</v>
      </c>
      <c r="C59" s="92" t="s">
        <v>19</v>
      </c>
      <c r="D59" s="91"/>
      <c r="E59" s="91">
        <f t="shared" ref="E59:R59" si="8">E60+E61</f>
        <v>5</v>
      </c>
      <c r="F59" s="91">
        <f t="shared" si="8"/>
        <v>5</v>
      </c>
      <c r="G59" s="91">
        <f t="shared" si="8"/>
        <v>0</v>
      </c>
      <c r="H59" s="91">
        <f t="shared" si="8"/>
        <v>5</v>
      </c>
      <c r="I59" s="91">
        <f t="shared" si="8"/>
        <v>0</v>
      </c>
      <c r="J59" s="91">
        <f t="shared" si="8"/>
        <v>0</v>
      </c>
      <c r="K59" s="91">
        <f t="shared" si="8"/>
        <v>0</v>
      </c>
      <c r="L59" s="91">
        <f t="shared" si="8"/>
        <v>0</v>
      </c>
      <c r="M59" s="91">
        <f t="shared" si="8"/>
        <v>0</v>
      </c>
      <c r="N59" s="91">
        <f t="shared" si="8"/>
        <v>0</v>
      </c>
      <c r="O59" s="91">
        <f t="shared" si="8"/>
        <v>0</v>
      </c>
      <c r="P59" s="91">
        <f t="shared" si="8"/>
        <v>0</v>
      </c>
      <c r="Q59" s="91">
        <f t="shared" si="8"/>
        <v>0</v>
      </c>
      <c r="R59" s="91">
        <f t="shared" si="8"/>
        <v>0</v>
      </c>
      <c r="S59" s="91">
        <f t="shared" ref="S59:AR59" si="9">S60+S61</f>
        <v>0</v>
      </c>
      <c r="T59" s="91">
        <f t="shared" si="9"/>
        <v>0</v>
      </c>
      <c r="U59" s="91">
        <f t="shared" si="9"/>
        <v>0</v>
      </c>
      <c r="V59" s="91">
        <f t="shared" si="9"/>
        <v>0</v>
      </c>
      <c r="W59" s="91">
        <f t="shared" si="9"/>
        <v>0</v>
      </c>
      <c r="X59" s="91">
        <f t="shared" si="9"/>
        <v>0</v>
      </c>
      <c r="Y59" s="91">
        <f t="shared" si="9"/>
        <v>0</v>
      </c>
      <c r="Z59" s="91">
        <f t="shared" si="9"/>
        <v>0</v>
      </c>
      <c r="AA59" s="91">
        <f t="shared" si="9"/>
        <v>0</v>
      </c>
      <c r="AB59" s="91">
        <f t="shared" si="9"/>
        <v>0</v>
      </c>
      <c r="AC59" s="91">
        <f t="shared" si="9"/>
        <v>0</v>
      </c>
      <c r="AD59" s="91">
        <f t="shared" si="9"/>
        <v>0</v>
      </c>
      <c r="AE59" s="91">
        <f t="shared" si="9"/>
        <v>0</v>
      </c>
      <c r="AF59" s="91">
        <f t="shared" si="9"/>
        <v>0</v>
      </c>
      <c r="AG59" s="91">
        <f t="shared" si="9"/>
        <v>0</v>
      </c>
      <c r="AH59" s="91">
        <f t="shared" si="9"/>
        <v>0</v>
      </c>
      <c r="AI59" s="91">
        <f t="shared" si="9"/>
        <v>0</v>
      </c>
      <c r="AJ59" s="91">
        <f t="shared" si="9"/>
        <v>0</v>
      </c>
      <c r="AK59" s="91">
        <f t="shared" si="9"/>
        <v>0</v>
      </c>
      <c r="AL59" s="91">
        <f t="shared" si="9"/>
        <v>0</v>
      </c>
      <c r="AM59" s="91">
        <f t="shared" si="9"/>
        <v>0</v>
      </c>
      <c r="AN59" s="91">
        <f t="shared" si="9"/>
        <v>0</v>
      </c>
      <c r="AO59" s="91">
        <f t="shared" si="9"/>
        <v>0</v>
      </c>
      <c r="AP59" s="91">
        <f t="shared" si="9"/>
        <v>0</v>
      </c>
      <c r="AQ59" s="91">
        <f t="shared" si="9"/>
        <v>0</v>
      </c>
      <c r="AR59" s="91">
        <f t="shared" si="9"/>
        <v>0</v>
      </c>
    </row>
    <row r="60" spans="1:44" x14ac:dyDescent="0.25">
      <c r="A60" s="80"/>
      <c r="B60" s="81" t="s">
        <v>20</v>
      </c>
      <c r="C60" s="81" t="s">
        <v>68</v>
      </c>
      <c r="D60" s="73"/>
      <c r="E60" s="144">
        <v>2</v>
      </c>
      <c r="F60" s="145">
        <v>2</v>
      </c>
      <c r="G60" s="118"/>
      <c r="H60" s="146">
        <v>2</v>
      </c>
      <c r="I60" s="126"/>
      <c r="J60" s="126"/>
      <c r="K60" s="126"/>
      <c r="L60" s="83"/>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170"/>
      <c r="AJ60" s="170"/>
      <c r="AK60" s="170"/>
      <c r="AL60" s="170"/>
      <c r="AM60" s="170"/>
      <c r="AN60" s="170"/>
      <c r="AO60" s="170"/>
      <c r="AP60" s="170"/>
      <c r="AQ60" s="170"/>
      <c r="AR60" s="170"/>
    </row>
    <row r="61" spans="1:44" x14ac:dyDescent="0.25">
      <c r="A61" s="80"/>
      <c r="B61" s="81"/>
      <c r="C61" s="81" t="s">
        <v>69</v>
      </c>
      <c r="D61" s="73"/>
      <c r="E61" s="144">
        <v>3</v>
      </c>
      <c r="F61" s="145">
        <v>3</v>
      </c>
      <c r="G61" s="118"/>
      <c r="H61" s="146">
        <v>3</v>
      </c>
      <c r="I61" s="126"/>
      <c r="J61" s="126"/>
      <c r="K61" s="126"/>
      <c r="L61" s="83"/>
      <c r="M61" s="170"/>
      <c r="N61" s="170"/>
      <c r="O61" s="170"/>
      <c r="P61" s="170"/>
      <c r="Q61" s="170"/>
      <c r="R61" s="170"/>
      <c r="S61" s="170"/>
      <c r="T61" s="170"/>
      <c r="U61" s="170"/>
      <c r="V61" s="170"/>
      <c r="W61" s="170"/>
      <c r="X61" s="170"/>
      <c r="Y61" s="170"/>
      <c r="Z61" s="170"/>
      <c r="AA61" s="170"/>
      <c r="AB61" s="170"/>
      <c r="AC61" s="170"/>
      <c r="AD61" s="170"/>
      <c r="AE61" s="170"/>
      <c r="AF61" s="170"/>
      <c r="AG61" s="170"/>
      <c r="AH61" s="170"/>
      <c r="AI61" s="170"/>
      <c r="AJ61" s="170"/>
      <c r="AK61" s="170"/>
      <c r="AL61" s="170"/>
      <c r="AM61" s="170"/>
      <c r="AN61" s="170"/>
      <c r="AO61" s="170"/>
      <c r="AP61" s="170"/>
      <c r="AQ61" s="170"/>
      <c r="AR61" s="170"/>
    </row>
    <row r="62" spans="1:44" x14ac:dyDescent="0.25">
      <c r="A62" s="80"/>
      <c r="B62" s="81"/>
      <c r="C62" s="81"/>
      <c r="D62" s="73"/>
      <c r="E62" s="144"/>
      <c r="F62" s="145"/>
      <c r="G62" s="118"/>
      <c r="H62" s="146"/>
      <c r="I62" s="126"/>
      <c r="J62" s="126"/>
      <c r="K62" s="126"/>
      <c r="L62" s="83"/>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0"/>
      <c r="AQ62" s="170"/>
      <c r="AR62" s="170"/>
    </row>
    <row r="63" spans="1:44" s="56" customFormat="1" ht="30.75" customHeight="1" x14ac:dyDescent="0.25">
      <c r="A63" s="91">
        <v>7</v>
      </c>
      <c r="B63" s="92" t="s">
        <v>70</v>
      </c>
      <c r="C63" s="92" t="s">
        <v>19</v>
      </c>
      <c r="D63" s="91"/>
      <c r="E63" s="91">
        <f t="shared" ref="E63:AR63" si="10">E64</f>
        <v>2</v>
      </c>
      <c r="F63" s="91">
        <f t="shared" si="10"/>
        <v>2</v>
      </c>
      <c r="G63" s="91">
        <f t="shared" si="10"/>
        <v>0</v>
      </c>
      <c r="H63" s="91">
        <f t="shared" si="10"/>
        <v>2</v>
      </c>
      <c r="I63" s="91">
        <f t="shared" si="10"/>
        <v>0</v>
      </c>
      <c r="J63" s="91">
        <f t="shared" si="10"/>
        <v>0</v>
      </c>
      <c r="K63" s="91">
        <f t="shared" si="10"/>
        <v>0</v>
      </c>
      <c r="L63" s="91">
        <f t="shared" si="10"/>
        <v>1</v>
      </c>
      <c r="M63" s="91">
        <f t="shared" si="10"/>
        <v>0</v>
      </c>
      <c r="N63" s="91">
        <f t="shared" si="10"/>
        <v>0</v>
      </c>
      <c r="O63" s="91">
        <f t="shared" si="10"/>
        <v>0</v>
      </c>
      <c r="P63" s="91">
        <f t="shared" si="10"/>
        <v>0</v>
      </c>
      <c r="Q63" s="91">
        <f t="shared" si="10"/>
        <v>0</v>
      </c>
      <c r="R63" s="91">
        <f t="shared" si="10"/>
        <v>0</v>
      </c>
      <c r="S63" s="91">
        <f t="shared" si="10"/>
        <v>0</v>
      </c>
      <c r="T63" s="91">
        <f t="shared" si="10"/>
        <v>0</v>
      </c>
      <c r="U63" s="91">
        <f t="shared" si="10"/>
        <v>0</v>
      </c>
      <c r="V63" s="91">
        <f t="shared" si="10"/>
        <v>0</v>
      </c>
      <c r="W63" s="91">
        <f t="shared" si="10"/>
        <v>0</v>
      </c>
      <c r="X63" s="91">
        <f t="shared" si="10"/>
        <v>0</v>
      </c>
      <c r="Y63" s="91">
        <f t="shared" si="10"/>
        <v>0</v>
      </c>
      <c r="Z63" s="91">
        <f t="shared" si="10"/>
        <v>0</v>
      </c>
      <c r="AA63" s="91">
        <f t="shared" si="10"/>
        <v>0</v>
      </c>
      <c r="AB63" s="91">
        <f t="shared" si="10"/>
        <v>0</v>
      </c>
      <c r="AC63" s="91">
        <f t="shared" si="10"/>
        <v>0</v>
      </c>
      <c r="AD63" s="91">
        <f t="shared" si="10"/>
        <v>0</v>
      </c>
      <c r="AE63" s="91">
        <f t="shared" si="10"/>
        <v>0</v>
      </c>
      <c r="AF63" s="91">
        <f t="shared" si="10"/>
        <v>0</v>
      </c>
      <c r="AG63" s="91">
        <f t="shared" si="10"/>
        <v>0</v>
      </c>
      <c r="AH63" s="91">
        <f t="shared" si="10"/>
        <v>0</v>
      </c>
      <c r="AI63" s="91">
        <f t="shared" si="10"/>
        <v>0</v>
      </c>
      <c r="AJ63" s="91">
        <f t="shared" si="10"/>
        <v>0</v>
      </c>
      <c r="AK63" s="91">
        <f t="shared" si="10"/>
        <v>0</v>
      </c>
      <c r="AL63" s="91">
        <f t="shared" si="10"/>
        <v>0</v>
      </c>
      <c r="AM63" s="91">
        <f t="shared" si="10"/>
        <v>0</v>
      </c>
      <c r="AN63" s="91">
        <f t="shared" si="10"/>
        <v>0</v>
      </c>
      <c r="AO63" s="91">
        <f t="shared" si="10"/>
        <v>0</v>
      </c>
      <c r="AP63" s="91">
        <f t="shared" si="10"/>
        <v>0</v>
      </c>
      <c r="AQ63" s="91">
        <f t="shared" si="10"/>
        <v>0</v>
      </c>
      <c r="AR63" s="91">
        <f t="shared" si="10"/>
        <v>0</v>
      </c>
    </row>
    <row r="64" spans="1:44" x14ac:dyDescent="0.25">
      <c r="A64" s="80"/>
      <c r="B64" s="81" t="s">
        <v>20</v>
      </c>
      <c r="C64" s="81" t="s">
        <v>71</v>
      </c>
      <c r="D64" s="73"/>
      <c r="E64" s="144">
        <v>2</v>
      </c>
      <c r="F64" s="145">
        <v>2</v>
      </c>
      <c r="G64" s="118"/>
      <c r="H64" s="146">
        <v>2</v>
      </c>
      <c r="I64" s="126"/>
      <c r="J64" s="126"/>
      <c r="K64" s="126"/>
      <c r="L64" s="83">
        <v>1</v>
      </c>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0"/>
      <c r="AR64" s="170"/>
    </row>
    <row r="65" spans="1:44" x14ac:dyDescent="0.25">
      <c r="A65" s="80"/>
      <c r="B65" s="81"/>
      <c r="C65" s="81"/>
      <c r="D65" s="73"/>
      <c r="E65" s="144"/>
      <c r="F65" s="145"/>
      <c r="G65" s="118"/>
      <c r="H65" s="146"/>
      <c r="I65" s="126"/>
      <c r="J65" s="126"/>
      <c r="K65" s="126"/>
      <c r="L65" s="83"/>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row>
    <row r="66" spans="1:44" x14ac:dyDescent="0.25">
      <c r="A66" s="208" t="s">
        <v>72</v>
      </c>
      <c r="B66" s="209"/>
      <c r="C66" s="210"/>
      <c r="D66" s="122"/>
      <c r="E66" s="122">
        <f t="shared" ref="E66:R66" si="11">E12+E19+E48+E51+E54+E59+E63</f>
        <v>116</v>
      </c>
      <c r="F66" s="122">
        <f t="shared" si="11"/>
        <v>130</v>
      </c>
      <c r="G66" s="122">
        <f t="shared" si="11"/>
        <v>14</v>
      </c>
      <c r="H66" s="122">
        <f t="shared" si="11"/>
        <v>152</v>
      </c>
      <c r="I66" s="122">
        <f t="shared" si="11"/>
        <v>4</v>
      </c>
      <c r="J66" s="122">
        <f t="shared" si="11"/>
        <v>16</v>
      </c>
      <c r="K66" s="122">
        <f t="shared" si="11"/>
        <v>2</v>
      </c>
      <c r="L66" s="122">
        <f t="shared" si="11"/>
        <v>21</v>
      </c>
      <c r="M66" s="122">
        <f t="shared" si="11"/>
        <v>1</v>
      </c>
      <c r="N66" s="122">
        <f t="shared" si="11"/>
        <v>1</v>
      </c>
      <c r="O66" s="122">
        <f t="shared" si="11"/>
        <v>1</v>
      </c>
      <c r="P66" s="122">
        <f t="shared" si="11"/>
        <v>2</v>
      </c>
      <c r="Q66" s="122">
        <f t="shared" si="11"/>
        <v>1</v>
      </c>
      <c r="R66" s="122">
        <f t="shared" si="11"/>
        <v>1</v>
      </c>
      <c r="S66" s="122">
        <f t="shared" ref="S66:AR66" si="12">S12+S19+S48+S51+S54+S59+S63</f>
        <v>1</v>
      </c>
      <c r="T66" s="122">
        <f t="shared" si="12"/>
        <v>0</v>
      </c>
      <c r="U66" s="122">
        <f t="shared" si="12"/>
        <v>1</v>
      </c>
      <c r="V66" s="122">
        <f t="shared" si="12"/>
        <v>1</v>
      </c>
      <c r="W66" s="122">
        <f t="shared" si="12"/>
        <v>1</v>
      </c>
      <c r="X66" s="122">
        <f t="shared" si="12"/>
        <v>1</v>
      </c>
      <c r="Y66" s="122">
        <f t="shared" si="12"/>
        <v>2</v>
      </c>
      <c r="Z66" s="122">
        <f t="shared" si="12"/>
        <v>2</v>
      </c>
      <c r="AA66" s="122">
        <f t="shared" si="12"/>
        <v>1</v>
      </c>
      <c r="AB66" s="122">
        <f t="shared" si="12"/>
        <v>1</v>
      </c>
      <c r="AC66" s="122">
        <f t="shared" si="12"/>
        <v>1</v>
      </c>
      <c r="AD66" s="122">
        <f t="shared" si="12"/>
        <v>1</v>
      </c>
      <c r="AE66" s="122">
        <f t="shared" si="12"/>
        <v>0</v>
      </c>
      <c r="AF66" s="122">
        <f t="shared" si="12"/>
        <v>1</v>
      </c>
      <c r="AG66" s="122">
        <f t="shared" si="12"/>
        <v>1</v>
      </c>
      <c r="AH66" s="122">
        <f t="shared" si="12"/>
        <v>1</v>
      </c>
      <c r="AI66" s="122">
        <f t="shared" si="12"/>
        <v>2</v>
      </c>
      <c r="AJ66" s="122">
        <f t="shared" si="12"/>
        <v>1</v>
      </c>
      <c r="AK66" s="122">
        <f t="shared" si="12"/>
        <v>1</v>
      </c>
      <c r="AL66" s="122">
        <f t="shared" si="12"/>
        <v>1</v>
      </c>
      <c r="AM66" s="122">
        <f t="shared" si="12"/>
        <v>1</v>
      </c>
      <c r="AN66" s="122">
        <f t="shared" si="12"/>
        <v>2</v>
      </c>
      <c r="AO66" s="122">
        <f t="shared" si="12"/>
        <v>2</v>
      </c>
      <c r="AP66" s="122">
        <f t="shared" si="12"/>
        <v>2</v>
      </c>
      <c r="AQ66" s="122">
        <f t="shared" si="12"/>
        <v>1</v>
      </c>
      <c r="AR66" s="122">
        <f t="shared" si="12"/>
        <v>2</v>
      </c>
    </row>
  </sheetData>
  <mergeCells count="6">
    <mergeCell ref="A66:C66"/>
    <mergeCell ref="C1:E1"/>
    <mergeCell ref="C2:E2"/>
    <mergeCell ref="C3:E3"/>
    <mergeCell ref="C4:E4"/>
    <mergeCell ref="A9:E9"/>
  </mergeCells>
  <pageMargins left="0.196850393700787" right="0.196850393700787" top="0.31496062992126" bottom="0.23622047244094499" header="0.31496062992126" footer="0.23622047244094499"/>
  <pageSetup paperSize="9" scale="28" orientation="portrait"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D120"/>
  <sheetViews>
    <sheetView tabSelected="1" view="pageBreakPreview" topLeftCell="A85" zoomScale="96" zoomScaleNormal="102" zoomScaleSheetLayoutView="96" workbookViewId="0">
      <selection activeCell="D85" sqref="D85"/>
    </sheetView>
  </sheetViews>
  <sheetFormatPr defaultColWidth="9" defaultRowHeight="15" x14ac:dyDescent="0.25"/>
  <cols>
    <col min="1" max="1" width="7.28515625" style="58" customWidth="1"/>
    <col min="2" max="2" width="32.5703125" style="58" customWidth="1"/>
    <col min="3" max="3" width="49.28515625" style="58" customWidth="1"/>
    <col min="4" max="4" width="32.140625" style="57" customWidth="1"/>
  </cols>
  <sheetData>
    <row r="1" spans="1:4" ht="18.75" x14ac:dyDescent="0.3">
      <c r="A1" s="182"/>
      <c r="B1" s="182"/>
      <c r="C1" s="213" t="s">
        <v>201</v>
      </c>
      <c r="D1" s="213"/>
    </row>
    <row r="2" spans="1:4" ht="18.75" x14ac:dyDescent="0.3">
      <c r="A2" s="182"/>
      <c r="B2" s="182"/>
      <c r="C2" s="213" t="s">
        <v>202</v>
      </c>
      <c r="D2" s="213"/>
    </row>
    <row r="3" spans="1:4" ht="18.75" x14ac:dyDescent="0.3">
      <c r="A3" s="182"/>
      <c r="B3" s="182"/>
      <c r="C3" s="213" t="s">
        <v>203</v>
      </c>
      <c r="D3" s="213"/>
    </row>
    <row r="4" spans="1:4" ht="18.75" x14ac:dyDescent="0.3">
      <c r="A4" s="182"/>
      <c r="B4" s="182"/>
      <c r="C4" s="213" t="s">
        <v>216</v>
      </c>
      <c r="D4" s="213"/>
    </row>
    <row r="5" spans="1:4" ht="18.75" x14ac:dyDescent="0.3">
      <c r="A5" s="182"/>
      <c r="B5" s="182"/>
      <c r="C5" s="213" t="s">
        <v>204</v>
      </c>
      <c r="D5" s="213"/>
    </row>
    <row r="6" spans="1:4" ht="18.75" x14ac:dyDescent="0.3">
      <c r="A6" s="182"/>
      <c r="B6" s="182"/>
      <c r="C6" s="213" t="s">
        <v>226</v>
      </c>
      <c r="D6" s="213"/>
    </row>
    <row r="7" spans="1:4" ht="18.75" x14ac:dyDescent="0.3">
      <c r="A7" s="182"/>
      <c r="B7" s="182"/>
      <c r="C7" s="183"/>
      <c r="D7" s="184"/>
    </row>
    <row r="8" spans="1:4" ht="18.75" x14ac:dyDescent="0.3">
      <c r="A8" s="182"/>
      <c r="B8" s="182"/>
      <c r="C8" s="183"/>
      <c r="D8" s="184"/>
    </row>
    <row r="9" spans="1:4" ht="106.5" customHeight="1" x14ac:dyDescent="0.25">
      <c r="A9" s="214" t="s">
        <v>227</v>
      </c>
      <c r="B9" s="214"/>
      <c r="C9" s="214"/>
      <c r="D9" s="214"/>
    </row>
    <row r="10" spans="1:4" ht="18.75" hidden="1" x14ac:dyDescent="0.3">
      <c r="A10" s="182"/>
      <c r="B10" s="182"/>
      <c r="C10" s="182"/>
      <c r="D10" s="185"/>
    </row>
    <row r="11" spans="1:4" ht="18.75" hidden="1" x14ac:dyDescent="0.3">
      <c r="A11" s="182"/>
      <c r="B11" s="182"/>
      <c r="C11" s="182"/>
      <c r="D11" s="185"/>
    </row>
    <row r="12" spans="1:4" ht="18.75" hidden="1" x14ac:dyDescent="0.3">
      <c r="A12" s="182"/>
      <c r="B12" s="182"/>
      <c r="C12" s="182"/>
      <c r="D12" s="185"/>
    </row>
    <row r="13" spans="1:4" ht="18.75" hidden="1" x14ac:dyDescent="0.3">
      <c r="A13" s="182"/>
      <c r="B13" s="182"/>
      <c r="C13" s="182"/>
      <c r="D13" s="185"/>
    </row>
    <row r="14" spans="1:4" ht="18.75" hidden="1" x14ac:dyDescent="0.3">
      <c r="A14" s="182"/>
      <c r="B14" s="182"/>
      <c r="C14" s="182"/>
      <c r="D14" s="185"/>
    </row>
    <row r="15" spans="1:4" ht="18.75" hidden="1" x14ac:dyDescent="0.3">
      <c r="A15" s="182"/>
      <c r="B15" s="182"/>
      <c r="C15" s="182"/>
      <c r="D15" s="185"/>
    </row>
    <row r="16" spans="1:4" ht="18.75" hidden="1" x14ac:dyDescent="0.3">
      <c r="A16" s="182"/>
      <c r="B16" s="182"/>
      <c r="C16" s="182"/>
      <c r="D16" s="185"/>
    </row>
    <row r="17" spans="1:4" ht="18.75" hidden="1" x14ac:dyDescent="0.3">
      <c r="A17" s="182"/>
      <c r="B17" s="182"/>
      <c r="C17" s="182"/>
      <c r="D17" s="185"/>
    </row>
    <row r="18" spans="1:4" ht="18.75" hidden="1" x14ac:dyDescent="0.3">
      <c r="A18" s="182"/>
      <c r="B18" s="182"/>
      <c r="C18" s="182"/>
      <c r="D18" s="185"/>
    </row>
    <row r="19" spans="1:4" ht="18.75" hidden="1" x14ac:dyDescent="0.3">
      <c r="A19" s="182"/>
      <c r="B19" s="182"/>
      <c r="C19" s="186"/>
      <c r="D19" s="185"/>
    </row>
    <row r="20" spans="1:4" ht="18.75" x14ac:dyDescent="0.3">
      <c r="A20" s="182"/>
      <c r="B20" s="182"/>
      <c r="C20" s="186"/>
      <c r="D20" s="185"/>
    </row>
    <row r="21" spans="1:4" ht="90.75" customHeight="1" x14ac:dyDescent="0.25">
      <c r="A21" s="187" t="s">
        <v>147</v>
      </c>
      <c r="B21" s="188" t="s">
        <v>148</v>
      </c>
      <c r="C21" s="188" t="s">
        <v>149</v>
      </c>
      <c r="D21" s="189" t="s">
        <v>223</v>
      </c>
    </row>
    <row r="22" spans="1:4" s="56" customFormat="1" ht="18.75" x14ac:dyDescent="0.25">
      <c r="A22" s="190">
        <v>1</v>
      </c>
      <c r="B22" s="191" t="s">
        <v>150</v>
      </c>
      <c r="C22" s="190" t="s">
        <v>151</v>
      </c>
      <c r="D22" s="190">
        <f>D23+D24</f>
        <v>7</v>
      </c>
    </row>
    <row r="23" spans="1:4" ht="18.75" x14ac:dyDescent="0.3">
      <c r="A23" s="192"/>
      <c r="B23" s="193" t="s">
        <v>152</v>
      </c>
      <c r="C23" s="193" t="s">
        <v>153</v>
      </c>
      <c r="D23" s="194">
        <v>3</v>
      </c>
    </row>
    <row r="24" spans="1:4" ht="18.75" x14ac:dyDescent="0.3">
      <c r="A24" s="192"/>
      <c r="B24" s="193"/>
      <c r="C24" s="193" t="s">
        <v>154</v>
      </c>
      <c r="D24" s="194">
        <v>4</v>
      </c>
    </row>
    <row r="25" spans="1:4" s="56" customFormat="1" ht="18.75" x14ac:dyDescent="0.25">
      <c r="A25" s="190">
        <v>2</v>
      </c>
      <c r="B25" s="191" t="s">
        <v>177</v>
      </c>
      <c r="C25" s="190"/>
      <c r="D25" s="190">
        <f>D26+D27+D28+D29+D30+D31+D32+D33+D35+D37+D38+D39+D40+D41+D42+D43+D44+D45+D46+D47+D48+D49+D51+D50+D52+D53+D54+D55+D56+D57+D58+D59+D60+D61+D62+D63+D64+D65+D66+D67</f>
        <v>600</v>
      </c>
    </row>
    <row r="26" spans="1:4" ht="18.75" x14ac:dyDescent="0.3">
      <c r="A26" s="195"/>
      <c r="B26" s="193" t="s">
        <v>152</v>
      </c>
      <c r="C26" s="196" t="s">
        <v>155</v>
      </c>
      <c r="D26" s="194">
        <v>15</v>
      </c>
    </row>
    <row r="27" spans="1:4" ht="18.75" x14ac:dyDescent="0.3">
      <c r="A27" s="192"/>
      <c r="B27" s="193"/>
      <c r="C27" s="196" t="s">
        <v>73</v>
      </c>
      <c r="D27" s="194">
        <v>15</v>
      </c>
    </row>
    <row r="28" spans="1:4" ht="18.75" x14ac:dyDescent="0.3">
      <c r="A28" s="192"/>
      <c r="B28" s="193"/>
      <c r="C28" s="196" t="s">
        <v>156</v>
      </c>
      <c r="D28" s="194">
        <v>15</v>
      </c>
    </row>
    <row r="29" spans="1:4" ht="18.75" x14ac:dyDescent="0.3">
      <c r="A29" s="192"/>
      <c r="B29" s="193"/>
      <c r="C29" s="196" t="s">
        <v>217</v>
      </c>
      <c r="D29" s="194">
        <v>15</v>
      </c>
    </row>
    <row r="30" spans="1:4" ht="18.75" x14ac:dyDescent="0.3">
      <c r="A30" s="192"/>
      <c r="B30" s="193"/>
      <c r="C30" s="196" t="s">
        <v>218</v>
      </c>
      <c r="D30" s="194">
        <v>15</v>
      </c>
    </row>
    <row r="31" spans="1:4" ht="37.5" x14ac:dyDescent="0.3">
      <c r="A31" s="192"/>
      <c r="B31" s="193"/>
      <c r="C31" s="196" t="s">
        <v>157</v>
      </c>
      <c r="D31" s="194">
        <v>15</v>
      </c>
    </row>
    <row r="32" spans="1:4" ht="37.5" x14ac:dyDescent="0.3">
      <c r="A32" s="192"/>
      <c r="B32" s="193"/>
      <c r="C32" s="196" t="s">
        <v>158</v>
      </c>
      <c r="D32" s="194">
        <v>15</v>
      </c>
    </row>
    <row r="33" spans="1:4" ht="18.75" x14ac:dyDescent="0.3">
      <c r="A33" s="192"/>
      <c r="B33" s="193"/>
      <c r="C33" s="196" t="s">
        <v>159</v>
      </c>
      <c r="D33" s="194">
        <v>15</v>
      </c>
    </row>
    <row r="34" spans="1:4" ht="18.75" hidden="1" x14ac:dyDescent="0.3">
      <c r="A34" s="192"/>
      <c r="B34" s="193"/>
      <c r="C34" s="196"/>
      <c r="D34" s="194"/>
    </row>
    <row r="35" spans="1:4" ht="18.75" x14ac:dyDescent="0.3">
      <c r="A35" s="192"/>
      <c r="B35" s="193"/>
      <c r="C35" s="196" t="s">
        <v>160</v>
      </c>
      <c r="D35" s="194">
        <v>15</v>
      </c>
    </row>
    <row r="36" spans="1:4" ht="18.75" hidden="1" x14ac:dyDescent="0.3">
      <c r="A36" s="192"/>
      <c r="B36" s="193"/>
      <c r="C36" s="196"/>
      <c r="D36" s="194"/>
    </row>
    <row r="37" spans="1:4" ht="18.75" x14ac:dyDescent="0.3">
      <c r="A37" s="192"/>
      <c r="B37" s="193"/>
      <c r="C37" s="196" t="s">
        <v>161</v>
      </c>
      <c r="D37" s="194">
        <v>15</v>
      </c>
    </row>
    <row r="38" spans="1:4" ht="18.75" x14ac:dyDescent="0.3">
      <c r="A38" s="192"/>
      <c r="B38" s="193"/>
      <c r="C38" s="196" t="s">
        <v>162</v>
      </c>
      <c r="D38" s="194">
        <v>15</v>
      </c>
    </row>
    <row r="39" spans="1:4" ht="18.75" x14ac:dyDescent="0.3">
      <c r="A39" s="192"/>
      <c r="B39" s="193"/>
      <c r="C39" s="196" t="s">
        <v>163</v>
      </c>
      <c r="D39" s="194">
        <v>15</v>
      </c>
    </row>
    <row r="40" spans="1:4" ht="18.75" x14ac:dyDescent="0.3">
      <c r="A40" s="192"/>
      <c r="B40" s="193"/>
      <c r="C40" s="196" t="s">
        <v>164</v>
      </c>
      <c r="D40" s="194">
        <v>15</v>
      </c>
    </row>
    <row r="41" spans="1:4" ht="18.75" x14ac:dyDescent="0.3">
      <c r="A41" s="192"/>
      <c r="B41" s="193"/>
      <c r="C41" s="196" t="s">
        <v>165</v>
      </c>
      <c r="D41" s="194">
        <v>15</v>
      </c>
    </row>
    <row r="42" spans="1:4" ht="18.75" x14ac:dyDescent="0.3">
      <c r="A42" s="192"/>
      <c r="B42" s="193"/>
      <c r="C42" s="196" t="s">
        <v>166</v>
      </c>
      <c r="D42" s="194">
        <v>15</v>
      </c>
    </row>
    <row r="43" spans="1:4" ht="18.75" x14ac:dyDescent="0.3">
      <c r="A43" s="192"/>
      <c r="B43" s="193"/>
      <c r="C43" s="196" t="s">
        <v>167</v>
      </c>
      <c r="D43" s="194">
        <v>15</v>
      </c>
    </row>
    <row r="44" spans="1:4" ht="18.75" x14ac:dyDescent="0.3">
      <c r="A44" s="192"/>
      <c r="B44" s="193"/>
      <c r="C44" s="196" t="s">
        <v>74</v>
      </c>
      <c r="D44" s="194">
        <v>15</v>
      </c>
    </row>
    <row r="45" spans="1:4" ht="18.75" x14ac:dyDescent="0.3">
      <c r="A45" s="192"/>
      <c r="B45" s="193"/>
      <c r="C45" s="196" t="s">
        <v>43</v>
      </c>
      <c r="D45" s="194">
        <v>15</v>
      </c>
    </row>
    <row r="46" spans="1:4" ht="18.75" x14ac:dyDescent="0.3">
      <c r="A46" s="192"/>
      <c r="B46" s="193"/>
      <c r="C46" s="196" t="s">
        <v>168</v>
      </c>
      <c r="D46" s="194">
        <v>15</v>
      </c>
    </row>
    <row r="47" spans="1:4" ht="18.75" x14ac:dyDescent="0.3">
      <c r="A47" s="192"/>
      <c r="B47" s="193"/>
      <c r="C47" s="196" t="s">
        <v>44</v>
      </c>
      <c r="D47" s="194">
        <v>15</v>
      </c>
    </row>
    <row r="48" spans="1:4" ht="18.75" x14ac:dyDescent="0.3">
      <c r="A48" s="192"/>
      <c r="B48" s="193"/>
      <c r="C48" s="196" t="s">
        <v>161</v>
      </c>
      <c r="D48" s="194">
        <v>15</v>
      </c>
    </row>
    <row r="49" spans="1:4" ht="18.75" x14ac:dyDescent="0.3">
      <c r="A49" s="192"/>
      <c r="B49" s="193"/>
      <c r="C49" s="196" t="s">
        <v>169</v>
      </c>
      <c r="D49" s="194">
        <v>15</v>
      </c>
    </row>
    <row r="50" spans="1:4" ht="18.75" x14ac:dyDescent="0.3">
      <c r="A50" s="192"/>
      <c r="B50" s="193"/>
      <c r="C50" s="196" t="s">
        <v>170</v>
      </c>
      <c r="D50" s="194">
        <v>15</v>
      </c>
    </row>
    <row r="51" spans="1:4" ht="37.5" x14ac:dyDescent="0.3">
      <c r="A51" s="192"/>
      <c r="B51" s="193"/>
      <c r="C51" s="196" t="s">
        <v>171</v>
      </c>
      <c r="D51" s="194">
        <v>15</v>
      </c>
    </row>
    <row r="52" spans="1:4" ht="18.75" x14ac:dyDescent="0.3">
      <c r="A52" s="192"/>
      <c r="B52" s="193"/>
      <c r="C52" s="196" t="s">
        <v>172</v>
      </c>
      <c r="D52" s="194">
        <v>15</v>
      </c>
    </row>
    <row r="53" spans="1:4" ht="18.75" x14ac:dyDescent="0.3">
      <c r="A53" s="192"/>
      <c r="B53" s="193"/>
      <c r="C53" s="196" t="s">
        <v>173</v>
      </c>
      <c r="D53" s="194">
        <v>15</v>
      </c>
    </row>
    <row r="54" spans="1:4" ht="18.75" x14ac:dyDescent="0.3">
      <c r="A54" s="192"/>
      <c r="B54" s="193"/>
      <c r="C54" s="196" t="s">
        <v>174</v>
      </c>
      <c r="D54" s="194">
        <v>15</v>
      </c>
    </row>
    <row r="55" spans="1:4" ht="18.75" x14ac:dyDescent="0.3">
      <c r="A55" s="192"/>
      <c r="B55" s="193"/>
      <c r="C55" s="196" t="s">
        <v>175</v>
      </c>
      <c r="D55" s="194">
        <v>15</v>
      </c>
    </row>
    <row r="56" spans="1:4" ht="18.75" x14ac:dyDescent="0.3">
      <c r="A56" s="192"/>
      <c r="B56" s="193"/>
      <c r="C56" s="196" t="s">
        <v>176</v>
      </c>
      <c r="D56" s="194">
        <v>15</v>
      </c>
    </row>
    <row r="57" spans="1:4" ht="18.75" x14ac:dyDescent="0.3">
      <c r="A57" s="192"/>
      <c r="B57" s="193"/>
      <c r="C57" s="196" t="s">
        <v>208</v>
      </c>
      <c r="D57" s="194">
        <v>15</v>
      </c>
    </row>
    <row r="58" spans="1:4" ht="18.75" x14ac:dyDescent="0.3">
      <c r="A58" s="192"/>
      <c r="B58" s="193"/>
      <c r="C58" s="196" t="s">
        <v>209</v>
      </c>
      <c r="D58" s="194">
        <v>15</v>
      </c>
    </row>
    <row r="59" spans="1:4" ht="18.75" x14ac:dyDescent="0.3">
      <c r="A59" s="192"/>
      <c r="B59" s="193"/>
      <c r="C59" s="196" t="s">
        <v>181</v>
      </c>
      <c r="D59" s="194">
        <v>15</v>
      </c>
    </row>
    <row r="60" spans="1:4" ht="18.75" x14ac:dyDescent="0.3">
      <c r="A60" s="192"/>
      <c r="B60" s="193"/>
      <c r="C60" s="196" t="s">
        <v>219</v>
      </c>
      <c r="D60" s="194">
        <v>15</v>
      </c>
    </row>
    <row r="61" spans="1:4" ht="37.5" x14ac:dyDescent="0.3">
      <c r="A61" s="192"/>
      <c r="B61" s="193"/>
      <c r="C61" s="196" t="s">
        <v>205</v>
      </c>
      <c r="D61" s="194">
        <v>15</v>
      </c>
    </row>
    <row r="62" spans="1:4" ht="18.75" x14ac:dyDescent="0.3">
      <c r="A62" s="192"/>
      <c r="B62" s="193"/>
      <c r="C62" s="196" t="s">
        <v>206</v>
      </c>
      <c r="D62" s="194">
        <v>15</v>
      </c>
    </row>
    <row r="63" spans="1:4" ht="18.75" x14ac:dyDescent="0.3">
      <c r="A63" s="192"/>
      <c r="B63" s="193"/>
      <c r="C63" s="196" t="s">
        <v>207</v>
      </c>
      <c r="D63" s="194">
        <v>15</v>
      </c>
    </row>
    <row r="64" spans="1:4" ht="18.75" x14ac:dyDescent="0.3">
      <c r="A64" s="192"/>
      <c r="B64" s="193"/>
      <c r="C64" s="196" t="s">
        <v>220</v>
      </c>
      <c r="D64" s="194">
        <v>15</v>
      </c>
    </row>
    <row r="65" spans="1:4" ht="18.75" x14ac:dyDescent="0.3">
      <c r="A65" s="192"/>
      <c r="B65" s="193"/>
      <c r="C65" s="196" t="s">
        <v>210</v>
      </c>
      <c r="D65" s="194">
        <v>15</v>
      </c>
    </row>
    <row r="66" spans="1:4" ht="18.75" x14ac:dyDescent="0.3">
      <c r="A66" s="192"/>
      <c r="B66" s="193"/>
      <c r="C66" s="196" t="s">
        <v>211</v>
      </c>
      <c r="D66" s="194">
        <v>15</v>
      </c>
    </row>
    <row r="67" spans="1:4" ht="18.75" x14ac:dyDescent="0.3">
      <c r="A67" s="192"/>
      <c r="B67" s="193"/>
      <c r="C67" s="196" t="s">
        <v>212</v>
      </c>
      <c r="D67" s="194">
        <v>15</v>
      </c>
    </row>
    <row r="68" spans="1:4" ht="37.5" x14ac:dyDescent="0.3">
      <c r="A68" s="197" t="s">
        <v>140</v>
      </c>
      <c r="B68" s="191" t="s">
        <v>178</v>
      </c>
      <c r="C68" s="198"/>
      <c r="D68" s="199">
        <f>D69+D70</f>
        <v>6</v>
      </c>
    </row>
    <row r="69" spans="1:4" ht="18.75" x14ac:dyDescent="0.3">
      <c r="A69" s="192"/>
      <c r="B69" s="193" t="s">
        <v>152</v>
      </c>
      <c r="C69" s="196" t="s">
        <v>179</v>
      </c>
      <c r="D69" s="194">
        <v>3</v>
      </c>
    </row>
    <row r="70" spans="1:4" ht="18.75" x14ac:dyDescent="0.3">
      <c r="A70" s="192"/>
      <c r="B70" s="193"/>
      <c r="C70" s="196" t="s">
        <v>225</v>
      </c>
      <c r="D70" s="194">
        <v>3</v>
      </c>
    </row>
    <row r="71" spans="1:4" ht="18.75" x14ac:dyDescent="0.3">
      <c r="A71" s="197" t="s">
        <v>141</v>
      </c>
      <c r="B71" s="191" t="s">
        <v>182</v>
      </c>
      <c r="C71" s="198"/>
      <c r="D71" s="199">
        <f>D72+D73</f>
        <v>6</v>
      </c>
    </row>
    <row r="72" spans="1:4" ht="56.25" x14ac:dyDescent="0.3">
      <c r="A72" s="192"/>
      <c r="B72" s="193" t="s">
        <v>152</v>
      </c>
      <c r="C72" s="196" t="s">
        <v>183</v>
      </c>
      <c r="D72" s="194">
        <v>1</v>
      </c>
    </row>
    <row r="73" spans="1:4" ht="18.75" x14ac:dyDescent="0.3">
      <c r="A73" s="192"/>
      <c r="B73" s="193"/>
      <c r="C73" s="196" t="s">
        <v>225</v>
      </c>
      <c r="D73" s="194">
        <v>5</v>
      </c>
    </row>
    <row r="74" spans="1:4" ht="56.25" x14ac:dyDescent="0.25">
      <c r="A74" s="197" t="s">
        <v>142</v>
      </c>
      <c r="B74" s="191" t="s">
        <v>184</v>
      </c>
      <c r="C74" s="198"/>
      <c r="D74" s="200">
        <f>D75+D76</f>
        <v>2</v>
      </c>
    </row>
    <row r="75" spans="1:4" ht="18.75" x14ac:dyDescent="0.3">
      <c r="A75" s="192"/>
      <c r="B75" s="193" t="s">
        <v>152</v>
      </c>
      <c r="C75" s="196" t="s">
        <v>180</v>
      </c>
      <c r="D75" s="194">
        <v>1</v>
      </c>
    </row>
    <row r="76" spans="1:4" ht="18.75" x14ac:dyDescent="0.3">
      <c r="A76" s="192"/>
      <c r="B76" s="193"/>
      <c r="C76" s="196" t="s">
        <v>185</v>
      </c>
      <c r="D76" s="194">
        <v>1</v>
      </c>
    </row>
    <row r="77" spans="1:4" s="56" customFormat="1" ht="31.5" customHeight="1" x14ac:dyDescent="0.25">
      <c r="A77" s="190">
        <v>3</v>
      </c>
      <c r="B77" s="191" t="s">
        <v>186</v>
      </c>
      <c r="C77" s="190" t="s">
        <v>151</v>
      </c>
      <c r="D77" s="190">
        <f>D82+D85</f>
        <v>5</v>
      </c>
    </row>
    <row r="78" spans="1:4" s="56" customFormat="1" ht="0.75" customHeight="1" x14ac:dyDescent="0.3">
      <c r="A78" s="190"/>
      <c r="B78" s="191" t="s">
        <v>187</v>
      </c>
      <c r="C78" s="191"/>
      <c r="D78" s="199">
        <f>D79+D84</f>
        <v>2</v>
      </c>
    </row>
    <row r="79" spans="1:4" ht="18.75" hidden="1" x14ac:dyDescent="0.3">
      <c r="A79" s="201"/>
      <c r="B79" s="202" t="s">
        <v>20</v>
      </c>
      <c r="C79" s="202" t="s">
        <v>85</v>
      </c>
      <c r="D79" s="203">
        <v>1</v>
      </c>
    </row>
    <row r="80" spans="1:4" ht="18.75" hidden="1" x14ac:dyDescent="0.3">
      <c r="A80" s="201"/>
      <c r="B80" s="202"/>
      <c r="C80" s="202" t="s">
        <v>86</v>
      </c>
      <c r="D80" s="203"/>
    </row>
    <row r="81" spans="1:4" ht="18.75" hidden="1" x14ac:dyDescent="0.3">
      <c r="A81" s="201"/>
      <c r="B81" s="202"/>
      <c r="C81" s="202" t="s">
        <v>87</v>
      </c>
      <c r="D81" s="203"/>
    </row>
    <row r="82" spans="1:4" ht="18.75" x14ac:dyDescent="0.3">
      <c r="A82" s="197" t="s">
        <v>143</v>
      </c>
      <c r="B82" s="191" t="s">
        <v>187</v>
      </c>
      <c r="C82" s="202"/>
      <c r="D82" s="199">
        <f>D83+D84</f>
        <v>3</v>
      </c>
    </row>
    <row r="83" spans="1:4" ht="18.75" x14ac:dyDescent="0.3">
      <c r="A83" s="192"/>
      <c r="B83" s="193"/>
      <c r="C83" s="193" t="s">
        <v>188</v>
      </c>
      <c r="D83" s="194">
        <v>2</v>
      </c>
    </row>
    <row r="84" spans="1:4" ht="18.75" x14ac:dyDescent="0.3">
      <c r="A84" s="192"/>
      <c r="B84" s="193"/>
      <c r="C84" s="193" t="s">
        <v>221</v>
      </c>
      <c r="D84" s="194">
        <v>1</v>
      </c>
    </row>
    <row r="85" spans="1:4" ht="56.25" x14ac:dyDescent="0.3">
      <c r="A85" s="197" t="s">
        <v>144</v>
      </c>
      <c r="B85" s="191" t="s">
        <v>224</v>
      </c>
      <c r="C85" s="202"/>
      <c r="D85" s="199">
        <f>D86</f>
        <v>2</v>
      </c>
    </row>
    <row r="86" spans="1:4" ht="18.75" x14ac:dyDescent="0.3">
      <c r="A86" s="192"/>
      <c r="B86" s="193" t="s">
        <v>152</v>
      </c>
      <c r="C86" s="193" t="s">
        <v>221</v>
      </c>
      <c r="D86" s="194">
        <v>2</v>
      </c>
    </row>
    <row r="87" spans="1:4" s="56" customFormat="1" ht="21" customHeight="1" x14ac:dyDescent="0.25">
      <c r="A87" s="190">
        <v>4</v>
      </c>
      <c r="B87" s="191" t="s">
        <v>189</v>
      </c>
      <c r="C87" s="190" t="s">
        <v>151</v>
      </c>
      <c r="D87" s="190">
        <f>D88+D89+D90+D91+D92</f>
        <v>5</v>
      </c>
    </row>
    <row r="88" spans="1:4" ht="37.5" x14ac:dyDescent="0.3">
      <c r="A88" s="192"/>
      <c r="B88" s="193" t="s">
        <v>152</v>
      </c>
      <c r="C88" s="193" t="s">
        <v>228</v>
      </c>
      <c r="D88" s="194">
        <v>1</v>
      </c>
    </row>
    <row r="89" spans="1:4" ht="18.75" x14ac:dyDescent="0.3">
      <c r="A89" s="192"/>
      <c r="B89" s="193"/>
      <c r="C89" s="193" t="s">
        <v>229</v>
      </c>
      <c r="D89" s="194">
        <v>1</v>
      </c>
    </row>
    <row r="90" spans="1:4" ht="18.75" x14ac:dyDescent="0.3">
      <c r="A90" s="192"/>
      <c r="B90" s="193"/>
      <c r="C90" s="193" t="s">
        <v>230</v>
      </c>
      <c r="D90" s="194">
        <v>1</v>
      </c>
    </row>
    <row r="91" spans="1:4" ht="18.75" x14ac:dyDescent="0.3">
      <c r="A91" s="192"/>
      <c r="B91" s="193"/>
      <c r="C91" s="193" t="s">
        <v>90</v>
      </c>
      <c r="D91" s="194">
        <v>1</v>
      </c>
    </row>
    <row r="92" spans="1:4" ht="18.75" x14ac:dyDescent="0.3">
      <c r="A92" s="192"/>
      <c r="B92" s="193"/>
      <c r="C92" s="193" t="s">
        <v>181</v>
      </c>
      <c r="D92" s="194">
        <v>1</v>
      </c>
    </row>
    <row r="93" spans="1:4" ht="18.75" hidden="1" x14ac:dyDescent="0.3">
      <c r="A93" s="192"/>
      <c r="B93" s="193"/>
      <c r="C93" s="193" t="s">
        <v>91</v>
      </c>
      <c r="D93" s="194"/>
    </row>
    <row r="94" spans="1:4" ht="18.75" hidden="1" x14ac:dyDescent="0.3">
      <c r="A94" s="192"/>
      <c r="B94" s="193"/>
      <c r="C94" s="193" t="s">
        <v>92</v>
      </c>
      <c r="D94" s="194"/>
    </row>
    <row r="95" spans="1:4" ht="18.75" hidden="1" x14ac:dyDescent="0.3">
      <c r="A95" s="192"/>
      <c r="B95" s="193"/>
      <c r="C95" s="193" t="s">
        <v>93</v>
      </c>
      <c r="D95" s="194"/>
    </row>
    <row r="96" spans="1:4" ht="18.75" hidden="1" x14ac:dyDescent="0.3">
      <c r="A96" s="192"/>
      <c r="B96" s="193"/>
      <c r="C96" s="193" t="s">
        <v>94</v>
      </c>
      <c r="D96" s="194"/>
    </row>
    <row r="97" spans="1:4" ht="18.75" hidden="1" x14ac:dyDescent="0.3">
      <c r="A97" s="192"/>
      <c r="B97" s="193"/>
      <c r="C97" s="193" t="s">
        <v>95</v>
      </c>
      <c r="D97" s="194"/>
    </row>
    <row r="98" spans="1:4" ht="37.5" hidden="1" x14ac:dyDescent="0.3">
      <c r="A98" s="192"/>
      <c r="B98" s="193"/>
      <c r="C98" s="193" t="s">
        <v>96</v>
      </c>
      <c r="D98" s="194"/>
    </row>
    <row r="99" spans="1:4" s="56" customFormat="1" ht="21" customHeight="1" x14ac:dyDescent="0.25">
      <c r="A99" s="190">
        <v>5</v>
      </c>
      <c r="B99" s="191" t="s">
        <v>63</v>
      </c>
      <c r="C99" s="190" t="s">
        <v>151</v>
      </c>
      <c r="D99" s="190">
        <f>D104</f>
        <v>1</v>
      </c>
    </row>
    <row r="100" spans="1:4" ht="13.9" hidden="1" customHeight="1" x14ac:dyDescent="0.3">
      <c r="A100" s="192"/>
      <c r="B100" s="193"/>
      <c r="C100" s="193"/>
      <c r="D100" s="194"/>
    </row>
    <row r="101" spans="1:4" ht="18.75" hidden="1" x14ac:dyDescent="0.3">
      <c r="A101" s="192"/>
      <c r="B101" s="193"/>
      <c r="C101" s="193"/>
      <c r="D101" s="194"/>
    </row>
    <row r="102" spans="1:4" ht="18.75" hidden="1" x14ac:dyDescent="0.3">
      <c r="A102" s="192"/>
      <c r="B102" s="193"/>
      <c r="C102" s="193"/>
      <c r="D102" s="194"/>
    </row>
    <row r="103" spans="1:4" ht="18.75" hidden="1" x14ac:dyDescent="0.3">
      <c r="A103" s="192"/>
      <c r="B103" s="193"/>
      <c r="C103" s="193"/>
      <c r="D103" s="194"/>
    </row>
    <row r="104" spans="1:4" ht="37.5" x14ac:dyDescent="0.25">
      <c r="A104" s="192"/>
      <c r="B104" s="193" t="s">
        <v>152</v>
      </c>
      <c r="C104" s="193" t="s">
        <v>190</v>
      </c>
      <c r="D104" s="204">
        <v>1</v>
      </c>
    </row>
    <row r="105" spans="1:4" s="56" customFormat="1" ht="28.5" customHeight="1" x14ac:dyDescent="0.25">
      <c r="A105" s="190">
        <v>6</v>
      </c>
      <c r="B105" s="191" t="s">
        <v>191</v>
      </c>
      <c r="C105" s="190" t="s">
        <v>151</v>
      </c>
      <c r="D105" s="190">
        <f>D106+D109</f>
        <v>10</v>
      </c>
    </row>
    <row r="106" spans="1:4" s="56" customFormat="1" ht="28.5" customHeight="1" x14ac:dyDescent="0.25">
      <c r="A106" s="197" t="s">
        <v>145</v>
      </c>
      <c r="B106" s="205" t="s">
        <v>222</v>
      </c>
      <c r="C106" s="191"/>
      <c r="D106" s="190">
        <f>D107+D108</f>
        <v>4</v>
      </c>
    </row>
    <row r="107" spans="1:4" ht="18.75" x14ac:dyDescent="0.3">
      <c r="A107" s="192"/>
      <c r="B107" s="193" t="s">
        <v>152</v>
      </c>
      <c r="C107" s="193" t="s">
        <v>192</v>
      </c>
      <c r="D107" s="194">
        <v>1</v>
      </c>
    </row>
    <row r="108" spans="1:4" ht="18.75" x14ac:dyDescent="0.3">
      <c r="A108" s="192"/>
      <c r="B108" s="193"/>
      <c r="C108" s="193" t="s">
        <v>193</v>
      </c>
      <c r="D108" s="194">
        <v>3</v>
      </c>
    </row>
    <row r="109" spans="1:4" ht="18.75" x14ac:dyDescent="0.3">
      <c r="A109" s="197" t="s">
        <v>146</v>
      </c>
      <c r="B109" s="191" t="s">
        <v>194</v>
      </c>
      <c r="C109" s="202"/>
      <c r="D109" s="199">
        <f>D110+D111</f>
        <v>6</v>
      </c>
    </row>
    <row r="110" spans="1:4" ht="18.75" x14ac:dyDescent="0.3">
      <c r="A110" s="192"/>
      <c r="B110" s="193" t="s">
        <v>152</v>
      </c>
      <c r="C110" s="193" t="s">
        <v>68</v>
      </c>
      <c r="D110" s="194">
        <v>4</v>
      </c>
    </row>
    <row r="111" spans="1:4" ht="37.5" x14ac:dyDescent="0.25">
      <c r="A111" s="192"/>
      <c r="B111" s="193"/>
      <c r="C111" s="193" t="s">
        <v>195</v>
      </c>
      <c r="D111" s="204">
        <v>2</v>
      </c>
    </row>
    <row r="112" spans="1:4" s="56" customFormat="1" ht="54.75" customHeight="1" x14ac:dyDescent="0.25">
      <c r="A112" s="190">
        <v>7</v>
      </c>
      <c r="B112" s="191" t="s">
        <v>196</v>
      </c>
      <c r="C112" s="190" t="s">
        <v>151</v>
      </c>
      <c r="D112" s="190">
        <f>D113+D114</f>
        <v>6</v>
      </c>
    </row>
    <row r="113" spans="1:4" ht="18.75" x14ac:dyDescent="0.3">
      <c r="A113" s="192"/>
      <c r="B113" s="193" t="s">
        <v>152</v>
      </c>
      <c r="C113" s="193" t="s">
        <v>197</v>
      </c>
      <c r="D113" s="194">
        <v>5</v>
      </c>
    </row>
    <row r="114" spans="1:4" ht="18.75" x14ac:dyDescent="0.3">
      <c r="A114" s="192"/>
      <c r="B114" s="193"/>
      <c r="C114" s="193" t="s">
        <v>198</v>
      </c>
      <c r="D114" s="194">
        <v>1</v>
      </c>
    </row>
    <row r="115" spans="1:4" ht="18.75" x14ac:dyDescent="0.25">
      <c r="A115" s="215" t="s">
        <v>199</v>
      </c>
      <c r="B115" s="215"/>
      <c r="C115" s="215"/>
      <c r="D115" s="190">
        <f>D22+D25+D68+D71+D74+D77+D87+D99+D105+D112</f>
        <v>648</v>
      </c>
    </row>
    <row r="116" spans="1:4" ht="18.75" x14ac:dyDescent="0.3">
      <c r="A116" s="182"/>
      <c r="B116" s="182"/>
      <c r="C116" s="182"/>
      <c r="D116" s="206"/>
    </row>
    <row r="117" spans="1:4" ht="18.75" x14ac:dyDescent="0.3">
      <c r="A117" s="182"/>
      <c r="B117" s="183" t="s">
        <v>200</v>
      </c>
      <c r="C117" s="183"/>
      <c r="D117" s="207"/>
    </row>
    <row r="118" spans="1:4" ht="18.75" x14ac:dyDescent="0.3">
      <c r="A118" s="182"/>
      <c r="B118" s="183" t="s">
        <v>213</v>
      </c>
      <c r="C118" s="183"/>
      <c r="D118" s="207"/>
    </row>
    <row r="119" spans="1:4" ht="18.75" x14ac:dyDescent="0.3">
      <c r="A119" s="182"/>
      <c r="B119" s="183" t="s">
        <v>214</v>
      </c>
      <c r="C119" s="183"/>
      <c r="D119" s="207" t="s">
        <v>215</v>
      </c>
    </row>
    <row r="120" spans="1:4" ht="18.75" x14ac:dyDescent="0.3">
      <c r="A120" s="182"/>
      <c r="B120" s="182"/>
      <c r="C120" s="182"/>
      <c r="D120" s="185"/>
    </row>
  </sheetData>
  <mergeCells count="8">
    <mergeCell ref="C6:D6"/>
    <mergeCell ref="A9:D9"/>
    <mergeCell ref="A115:C115"/>
    <mergeCell ref="C1:D1"/>
    <mergeCell ref="C2:D2"/>
    <mergeCell ref="C3:D3"/>
    <mergeCell ref="C4:D4"/>
    <mergeCell ref="C5:D5"/>
  </mergeCells>
  <pageMargins left="0.7" right="0.7" top="0.75" bottom="0.75" header="0.3" footer="0.3"/>
  <pageSetup paperSize="9" scale="69" orientation="portrait" verticalDpi="300" r:id="rId1"/>
  <rowBreaks count="2" manualBreakCount="2">
    <brk id="54" max="3" man="1"/>
    <brk id="99" max="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
  <sheetViews>
    <sheetView showGridLines="0" showRowColHeaders="0" zoomScale="97" zoomScaleNormal="97" workbookViewId="0"/>
  </sheetViews>
  <sheetFormatPr defaultColWidth="10.28515625"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V83"/>
  <sheetViews>
    <sheetView view="pageBreakPreview" zoomScale="120" zoomScaleNormal="100" workbookViewId="0">
      <pane xSplit="15" ySplit="2" topLeftCell="P3" activePane="bottomRight" state="frozen"/>
      <selection pane="topRight"/>
      <selection pane="bottomLeft"/>
      <selection pane="bottomRight" activeCell="C20" sqref="C20"/>
    </sheetView>
  </sheetViews>
  <sheetFormatPr defaultColWidth="9" defaultRowHeight="15" x14ac:dyDescent="0.25"/>
  <cols>
    <col min="1" max="1" width="5.5703125" style="58" customWidth="1"/>
    <col min="2" max="2" width="18.140625" style="58" customWidth="1"/>
    <col min="3" max="3" width="46.28515625" style="58" customWidth="1"/>
    <col min="4" max="4" width="8" style="59" hidden="1" customWidth="1"/>
    <col min="5" max="5" width="7.28515625" style="60" hidden="1" customWidth="1"/>
    <col min="6" max="6" width="7.28515625" style="61" hidden="1" customWidth="1"/>
    <col min="7" max="7" width="9.140625" style="62" hidden="1" customWidth="1"/>
    <col min="8" max="8" width="7.28515625" style="63" hidden="1" customWidth="1"/>
    <col min="9" max="11" width="9.140625" style="64" hidden="1" customWidth="1"/>
    <col min="12" max="12" width="9.140625" style="65" hidden="1" customWidth="1"/>
    <col min="13" max="15" width="9.140625" style="66" hidden="1" customWidth="1"/>
    <col min="16" max="16" width="9.140625" style="67" customWidth="1"/>
    <col min="17" max="17" width="9.140625" style="68" hidden="1" customWidth="1"/>
    <col min="18" max="18" width="11.5703125" style="69" customWidth="1"/>
    <col min="19" max="19" width="5.5703125" customWidth="1"/>
    <col min="20" max="20" width="6.42578125" customWidth="1"/>
    <col min="21" max="22" width="6.28515625" customWidth="1"/>
  </cols>
  <sheetData>
    <row r="1" spans="1:24" x14ac:dyDescent="0.25">
      <c r="C1" s="211" t="s">
        <v>0</v>
      </c>
      <c r="D1" s="211"/>
      <c r="E1" s="211"/>
      <c r="H1" s="70"/>
    </row>
    <row r="2" spans="1:24" ht="90.75" customHeight="1" x14ac:dyDescent="0.25">
      <c r="A2" s="71" t="s">
        <v>7</v>
      </c>
      <c r="B2" s="72" t="s">
        <v>8</v>
      </c>
      <c r="C2" s="72" t="s">
        <v>9</v>
      </c>
      <c r="D2" s="73"/>
      <c r="E2" s="74" t="s">
        <v>103</v>
      </c>
      <c r="F2" s="75" t="s">
        <v>104</v>
      </c>
      <c r="G2" s="76" t="s">
        <v>12</v>
      </c>
      <c r="H2" s="77" t="s">
        <v>105</v>
      </c>
      <c r="I2" s="97" t="s">
        <v>106</v>
      </c>
      <c r="J2" s="97" t="s">
        <v>107</v>
      </c>
      <c r="K2" s="97" t="s">
        <v>108</v>
      </c>
      <c r="L2" s="98" t="s">
        <v>109</v>
      </c>
      <c r="M2" s="99" t="s">
        <v>110</v>
      </c>
      <c r="N2" s="99" t="s">
        <v>111</v>
      </c>
      <c r="O2" s="99" t="s">
        <v>112</v>
      </c>
      <c r="P2" s="100" t="s">
        <v>113</v>
      </c>
      <c r="Q2" s="105"/>
      <c r="R2" s="106" t="s">
        <v>114</v>
      </c>
      <c r="S2" s="107"/>
      <c r="T2" s="107"/>
      <c r="U2" s="107"/>
      <c r="V2" s="107"/>
      <c r="W2" s="107"/>
      <c r="X2" s="107"/>
    </row>
    <row r="3" spans="1:24" s="56" customFormat="1" ht="30.75" customHeight="1" x14ac:dyDescent="0.25">
      <c r="A3" s="78">
        <v>1</v>
      </c>
      <c r="B3" s="79" t="s">
        <v>18</v>
      </c>
      <c r="C3" s="78" t="s">
        <v>19</v>
      </c>
      <c r="D3" s="78"/>
      <c r="E3" s="78">
        <f t="shared" ref="E3:O3" si="0">SUM(E4:E8)</f>
        <v>0</v>
      </c>
      <c r="F3" s="78">
        <f t="shared" si="0"/>
        <v>21</v>
      </c>
      <c r="G3" s="78">
        <f t="shared" si="0"/>
        <v>0</v>
      </c>
      <c r="H3" s="78">
        <f t="shared" si="0"/>
        <v>21</v>
      </c>
      <c r="I3" s="78">
        <f t="shared" si="0"/>
        <v>0</v>
      </c>
      <c r="J3" s="78">
        <f t="shared" si="0"/>
        <v>21</v>
      </c>
      <c r="K3" s="78">
        <f t="shared" si="0"/>
        <v>0</v>
      </c>
      <c r="L3" s="78">
        <f t="shared" si="0"/>
        <v>21</v>
      </c>
      <c r="M3" s="78">
        <f t="shared" si="0"/>
        <v>0</v>
      </c>
      <c r="N3" s="78">
        <f t="shared" si="0"/>
        <v>21</v>
      </c>
      <c r="O3" s="78">
        <f t="shared" si="0"/>
        <v>0</v>
      </c>
      <c r="P3" s="101">
        <f>P4+P5+P6+P7+P8</f>
        <v>21</v>
      </c>
      <c r="Q3" s="78"/>
      <c r="R3" s="101">
        <f t="shared" ref="R3:W3" si="1">R4+R5+R6+R7+R8</f>
        <v>0</v>
      </c>
      <c r="S3" s="108">
        <f t="shared" si="1"/>
        <v>0</v>
      </c>
      <c r="T3" s="108">
        <f t="shared" si="1"/>
        <v>0</v>
      </c>
      <c r="U3" s="108">
        <f t="shared" si="1"/>
        <v>0</v>
      </c>
      <c r="V3" s="108">
        <f t="shared" si="1"/>
        <v>0</v>
      </c>
      <c r="W3" s="108">
        <f t="shared" si="1"/>
        <v>0</v>
      </c>
      <c r="X3" s="108">
        <f t="shared" ref="X3" si="2">X4+X5+X6+X7+X8</f>
        <v>0</v>
      </c>
    </row>
    <row r="4" spans="1:24" x14ac:dyDescent="0.25">
      <c r="A4" s="80"/>
      <c r="B4" s="81" t="s">
        <v>20</v>
      </c>
      <c r="C4" s="82" t="s">
        <v>21</v>
      </c>
      <c r="D4" s="83">
        <v>6</v>
      </c>
      <c r="E4" s="82" t="s">
        <v>21</v>
      </c>
      <c r="F4" s="83">
        <v>6</v>
      </c>
      <c r="G4" s="82" t="s">
        <v>21</v>
      </c>
      <c r="H4" s="83">
        <v>6</v>
      </c>
      <c r="I4" s="82" t="s">
        <v>21</v>
      </c>
      <c r="J4" s="83">
        <v>6</v>
      </c>
      <c r="K4" s="82" t="s">
        <v>21</v>
      </c>
      <c r="L4" s="83">
        <v>6</v>
      </c>
      <c r="M4" s="82" t="s">
        <v>21</v>
      </c>
      <c r="N4" s="83">
        <v>6</v>
      </c>
      <c r="O4" s="82" t="s">
        <v>21</v>
      </c>
      <c r="P4" s="83">
        <v>6</v>
      </c>
      <c r="Q4" s="109"/>
      <c r="R4" s="110"/>
      <c r="S4" s="111"/>
      <c r="T4" s="111"/>
      <c r="U4" s="111"/>
      <c r="V4" s="111"/>
      <c r="W4" s="111"/>
      <c r="X4" s="111"/>
    </row>
    <row r="5" spans="1:24" ht="15.75" customHeight="1" x14ac:dyDescent="0.25">
      <c r="A5" s="80"/>
      <c r="B5" s="81"/>
      <c r="C5" s="82" t="s">
        <v>23</v>
      </c>
      <c r="D5" s="83">
        <v>5</v>
      </c>
      <c r="E5" s="82" t="s">
        <v>23</v>
      </c>
      <c r="F5" s="83">
        <v>5</v>
      </c>
      <c r="G5" s="82" t="s">
        <v>23</v>
      </c>
      <c r="H5" s="83">
        <v>5</v>
      </c>
      <c r="I5" s="82" t="s">
        <v>23</v>
      </c>
      <c r="J5" s="83">
        <v>5</v>
      </c>
      <c r="K5" s="82" t="s">
        <v>23</v>
      </c>
      <c r="L5" s="83">
        <v>5</v>
      </c>
      <c r="M5" s="82" t="s">
        <v>23</v>
      </c>
      <c r="N5" s="83">
        <v>5</v>
      </c>
      <c r="O5" s="82" t="s">
        <v>23</v>
      </c>
      <c r="P5" s="83">
        <v>5</v>
      </c>
      <c r="Q5" s="109"/>
      <c r="R5" s="110"/>
      <c r="S5" s="111"/>
      <c r="T5" s="111"/>
      <c r="U5" s="111"/>
      <c r="V5" s="111"/>
      <c r="W5" s="111"/>
      <c r="X5" s="111"/>
    </row>
    <row r="6" spans="1:24" ht="15.75" customHeight="1" x14ac:dyDescent="0.25">
      <c r="A6" s="80"/>
      <c r="B6" s="81"/>
      <c r="C6" s="82" t="s">
        <v>25</v>
      </c>
      <c r="D6" s="83">
        <v>3</v>
      </c>
      <c r="E6" s="82" t="s">
        <v>25</v>
      </c>
      <c r="F6" s="83">
        <v>3</v>
      </c>
      <c r="G6" s="82" t="s">
        <v>25</v>
      </c>
      <c r="H6" s="83">
        <v>3</v>
      </c>
      <c r="I6" s="82" t="s">
        <v>25</v>
      </c>
      <c r="J6" s="83">
        <v>3</v>
      </c>
      <c r="K6" s="82" t="s">
        <v>25</v>
      </c>
      <c r="L6" s="83">
        <v>3</v>
      </c>
      <c r="M6" s="82" t="s">
        <v>25</v>
      </c>
      <c r="N6" s="83">
        <v>3</v>
      </c>
      <c r="O6" s="82" t="s">
        <v>25</v>
      </c>
      <c r="P6" s="83">
        <v>3</v>
      </c>
      <c r="Q6" s="109"/>
      <c r="R6" s="110"/>
      <c r="S6" s="111"/>
      <c r="T6" s="111"/>
      <c r="U6" s="111"/>
      <c r="V6" s="111"/>
      <c r="W6" s="111"/>
      <c r="X6" s="111"/>
    </row>
    <row r="7" spans="1:24" ht="15.75" customHeight="1" x14ac:dyDescent="0.25">
      <c r="A7" s="80"/>
      <c r="B7" s="81"/>
      <c r="C7" s="82" t="s">
        <v>26</v>
      </c>
      <c r="D7" s="83">
        <v>3</v>
      </c>
      <c r="E7" s="82" t="s">
        <v>26</v>
      </c>
      <c r="F7" s="83">
        <v>3</v>
      </c>
      <c r="G7" s="82" t="s">
        <v>26</v>
      </c>
      <c r="H7" s="83">
        <v>3</v>
      </c>
      <c r="I7" s="82" t="s">
        <v>26</v>
      </c>
      <c r="J7" s="83">
        <v>3</v>
      </c>
      <c r="K7" s="82" t="s">
        <v>26</v>
      </c>
      <c r="L7" s="83">
        <v>3</v>
      </c>
      <c r="M7" s="82" t="s">
        <v>26</v>
      </c>
      <c r="N7" s="83">
        <v>3</v>
      </c>
      <c r="O7" s="82" t="s">
        <v>26</v>
      </c>
      <c r="P7" s="83">
        <v>3</v>
      </c>
      <c r="Q7" s="109"/>
      <c r="R7" s="110"/>
      <c r="S7" s="111"/>
      <c r="T7" s="111"/>
      <c r="U7" s="111"/>
      <c r="V7" s="111"/>
      <c r="W7" s="111"/>
      <c r="X7" s="111"/>
    </row>
    <row r="8" spans="1:24" ht="15.75" customHeight="1" x14ac:dyDescent="0.25">
      <c r="A8" s="80"/>
      <c r="B8" s="81"/>
      <c r="C8" s="82" t="s">
        <v>27</v>
      </c>
      <c r="D8" s="83">
        <v>4</v>
      </c>
      <c r="E8" s="82" t="s">
        <v>27</v>
      </c>
      <c r="F8" s="83">
        <v>4</v>
      </c>
      <c r="G8" s="82" t="s">
        <v>27</v>
      </c>
      <c r="H8" s="83">
        <v>4</v>
      </c>
      <c r="I8" s="82" t="s">
        <v>27</v>
      </c>
      <c r="J8" s="83">
        <v>4</v>
      </c>
      <c r="K8" s="82" t="s">
        <v>27</v>
      </c>
      <c r="L8" s="83">
        <v>4</v>
      </c>
      <c r="M8" s="82" t="s">
        <v>27</v>
      </c>
      <c r="N8" s="83">
        <v>4</v>
      </c>
      <c r="O8" s="82" t="s">
        <v>27</v>
      </c>
      <c r="P8" s="83">
        <v>4</v>
      </c>
      <c r="Q8" s="109"/>
      <c r="R8" s="110"/>
      <c r="S8" s="111"/>
      <c r="T8" s="111"/>
      <c r="U8" s="111"/>
      <c r="V8" s="111"/>
      <c r="W8" s="111"/>
      <c r="X8" s="111"/>
    </row>
    <row r="9" spans="1:24" s="56" customFormat="1" ht="13.5" customHeight="1" x14ac:dyDescent="0.25">
      <c r="A9" s="78">
        <v>2</v>
      </c>
      <c r="B9" s="79" t="s">
        <v>29</v>
      </c>
      <c r="C9" s="78" t="s">
        <v>19</v>
      </c>
      <c r="D9" s="78"/>
      <c r="E9" s="78">
        <f t="shared" ref="E9:O9" si="3">SUM(E11:E29)</f>
        <v>0</v>
      </c>
      <c r="F9" s="78">
        <f t="shared" si="3"/>
        <v>148</v>
      </c>
      <c r="G9" s="78">
        <f t="shared" si="3"/>
        <v>0</v>
      </c>
      <c r="H9" s="78">
        <f t="shared" si="3"/>
        <v>148</v>
      </c>
      <c r="I9" s="78">
        <f t="shared" si="3"/>
        <v>0</v>
      </c>
      <c r="J9" s="78">
        <f t="shared" si="3"/>
        <v>148</v>
      </c>
      <c r="K9" s="78">
        <f t="shared" si="3"/>
        <v>0</v>
      </c>
      <c r="L9" s="78">
        <f t="shared" si="3"/>
        <v>148</v>
      </c>
      <c r="M9" s="78">
        <f t="shared" si="3"/>
        <v>0</v>
      </c>
      <c r="N9" s="78">
        <f t="shared" si="3"/>
        <v>148</v>
      </c>
      <c r="O9" s="78">
        <f t="shared" si="3"/>
        <v>0</v>
      </c>
      <c r="P9" s="78">
        <f>P10+P38+P46</f>
        <v>214</v>
      </c>
      <c r="Q9" s="78"/>
      <c r="R9" s="101">
        <f>R10+R11+R12+R13+R14+R15+R16+R17+R18+R19+R20+R21+R22+R23+R24+R25+R26+R27+R28+R30+R29+R31+R32+R33+R34+R35+R36+R37</f>
        <v>0</v>
      </c>
      <c r="S9" s="108"/>
      <c r="T9" s="108"/>
      <c r="U9" s="108"/>
      <c r="V9" s="108"/>
      <c r="W9" s="108"/>
      <c r="X9" s="108"/>
    </row>
    <row r="10" spans="1:24" s="56" customFormat="1" x14ac:dyDescent="0.25">
      <c r="A10" s="78"/>
      <c r="B10" s="79"/>
      <c r="C10" s="78"/>
      <c r="D10" s="78"/>
      <c r="E10" s="78"/>
      <c r="F10" s="78"/>
      <c r="G10" s="78"/>
      <c r="H10" s="78"/>
      <c r="I10" s="78"/>
      <c r="J10" s="78"/>
      <c r="K10" s="78"/>
      <c r="L10" s="78"/>
      <c r="M10" s="78"/>
      <c r="N10" s="78"/>
      <c r="O10" s="78"/>
      <c r="P10" s="78">
        <f>P11+P12+P13+P14+P15+P16+P17+P18+P19+P20+P21+P22+P23+P24+P25+P26+P27+P28+P29+P30+P31+P32+P33+P34+P35+P36+P37</f>
        <v>189</v>
      </c>
      <c r="Q10" s="78"/>
      <c r="R10" s="101"/>
      <c r="S10" s="108">
        <f t="shared" ref="S10:X10" si="4">S11+S12+S13+S14+S15+S16+S17+S18+S19+S20+S21+S22+S23+S24+S25+S26+S27+S28+S29+S30+S31+S32+S33+S34+S35+S36+S37</f>
        <v>0</v>
      </c>
      <c r="T10" s="108">
        <f t="shared" si="4"/>
        <v>0</v>
      </c>
      <c r="U10" s="108">
        <f t="shared" si="4"/>
        <v>0</v>
      </c>
      <c r="V10" s="108">
        <f t="shared" si="4"/>
        <v>0</v>
      </c>
      <c r="W10" s="108">
        <f t="shared" si="4"/>
        <v>0</v>
      </c>
      <c r="X10" s="108">
        <f t="shared" si="4"/>
        <v>0</v>
      </c>
    </row>
    <row r="11" spans="1:24" ht="20.25" customHeight="1" x14ac:dyDescent="0.25">
      <c r="A11" s="80"/>
      <c r="B11" s="81" t="s">
        <v>20</v>
      </c>
      <c r="C11" s="84" t="s">
        <v>30</v>
      </c>
      <c r="D11" s="83">
        <v>7</v>
      </c>
      <c r="E11" s="84" t="s">
        <v>30</v>
      </c>
      <c r="F11" s="83">
        <v>7</v>
      </c>
      <c r="G11" s="84" t="s">
        <v>30</v>
      </c>
      <c r="H11" s="83">
        <v>7</v>
      </c>
      <c r="I11" s="84" t="s">
        <v>30</v>
      </c>
      <c r="J11" s="83">
        <v>7</v>
      </c>
      <c r="K11" s="84" t="s">
        <v>30</v>
      </c>
      <c r="L11" s="83">
        <v>7</v>
      </c>
      <c r="M11" s="84" t="s">
        <v>30</v>
      </c>
      <c r="N11" s="83">
        <v>7</v>
      </c>
      <c r="O11" s="84" t="s">
        <v>30</v>
      </c>
      <c r="P11" s="83">
        <v>7</v>
      </c>
      <c r="Q11" s="109"/>
      <c r="R11" s="110"/>
      <c r="S11" s="111"/>
      <c r="T11" s="111"/>
      <c r="U11" s="111"/>
      <c r="V11" s="111"/>
      <c r="W11" s="111"/>
      <c r="X11" s="111"/>
    </row>
    <row r="12" spans="1:24" ht="20.25" customHeight="1" x14ac:dyDescent="0.25">
      <c r="A12" s="80"/>
      <c r="B12" s="81"/>
      <c r="C12" s="84" t="s">
        <v>33</v>
      </c>
      <c r="D12" s="83">
        <v>12</v>
      </c>
      <c r="E12" s="84" t="s">
        <v>33</v>
      </c>
      <c r="F12" s="83">
        <v>12</v>
      </c>
      <c r="G12" s="84" t="s">
        <v>33</v>
      </c>
      <c r="H12" s="83">
        <v>12</v>
      </c>
      <c r="I12" s="84" t="s">
        <v>33</v>
      </c>
      <c r="J12" s="83">
        <v>12</v>
      </c>
      <c r="K12" s="84" t="s">
        <v>33</v>
      </c>
      <c r="L12" s="83">
        <v>12</v>
      </c>
      <c r="M12" s="84" t="s">
        <v>33</v>
      </c>
      <c r="N12" s="83">
        <v>12</v>
      </c>
      <c r="O12" s="84" t="s">
        <v>33</v>
      </c>
      <c r="P12" s="83">
        <v>12</v>
      </c>
      <c r="Q12" s="109"/>
      <c r="R12" s="110"/>
      <c r="S12" s="111"/>
      <c r="T12" s="111"/>
      <c r="U12" s="111"/>
      <c r="V12" s="111"/>
      <c r="W12" s="111"/>
      <c r="X12" s="111"/>
    </row>
    <row r="13" spans="1:24" ht="20.25" customHeight="1" x14ac:dyDescent="0.25">
      <c r="A13" s="80"/>
      <c r="B13" s="81"/>
      <c r="C13" s="84" t="s">
        <v>34</v>
      </c>
      <c r="D13" s="83">
        <v>25</v>
      </c>
      <c r="E13" s="84" t="s">
        <v>34</v>
      </c>
      <c r="F13" s="83">
        <v>25</v>
      </c>
      <c r="G13" s="84" t="s">
        <v>34</v>
      </c>
      <c r="H13" s="83">
        <v>25</v>
      </c>
      <c r="I13" s="84" t="s">
        <v>34</v>
      </c>
      <c r="J13" s="83">
        <v>25</v>
      </c>
      <c r="K13" s="84" t="s">
        <v>34</v>
      </c>
      <c r="L13" s="83">
        <v>25</v>
      </c>
      <c r="M13" s="84" t="s">
        <v>34</v>
      </c>
      <c r="N13" s="83">
        <v>25</v>
      </c>
      <c r="O13" s="84" t="s">
        <v>34</v>
      </c>
      <c r="P13" s="83">
        <v>25</v>
      </c>
      <c r="Q13" s="109"/>
      <c r="R13" s="110"/>
      <c r="S13" s="111"/>
      <c r="T13" s="111"/>
      <c r="U13" s="111"/>
      <c r="V13" s="111"/>
      <c r="W13" s="111"/>
      <c r="X13" s="111"/>
    </row>
    <row r="14" spans="1:24" ht="20.25" customHeight="1" x14ac:dyDescent="0.25">
      <c r="A14" s="80"/>
      <c r="B14" s="81"/>
      <c r="C14" s="84" t="s">
        <v>115</v>
      </c>
      <c r="D14" s="83">
        <v>12</v>
      </c>
      <c r="E14" s="84" t="s">
        <v>115</v>
      </c>
      <c r="F14" s="83">
        <v>12</v>
      </c>
      <c r="G14" s="84" t="s">
        <v>115</v>
      </c>
      <c r="H14" s="83">
        <v>12</v>
      </c>
      <c r="I14" s="84" t="s">
        <v>115</v>
      </c>
      <c r="J14" s="83">
        <v>12</v>
      </c>
      <c r="K14" s="84" t="s">
        <v>115</v>
      </c>
      <c r="L14" s="83">
        <v>12</v>
      </c>
      <c r="M14" s="84" t="s">
        <v>115</v>
      </c>
      <c r="N14" s="83">
        <v>12</v>
      </c>
      <c r="O14" s="84" t="s">
        <v>115</v>
      </c>
      <c r="P14" s="83">
        <v>12</v>
      </c>
      <c r="Q14" s="109"/>
      <c r="R14" s="110"/>
      <c r="S14" s="111"/>
      <c r="T14" s="111"/>
      <c r="U14" s="111"/>
      <c r="V14" s="111"/>
      <c r="W14" s="111"/>
      <c r="X14" s="111"/>
    </row>
    <row r="15" spans="1:24" ht="20.25" customHeight="1" x14ac:dyDescent="0.25">
      <c r="A15" s="80"/>
      <c r="B15" s="81"/>
      <c r="C15" s="84" t="s">
        <v>38</v>
      </c>
      <c r="D15" s="83">
        <v>10</v>
      </c>
      <c r="E15" s="84" t="s">
        <v>38</v>
      </c>
      <c r="F15" s="83">
        <v>10</v>
      </c>
      <c r="G15" s="84" t="s">
        <v>38</v>
      </c>
      <c r="H15" s="83">
        <v>10</v>
      </c>
      <c r="I15" s="84" t="s">
        <v>38</v>
      </c>
      <c r="J15" s="83">
        <v>10</v>
      </c>
      <c r="K15" s="84" t="s">
        <v>38</v>
      </c>
      <c r="L15" s="83">
        <v>10</v>
      </c>
      <c r="M15" s="84" t="s">
        <v>38</v>
      </c>
      <c r="N15" s="83">
        <v>10</v>
      </c>
      <c r="O15" s="84" t="s">
        <v>38</v>
      </c>
      <c r="P15" s="83">
        <v>10</v>
      </c>
      <c r="Q15" s="109"/>
      <c r="R15" s="110"/>
      <c r="S15" s="111"/>
      <c r="T15" s="111"/>
      <c r="U15" s="111"/>
      <c r="V15" s="111"/>
      <c r="W15" s="111"/>
      <c r="X15" s="111"/>
    </row>
    <row r="16" spans="1:24" ht="20.25" customHeight="1" x14ac:dyDescent="0.25">
      <c r="A16" s="80"/>
      <c r="B16" s="81"/>
      <c r="C16" s="84" t="s">
        <v>39</v>
      </c>
      <c r="D16" s="83">
        <v>5</v>
      </c>
      <c r="E16" s="84" t="s">
        <v>39</v>
      </c>
      <c r="F16" s="83">
        <v>5</v>
      </c>
      <c r="G16" s="84" t="s">
        <v>39</v>
      </c>
      <c r="H16" s="83">
        <v>5</v>
      </c>
      <c r="I16" s="84" t="s">
        <v>39</v>
      </c>
      <c r="J16" s="83">
        <v>5</v>
      </c>
      <c r="K16" s="84" t="s">
        <v>39</v>
      </c>
      <c r="L16" s="83">
        <v>5</v>
      </c>
      <c r="M16" s="84" t="s">
        <v>39</v>
      </c>
      <c r="N16" s="83">
        <v>5</v>
      </c>
      <c r="O16" s="84" t="s">
        <v>39</v>
      </c>
      <c r="P16" s="83">
        <v>5</v>
      </c>
      <c r="Q16" s="109"/>
      <c r="R16" s="110"/>
      <c r="S16" s="111"/>
      <c r="T16" s="111"/>
      <c r="U16" s="111"/>
      <c r="V16" s="111"/>
      <c r="W16" s="111"/>
      <c r="X16" s="111"/>
    </row>
    <row r="17" spans="1:24" ht="20.25" customHeight="1" x14ac:dyDescent="0.25">
      <c r="A17" s="80"/>
      <c r="B17" s="81"/>
      <c r="C17" s="84" t="s">
        <v>40</v>
      </c>
      <c r="D17" s="83">
        <v>5</v>
      </c>
      <c r="E17" s="84" t="s">
        <v>40</v>
      </c>
      <c r="F17" s="83">
        <v>5</v>
      </c>
      <c r="G17" s="84" t="s">
        <v>40</v>
      </c>
      <c r="H17" s="83">
        <v>5</v>
      </c>
      <c r="I17" s="84" t="s">
        <v>40</v>
      </c>
      <c r="J17" s="83">
        <v>5</v>
      </c>
      <c r="K17" s="84" t="s">
        <v>40</v>
      </c>
      <c r="L17" s="83">
        <v>5</v>
      </c>
      <c r="M17" s="84" t="s">
        <v>40</v>
      </c>
      <c r="N17" s="83">
        <v>5</v>
      </c>
      <c r="O17" s="84" t="s">
        <v>40</v>
      </c>
      <c r="P17" s="83">
        <v>5</v>
      </c>
      <c r="Q17" s="109"/>
      <c r="R17" s="110"/>
      <c r="S17" s="111"/>
      <c r="T17" s="111"/>
      <c r="U17" s="111"/>
      <c r="V17" s="111"/>
      <c r="W17" s="111"/>
      <c r="X17" s="111"/>
    </row>
    <row r="18" spans="1:24" ht="20.25" customHeight="1" x14ac:dyDescent="0.25">
      <c r="A18" s="80"/>
      <c r="B18" s="81"/>
      <c r="C18" s="84" t="s">
        <v>41</v>
      </c>
      <c r="D18" s="83">
        <v>5</v>
      </c>
      <c r="E18" s="84" t="s">
        <v>41</v>
      </c>
      <c r="F18" s="83">
        <v>5</v>
      </c>
      <c r="G18" s="84" t="s">
        <v>41</v>
      </c>
      <c r="H18" s="83">
        <v>5</v>
      </c>
      <c r="I18" s="84" t="s">
        <v>41</v>
      </c>
      <c r="J18" s="83">
        <v>5</v>
      </c>
      <c r="K18" s="84" t="s">
        <v>41</v>
      </c>
      <c r="L18" s="83">
        <v>5</v>
      </c>
      <c r="M18" s="84" t="s">
        <v>41</v>
      </c>
      <c r="N18" s="83">
        <v>5</v>
      </c>
      <c r="O18" s="84" t="s">
        <v>41</v>
      </c>
      <c r="P18" s="83">
        <v>5</v>
      </c>
      <c r="Q18" s="109"/>
      <c r="R18" s="110"/>
      <c r="S18" s="111"/>
      <c r="T18" s="111"/>
      <c r="U18" s="111"/>
      <c r="V18" s="111"/>
      <c r="W18" s="111"/>
      <c r="X18" s="111"/>
    </row>
    <row r="19" spans="1:24" ht="20.25" customHeight="1" x14ac:dyDescent="0.25">
      <c r="A19" s="80"/>
      <c r="B19" s="81"/>
      <c r="C19" s="84" t="s">
        <v>43</v>
      </c>
      <c r="D19" s="83">
        <v>5</v>
      </c>
      <c r="E19" s="84" t="s">
        <v>43</v>
      </c>
      <c r="F19" s="83">
        <v>5</v>
      </c>
      <c r="G19" s="84" t="s">
        <v>43</v>
      </c>
      <c r="H19" s="83">
        <v>5</v>
      </c>
      <c r="I19" s="84" t="s">
        <v>43</v>
      </c>
      <c r="J19" s="83">
        <v>5</v>
      </c>
      <c r="K19" s="84" t="s">
        <v>43</v>
      </c>
      <c r="L19" s="83">
        <v>5</v>
      </c>
      <c r="M19" s="84" t="s">
        <v>43</v>
      </c>
      <c r="N19" s="83">
        <v>5</v>
      </c>
      <c r="O19" s="84" t="s">
        <v>43</v>
      </c>
      <c r="P19" s="83">
        <v>5</v>
      </c>
      <c r="Q19" s="109"/>
      <c r="R19" s="110"/>
      <c r="S19" s="111"/>
      <c r="T19" s="111"/>
      <c r="U19" s="111"/>
      <c r="V19" s="111"/>
      <c r="W19" s="111"/>
      <c r="X19" s="111"/>
    </row>
    <row r="20" spans="1:24" ht="20.25" customHeight="1" x14ac:dyDescent="0.25">
      <c r="A20" s="80"/>
      <c r="B20" s="81"/>
      <c r="C20" s="84" t="s">
        <v>46</v>
      </c>
      <c r="D20" s="83">
        <v>5</v>
      </c>
      <c r="E20" s="84" t="s">
        <v>46</v>
      </c>
      <c r="F20" s="83">
        <v>5</v>
      </c>
      <c r="G20" s="84" t="s">
        <v>46</v>
      </c>
      <c r="H20" s="83">
        <v>5</v>
      </c>
      <c r="I20" s="84" t="s">
        <v>46</v>
      </c>
      <c r="J20" s="83">
        <v>5</v>
      </c>
      <c r="K20" s="84" t="s">
        <v>46</v>
      </c>
      <c r="L20" s="83">
        <v>5</v>
      </c>
      <c r="M20" s="84" t="s">
        <v>46</v>
      </c>
      <c r="N20" s="83">
        <v>5</v>
      </c>
      <c r="O20" s="84" t="s">
        <v>46</v>
      </c>
      <c r="P20" s="83">
        <v>5</v>
      </c>
      <c r="Q20" s="109"/>
      <c r="R20" s="110"/>
      <c r="S20" s="111"/>
      <c r="T20" s="111"/>
      <c r="U20" s="111"/>
      <c r="V20" s="111"/>
      <c r="W20" s="111"/>
      <c r="X20" s="111"/>
    </row>
    <row r="21" spans="1:24" ht="20.25" customHeight="1" x14ac:dyDescent="0.25">
      <c r="A21" s="80"/>
      <c r="B21" s="81"/>
      <c r="C21" s="84" t="s">
        <v>47</v>
      </c>
      <c r="D21" s="83">
        <v>5</v>
      </c>
      <c r="E21" s="84" t="s">
        <v>47</v>
      </c>
      <c r="F21" s="83">
        <v>5</v>
      </c>
      <c r="G21" s="84" t="s">
        <v>47</v>
      </c>
      <c r="H21" s="83">
        <v>5</v>
      </c>
      <c r="I21" s="84" t="s">
        <v>47</v>
      </c>
      <c r="J21" s="83">
        <v>5</v>
      </c>
      <c r="K21" s="84" t="s">
        <v>47</v>
      </c>
      <c r="L21" s="83">
        <v>5</v>
      </c>
      <c r="M21" s="84" t="s">
        <v>47</v>
      </c>
      <c r="N21" s="83">
        <v>5</v>
      </c>
      <c r="O21" s="84" t="s">
        <v>47</v>
      </c>
      <c r="P21" s="83">
        <v>5</v>
      </c>
      <c r="Q21" s="109"/>
      <c r="R21" s="110"/>
      <c r="S21" s="111"/>
      <c r="T21" s="111"/>
      <c r="U21" s="111"/>
      <c r="V21" s="111"/>
      <c r="W21" s="111"/>
      <c r="X21" s="111"/>
    </row>
    <row r="22" spans="1:24" ht="20.25" customHeight="1" x14ac:dyDescent="0.25">
      <c r="A22" s="80"/>
      <c r="B22" s="81"/>
      <c r="C22" s="84" t="s">
        <v>75</v>
      </c>
      <c r="D22" s="83">
        <v>5</v>
      </c>
      <c r="E22" s="84" t="s">
        <v>75</v>
      </c>
      <c r="F22" s="83">
        <v>5</v>
      </c>
      <c r="G22" s="84" t="s">
        <v>75</v>
      </c>
      <c r="H22" s="83">
        <v>5</v>
      </c>
      <c r="I22" s="84" t="s">
        <v>75</v>
      </c>
      <c r="J22" s="83">
        <v>5</v>
      </c>
      <c r="K22" s="84" t="s">
        <v>75</v>
      </c>
      <c r="L22" s="83">
        <v>5</v>
      </c>
      <c r="M22" s="84" t="s">
        <v>75</v>
      </c>
      <c r="N22" s="83">
        <v>5</v>
      </c>
      <c r="O22" s="84" t="s">
        <v>75</v>
      </c>
      <c r="P22" s="83">
        <v>5</v>
      </c>
      <c r="Q22" s="109"/>
      <c r="R22" s="110"/>
      <c r="S22" s="111"/>
      <c r="T22" s="111"/>
      <c r="U22" s="111"/>
      <c r="V22" s="111"/>
      <c r="W22" s="111"/>
      <c r="X22" s="111"/>
    </row>
    <row r="23" spans="1:24" ht="20.25" customHeight="1" x14ac:dyDescent="0.25">
      <c r="A23" s="80"/>
      <c r="B23" s="81"/>
      <c r="C23" s="84" t="s">
        <v>49</v>
      </c>
      <c r="D23" s="83">
        <v>5</v>
      </c>
      <c r="E23" s="84" t="s">
        <v>49</v>
      </c>
      <c r="F23" s="83">
        <v>5</v>
      </c>
      <c r="G23" s="84" t="s">
        <v>49</v>
      </c>
      <c r="H23" s="83">
        <v>5</v>
      </c>
      <c r="I23" s="84" t="s">
        <v>49</v>
      </c>
      <c r="J23" s="83">
        <v>5</v>
      </c>
      <c r="K23" s="84" t="s">
        <v>49</v>
      </c>
      <c r="L23" s="83">
        <v>5</v>
      </c>
      <c r="M23" s="84" t="s">
        <v>49</v>
      </c>
      <c r="N23" s="83">
        <v>5</v>
      </c>
      <c r="O23" s="84" t="s">
        <v>49</v>
      </c>
      <c r="P23" s="83">
        <v>5</v>
      </c>
      <c r="Q23" s="109"/>
      <c r="R23" s="110"/>
      <c r="S23" s="111"/>
      <c r="T23" s="111"/>
      <c r="U23" s="111"/>
      <c r="V23" s="111"/>
      <c r="W23" s="111"/>
      <c r="X23" s="111"/>
    </row>
    <row r="24" spans="1:24" ht="20.25" customHeight="1" x14ac:dyDescent="0.25">
      <c r="A24" s="80"/>
      <c r="B24" s="81"/>
      <c r="C24" s="84" t="s">
        <v>51</v>
      </c>
      <c r="D24" s="83">
        <v>9</v>
      </c>
      <c r="E24" s="84" t="s">
        <v>51</v>
      </c>
      <c r="F24" s="83">
        <v>9</v>
      </c>
      <c r="G24" s="84" t="s">
        <v>51</v>
      </c>
      <c r="H24" s="83">
        <v>9</v>
      </c>
      <c r="I24" s="84" t="s">
        <v>51</v>
      </c>
      <c r="J24" s="83">
        <v>9</v>
      </c>
      <c r="K24" s="84" t="s">
        <v>51</v>
      </c>
      <c r="L24" s="83">
        <v>9</v>
      </c>
      <c r="M24" s="84" t="s">
        <v>51</v>
      </c>
      <c r="N24" s="83">
        <v>9</v>
      </c>
      <c r="O24" s="84" t="s">
        <v>51</v>
      </c>
      <c r="P24" s="83">
        <v>9</v>
      </c>
      <c r="Q24" s="109"/>
      <c r="R24" s="110"/>
      <c r="S24" s="111"/>
      <c r="T24" s="111"/>
      <c r="U24" s="111"/>
      <c r="V24" s="111"/>
      <c r="W24" s="111"/>
      <c r="X24" s="111"/>
    </row>
    <row r="25" spans="1:24" ht="20.25" customHeight="1" x14ac:dyDescent="0.25">
      <c r="A25" s="80"/>
      <c r="B25" s="81"/>
      <c r="C25" s="84" t="s">
        <v>52</v>
      </c>
      <c r="D25" s="83">
        <v>9</v>
      </c>
      <c r="E25" s="84" t="s">
        <v>52</v>
      </c>
      <c r="F25" s="83">
        <v>9</v>
      </c>
      <c r="G25" s="84" t="s">
        <v>52</v>
      </c>
      <c r="H25" s="83">
        <v>9</v>
      </c>
      <c r="I25" s="84" t="s">
        <v>52</v>
      </c>
      <c r="J25" s="83">
        <v>9</v>
      </c>
      <c r="K25" s="84" t="s">
        <v>52</v>
      </c>
      <c r="L25" s="83">
        <v>9</v>
      </c>
      <c r="M25" s="84" t="s">
        <v>52</v>
      </c>
      <c r="N25" s="83">
        <v>9</v>
      </c>
      <c r="O25" s="84" t="s">
        <v>52</v>
      </c>
      <c r="P25" s="83">
        <v>9</v>
      </c>
      <c r="Q25" s="109"/>
      <c r="R25" s="110"/>
      <c r="S25" s="111"/>
      <c r="T25" s="111"/>
      <c r="U25" s="111"/>
      <c r="V25" s="111"/>
      <c r="W25" s="111"/>
      <c r="X25" s="111"/>
    </row>
    <row r="26" spans="1:24" ht="20.25" customHeight="1" x14ac:dyDescent="0.25">
      <c r="A26" s="80"/>
      <c r="B26" s="81"/>
      <c r="C26" s="84" t="s">
        <v>53</v>
      </c>
      <c r="D26" s="83">
        <v>5</v>
      </c>
      <c r="E26" s="84" t="s">
        <v>53</v>
      </c>
      <c r="F26" s="83">
        <v>5</v>
      </c>
      <c r="G26" s="84" t="s">
        <v>53</v>
      </c>
      <c r="H26" s="83">
        <v>5</v>
      </c>
      <c r="I26" s="84" t="s">
        <v>53</v>
      </c>
      <c r="J26" s="83">
        <v>5</v>
      </c>
      <c r="K26" s="84" t="s">
        <v>53</v>
      </c>
      <c r="L26" s="83">
        <v>5</v>
      </c>
      <c r="M26" s="84" t="s">
        <v>53</v>
      </c>
      <c r="N26" s="83">
        <v>5</v>
      </c>
      <c r="O26" s="84" t="s">
        <v>53</v>
      </c>
      <c r="P26" s="83">
        <v>5</v>
      </c>
      <c r="Q26" s="109"/>
      <c r="R26" s="110"/>
      <c r="S26" s="111"/>
      <c r="T26" s="111"/>
      <c r="U26" s="111"/>
      <c r="V26" s="111"/>
      <c r="W26" s="111"/>
      <c r="X26" s="111"/>
    </row>
    <row r="27" spans="1:24" ht="20.25" customHeight="1" x14ac:dyDescent="0.25">
      <c r="A27" s="80"/>
      <c r="B27" s="81"/>
      <c r="C27" s="84" t="s">
        <v>55</v>
      </c>
      <c r="D27" s="83">
        <v>5</v>
      </c>
      <c r="E27" s="84" t="s">
        <v>55</v>
      </c>
      <c r="F27" s="83">
        <v>5</v>
      </c>
      <c r="G27" s="84" t="s">
        <v>55</v>
      </c>
      <c r="H27" s="83">
        <v>5</v>
      </c>
      <c r="I27" s="84" t="s">
        <v>55</v>
      </c>
      <c r="J27" s="83">
        <v>5</v>
      </c>
      <c r="K27" s="84" t="s">
        <v>55</v>
      </c>
      <c r="L27" s="83">
        <v>5</v>
      </c>
      <c r="M27" s="84" t="s">
        <v>55</v>
      </c>
      <c r="N27" s="83">
        <v>5</v>
      </c>
      <c r="O27" s="84" t="s">
        <v>55</v>
      </c>
      <c r="P27" s="83">
        <v>5</v>
      </c>
      <c r="Q27" s="109"/>
      <c r="R27" s="110"/>
      <c r="S27" s="111"/>
      <c r="T27" s="111"/>
      <c r="U27" s="111"/>
      <c r="V27" s="111"/>
      <c r="W27" s="111"/>
      <c r="X27" s="111"/>
    </row>
    <row r="28" spans="1:24" ht="20.25" customHeight="1" x14ac:dyDescent="0.25">
      <c r="A28" s="80"/>
      <c r="B28" s="81"/>
      <c r="C28" s="84" t="s">
        <v>57</v>
      </c>
      <c r="D28" s="83">
        <v>9</v>
      </c>
      <c r="E28" s="84" t="s">
        <v>57</v>
      </c>
      <c r="F28" s="83">
        <v>9</v>
      </c>
      <c r="G28" s="84" t="s">
        <v>57</v>
      </c>
      <c r="H28" s="83">
        <v>9</v>
      </c>
      <c r="I28" s="84" t="s">
        <v>57</v>
      </c>
      <c r="J28" s="83">
        <v>9</v>
      </c>
      <c r="K28" s="84" t="s">
        <v>57</v>
      </c>
      <c r="L28" s="83">
        <v>9</v>
      </c>
      <c r="M28" s="84" t="s">
        <v>57</v>
      </c>
      <c r="N28" s="83">
        <v>9</v>
      </c>
      <c r="O28" s="84" t="s">
        <v>57</v>
      </c>
      <c r="P28" s="83">
        <v>9</v>
      </c>
      <c r="Q28" s="109"/>
      <c r="R28" s="110"/>
      <c r="S28" s="111"/>
      <c r="T28" s="111"/>
      <c r="U28" s="111"/>
      <c r="V28" s="111"/>
      <c r="W28" s="111"/>
      <c r="X28" s="111"/>
    </row>
    <row r="29" spans="1:24" ht="20.25" customHeight="1" x14ac:dyDescent="0.25">
      <c r="A29" s="80"/>
      <c r="B29" s="81"/>
      <c r="C29" s="84" t="s">
        <v>76</v>
      </c>
      <c r="D29" s="83">
        <v>5</v>
      </c>
      <c r="E29" s="84" t="s">
        <v>76</v>
      </c>
      <c r="F29" s="83">
        <v>5</v>
      </c>
      <c r="G29" s="84" t="s">
        <v>76</v>
      </c>
      <c r="H29" s="83">
        <v>5</v>
      </c>
      <c r="I29" s="84" t="s">
        <v>76</v>
      </c>
      <c r="J29" s="83">
        <v>5</v>
      </c>
      <c r="K29" s="84" t="s">
        <v>76</v>
      </c>
      <c r="L29" s="83">
        <v>5</v>
      </c>
      <c r="M29" s="84" t="s">
        <v>76</v>
      </c>
      <c r="N29" s="83">
        <v>5</v>
      </c>
      <c r="O29" s="84" t="s">
        <v>76</v>
      </c>
      <c r="P29" s="83">
        <v>5</v>
      </c>
      <c r="Q29" s="109"/>
      <c r="R29" s="110"/>
      <c r="S29" s="111"/>
      <c r="T29" s="111"/>
      <c r="U29" s="111"/>
      <c r="V29" s="111"/>
      <c r="W29" s="111"/>
      <c r="X29" s="111"/>
    </row>
    <row r="30" spans="1:24" ht="20.25" customHeight="1" x14ac:dyDescent="0.25">
      <c r="A30" s="80"/>
      <c r="B30" s="81"/>
      <c r="C30" s="84" t="s">
        <v>45</v>
      </c>
      <c r="D30" s="83">
        <v>5</v>
      </c>
      <c r="E30" s="84" t="s">
        <v>45</v>
      </c>
      <c r="F30" s="83">
        <v>5</v>
      </c>
      <c r="G30" s="84" t="s">
        <v>45</v>
      </c>
      <c r="H30" s="83">
        <v>5</v>
      </c>
      <c r="I30" s="84" t="s">
        <v>45</v>
      </c>
      <c r="J30" s="83">
        <v>5</v>
      </c>
      <c r="K30" s="84" t="s">
        <v>45</v>
      </c>
      <c r="L30" s="83">
        <v>5</v>
      </c>
      <c r="M30" s="84" t="s">
        <v>45</v>
      </c>
      <c r="N30" s="83">
        <v>5</v>
      </c>
      <c r="O30" s="84" t="s">
        <v>45</v>
      </c>
      <c r="P30" s="83">
        <v>5</v>
      </c>
      <c r="Q30" s="109"/>
      <c r="R30" s="110"/>
      <c r="S30" s="111"/>
      <c r="T30" s="111"/>
      <c r="U30" s="111"/>
      <c r="V30" s="111"/>
      <c r="W30" s="111"/>
      <c r="X30" s="111"/>
    </row>
    <row r="31" spans="1:24" ht="20.25" customHeight="1" x14ac:dyDescent="0.25">
      <c r="A31" s="80"/>
      <c r="B31" s="81"/>
      <c r="C31" s="84" t="s">
        <v>122</v>
      </c>
      <c r="D31" s="83">
        <v>5</v>
      </c>
      <c r="E31" s="84" t="s">
        <v>122</v>
      </c>
      <c r="F31" s="83">
        <v>5</v>
      </c>
      <c r="G31" s="84" t="s">
        <v>122</v>
      </c>
      <c r="H31" s="83">
        <v>5</v>
      </c>
      <c r="I31" s="84" t="s">
        <v>122</v>
      </c>
      <c r="J31" s="83">
        <v>5</v>
      </c>
      <c r="K31" s="84" t="s">
        <v>122</v>
      </c>
      <c r="L31" s="83">
        <v>5</v>
      </c>
      <c r="M31" s="84" t="s">
        <v>122</v>
      </c>
      <c r="N31" s="83">
        <v>5</v>
      </c>
      <c r="O31" s="84" t="s">
        <v>122</v>
      </c>
      <c r="P31" s="83">
        <v>5</v>
      </c>
      <c r="Q31" s="109"/>
      <c r="R31" s="110"/>
      <c r="S31" s="111"/>
      <c r="T31" s="111"/>
      <c r="U31" s="111"/>
      <c r="V31" s="111"/>
      <c r="W31" s="111"/>
      <c r="X31" s="111"/>
    </row>
    <row r="32" spans="1:24" ht="20.25" customHeight="1" x14ac:dyDescent="0.25">
      <c r="A32" s="80"/>
      <c r="B32" s="81"/>
      <c r="C32" s="84" t="s">
        <v>123</v>
      </c>
      <c r="D32" s="83">
        <v>5</v>
      </c>
      <c r="E32" s="84" t="s">
        <v>123</v>
      </c>
      <c r="F32" s="83">
        <v>5</v>
      </c>
      <c r="G32" s="84" t="s">
        <v>123</v>
      </c>
      <c r="H32" s="83">
        <v>5</v>
      </c>
      <c r="I32" s="84" t="s">
        <v>123</v>
      </c>
      <c r="J32" s="83">
        <v>5</v>
      </c>
      <c r="K32" s="84" t="s">
        <v>123</v>
      </c>
      <c r="L32" s="83">
        <v>5</v>
      </c>
      <c r="M32" s="84" t="s">
        <v>123</v>
      </c>
      <c r="N32" s="83">
        <v>5</v>
      </c>
      <c r="O32" s="84" t="s">
        <v>123</v>
      </c>
      <c r="P32" s="83">
        <v>5</v>
      </c>
      <c r="Q32" s="109"/>
      <c r="R32" s="110"/>
      <c r="S32" s="111"/>
      <c r="T32" s="111"/>
      <c r="U32" s="111"/>
      <c r="V32" s="111"/>
      <c r="W32" s="111"/>
      <c r="X32" s="111"/>
    </row>
    <row r="33" spans="1:24" ht="20.25" customHeight="1" x14ac:dyDescent="0.25">
      <c r="A33" s="80"/>
      <c r="B33" s="81"/>
      <c r="C33" s="84" t="s">
        <v>77</v>
      </c>
      <c r="D33" s="83">
        <v>5</v>
      </c>
      <c r="E33" s="84" t="s">
        <v>77</v>
      </c>
      <c r="F33" s="83">
        <v>5</v>
      </c>
      <c r="G33" s="84" t="s">
        <v>77</v>
      </c>
      <c r="H33" s="83">
        <v>5</v>
      </c>
      <c r="I33" s="84" t="s">
        <v>77</v>
      </c>
      <c r="J33" s="83">
        <v>5</v>
      </c>
      <c r="K33" s="84" t="s">
        <v>77</v>
      </c>
      <c r="L33" s="83">
        <v>5</v>
      </c>
      <c r="M33" s="84" t="s">
        <v>77</v>
      </c>
      <c r="N33" s="83">
        <v>5</v>
      </c>
      <c r="O33" s="84" t="s">
        <v>77</v>
      </c>
      <c r="P33" s="83">
        <v>5</v>
      </c>
      <c r="Q33" s="109"/>
      <c r="R33" s="110"/>
      <c r="S33" s="111"/>
      <c r="T33" s="111"/>
      <c r="U33" s="111"/>
      <c r="V33" s="111"/>
      <c r="W33" s="111"/>
      <c r="X33" s="111"/>
    </row>
    <row r="34" spans="1:24" ht="20.25" customHeight="1" x14ac:dyDescent="0.25">
      <c r="A34" s="80"/>
      <c r="B34" s="81"/>
      <c r="C34" s="84" t="s">
        <v>124</v>
      </c>
      <c r="D34" s="83">
        <v>5</v>
      </c>
      <c r="E34" s="84" t="s">
        <v>124</v>
      </c>
      <c r="F34" s="83">
        <v>5</v>
      </c>
      <c r="G34" s="84" t="s">
        <v>124</v>
      </c>
      <c r="H34" s="83">
        <v>5</v>
      </c>
      <c r="I34" s="84" t="s">
        <v>124</v>
      </c>
      <c r="J34" s="83">
        <v>5</v>
      </c>
      <c r="K34" s="84" t="s">
        <v>124</v>
      </c>
      <c r="L34" s="83">
        <v>5</v>
      </c>
      <c r="M34" s="84" t="s">
        <v>124</v>
      </c>
      <c r="N34" s="83">
        <v>5</v>
      </c>
      <c r="O34" s="84" t="s">
        <v>124</v>
      </c>
      <c r="P34" s="83">
        <v>5</v>
      </c>
      <c r="Q34" s="109"/>
      <c r="R34" s="110"/>
      <c r="S34" s="111"/>
      <c r="T34" s="111"/>
      <c r="U34" s="111"/>
      <c r="V34" s="111"/>
      <c r="W34" s="111"/>
      <c r="X34" s="111"/>
    </row>
    <row r="35" spans="1:24" ht="20.25" customHeight="1" x14ac:dyDescent="0.25">
      <c r="A35" s="80"/>
      <c r="B35" s="81"/>
      <c r="C35" s="84" t="s">
        <v>90</v>
      </c>
      <c r="D35" s="83">
        <v>5</v>
      </c>
      <c r="E35" s="84" t="s">
        <v>90</v>
      </c>
      <c r="F35" s="83">
        <v>5</v>
      </c>
      <c r="G35" s="84" t="s">
        <v>90</v>
      </c>
      <c r="H35" s="83">
        <v>5</v>
      </c>
      <c r="I35" s="84" t="s">
        <v>90</v>
      </c>
      <c r="J35" s="83">
        <v>5</v>
      </c>
      <c r="K35" s="84" t="s">
        <v>90</v>
      </c>
      <c r="L35" s="83">
        <v>5</v>
      </c>
      <c r="M35" s="84" t="s">
        <v>90</v>
      </c>
      <c r="N35" s="83">
        <v>5</v>
      </c>
      <c r="O35" s="84" t="s">
        <v>90</v>
      </c>
      <c r="P35" s="83">
        <v>5</v>
      </c>
      <c r="Q35" s="109"/>
      <c r="R35" s="110"/>
      <c r="S35" s="111"/>
      <c r="T35" s="111"/>
      <c r="U35" s="111"/>
      <c r="V35" s="111"/>
      <c r="W35" s="111"/>
      <c r="X35" s="111"/>
    </row>
    <row r="36" spans="1:24" ht="20.25" customHeight="1" x14ac:dyDescent="0.25">
      <c r="A36" s="80"/>
      <c r="B36" s="81"/>
      <c r="C36" s="84" t="s">
        <v>125</v>
      </c>
      <c r="D36" s="83">
        <v>9</v>
      </c>
      <c r="E36" s="84" t="s">
        <v>125</v>
      </c>
      <c r="F36" s="83">
        <v>9</v>
      </c>
      <c r="G36" s="84" t="s">
        <v>125</v>
      </c>
      <c r="H36" s="83">
        <v>9</v>
      </c>
      <c r="I36" s="84" t="s">
        <v>125</v>
      </c>
      <c r="J36" s="83">
        <v>9</v>
      </c>
      <c r="K36" s="84" t="s">
        <v>125</v>
      </c>
      <c r="L36" s="83">
        <v>9</v>
      </c>
      <c r="M36" s="84" t="s">
        <v>125</v>
      </c>
      <c r="N36" s="83">
        <v>9</v>
      </c>
      <c r="O36" s="84" t="s">
        <v>125</v>
      </c>
      <c r="P36" s="83">
        <v>9</v>
      </c>
      <c r="Q36" s="109"/>
      <c r="R36" s="110"/>
      <c r="S36" s="111"/>
      <c r="T36" s="111"/>
      <c r="U36" s="111"/>
      <c r="V36" s="111"/>
      <c r="W36" s="111"/>
      <c r="X36" s="111"/>
    </row>
    <row r="37" spans="1:24" ht="20.25" customHeight="1" x14ac:dyDescent="0.25">
      <c r="A37" s="80"/>
      <c r="B37" s="81"/>
      <c r="C37" s="84" t="s">
        <v>74</v>
      </c>
      <c r="D37" s="83">
        <v>2</v>
      </c>
      <c r="E37" s="84" t="s">
        <v>74</v>
      </c>
      <c r="F37" s="83">
        <v>2</v>
      </c>
      <c r="G37" s="84" t="s">
        <v>74</v>
      </c>
      <c r="H37" s="83">
        <v>2</v>
      </c>
      <c r="I37" s="84" t="s">
        <v>74</v>
      </c>
      <c r="J37" s="83">
        <v>2</v>
      </c>
      <c r="K37" s="84" t="s">
        <v>74</v>
      </c>
      <c r="L37" s="83">
        <v>2</v>
      </c>
      <c r="M37" s="84" t="s">
        <v>74</v>
      </c>
      <c r="N37" s="83">
        <v>2</v>
      </c>
      <c r="O37" s="84" t="s">
        <v>74</v>
      </c>
      <c r="P37" s="83">
        <v>2</v>
      </c>
      <c r="Q37" s="109"/>
      <c r="R37" s="110"/>
      <c r="S37" s="111"/>
      <c r="T37" s="111"/>
      <c r="U37" s="111"/>
      <c r="V37" s="111"/>
      <c r="W37" s="111"/>
      <c r="X37" s="111"/>
    </row>
    <row r="38" spans="1:24" ht="30" x14ac:dyDescent="0.25">
      <c r="A38" s="85" t="s">
        <v>78</v>
      </c>
      <c r="B38" s="86" t="s">
        <v>79</v>
      </c>
      <c r="C38" s="87"/>
      <c r="D38" s="88">
        <f>D39+D40</f>
        <v>7</v>
      </c>
      <c r="E38"/>
      <c r="F38"/>
      <c r="G38"/>
      <c r="H38"/>
      <c r="I38"/>
      <c r="J38"/>
      <c r="K38"/>
      <c r="L38"/>
      <c r="M38"/>
      <c r="N38"/>
      <c r="O38"/>
      <c r="P38" s="88">
        <f>P39+P40+P41+P42+P43+P44+P45</f>
        <v>21</v>
      </c>
      <c r="Q38" s="88">
        <f>Q39+Q40</f>
        <v>0</v>
      </c>
      <c r="R38" s="88">
        <f t="shared" ref="R38:W38" si="5">R39+R40+R41+R42+R43+R44+R45</f>
        <v>0</v>
      </c>
      <c r="S38" s="112">
        <f t="shared" si="5"/>
        <v>0</v>
      </c>
      <c r="T38" s="112">
        <f t="shared" si="5"/>
        <v>0</v>
      </c>
      <c r="U38" s="112">
        <f t="shared" si="5"/>
        <v>0</v>
      </c>
      <c r="V38" s="112">
        <f t="shared" si="5"/>
        <v>0</v>
      </c>
      <c r="W38" s="112">
        <f t="shared" si="5"/>
        <v>0</v>
      </c>
      <c r="X38" s="112">
        <f t="shared" ref="X38" si="6">X39+X40+X41+X42+X43+X44+X45</f>
        <v>0</v>
      </c>
    </row>
    <row r="39" spans="1:24" ht="23.25" customHeight="1" x14ac:dyDescent="0.25">
      <c r="A39" s="80"/>
      <c r="B39" s="81" t="s">
        <v>20</v>
      </c>
      <c r="C39" s="84" t="s">
        <v>58</v>
      </c>
      <c r="D39" s="83">
        <v>6</v>
      </c>
      <c r="E39" s="84" t="s">
        <v>58</v>
      </c>
      <c r="F39" s="83">
        <v>6</v>
      </c>
      <c r="G39" s="84" t="s">
        <v>58</v>
      </c>
      <c r="H39" s="83">
        <v>6</v>
      </c>
      <c r="I39" s="84" t="s">
        <v>58</v>
      </c>
      <c r="J39" s="83">
        <v>6</v>
      </c>
      <c r="K39" s="84" t="s">
        <v>58</v>
      </c>
      <c r="L39" s="83">
        <v>6</v>
      </c>
      <c r="M39" s="84" t="s">
        <v>58</v>
      </c>
      <c r="N39" s="83">
        <v>6</v>
      </c>
      <c r="O39" s="84" t="s">
        <v>58</v>
      </c>
      <c r="P39" s="83">
        <v>6</v>
      </c>
      <c r="Q39" s="111"/>
      <c r="R39" s="110"/>
      <c r="S39" s="111"/>
      <c r="T39" s="111"/>
      <c r="U39" s="111"/>
      <c r="V39" s="111"/>
      <c r="W39" s="111"/>
      <c r="X39" s="111"/>
    </row>
    <row r="40" spans="1:24" ht="18.75" customHeight="1" x14ac:dyDescent="0.25">
      <c r="A40" s="80"/>
      <c r="B40" s="81"/>
      <c r="C40" s="84" t="s">
        <v>116</v>
      </c>
      <c r="D40" s="83">
        <v>1</v>
      </c>
      <c r="E40" s="84" t="s">
        <v>116</v>
      </c>
      <c r="F40" s="83">
        <v>1</v>
      </c>
      <c r="G40" s="84" t="s">
        <v>116</v>
      </c>
      <c r="H40" s="83">
        <v>1</v>
      </c>
      <c r="I40" s="84" t="s">
        <v>116</v>
      </c>
      <c r="J40" s="83">
        <v>1</v>
      </c>
      <c r="K40" s="84" t="s">
        <v>116</v>
      </c>
      <c r="L40" s="83">
        <v>1</v>
      </c>
      <c r="M40" s="84" t="s">
        <v>116</v>
      </c>
      <c r="N40" s="83">
        <v>1</v>
      </c>
      <c r="O40" s="84" t="s">
        <v>116</v>
      </c>
      <c r="P40" s="83">
        <v>1</v>
      </c>
      <c r="Q40" s="111"/>
      <c r="R40" s="110"/>
      <c r="S40" s="111"/>
      <c r="T40" s="111"/>
      <c r="U40" s="111"/>
      <c r="V40" s="111"/>
      <c r="W40" s="111"/>
      <c r="X40" s="111"/>
    </row>
    <row r="41" spans="1:24" ht="15" customHeight="1" x14ac:dyDescent="0.25">
      <c r="A41" s="80"/>
      <c r="B41" s="81"/>
      <c r="C41" s="84" t="s">
        <v>117</v>
      </c>
      <c r="D41" s="83">
        <v>3</v>
      </c>
      <c r="E41" s="84" t="s">
        <v>117</v>
      </c>
      <c r="F41" s="83">
        <v>3</v>
      </c>
      <c r="G41" s="84" t="s">
        <v>117</v>
      </c>
      <c r="H41" s="83">
        <v>3</v>
      </c>
      <c r="I41" s="84" t="s">
        <v>117</v>
      </c>
      <c r="J41" s="83">
        <v>3</v>
      </c>
      <c r="K41" s="84" t="s">
        <v>117</v>
      </c>
      <c r="L41" s="83">
        <v>3</v>
      </c>
      <c r="M41" s="84" t="s">
        <v>117</v>
      </c>
      <c r="N41" s="83">
        <v>3</v>
      </c>
      <c r="O41" s="84" t="s">
        <v>117</v>
      </c>
      <c r="P41" s="83">
        <v>3</v>
      </c>
      <c r="Q41" s="111"/>
      <c r="R41" s="110"/>
      <c r="S41" s="111"/>
      <c r="T41" s="111"/>
      <c r="U41" s="111"/>
      <c r="V41" s="111"/>
      <c r="W41" s="111"/>
      <c r="X41" s="111"/>
    </row>
    <row r="42" spans="1:24" ht="15" customHeight="1" x14ac:dyDescent="0.25">
      <c r="A42" s="80"/>
      <c r="B42" s="81"/>
      <c r="C42" s="84" t="s">
        <v>118</v>
      </c>
      <c r="D42" s="83">
        <v>1</v>
      </c>
      <c r="E42" s="84" t="s">
        <v>118</v>
      </c>
      <c r="F42" s="83">
        <v>1</v>
      </c>
      <c r="G42" s="84" t="s">
        <v>118</v>
      </c>
      <c r="H42" s="83">
        <v>1</v>
      </c>
      <c r="I42" s="84" t="s">
        <v>118</v>
      </c>
      <c r="J42" s="83">
        <v>1</v>
      </c>
      <c r="K42" s="84" t="s">
        <v>118</v>
      </c>
      <c r="L42" s="83">
        <v>1</v>
      </c>
      <c r="M42" s="84" t="s">
        <v>118</v>
      </c>
      <c r="N42" s="83">
        <v>1</v>
      </c>
      <c r="O42" s="84" t="s">
        <v>118</v>
      </c>
      <c r="P42" s="83">
        <v>1</v>
      </c>
      <c r="Q42" s="111"/>
      <c r="R42" s="110"/>
      <c r="S42" s="111"/>
      <c r="T42" s="111"/>
      <c r="U42" s="111"/>
      <c r="V42" s="111"/>
      <c r="W42" s="111"/>
      <c r="X42" s="111"/>
    </row>
    <row r="43" spans="1:24" ht="15" customHeight="1" x14ac:dyDescent="0.25">
      <c r="A43" s="80"/>
      <c r="B43" s="81"/>
      <c r="C43" s="84" t="s">
        <v>81</v>
      </c>
      <c r="D43" s="83">
        <v>7</v>
      </c>
      <c r="E43" s="84" t="s">
        <v>81</v>
      </c>
      <c r="F43" s="83">
        <v>7</v>
      </c>
      <c r="G43" s="84" t="s">
        <v>81</v>
      </c>
      <c r="H43" s="83">
        <v>7</v>
      </c>
      <c r="I43" s="84" t="s">
        <v>81</v>
      </c>
      <c r="J43" s="83">
        <v>7</v>
      </c>
      <c r="K43" s="84" t="s">
        <v>81</v>
      </c>
      <c r="L43" s="83">
        <v>7</v>
      </c>
      <c r="M43" s="84" t="s">
        <v>81</v>
      </c>
      <c r="N43" s="83">
        <v>7</v>
      </c>
      <c r="O43" s="84" t="s">
        <v>81</v>
      </c>
      <c r="P43" s="83">
        <v>7</v>
      </c>
      <c r="Q43" s="111"/>
      <c r="R43" s="110"/>
      <c r="S43" s="111"/>
      <c r="T43" s="111"/>
      <c r="U43" s="111"/>
      <c r="V43" s="111"/>
      <c r="W43" s="111"/>
      <c r="X43" s="111"/>
    </row>
    <row r="44" spans="1:24" ht="15" customHeight="1" x14ac:dyDescent="0.25">
      <c r="A44" s="80"/>
      <c r="B44" s="81"/>
      <c r="C44" s="84" t="s">
        <v>82</v>
      </c>
      <c r="D44" s="83">
        <v>2</v>
      </c>
      <c r="E44" s="84" t="s">
        <v>82</v>
      </c>
      <c r="F44" s="83">
        <v>2</v>
      </c>
      <c r="G44" s="84" t="s">
        <v>82</v>
      </c>
      <c r="H44" s="83">
        <v>2</v>
      </c>
      <c r="I44" s="84" t="s">
        <v>82</v>
      </c>
      <c r="J44" s="83">
        <v>2</v>
      </c>
      <c r="K44" s="84" t="s">
        <v>82</v>
      </c>
      <c r="L44" s="83">
        <v>2</v>
      </c>
      <c r="M44" s="84" t="s">
        <v>82</v>
      </c>
      <c r="N44" s="83">
        <v>2</v>
      </c>
      <c r="O44" s="84" t="s">
        <v>82</v>
      </c>
      <c r="P44" s="83">
        <v>2</v>
      </c>
      <c r="Q44" s="111"/>
      <c r="R44" s="110"/>
      <c r="S44" s="111"/>
      <c r="T44" s="111"/>
      <c r="U44" s="111"/>
      <c r="V44" s="111"/>
      <c r="W44" s="111"/>
      <c r="X44" s="111"/>
    </row>
    <row r="45" spans="1:24" ht="15" customHeight="1" x14ac:dyDescent="0.25">
      <c r="A45" s="80"/>
      <c r="B45" s="81"/>
      <c r="C45" s="84" t="s">
        <v>83</v>
      </c>
      <c r="D45" s="83">
        <v>1</v>
      </c>
      <c r="E45" s="84" t="s">
        <v>83</v>
      </c>
      <c r="F45" s="83">
        <v>1</v>
      </c>
      <c r="G45" s="84" t="s">
        <v>83</v>
      </c>
      <c r="H45" s="83">
        <v>1</v>
      </c>
      <c r="I45" s="84" t="s">
        <v>83</v>
      </c>
      <c r="J45" s="83">
        <v>1</v>
      </c>
      <c r="K45" s="84" t="s">
        <v>83</v>
      </c>
      <c r="L45" s="83">
        <v>1</v>
      </c>
      <c r="M45" s="84" t="s">
        <v>83</v>
      </c>
      <c r="N45" s="83">
        <v>1</v>
      </c>
      <c r="O45" s="84" t="s">
        <v>83</v>
      </c>
      <c r="P45" s="83">
        <v>1</v>
      </c>
      <c r="Q45" s="111"/>
      <c r="R45" s="110"/>
      <c r="S45" s="111"/>
      <c r="T45" s="111"/>
      <c r="U45" s="111"/>
      <c r="V45" s="111"/>
      <c r="W45" s="111"/>
      <c r="X45" s="111"/>
    </row>
    <row r="46" spans="1:24" ht="61.5" customHeight="1" x14ac:dyDescent="0.25">
      <c r="A46" s="80" t="s">
        <v>84</v>
      </c>
      <c r="B46" s="89" t="s">
        <v>126</v>
      </c>
      <c r="C46" s="87"/>
      <c r="D46" s="88"/>
      <c r="E46" s="90"/>
      <c r="F46" s="90"/>
      <c r="G46" s="90"/>
      <c r="H46" s="90"/>
      <c r="I46" s="90"/>
      <c r="J46" s="90"/>
      <c r="K46" s="90"/>
      <c r="L46" s="90"/>
      <c r="M46" s="90"/>
      <c r="N46" s="90"/>
      <c r="O46" s="90"/>
      <c r="P46" s="88">
        <f>P47+P48+P49</f>
        <v>4</v>
      </c>
      <c r="Q46" s="88">
        <f t="shared" ref="Q46" si="7">Q47+Q48+Q49</f>
        <v>0</v>
      </c>
      <c r="R46" s="88">
        <f t="shared" ref="R46:W46" si="8">R47+R48+R49</f>
        <v>0</v>
      </c>
      <c r="S46" s="112">
        <f t="shared" si="8"/>
        <v>0</v>
      </c>
      <c r="T46" s="112">
        <f t="shared" si="8"/>
        <v>0</v>
      </c>
      <c r="U46" s="112">
        <f t="shared" si="8"/>
        <v>0</v>
      </c>
      <c r="V46" s="112">
        <f t="shared" si="8"/>
        <v>0</v>
      </c>
      <c r="W46" s="112">
        <f t="shared" si="8"/>
        <v>0</v>
      </c>
      <c r="X46" s="112">
        <f t="shared" ref="X46" si="9">X47+X48+X49</f>
        <v>0</v>
      </c>
    </row>
    <row r="47" spans="1:24" ht="15" customHeight="1" x14ac:dyDescent="0.25">
      <c r="A47" s="80"/>
      <c r="B47" s="81" t="s">
        <v>20</v>
      </c>
      <c r="C47" s="84" t="s">
        <v>90</v>
      </c>
      <c r="D47" s="83">
        <v>2</v>
      </c>
      <c r="E47" s="84" t="s">
        <v>90</v>
      </c>
      <c r="F47" s="83">
        <v>2</v>
      </c>
      <c r="G47" s="84" t="s">
        <v>90</v>
      </c>
      <c r="H47" s="83">
        <v>2</v>
      </c>
      <c r="I47" s="84" t="s">
        <v>90</v>
      </c>
      <c r="J47" s="83">
        <v>2</v>
      </c>
      <c r="K47" s="84" t="s">
        <v>90</v>
      </c>
      <c r="L47" s="83">
        <v>2</v>
      </c>
      <c r="M47" s="84" t="s">
        <v>90</v>
      </c>
      <c r="N47" s="83">
        <v>2</v>
      </c>
      <c r="O47" s="84" t="s">
        <v>90</v>
      </c>
      <c r="P47" s="83">
        <v>2</v>
      </c>
      <c r="Q47" s="111"/>
      <c r="R47" s="110"/>
      <c r="S47" s="111"/>
      <c r="T47" s="111"/>
      <c r="U47" s="111"/>
      <c r="V47" s="111"/>
      <c r="W47" s="111"/>
      <c r="X47" s="111"/>
    </row>
    <row r="48" spans="1:24" ht="15" customHeight="1" x14ac:dyDescent="0.25">
      <c r="A48" s="80"/>
      <c r="B48" s="81"/>
      <c r="C48" s="84" t="s">
        <v>119</v>
      </c>
      <c r="D48" s="83">
        <v>1</v>
      </c>
      <c r="E48" s="84" t="s">
        <v>119</v>
      </c>
      <c r="F48" s="83">
        <v>1</v>
      </c>
      <c r="G48" s="84" t="s">
        <v>119</v>
      </c>
      <c r="H48" s="83">
        <v>1</v>
      </c>
      <c r="I48" s="84" t="s">
        <v>119</v>
      </c>
      <c r="J48" s="83">
        <v>1</v>
      </c>
      <c r="K48" s="84" t="s">
        <v>119</v>
      </c>
      <c r="L48" s="83">
        <v>1</v>
      </c>
      <c r="M48" s="84" t="s">
        <v>119</v>
      </c>
      <c r="N48" s="83">
        <v>1</v>
      </c>
      <c r="O48" s="84" t="s">
        <v>119</v>
      </c>
      <c r="P48" s="83">
        <v>1</v>
      </c>
      <c r="Q48" s="111"/>
      <c r="R48" s="110"/>
      <c r="S48" s="111"/>
      <c r="T48" s="111"/>
      <c r="U48" s="111"/>
      <c r="V48" s="111"/>
      <c r="W48" s="111"/>
      <c r="X48" s="111"/>
    </row>
    <row r="49" spans="1:24" ht="15" customHeight="1" x14ac:dyDescent="0.25">
      <c r="A49" s="80"/>
      <c r="B49" s="81"/>
      <c r="C49" s="84" t="s">
        <v>120</v>
      </c>
      <c r="D49" s="83">
        <v>1</v>
      </c>
      <c r="E49" s="84" t="s">
        <v>120</v>
      </c>
      <c r="F49" s="83">
        <v>1</v>
      </c>
      <c r="G49" s="84" t="s">
        <v>120</v>
      </c>
      <c r="H49" s="83">
        <v>1</v>
      </c>
      <c r="I49" s="84" t="s">
        <v>120</v>
      </c>
      <c r="J49" s="83">
        <v>1</v>
      </c>
      <c r="K49" s="84" t="s">
        <v>120</v>
      </c>
      <c r="L49" s="83">
        <v>1</v>
      </c>
      <c r="M49" s="84" t="s">
        <v>120</v>
      </c>
      <c r="N49" s="83">
        <v>1</v>
      </c>
      <c r="O49" s="84" t="s">
        <v>120</v>
      </c>
      <c r="P49" s="83">
        <v>1</v>
      </c>
      <c r="Q49" s="111"/>
      <c r="R49" s="110"/>
      <c r="S49" s="111"/>
      <c r="T49" s="111"/>
      <c r="U49" s="111"/>
      <c r="V49" s="111"/>
      <c r="W49" s="111"/>
      <c r="X49" s="111"/>
    </row>
    <row r="50" spans="1:24" s="56" customFormat="1" ht="31.5" customHeight="1" x14ac:dyDescent="0.25">
      <c r="A50" s="91">
        <v>3</v>
      </c>
      <c r="B50" s="92" t="s">
        <v>59</v>
      </c>
      <c r="C50" s="91" t="s">
        <v>19</v>
      </c>
      <c r="D50" s="91"/>
      <c r="E50" s="91" t="e">
        <f>#REF!+#REF!+#REF!</f>
        <v>#REF!</v>
      </c>
      <c r="F50" s="91" t="e">
        <f>#REF!</f>
        <v>#REF!</v>
      </c>
      <c r="G50" s="91" t="e">
        <f>#REF!</f>
        <v>#REF!</v>
      </c>
      <c r="H50" s="91" t="e">
        <f>#REF!+#REF!+#REF!</f>
        <v>#REF!</v>
      </c>
      <c r="I50" s="91" t="e">
        <f>#REF!+#REF!+#REF!</f>
        <v>#REF!</v>
      </c>
      <c r="J50" s="91" t="e">
        <f>#REF!+#REF!+#REF!</f>
        <v>#REF!</v>
      </c>
      <c r="K50" s="91" t="e">
        <f>#REF!+#REF!+#REF!</f>
        <v>#REF!</v>
      </c>
      <c r="L50" s="91" t="e">
        <f>#REF!+#REF!+#REF!+#REF!</f>
        <v>#REF!</v>
      </c>
      <c r="M50" s="91" t="e">
        <f>#REF!+#REF!+#REF!+#REF!</f>
        <v>#REF!</v>
      </c>
      <c r="N50" s="91" t="e">
        <f>#REF!+#REF!+#REF!+#REF!</f>
        <v>#REF!</v>
      </c>
      <c r="O50" s="91" t="e">
        <f>#REF!+#REF!+#REF!+#REF!</f>
        <v>#REF!</v>
      </c>
      <c r="P50" s="102">
        <f>P51</f>
        <v>21</v>
      </c>
      <c r="Q50" s="91" t="e">
        <f>#REF!+#REF!+#REF!+#REF!</f>
        <v>#REF!</v>
      </c>
      <c r="R50" s="88">
        <f t="shared" ref="R50:W50" si="10">R51+R52+R53+R54+R55+R56</f>
        <v>0</v>
      </c>
      <c r="S50" s="108">
        <f t="shared" si="10"/>
        <v>0</v>
      </c>
      <c r="T50" s="108">
        <f t="shared" si="10"/>
        <v>0</v>
      </c>
      <c r="U50" s="108">
        <f t="shared" si="10"/>
        <v>0</v>
      </c>
      <c r="V50" s="108">
        <f t="shared" si="10"/>
        <v>0</v>
      </c>
      <c r="W50" s="108">
        <f t="shared" si="10"/>
        <v>0</v>
      </c>
      <c r="X50" s="108">
        <f t="shared" ref="X50" si="11">X51+X52+X53+X54+X55+X56</f>
        <v>0</v>
      </c>
    </row>
    <row r="51" spans="1:24" s="56" customFormat="1" ht="39.6" customHeight="1" x14ac:dyDescent="0.25">
      <c r="A51" s="93"/>
      <c r="B51" s="94" t="s">
        <v>127</v>
      </c>
      <c r="C51" s="81"/>
      <c r="D51" s="91"/>
      <c r="E51" s="91"/>
      <c r="F51" s="91"/>
      <c r="G51" s="91"/>
      <c r="H51" s="91"/>
      <c r="I51" s="91"/>
      <c r="J51" s="91"/>
      <c r="K51" s="91"/>
      <c r="L51" s="91"/>
      <c r="M51" s="91"/>
      <c r="N51" s="91"/>
      <c r="O51" s="91"/>
      <c r="P51" s="103">
        <f>P52+P53+P54+P55+P56</f>
        <v>21</v>
      </c>
      <c r="Q51" s="91"/>
      <c r="R51" s="110"/>
      <c r="S51" s="113"/>
      <c r="T51" s="113"/>
      <c r="U51" s="113"/>
      <c r="V51" s="113"/>
      <c r="W51" s="113"/>
      <c r="X51" s="113"/>
    </row>
    <row r="52" spans="1:24" s="56" customFormat="1" ht="18.600000000000001" customHeight="1" x14ac:dyDescent="0.25">
      <c r="A52" s="93"/>
      <c r="B52" s="81" t="s">
        <v>20</v>
      </c>
      <c r="C52" s="81" t="s">
        <v>121</v>
      </c>
      <c r="D52" s="83">
        <v>1</v>
      </c>
      <c r="E52" s="81" t="s">
        <v>121</v>
      </c>
      <c r="F52" s="83">
        <v>1</v>
      </c>
      <c r="G52" s="81" t="s">
        <v>121</v>
      </c>
      <c r="H52" s="83">
        <v>1</v>
      </c>
      <c r="I52" s="81" t="s">
        <v>121</v>
      </c>
      <c r="J52" s="83">
        <v>1</v>
      </c>
      <c r="K52" s="81" t="s">
        <v>121</v>
      </c>
      <c r="L52" s="83">
        <v>1</v>
      </c>
      <c r="M52" s="81" t="s">
        <v>121</v>
      </c>
      <c r="N52" s="83">
        <v>1</v>
      </c>
      <c r="O52" s="81" t="s">
        <v>121</v>
      </c>
      <c r="P52" s="83">
        <v>1</v>
      </c>
      <c r="Q52" s="91"/>
      <c r="R52" s="110"/>
      <c r="S52" s="113"/>
      <c r="T52" s="113"/>
      <c r="U52" s="113"/>
      <c r="V52" s="113"/>
      <c r="W52" s="113"/>
      <c r="X52" s="113"/>
    </row>
    <row r="53" spans="1:24" s="56" customFormat="1" ht="18.600000000000001" customHeight="1" x14ac:dyDescent="0.25">
      <c r="A53" s="93"/>
      <c r="B53" s="81"/>
      <c r="C53" s="81" t="s">
        <v>86</v>
      </c>
      <c r="D53" s="83">
        <v>1</v>
      </c>
      <c r="E53" s="81" t="s">
        <v>86</v>
      </c>
      <c r="F53" s="83">
        <v>1</v>
      </c>
      <c r="G53" s="81" t="s">
        <v>86</v>
      </c>
      <c r="H53" s="83">
        <v>1</v>
      </c>
      <c r="I53" s="81" t="s">
        <v>86</v>
      </c>
      <c r="J53" s="83">
        <v>1</v>
      </c>
      <c r="K53" s="81" t="s">
        <v>86</v>
      </c>
      <c r="L53" s="83">
        <v>1</v>
      </c>
      <c r="M53" s="81" t="s">
        <v>86</v>
      </c>
      <c r="N53" s="83">
        <v>1</v>
      </c>
      <c r="O53" s="81" t="s">
        <v>86</v>
      </c>
      <c r="P53" s="83">
        <v>1</v>
      </c>
      <c r="Q53" s="91"/>
      <c r="R53" s="110"/>
      <c r="S53" s="113"/>
      <c r="T53" s="113"/>
      <c r="U53" s="113"/>
      <c r="V53" s="113"/>
      <c r="W53" s="113"/>
      <c r="X53" s="113"/>
    </row>
    <row r="54" spans="1:24" s="56" customFormat="1" ht="18.600000000000001" customHeight="1" x14ac:dyDescent="0.25">
      <c r="A54" s="93"/>
      <c r="B54" s="81"/>
      <c r="C54" s="81" t="s">
        <v>87</v>
      </c>
      <c r="D54" s="83">
        <v>8</v>
      </c>
      <c r="E54" s="81" t="s">
        <v>87</v>
      </c>
      <c r="F54" s="83">
        <v>8</v>
      </c>
      <c r="G54" s="81" t="s">
        <v>87</v>
      </c>
      <c r="H54" s="83">
        <v>8</v>
      </c>
      <c r="I54" s="81" t="s">
        <v>87</v>
      </c>
      <c r="J54" s="83">
        <v>8</v>
      </c>
      <c r="K54" s="81" t="s">
        <v>87</v>
      </c>
      <c r="L54" s="83">
        <v>8</v>
      </c>
      <c r="M54" s="81" t="s">
        <v>87</v>
      </c>
      <c r="N54" s="83">
        <v>8</v>
      </c>
      <c r="O54" s="81" t="s">
        <v>87</v>
      </c>
      <c r="P54" s="83">
        <v>8</v>
      </c>
      <c r="Q54" s="91"/>
      <c r="R54" s="110"/>
      <c r="S54" s="113"/>
      <c r="T54" s="113"/>
      <c r="U54" s="113"/>
      <c r="V54" s="113"/>
      <c r="W54" s="113"/>
      <c r="X54" s="113"/>
    </row>
    <row r="55" spans="1:24" s="56" customFormat="1" ht="18.600000000000001" customHeight="1" x14ac:dyDescent="0.25">
      <c r="A55" s="93"/>
      <c r="B55" s="94"/>
      <c r="C55" s="81" t="s">
        <v>88</v>
      </c>
      <c r="D55" s="83">
        <v>1</v>
      </c>
      <c r="E55" s="81" t="s">
        <v>88</v>
      </c>
      <c r="F55" s="83">
        <v>1</v>
      </c>
      <c r="G55" s="81" t="s">
        <v>88</v>
      </c>
      <c r="H55" s="83">
        <v>1</v>
      </c>
      <c r="I55" s="81" t="s">
        <v>88</v>
      </c>
      <c r="J55" s="83">
        <v>1</v>
      </c>
      <c r="K55" s="81" t="s">
        <v>88</v>
      </c>
      <c r="L55" s="83">
        <v>1</v>
      </c>
      <c r="M55" s="81" t="s">
        <v>88</v>
      </c>
      <c r="N55" s="83">
        <v>1</v>
      </c>
      <c r="O55" s="81" t="s">
        <v>88</v>
      </c>
      <c r="P55" s="83">
        <v>1</v>
      </c>
      <c r="Q55" s="91"/>
      <c r="R55" s="110"/>
      <c r="S55" s="113"/>
      <c r="T55" s="113"/>
      <c r="U55" s="113"/>
      <c r="V55" s="113"/>
      <c r="W55" s="113"/>
      <c r="X55" s="113"/>
    </row>
    <row r="56" spans="1:24" s="56" customFormat="1" ht="18.600000000000001" customHeight="1" x14ac:dyDescent="0.25">
      <c r="A56" s="93"/>
      <c r="C56" s="81" t="s">
        <v>89</v>
      </c>
      <c r="D56" s="83">
        <v>10</v>
      </c>
      <c r="E56" s="81" t="s">
        <v>89</v>
      </c>
      <c r="F56" s="83">
        <v>10</v>
      </c>
      <c r="G56" s="81" t="s">
        <v>89</v>
      </c>
      <c r="H56" s="83">
        <v>10</v>
      </c>
      <c r="I56" s="81" t="s">
        <v>89</v>
      </c>
      <c r="J56" s="83">
        <v>10</v>
      </c>
      <c r="K56" s="81" t="s">
        <v>89</v>
      </c>
      <c r="L56" s="83">
        <v>10</v>
      </c>
      <c r="M56" s="81" t="s">
        <v>89</v>
      </c>
      <c r="N56" s="83">
        <v>10</v>
      </c>
      <c r="O56" s="81" t="s">
        <v>89</v>
      </c>
      <c r="P56" s="83">
        <v>10</v>
      </c>
      <c r="Q56" s="91"/>
      <c r="R56" s="110"/>
      <c r="S56" s="113"/>
      <c r="T56" s="113"/>
      <c r="U56" s="113"/>
      <c r="V56" s="113"/>
      <c r="W56" s="113"/>
      <c r="X56" s="113"/>
    </row>
    <row r="57" spans="1:24" s="56" customFormat="1" ht="21" customHeight="1" x14ac:dyDescent="0.25">
      <c r="A57" s="93">
        <v>4</v>
      </c>
      <c r="B57" s="95" t="s">
        <v>61</v>
      </c>
      <c r="C57" s="91" t="s">
        <v>19</v>
      </c>
      <c r="D57" s="91"/>
      <c r="E57" s="91"/>
      <c r="F57" s="91"/>
      <c r="G57" s="91"/>
      <c r="H57" s="91"/>
      <c r="I57" s="91"/>
      <c r="J57" s="91"/>
      <c r="K57" s="91"/>
      <c r="L57" s="91"/>
      <c r="M57" s="91"/>
      <c r="N57" s="91"/>
      <c r="O57" s="91"/>
      <c r="P57" s="104">
        <f>P58+P59+P60+P61+P62+P63+P64+P65</f>
        <v>8</v>
      </c>
      <c r="Q57" s="91"/>
      <c r="R57" s="91">
        <f t="shared" ref="R57:W57" si="12">R58+R59+R60+R61+R62+R63+R64+R65</f>
        <v>0</v>
      </c>
      <c r="S57" s="108">
        <f t="shared" si="12"/>
        <v>0</v>
      </c>
      <c r="T57" s="108">
        <f t="shared" si="12"/>
        <v>0</v>
      </c>
      <c r="U57" s="108">
        <f t="shared" si="12"/>
        <v>0</v>
      </c>
      <c r="V57" s="108">
        <f t="shared" si="12"/>
        <v>0</v>
      </c>
      <c r="W57" s="108">
        <f t="shared" si="12"/>
        <v>0</v>
      </c>
      <c r="X57" s="108">
        <f t="shared" ref="X57" si="13">X58+X59+X60+X61+X62+X63+X64+X65</f>
        <v>0</v>
      </c>
    </row>
    <row r="58" spans="1:24" ht="18" customHeight="1" x14ac:dyDescent="0.25">
      <c r="A58" s="85"/>
      <c r="B58" s="96" t="s">
        <v>20</v>
      </c>
      <c r="C58" s="81" t="s">
        <v>90</v>
      </c>
      <c r="D58" s="83">
        <v>1</v>
      </c>
      <c r="E58" s="81" t="s">
        <v>90</v>
      </c>
      <c r="F58" s="83">
        <v>1</v>
      </c>
      <c r="G58" s="81" t="s">
        <v>90</v>
      </c>
      <c r="H58" s="83">
        <v>1</v>
      </c>
      <c r="I58" s="81" t="s">
        <v>90</v>
      </c>
      <c r="J58" s="83">
        <v>1</v>
      </c>
      <c r="K58" s="81" t="s">
        <v>90</v>
      </c>
      <c r="L58" s="83">
        <v>1</v>
      </c>
      <c r="M58" s="81" t="s">
        <v>90</v>
      </c>
      <c r="N58" s="83">
        <v>1</v>
      </c>
      <c r="O58" s="81" t="s">
        <v>90</v>
      </c>
      <c r="P58" s="83">
        <v>1</v>
      </c>
      <c r="Q58" s="109"/>
      <c r="R58" s="110"/>
      <c r="S58" s="111"/>
      <c r="T58" s="111"/>
      <c r="U58" s="111"/>
      <c r="V58" s="111"/>
      <c r="W58" s="111"/>
      <c r="X58" s="111"/>
    </row>
    <row r="59" spans="1:24" ht="18" customHeight="1" x14ac:dyDescent="0.25">
      <c r="A59" s="80"/>
      <c r="B59" s="81"/>
      <c r="C59" s="81" t="s">
        <v>80</v>
      </c>
      <c r="D59" s="83">
        <v>1</v>
      </c>
      <c r="E59" s="81" t="s">
        <v>80</v>
      </c>
      <c r="F59" s="83">
        <v>1</v>
      </c>
      <c r="G59" s="81" t="s">
        <v>80</v>
      </c>
      <c r="H59" s="83">
        <v>1</v>
      </c>
      <c r="I59" s="81" t="s">
        <v>80</v>
      </c>
      <c r="J59" s="83">
        <v>1</v>
      </c>
      <c r="K59" s="81" t="s">
        <v>80</v>
      </c>
      <c r="L59" s="83">
        <v>1</v>
      </c>
      <c r="M59" s="81" t="s">
        <v>80</v>
      </c>
      <c r="N59" s="83">
        <v>1</v>
      </c>
      <c r="O59" s="81" t="s">
        <v>80</v>
      </c>
      <c r="P59" s="83">
        <v>1</v>
      </c>
      <c r="Q59" s="109"/>
      <c r="R59" s="110"/>
      <c r="S59" s="111"/>
      <c r="T59" s="111"/>
      <c r="U59" s="111"/>
      <c r="V59" s="111"/>
      <c r="W59" s="111"/>
      <c r="X59" s="111"/>
    </row>
    <row r="60" spans="1:24" ht="18" customHeight="1" x14ac:dyDescent="0.25">
      <c r="A60" s="80"/>
      <c r="B60" s="81"/>
      <c r="C60" s="81" t="s">
        <v>91</v>
      </c>
      <c r="D60" s="83">
        <v>1</v>
      </c>
      <c r="E60" s="81" t="s">
        <v>91</v>
      </c>
      <c r="F60" s="83">
        <v>1</v>
      </c>
      <c r="G60" s="81" t="s">
        <v>91</v>
      </c>
      <c r="H60" s="83">
        <v>1</v>
      </c>
      <c r="I60" s="81" t="s">
        <v>91</v>
      </c>
      <c r="J60" s="83">
        <v>1</v>
      </c>
      <c r="K60" s="81" t="s">
        <v>91</v>
      </c>
      <c r="L60" s="83">
        <v>1</v>
      </c>
      <c r="M60" s="81" t="s">
        <v>91</v>
      </c>
      <c r="N60" s="83">
        <v>1</v>
      </c>
      <c r="O60" s="81" t="s">
        <v>91</v>
      </c>
      <c r="P60" s="83">
        <v>1</v>
      </c>
      <c r="Q60" s="109"/>
      <c r="R60" s="110"/>
      <c r="S60" s="111"/>
      <c r="T60" s="111"/>
      <c r="U60" s="111"/>
      <c r="V60" s="111"/>
      <c r="W60" s="111"/>
      <c r="X60" s="111"/>
    </row>
    <row r="61" spans="1:24" ht="18" customHeight="1" x14ac:dyDescent="0.25">
      <c r="A61" s="80"/>
      <c r="B61" s="81"/>
      <c r="C61" s="81" t="s">
        <v>92</v>
      </c>
      <c r="D61" s="83">
        <v>1</v>
      </c>
      <c r="E61" s="81" t="s">
        <v>92</v>
      </c>
      <c r="F61" s="83">
        <v>1</v>
      </c>
      <c r="G61" s="81" t="s">
        <v>92</v>
      </c>
      <c r="H61" s="83">
        <v>1</v>
      </c>
      <c r="I61" s="81" t="s">
        <v>92</v>
      </c>
      <c r="J61" s="83">
        <v>1</v>
      </c>
      <c r="K61" s="81" t="s">
        <v>92</v>
      </c>
      <c r="L61" s="83">
        <v>1</v>
      </c>
      <c r="M61" s="81" t="s">
        <v>92</v>
      </c>
      <c r="N61" s="83">
        <v>1</v>
      </c>
      <c r="O61" s="81" t="s">
        <v>92</v>
      </c>
      <c r="P61" s="83">
        <v>1</v>
      </c>
      <c r="Q61" s="109"/>
      <c r="R61" s="110"/>
      <c r="S61" s="111"/>
      <c r="T61" s="111"/>
      <c r="U61" s="111"/>
      <c r="V61" s="111"/>
      <c r="W61" s="111"/>
      <c r="X61" s="111"/>
    </row>
    <row r="62" spans="1:24" ht="18" customHeight="1" x14ac:dyDescent="0.25">
      <c r="A62" s="80"/>
      <c r="B62" s="81"/>
      <c r="C62" s="81" t="s">
        <v>93</v>
      </c>
      <c r="D62" s="83">
        <v>1</v>
      </c>
      <c r="E62" s="81" t="s">
        <v>93</v>
      </c>
      <c r="F62" s="83">
        <v>1</v>
      </c>
      <c r="G62" s="81" t="s">
        <v>93</v>
      </c>
      <c r="H62" s="83">
        <v>1</v>
      </c>
      <c r="I62" s="81" t="s">
        <v>93</v>
      </c>
      <c r="J62" s="83">
        <v>1</v>
      </c>
      <c r="K62" s="81" t="s">
        <v>93</v>
      </c>
      <c r="L62" s="83">
        <v>1</v>
      </c>
      <c r="M62" s="81" t="s">
        <v>93</v>
      </c>
      <c r="N62" s="83">
        <v>1</v>
      </c>
      <c r="O62" s="81" t="s">
        <v>93</v>
      </c>
      <c r="P62" s="83">
        <v>1</v>
      </c>
      <c r="Q62" s="109"/>
      <c r="R62" s="110"/>
      <c r="S62" s="111"/>
      <c r="T62" s="111"/>
      <c r="U62" s="111"/>
      <c r="V62" s="111"/>
      <c r="W62" s="111"/>
      <c r="X62" s="111"/>
    </row>
    <row r="63" spans="1:24" ht="18" customHeight="1" x14ac:dyDescent="0.25">
      <c r="A63" s="80"/>
      <c r="B63" s="81"/>
      <c r="C63" s="81" t="s">
        <v>94</v>
      </c>
      <c r="D63" s="83">
        <v>1</v>
      </c>
      <c r="E63" s="81" t="s">
        <v>94</v>
      </c>
      <c r="F63" s="83">
        <v>1</v>
      </c>
      <c r="G63" s="81" t="s">
        <v>94</v>
      </c>
      <c r="H63" s="83">
        <v>1</v>
      </c>
      <c r="I63" s="81" t="s">
        <v>94</v>
      </c>
      <c r="J63" s="83">
        <v>1</v>
      </c>
      <c r="K63" s="81" t="s">
        <v>94</v>
      </c>
      <c r="L63" s="83">
        <v>1</v>
      </c>
      <c r="M63" s="81" t="s">
        <v>94</v>
      </c>
      <c r="N63" s="83">
        <v>1</v>
      </c>
      <c r="O63" s="81" t="s">
        <v>94</v>
      </c>
      <c r="P63" s="83">
        <v>1</v>
      </c>
      <c r="Q63" s="109"/>
      <c r="R63" s="110"/>
      <c r="S63" s="111"/>
      <c r="T63" s="111"/>
      <c r="U63" s="111"/>
      <c r="V63" s="111"/>
      <c r="W63" s="111"/>
      <c r="X63" s="111"/>
    </row>
    <row r="64" spans="1:24" ht="18" customHeight="1" x14ac:dyDescent="0.25">
      <c r="A64" s="80"/>
      <c r="B64" s="81"/>
      <c r="C64" s="81" t="s">
        <v>95</v>
      </c>
      <c r="D64" s="83">
        <v>1</v>
      </c>
      <c r="E64" s="81" t="s">
        <v>95</v>
      </c>
      <c r="F64" s="83">
        <v>1</v>
      </c>
      <c r="G64" s="81" t="s">
        <v>95</v>
      </c>
      <c r="H64" s="83">
        <v>1</v>
      </c>
      <c r="I64" s="81" t="s">
        <v>95</v>
      </c>
      <c r="J64" s="83">
        <v>1</v>
      </c>
      <c r="K64" s="81" t="s">
        <v>95</v>
      </c>
      <c r="L64" s="83">
        <v>1</v>
      </c>
      <c r="M64" s="81" t="s">
        <v>95</v>
      </c>
      <c r="N64" s="83">
        <v>1</v>
      </c>
      <c r="O64" s="81" t="s">
        <v>95</v>
      </c>
      <c r="P64" s="83">
        <v>1</v>
      </c>
      <c r="Q64" s="109"/>
      <c r="R64" s="110"/>
      <c r="S64" s="111"/>
      <c r="T64" s="111"/>
      <c r="U64" s="111"/>
      <c r="V64" s="111"/>
      <c r="W64" s="111"/>
      <c r="X64" s="111"/>
    </row>
    <row r="65" spans="1:24" ht="36" customHeight="1" x14ac:dyDescent="0.25">
      <c r="A65" s="80"/>
      <c r="B65" s="81"/>
      <c r="C65" s="81" t="s">
        <v>96</v>
      </c>
      <c r="D65" s="83">
        <v>1</v>
      </c>
      <c r="E65" s="81" t="s">
        <v>96</v>
      </c>
      <c r="F65" s="83">
        <v>1</v>
      </c>
      <c r="G65" s="81" t="s">
        <v>96</v>
      </c>
      <c r="H65" s="83">
        <v>1</v>
      </c>
      <c r="I65" s="81" t="s">
        <v>96</v>
      </c>
      <c r="J65" s="83">
        <v>1</v>
      </c>
      <c r="K65" s="81" t="s">
        <v>96</v>
      </c>
      <c r="L65" s="83">
        <v>1</v>
      </c>
      <c r="M65" s="81" t="s">
        <v>96</v>
      </c>
      <c r="N65" s="83">
        <v>1</v>
      </c>
      <c r="O65" s="81" t="s">
        <v>96</v>
      </c>
      <c r="P65" s="83">
        <v>1</v>
      </c>
      <c r="Q65" s="109"/>
      <c r="R65" s="110"/>
      <c r="S65" s="111"/>
      <c r="T65" s="111"/>
      <c r="U65" s="111"/>
      <c r="V65" s="111"/>
      <c r="W65" s="111"/>
      <c r="X65" s="111"/>
    </row>
    <row r="66" spans="1:24" s="56" customFormat="1" ht="21" customHeight="1" x14ac:dyDescent="0.25">
      <c r="A66" s="91">
        <v>5</v>
      </c>
      <c r="B66" s="92" t="s">
        <v>63</v>
      </c>
      <c r="C66" s="91" t="s">
        <v>19</v>
      </c>
      <c r="D66" s="91"/>
      <c r="E66" s="91" t="e">
        <f t="shared" ref="E66:Q66" si="14">E67+E68+E69</f>
        <v>#VALUE!</v>
      </c>
      <c r="F66" s="91">
        <f t="shared" si="14"/>
        <v>3</v>
      </c>
      <c r="G66" s="91" t="e">
        <f t="shared" si="14"/>
        <v>#VALUE!</v>
      </c>
      <c r="H66" s="91">
        <f t="shared" si="14"/>
        <v>3</v>
      </c>
      <c r="I66" s="91" t="e">
        <f t="shared" si="14"/>
        <v>#VALUE!</v>
      </c>
      <c r="J66" s="91">
        <f t="shared" si="14"/>
        <v>3</v>
      </c>
      <c r="K66" s="91" t="e">
        <f t="shared" si="14"/>
        <v>#VALUE!</v>
      </c>
      <c r="L66" s="91">
        <f t="shared" si="14"/>
        <v>3</v>
      </c>
      <c r="M66" s="91" t="e">
        <f t="shared" si="14"/>
        <v>#VALUE!</v>
      </c>
      <c r="N66" s="91">
        <f t="shared" si="14"/>
        <v>3</v>
      </c>
      <c r="O66" s="91" t="e">
        <f t="shared" si="14"/>
        <v>#VALUE!</v>
      </c>
      <c r="P66" s="102">
        <f>P67+P68+P69+P70</f>
        <v>4</v>
      </c>
      <c r="Q66" s="91">
        <f t="shared" si="14"/>
        <v>0</v>
      </c>
      <c r="R66" s="91">
        <f t="shared" ref="R66:W66" si="15">R67+R68+R69+R70</f>
        <v>0</v>
      </c>
      <c r="S66" s="108">
        <f t="shared" si="15"/>
        <v>0</v>
      </c>
      <c r="T66" s="108">
        <f t="shared" si="15"/>
        <v>0</v>
      </c>
      <c r="U66" s="108">
        <f t="shared" si="15"/>
        <v>0</v>
      </c>
      <c r="V66" s="108">
        <f t="shared" si="15"/>
        <v>0</v>
      </c>
      <c r="W66" s="108">
        <f t="shared" si="15"/>
        <v>0</v>
      </c>
      <c r="X66" s="108">
        <f t="shared" ref="X66" si="16">X67+X68+X69+X70</f>
        <v>0</v>
      </c>
    </row>
    <row r="67" spans="1:24" ht="24.75" customHeight="1" x14ac:dyDescent="0.25">
      <c r="A67" s="80"/>
      <c r="B67" s="81" t="s">
        <v>20</v>
      </c>
      <c r="C67" s="81" t="s">
        <v>128</v>
      </c>
      <c r="D67" s="83">
        <v>1</v>
      </c>
      <c r="E67" s="81" t="s">
        <v>128</v>
      </c>
      <c r="F67" s="83">
        <v>1</v>
      </c>
      <c r="G67" s="81" t="s">
        <v>128</v>
      </c>
      <c r="H67" s="83">
        <v>1</v>
      </c>
      <c r="I67" s="81" t="s">
        <v>128</v>
      </c>
      <c r="J67" s="83">
        <v>1</v>
      </c>
      <c r="K67" s="81" t="s">
        <v>128</v>
      </c>
      <c r="L67" s="83">
        <v>1</v>
      </c>
      <c r="M67" s="81" t="s">
        <v>128</v>
      </c>
      <c r="N67" s="83">
        <v>1</v>
      </c>
      <c r="O67" s="81" t="s">
        <v>128</v>
      </c>
      <c r="P67" s="83">
        <v>1</v>
      </c>
      <c r="Q67" s="109"/>
      <c r="R67" s="110">
        <v>0</v>
      </c>
      <c r="S67" s="111"/>
      <c r="T67" s="111"/>
      <c r="U67" s="111"/>
      <c r="V67" s="111"/>
      <c r="W67" s="111"/>
      <c r="X67" s="111"/>
    </row>
    <row r="68" spans="1:24" ht="24" customHeight="1" x14ac:dyDescent="0.25">
      <c r="A68" s="80"/>
      <c r="B68" s="81"/>
      <c r="C68" s="81" t="s">
        <v>97</v>
      </c>
      <c r="D68" s="83">
        <v>1</v>
      </c>
      <c r="E68" s="81" t="s">
        <v>97</v>
      </c>
      <c r="F68" s="83">
        <v>1</v>
      </c>
      <c r="G68" s="81" t="s">
        <v>97</v>
      </c>
      <c r="H68" s="83">
        <v>1</v>
      </c>
      <c r="I68" s="81" t="s">
        <v>97</v>
      </c>
      <c r="J68" s="83">
        <v>1</v>
      </c>
      <c r="K68" s="81" t="s">
        <v>97</v>
      </c>
      <c r="L68" s="83">
        <v>1</v>
      </c>
      <c r="M68" s="81" t="s">
        <v>97</v>
      </c>
      <c r="N68" s="83">
        <v>1</v>
      </c>
      <c r="O68" s="81" t="s">
        <v>97</v>
      </c>
      <c r="P68" s="83">
        <v>1</v>
      </c>
      <c r="Q68" s="109"/>
      <c r="R68" s="110">
        <v>0</v>
      </c>
      <c r="S68" s="111"/>
      <c r="T68" s="111"/>
      <c r="U68" s="111"/>
      <c r="V68" s="111"/>
      <c r="W68" s="111"/>
      <c r="X68" s="111"/>
    </row>
    <row r="69" spans="1:24" ht="21.75" customHeight="1" x14ac:dyDescent="0.25">
      <c r="A69" s="80"/>
      <c r="B69" s="81"/>
      <c r="C69" s="81" t="s">
        <v>64</v>
      </c>
      <c r="D69" s="83">
        <v>1</v>
      </c>
      <c r="E69" s="81" t="s">
        <v>64</v>
      </c>
      <c r="F69" s="83">
        <v>1</v>
      </c>
      <c r="G69" s="81" t="s">
        <v>64</v>
      </c>
      <c r="H69" s="83">
        <v>1</v>
      </c>
      <c r="I69" s="81" t="s">
        <v>64</v>
      </c>
      <c r="J69" s="83">
        <v>1</v>
      </c>
      <c r="K69" s="81" t="s">
        <v>64</v>
      </c>
      <c r="L69" s="83">
        <v>1</v>
      </c>
      <c r="M69" s="81" t="s">
        <v>64</v>
      </c>
      <c r="N69" s="83">
        <v>1</v>
      </c>
      <c r="O69" s="81" t="s">
        <v>64</v>
      </c>
      <c r="P69" s="83">
        <v>1</v>
      </c>
      <c r="Q69" s="109"/>
      <c r="R69" s="110">
        <v>0</v>
      </c>
      <c r="S69" s="111"/>
      <c r="T69" s="111"/>
      <c r="U69" s="111"/>
      <c r="V69" s="111"/>
      <c r="W69" s="111"/>
      <c r="X69" s="111"/>
    </row>
    <row r="70" spans="1:24" ht="16.5" customHeight="1" x14ac:dyDescent="0.25">
      <c r="A70" s="80"/>
      <c r="B70" s="81"/>
      <c r="C70" s="82" t="s">
        <v>98</v>
      </c>
      <c r="D70" s="83">
        <v>1</v>
      </c>
      <c r="E70" s="82" t="s">
        <v>98</v>
      </c>
      <c r="F70" s="83">
        <v>1</v>
      </c>
      <c r="G70" s="82" t="s">
        <v>98</v>
      </c>
      <c r="H70" s="83">
        <v>1</v>
      </c>
      <c r="I70" s="82" t="s">
        <v>98</v>
      </c>
      <c r="J70" s="83">
        <v>1</v>
      </c>
      <c r="K70" s="82" t="s">
        <v>98</v>
      </c>
      <c r="L70" s="83">
        <v>1</v>
      </c>
      <c r="M70" s="82" t="s">
        <v>98</v>
      </c>
      <c r="N70" s="83">
        <v>1</v>
      </c>
      <c r="O70" s="82" t="s">
        <v>98</v>
      </c>
      <c r="P70" s="83">
        <v>1</v>
      </c>
      <c r="Q70" s="109"/>
      <c r="R70" s="110">
        <v>0</v>
      </c>
      <c r="S70" s="111"/>
      <c r="T70" s="111"/>
      <c r="U70" s="111"/>
      <c r="V70" s="111"/>
      <c r="W70" s="111"/>
      <c r="X70" s="111"/>
    </row>
    <row r="71" spans="1:24" s="56" customFormat="1" ht="28.5" customHeight="1" x14ac:dyDescent="0.25">
      <c r="A71" s="91">
        <v>6</v>
      </c>
      <c r="B71" s="92" t="s">
        <v>67</v>
      </c>
      <c r="C71" s="92" t="s">
        <v>19</v>
      </c>
      <c r="D71" s="91"/>
      <c r="E71" s="91" t="e">
        <f>E72+E76</f>
        <v>#VALUE!</v>
      </c>
      <c r="F71" s="91">
        <f>F72+F76</f>
        <v>3</v>
      </c>
      <c r="G71" s="91" t="e">
        <f>G72+G76</f>
        <v>#VALUE!</v>
      </c>
      <c r="H71" s="91">
        <f t="shared" ref="H71:Q71" si="17">H72+H76+H77</f>
        <v>4</v>
      </c>
      <c r="I71" s="91" t="e">
        <f t="shared" si="17"/>
        <v>#VALUE!</v>
      </c>
      <c r="J71" s="91">
        <f t="shared" si="17"/>
        <v>2</v>
      </c>
      <c r="K71" s="91" t="e">
        <f t="shared" si="17"/>
        <v>#VALUE!</v>
      </c>
      <c r="L71" s="91">
        <f t="shared" si="17"/>
        <v>4</v>
      </c>
      <c r="M71" s="91" t="e">
        <f t="shared" si="17"/>
        <v>#VALUE!</v>
      </c>
      <c r="N71" s="91">
        <f t="shared" si="17"/>
        <v>2</v>
      </c>
      <c r="O71" s="91" t="e">
        <f t="shared" si="17"/>
        <v>#VALUE!</v>
      </c>
      <c r="P71" s="102">
        <f>P72+P75</f>
        <v>13</v>
      </c>
      <c r="Q71" s="91">
        <f t="shared" si="17"/>
        <v>0</v>
      </c>
      <c r="R71" s="91">
        <f t="shared" ref="R71:W71" si="18">R72+R73+R74+R75+R76+R77</f>
        <v>0</v>
      </c>
      <c r="S71" s="108">
        <f t="shared" si="18"/>
        <v>0</v>
      </c>
      <c r="T71" s="108">
        <f t="shared" si="18"/>
        <v>0</v>
      </c>
      <c r="U71" s="108">
        <f t="shared" si="18"/>
        <v>0</v>
      </c>
      <c r="V71" s="108">
        <f t="shared" si="18"/>
        <v>0</v>
      </c>
      <c r="W71" s="108">
        <f t="shared" si="18"/>
        <v>0</v>
      </c>
      <c r="X71" s="108">
        <f t="shared" ref="X71" si="19">X72+X73+X74+X75+X76+X77</f>
        <v>0</v>
      </c>
    </row>
    <row r="72" spans="1:24" ht="30" x14ac:dyDescent="0.25">
      <c r="A72" s="80"/>
      <c r="B72" s="114" t="s">
        <v>99</v>
      </c>
      <c r="C72" s="115"/>
      <c r="D72" s="73"/>
      <c r="E72" s="116">
        <v>2</v>
      </c>
      <c r="F72" s="117">
        <v>2</v>
      </c>
      <c r="G72" s="118"/>
      <c r="H72" s="119">
        <f t="shared" ref="H72" si="20">F72+I72+J72+K72</f>
        <v>2</v>
      </c>
      <c r="I72" s="126"/>
      <c r="J72" s="126"/>
      <c r="K72" s="126"/>
      <c r="L72" s="127">
        <f>H72+M72+N72+O72</f>
        <v>2</v>
      </c>
      <c r="M72" s="128"/>
      <c r="N72" s="128"/>
      <c r="O72" s="128"/>
      <c r="P72" s="93">
        <f>P73+P74</f>
        <v>11</v>
      </c>
      <c r="Q72" s="109"/>
      <c r="R72" s="110"/>
      <c r="S72" s="111"/>
      <c r="T72" s="111"/>
      <c r="U72" s="111"/>
      <c r="V72" s="111"/>
      <c r="W72" s="111"/>
      <c r="X72" s="111"/>
    </row>
    <row r="73" spans="1:24" ht="19.5" customHeight="1" x14ac:dyDescent="0.25">
      <c r="A73" s="80"/>
      <c r="B73" s="81" t="s">
        <v>20</v>
      </c>
      <c r="C73" s="81" t="s">
        <v>69</v>
      </c>
      <c r="D73" s="83">
        <v>5</v>
      </c>
      <c r="E73" s="81" t="s">
        <v>69</v>
      </c>
      <c r="F73" s="83">
        <v>5</v>
      </c>
      <c r="G73" s="81" t="s">
        <v>69</v>
      </c>
      <c r="H73" s="83">
        <v>5</v>
      </c>
      <c r="I73" s="81" t="s">
        <v>69</v>
      </c>
      <c r="J73" s="83">
        <v>5</v>
      </c>
      <c r="K73" s="81" t="s">
        <v>69</v>
      </c>
      <c r="L73" s="83">
        <v>5</v>
      </c>
      <c r="M73" s="81" t="s">
        <v>69</v>
      </c>
      <c r="N73" s="83">
        <v>5</v>
      </c>
      <c r="O73" s="81" t="s">
        <v>69</v>
      </c>
      <c r="P73" s="83">
        <v>5</v>
      </c>
      <c r="Q73" s="109"/>
      <c r="R73" s="110"/>
      <c r="S73" s="111"/>
      <c r="T73" s="111"/>
      <c r="U73" s="111"/>
      <c r="V73" s="111"/>
      <c r="W73" s="111"/>
      <c r="X73" s="111"/>
    </row>
    <row r="74" spans="1:24" ht="19.5" customHeight="1" x14ac:dyDescent="0.25">
      <c r="A74" s="80"/>
      <c r="B74" s="81"/>
      <c r="C74" s="81" t="s">
        <v>100</v>
      </c>
      <c r="D74" s="83">
        <v>6</v>
      </c>
      <c r="E74" s="81" t="s">
        <v>100</v>
      </c>
      <c r="F74" s="83">
        <v>6</v>
      </c>
      <c r="G74" s="81" t="s">
        <v>100</v>
      </c>
      <c r="H74" s="83">
        <v>6</v>
      </c>
      <c r="I74" s="81" t="s">
        <v>100</v>
      </c>
      <c r="J74" s="83">
        <v>6</v>
      </c>
      <c r="K74" s="81" t="s">
        <v>100</v>
      </c>
      <c r="L74" s="83">
        <v>6</v>
      </c>
      <c r="M74" s="81" t="s">
        <v>100</v>
      </c>
      <c r="N74" s="83">
        <v>6</v>
      </c>
      <c r="O74" s="81" t="s">
        <v>100</v>
      </c>
      <c r="P74" s="83">
        <v>6</v>
      </c>
      <c r="Q74" s="109"/>
      <c r="R74" s="110"/>
      <c r="S74" s="111"/>
      <c r="T74" s="111"/>
      <c r="U74" s="111"/>
      <c r="V74" s="111"/>
      <c r="W74" s="111"/>
      <c r="X74" s="111"/>
    </row>
    <row r="75" spans="1:24" ht="30" x14ac:dyDescent="0.25">
      <c r="A75" s="80"/>
      <c r="B75" s="94" t="s">
        <v>101</v>
      </c>
      <c r="C75" s="81"/>
      <c r="D75" s="73"/>
      <c r="E75" s="116"/>
      <c r="F75" s="117"/>
      <c r="G75" s="118"/>
      <c r="H75" s="119"/>
      <c r="I75" s="126"/>
      <c r="J75" s="126"/>
      <c r="K75" s="126"/>
      <c r="L75" s="127"/>
      <c r="M75" s="128"/>
      <c r="N75" s="128"/>
      <c r="O75" s="128"/>
      <c r="P75" s="103">
        <f>P76+P77</f>
        <v>2</v>
      </c>
      <c r="Q75" s="109"/>
      <c r="R75" s="110"/>
      <c r="S75" s="111"/>
      <c r="T75" s="111"/>
      <c r="U75" s="111"/>
      <c r="V75" s="111"/>
      <c r="W75" s="111"/>
      <c r="X75" s="111"/>
    </row>
    <row r="76" spans="1:24" ht="18" customHeight="1" x14ac:dyDescent="0.25">
      <c r="A76" s="80"/>
      <c r="B76" s="81" t="s">
        <v>20</v>
      </c>
      <c r="C76" s="81" t="s">
        <v>68</v>
      </c>
      <c r="D76" s="83">
        <v>1</v>
      </c>
      <c r="E76" s="81" t="s">
        <v>68</v>
      </c>
      <c r="F76" s="83">
        <v>1</v>
      </c>
      <c r="G76" s="81" t="s">
        <v>68</v>
      </c>
      <c r="H76" s="83">
        <v>1</v>
      </c>
      <c r="I76" s="81" t="s">
        <v>68</v>
      </c>
      <c r="J76" s="83">
        <v>1</v>
      </c>
      <c r="K76" s="81" t="s">
        <v>68</v>
      </c>
      <c r="L76" s="83">
        <v>1</v>
      </c>
      <c r="M76" s="81" t="s">
        <v>68</v>
      </c>
      <c r="N76" s="83">
        <v>1</v>
      </c>
      <c r="O76" s="81" t="s">
        <v>68</v>
      </c>
      <c r="P76" s="83">
        <v>1</v>
      </c>
      <c r="Q76" s="109"/>
      <c r="R76" s="110"/>
      <c r="S76" s="111"/>
      <c r="T76" s="111"/>
      <c r="U76" s="111"/>
      <c r="V76" s="111"/>
      <c r="W76" s="111"/>
      <c r="X76" s="111"/>
    </row>
    <row r="77" spans="1:24" ht="17.25" customHeight="1" x14ac:dyDescent="0.25">
      <c r="A77" s="80"/>
      <c r="B77" s="81"/>
      <c r="C77" s="81" t="s">
        <v>69</v>
      </c>
      <c r="D77" s="83">
        <v>1</v>
      </c>
      <c r="E77" s="81" t="s">
        <v>69</v>
      </c>
      <c r="F77" s="83">
        <v>1</v>
      </c>
      <c r="G77" s="81" t="s">
        <v>69</v>
      </c>
      <c r="H77" s="83">
        <v>1</v>
      </c>
      <c r="I77" s="81" t="s">
        <v>69</v>
      </c>
      <c r="J77" s="83">
        <v>1</v>
      </c>
      <c r="K77" s="81" t="s">
        <v>69</v>
      </c>
      <c r="L77" s="83">
        <v>1</v>
      </c>
      <c r="M77" s="81" t="s">
        <v>69</v>
      </c>
      <c r="N77" s="83">
        <v>1</v>
      </c>
      <c r="O77" s="81" t="s">
        <v>69</v>
      </c>
      <c r="P77" s="83">
        <v>1</v>
      </c>
      <c r="Q77" s="109"/>
      <c r="R77" s="110"/>
      <c r="S77" s="111"/>
      <c r="T77" s="111"/>
      <c r="U77" s="111"/>
      <c r="V77" s="111"/>
      <c r="W77" s="111"/>
      <c r="X77" s="111"/>
    </row>
    <row r="78" spans="1:24" s="56" customFormat="1" ht="30.75" customHeight="1" x14ac:dyDescent="0.25">
      <c r="A78" s="91">
        <v>7</v>
      </c>
      <c r="B78" s="92" t="s">
        <v>70</v>
      </c>
      <c r="C78" s="92" t="s">
        <v>19</v>
      </c>
      <c r="D78" s="91"/>
      <c r="E78" s="91">
        <f t="shared" ref="E78:Q78" si="21">E79</f>
        <v>2</v>
      </c>
      <c r="F78" s="91">
        <f t="shared" si="21"/>
        <v>2</v>
      </c>
      <c r="G78" s="91">
        <f t="shared" si="21"/>
        <v>0</v>
      </c>
      <c r="H78" s="91">
        <f t="shared" si="21"/>
        <v>2</v>
      </c>
      <c r="I78" s="91">
        <f t="shared" si="21"/>
        <v>0</v>
      </c>
      <c r="J78" s="91">
        <f t="shared" si="21"/>
        <v>0</v>
      </c>
      <c r="K78" s="91">
        <f t="shared" si="21"/>
        <v>0</v>
      </c>
      <c r="L78" s="91">
        <f t="shared" si="21"/>
        <v>2</v>
      </c>
      <c r="M78" s="91">
        <f t="shared" si="21"/>
        <v>0</v>
      </c>
      <c r="N78" s="91">
        <f t="shared" si="21"/>
        <v>0</v>
      </c>
      <c r="O78" s="91">
        <f t="shared" si="21"/>
        <v>0</v>
      </c>
      <c r="P78" s="102">
        <f>P79+P81</f>
        <v>8</v>
      </c>
      <c r="Q78" s="91">
        <f t="shared" si="21"/>
        <v>0</v>
      </c>
      <c r="R78" s="91">
        <f t="shared" ref="R78:W78" si="22">R79+R81</f>
        <v>0</v>
      </c>
      <c r="S78" s="108">
        <f t="shared" si="22"/>
        <v>0</v>
      </c>
      <c r="T78" s="108">
        <f t="shared" si="22"/>
        <v>0</v>
      </c>
      <c r="U78" s="108">
        <f t="shared" si="22"/>
        <v>0</v>
      </c>
      <c r="V78" s="108">
        <f t="shared" si="22"/>
        <v>0</v>
      </c>
      <c r="W78" s="108">
        <f t="shared" si="22"/>
        <v>0</v>
      </c>
      <c r="X78" s="108">
        <f t="shared" ref="X78" si="23">X79+X81</f>
        <v>0</v>
      </c>
    </row>
    <row r="79" spans="1:24" x14ac:dyDescent="0.25">
      <c r="A79" s="80"/>
      <c r="B79" s="81" t="s">
        <v>20</v>
      </c>
      <c r="C79" s="81" t="s">
        <v>71</v>
      </c>
      <c r="D79" s="83">
        <v>6</v>
      </c>
      <c r="E79" s="116">
        <v>2</v>
      </c>
      <c r="F79" s="117">
        <v>2</v>
      </c>
      <c r="G79" s="118"/>
      <c r="H79" s="119">
        <f>F79+I79+J79+K79</f>
        <v>2</v>
      </c>
      <c r="I79" s="126"/>
      <c r="J79" s="126"/>
      <c r="K79" s="126"/>
      <c r="L79" s="127">
        <f>H79+M79+N79+O79</f>
        <v>2</v>
      </c>
      <c r="M79" s="128"/>
      <c r="N79" s="128"/>
      <c r="O79" s="128"/>
      <c r="P79" s="129">
        <v>6</v>
      </c>
      <c r="Q79" s="109"/>
      <c r="R79" s="110"/>
      <c r="S79" s="111"/>
      <c r="T79" s="111"/>
      <c r="U79" s="111"/>
      <c r="V79" s="111"/>
      <c r="W79" s="111"/>
      <c r="X79" s="111"/>
    </row>
    <row r="80" spans="1:24" hidden="1" x14ac:dyDescent="0.25">
      <c r="A80" s="80"/>
      <c r="B80" s="81"/>
      <c r="C80" s="81" t="s">
        <v>102</v>
      </c>
      <c r="D80" s="83">
        <v>2</v>
      </c>
      <c r="E80" s="116"/>
      <c r="F80" s="117"/>
      <c r="G80" s="118"/>
      <c r="H80" s="119">
        <f>F80+I80+J80+K80</f>
        <v>0</v>
      </c>
      <c r="I80" s="126"/>
      <c r="J80" s="126"/>
      <c r="K80" s="126"/>
      <c r="L80" s="127">
        <f>H80+M80+N80+O80</f>
        <v>0</v>
      </c>
      <c r="M80" s="128"/>
      <c r="N80" s="128"/>
      <c r="O80" s="128"/>
      <c r="P80" s="129"/>
      <c r="Q80" s="109"/>
      <c r="R80" s="110"/>
      <c r="S80" s="111"/>
      <c r="T80" s="111"/>
      <c r="U80" s="111"/>
      <c r="V80" s="111"/>
      <c r="W80" s="111"/>
      <c r="X80" s="111"/>
    </row>
    <row r="81" spans="1:74" x14ac:dyDescent="0.25">
      <c r="A81" s="120"/>
      <c r="B81" s="121"/>
      <c r="C81" s="81" t="s">
        <v>102</v>
      </c>
      <c r="D81" s="73"/>
      <c r="E81" s="116"/>
      <c r="F81" s="117"/>
      <c r="G81" s="118"/>
      <c r="H81" s="119"/>
      <c r="I81" s="126"/>
      <c r="J81" s="126"/>
      <c r="K81" s="126"/>
      <c r="L81" s="127"/>
      <c r="M81" s="128"/>
      <c r="N81" s="128"/>
      <c r="O81" s="128"/>
      <c r="P81" s="130">
        <v>2</v>
      </c>
      <c r="Q81" s="109"/>
      <c r="R81" s="110"/>
      <c r="S81" s="111"/>
      <c r="T81" s="111"/>
      <c r="U81" s="111"/>
      <c r="V81" s="111"/>
      <c r="W81" s="111"/>
      <c r="X81" s="111"/>
    </row>
    <row r="82" spans="1:74" x14ac:dyDescent="0.25">
      <c r="A82" s="208" t="s">
        <v>72</v>
      </c>
      <c r="B82" s="209"/>
      <c r="C82" s="210"/>
      <c r="D82" s="122"/>
      <c r="E82" s="91" t="e">
        <f>E3+E9+E50+#REF!+E66+E71+E78</f>
        <v>#REF!</v>
      </c>
      <c r="F82" s="91" t="e">
        <f>F3+F9+F50+#REF!+F66+F71+F78</f>
        <v>#REF!</v>
      </c>
      <c r="G82" s="122" t="e">
        <f>G3+G9+G50+#REF!+G66+G71+G78</f>
        <v>#REF!</v>
      </c>
      <c r="H82" s="91" t="e">
        <f>H3+H9+H50+#REF!+H66+H71+H78</f>
        <v>#REF!</v>
      </c>
      <c r="I82" s="122" t="e">
        <f>I3+I9+I50+#REF!+I66+I71+I78</f>
        <v>#REF!</v>
      </c>
      <c r="J82" s="122" t="e">
        <f>J3+J9+J50+#REF!+J66+J71+J78</f>
        <v>#REF!</v>
      </c>
      <c r="K82" s="122" t="e">
        <f>K3+K9+K50+#REF!+K66+K71+K78</f>
        <v>#REF!</v>
      </c>
      <c r="L82" s="91" t="e">
        <f>L3+L9+L50+#REF!+L66+L71+L78</f>
        <v>#REF!</v>
      </c>
      <c r="M82" s="122" t="e">
        <f>M3+M9+M50+#REF!+M66+M71+M78</f>
        <v>#REF!</v>
      </c>
      <c r="N82" s="122" t="e">
        <f>N3+N9+N50+#REF!+N66+N71+N78</f>
        <v>#REF!</v>
      </c>
      <c r="O82" s="122" t="e">
        <f>O3+O9+O50+#REF!+O66+O71+O78</f>
        <v>#REF!</v>
      </c>
      <c r="P82" s="131">
        <f>P3+P9+P50+P57+P66+P71+P78</f>
        <v>289</v>
      </c>
      <c r="Q82" s="122" t="e">
        <f>Q3+Q9+Q50+#REF!+Q66+Q71+Q78</f>
        <v>#REF!</v>
      </c>
      <c r="R82" s="122">
        <f>R78+R71+R66+R57+R50+R46+R38+R9+R3</f>
        <v>0</v>
      </c>
      <c r="S82" s="112">
        <f>S78+S71+S66+S57+S50+S46+S38+S10+S3</f>
        <v>0</v>
      </c>
      <c r="T82" s="112"/>
      <c r="U82" s="112"/>
      <c r="V82" s="112"/>
      <c r="W82" s="112"/>
      <c r="X82" s="112"/>
    </row>
    <row r="83" spans="1:74" s="57" customFormat="1" x14ac:dyDescent="0.25">
      <c r="A83" s="58"/>
      <c r="B83" s="58"/>
      <c r="C83" s="58"/>
      <c r="D83" s="59"/>
      <c r="E83" s="123">
        <v>116</v>
      </c>
      <c r="F83" s="124">
        <v>130</v>
      </c>
      <c r="H83" s="125">
        <v>152</v>
      </c>
      <c r="L83" s="127">
        <v>194</v>
      </c>
      <c r="P83" s="132"/>
      <c r="Q83" s="68"/>
      <c r="R83" s="13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row>
  </sheetData>
  <mergeCells count="2">
    <mergeCell ref="C1:E1"/>
    <mergeCell ref="A82:C82"/>
  </mergeCells>
  <pageMargins left="0.196850393700787" right="0.196850393700787" top="0.31496062992126" bottom="0.23622047244094499" header="0.31496062992126" footer="0.23622047244094499"/>
  <pageSetup paperSize="9" scale="26"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CV65"/>
  <sheetViews>
    <sheetView view="pageBreakPreview" topLeftCell="B1" zoomScale="120" zoomScaleNormal="100" workbookViewId="0">
      <selection activeCell="C1" sqref="C1:E1"/>
    </sheetView>
  </sheetViews>
  <sheetFormatPr defaultColWidth="8.85546875" defaultRowHeight="15" x14ac:dyDescent="0.25"/>
  <cols>
    <col min="1" max="1" width="5.5703125" style="2" customWidth="1"/>
    <col min="2" max="2" width="14.28515625" style="2" customWidth="1"/>
    <col min="3" max="3" width="46.28515625" style="2" customWidth="1"/>
    <col min="4" max="4" width="8" style="3" hidden="1" customWidth="1"/>
    <col min="5" max="5" width="7.28515625" style="4" hidden="1" customWidth="1"/>
    <col min="6" max="6" width="7.28515625" style="5" hidden="1" customWidth="1"/>
    <col min="7" max="7" width="9.140625" style="6" hidden="1" customWidth="1"/>
    <col min="8" max="8" width="7.28515625" style="7" hidden="1" customWidth="1"/>
    <col min="9" max="11" width="9.140625" style="8" hidden="1" customWidth="1"/>
    <col min="12" max="12" width="9.140625" style="9" hidden="1" customWidth="1"/>
    <col min="13" max="15" width="9.140625" style="10" hidden="1" customWidth="1"/>
    <col min="16" max="16" width="9.140625" style="11" customWidth="1"/>
    <col min="17" max="17" width="5" style="12" customWidth="1"/>
    <col min="18" max="18" width="5.140625" style="12" customWidth="1"/>
    <col min="19" max="19" width="3.7109375" style="12" customWidth="1"/>
    <col min="20" max="20" width="5.7109375" style="12" customWidth="1"/>
    <col min="21" max="21" width="9.140625" style="12" hidden="1" customWidth="1"/>
    <col min="22" max="22" width="11.5703125" style="13" customWidth="1"/>
    <col min="23" max="23" width="4.7109375" style="14" hidden="1" customWidth="1"/>
    <col min="24" max="67" width="4.7109375" style="15" hidden="1" customWidth="1"/>
    <col min="68" max="82" width="4.7109375" style="2" hidden="1" customWidth="1"/>
    <col min="83" max="83" width="4.7109375" style="2" customWidth="1"/>
    <col min="84" max="86" width="4.7109375" style="2" hidden="1" customWidth="1"/>
    <col min="87" max="91" width="6" style="2" hidden="1" customWidth="1"/>
    <col min="92" max="96" width="4.7109375" style="2" customWidth="1"/>
    <col min="97" max="97" width="5.85546875" style="2" customWidth="1"/>
    <col min="98" max="98" width="5.7109375" style="2" customWidth="1"/>
    <col min="99" max="16384" width="8.85546875" style="2"/>
  </cols>
  <sheetData>
    <row r="1" spans="1:100" x14ac:dyDescent="0.25">
      <c r="C1" s="216" t="s">
        <v>0</v>
      </c>
      <c r="D1" s="216"/>
      <c r="E1" s="216"/>
      <c r="H1" s="16"/>
    </row>
    <row r="2" spans="1:100" ht="90.75" customHeight="1" x14ac:dyDescent="0.25">
      <c r="A2" s="17" t="s">
        <v>7</v>
      </c>
      <c r="B2" s="18" t="s">
        <v>8</v>
      </c>
      <c r="C2" s="18" t="s">
        <v>9</v>
      </c>
      <c r="D2" s="19"/>
      <c r="E2" s="20" t="s">
        <v>103</v>
      </c>
      <c r="F2" s="21" t="s">
        <v>104</v>
      </c>
      <c r="G2" s="22" t="s">
        <v>12</v>
      </c>
      <c r="H2" s="23" t="s">
        <v>105</v>
      </c>
      <c r="I2" s="32" t="s">
        <v>106</v>
      </c>
      <c r="J2" s="32" t="s">
        <v>107</v>
      </c>
      <c r="K2" s="32" t="s">
        <v>108</v>
      </c>
      <c r="L2" s="33" t="s">
        <v>109</v>
      </c>
      <c r="M2" s="34" t="s">
        <v>110</v>
      </c>
      <c r="N2" s="34" t="s">
        <v>111</v>
      </c>
      <c r="O2" s="34" t="s">
        <v>112</v>
      </c>
      <c r="P2" s="35" t="s">
        <v>113</v>
      </c>
      <c r="Q2" s="41" t="s">
        <v>129</v>
      </c>
      <c r="R2" s="41" t="s">
        <v>130</v>
      </c>
      <c r="S2" s="41" t="s">
        <v>131</v>
      </c>
      <c r="T2" s="41" t="s">
        <v>132</v>
      </c>
      <c r="U2" s="41"/>
      <c r="V2" s="42" t="s">
        <v>114</v>
      </c>
      <c r="W2" s="43" t="s">
        <v>17</v>
      </c>
      <c r="X2" s="44">
        <v>44211</v>
      </c>
      <c r="Y2" s="44">
        <v>44228</v>
      </c>
      <c r="Z2" s="44">
        <v>44229</v>
      </c>
      <c r="AA2" s="44">
        <v>44231</v>
      </c>
      <c r="AB2" s="44">
        <v>44242</v>
      </c>
      <c r="AC2" s="44">
        <v>44252</v>
      </c>
      <c r="AD2" s="44">
        <v>44253</v>
      </c>
      <c r="AE2" s="44">
        <v>44256</v>
      </c>
      <c r="AF2" s="44">
        <v>44257</v>
      </c>
      <c r="AG2" s="44">
        <v>44258</v>
      </c>
      <c r="AH2" s="44">
        <v>44264</v>
      </c>
      <c r="AI2" s="44">
        <v>44266</v>
      </c>
      <c r="AJ2" s="44">
        <v>44274</v>
      </c>
      <c r="AK2" s="44">
        <v>44280</v>
      </c>
      <c r="AL2" s="44">
        <v>44281</v>
      </c>
      <c r="AM2" s="44">
        <v>44285</v>
      </c>
      <c r="AN2" s="44">
        <v>44287</v>
      </c>
      <c r="AO2" s="44">
        <v>44291</v>
      </c>
      <c r="AP2" s="44">
        <v>44293</v>
      </c>
      <c r="AQ2" s="44">
        <v>44298</v>
      </c>
      <c r="AR2" s="44">
        <v>44300</v>
      </c>
      <c r="AS2" s="44">
        <v>44306</v>
      </c>
      <c r="AT2" s="44">
        <v>44312</v>
      </c>
      <c r="AU2" s="44">
        <v>44290</v>
      </c>
      <c r="AV2" s="44">
        <v>44291</v>
      </c>
      <c r="AW2" s="44">
        <v>44327</v>
      </c>
      <c r="AX2" s="44">
        <v>44328</v>
      </c>
      <c r="AY2" s="44">
        <v>44335</v>
      </c>
      <c r="AZ2" s="44">
        <v>44336</v>
      </c>
      <c r="BA2" s="44">
        <v>44337</v>
      </c>
      <c r="BB2" s="44">
        <v>44340</v>
      </c>
      <c r="BC2" s="44">
        <v>44342</v>
      </c>
      <c r="BD2" s="44">
        <v>44342</v>
      </c>
      <c r="BE2" s="44">
        <v>44344</v>
      </c>
      <c r="BF2" s="44">
        <v>44354</v>
      </c>
      <c r="BG2" s="44">
        <v>44355</v>
      </c>
      <c r="BH2" s="44">
        <v>44357</v>
      </c>
      <c r="BI2" s="44">
        <v>44365</v>
      </c>
      <c r="BJ2" s="44">
        <v>44375</v>
      </c>
      <c r="BK2" s="44">
        <v>44375</v>
      </c>
      <c r="BL2" s="44">
        <v>44384</v>
      </c>
      <c r="BM2" s="44">
        <v>44392</v>
      </c>
      <c r="BN2" s="44">
        <v>44398</v>
      </c>
      <c r="BO2" s="44">
        <v>44404</v>
      </c>
      <c r="BP2" s="44"/>
      <c r="BQ2" s="44"/>
      <c r="BR2" s="44"/>
      <c r="BS2" s="44"/>
      <c r="BT2" s="44"/>
      <c r="BU2" s="44"/>
      <c r="BV2" s="44"/>
      <c r="BW2" s="44"/>
      <c r="BX2" s="44"/>
      <c r="BY2" s="44"/>
      <c r="BZ2" s="44"/>
      <c r="CA2" s="44"/>
      <c r="CB2" s="44"/>
      <c r="CC2" s="44">
        <v>44508</v>
      </c>
      <c r="CD2" s="44">
        <v>44509</v>
      </c>
      <c r="CE2" s="44">
        <v>44510</v>
      </c>
      <c r="CF2" s="44">
        <v>44511</v>
      </c>
      <c r="CG2" s="44">
        <v>44512</v>
      </c>
      <c r="CH2" s="44">
        <v>44513</v>
      </c>
      <c r="CI2" s="44">
        <v>44514</v>
      </c>
      <c r="CJ2" s="44">
        <v>44515</v>
      </c>
      <c r="CK2" s="44">
        <v>44516</v>
      </c>
      <c r="CL2" s="44">
        <v>44517</v>
      </c>
      <c r="CM2" s="44">
        <v>44518</v>
      </c>
      <c r="CN2" s="44">
        <v>44511</v>
      </c>
      <c r="CO2" s="44">
        <v>44517</v>
      </c>
      <c r="CP2" s="44">
        <v>44518</v>
      </c>
      <c r="CQ2" s="44">
        <v>44522</v>
      </c>
      <c r="CR2" s="44">
        <v>44523</v>
      </c>
      <c r="CS2" s="44">
        <v>44524</v>
      </c>
      <c r="CT2" s="44">
        <v>44530</v>
      </c>
      <c r="CU2" s="44">
        <v>44526</v>
      </c>
    </row>
    <row r="3" spans="1:100" s="1" customFormat="1" ht="30" x14ac:dyDescent="0.25">
      <c r="A3" s="24">
        <v>1</v>
      </c>
      <c r="B3" s="24" t="s">
        <v>18</v>
      </c>
      <c r="C3" s="24" t="s">
        <v>19</v>
      </c>
      <c r="D3" s="24"/>
      <c r="E3" s="24">
        <f>SUM(E4:E9)</f>
        <v>20</v>
      </c>
      <c r="F3" s="24">
        <f t="shared" ref="F3:BO3" si="0">SUM(F4:F9)</f>
        <v>20</v>
      </c>
      <c r="G3" s="24">
        <f t="shared" si="0"/>
        <v>0</v>
      </c>
      <c r="H3" s="24">
        <f t="shared" si="0"/>
        <v>39</v>
      </c>
      <c r="I3" s="24">
        <f t="shared" si="0"/>
        <v>1</v>
      </c>
      <c r="J3" s="24">
        <f t="shared" si="0"/>
        <v>16</v>
      </c>
      <c r="K3" s="24">
        <f t="shared" si="0"/>
        <v>2</v>
      </c>
      <c r="L3" s="24">
        <f t="shared" si="0"/>
        <v>39</v>
      </c>
      <c r="M3" s="24">
        <f t="shared" si="0"/>
        <v>0</v>
      </c>
      <c r="N3" s="24">
        <f t="shared" si="0"/>
        <v>0</v>
      </c>
      <c r="O3" s="24">
        <f t="shared" si="0"/>
        <v>0</v>
      </c>
      <c r="P3" s="36">
        <f>P4+P5+P6+P7+P8+P9+P10</f>
        <v>60</v>
      </c>
      <c r="Q3" s="24">
        <f t="shared" si="0"/>
        <v>20</v>
      </c>
      <c r="R3" s="24">
        <f t="shared" si="0"/>
        <v>0</v>
      </c>
      <c r="S3" s="24">
        <f t="shared" si="0"/>
        <v>0</v>
      </c>
      <c r="T3" s="24">
        <f t="shared" si="0"/>
        <v>0</v>
      </c>
      <c r="U3" s="24"/>
      <c r="V3" s="36">
        <f>V4+V5+V6+V7+V8+V9</f>
        <v>32</v>
      </c>
      <c r="W3" s="24">
        <f t="shared" si="0"/>
        <v>3</v>
      </c>
      <c r="X3" s="24">
        <f t="shared" si="0"/>
        <v>1</v>
      </c>
      <c r="Y3" s="24">
        <f t="shared" si="0"/>
        <v>1</v>
      </c>
      <c r="Z3" s="24">
        <f t="shared" si="0"/>
        <v>1</v>
      </c>
      <c r="AA3" s="24">
        <f t="shared" si="0"/>
        <v>2</v>
      </c>
      <c r="AB3" s="24">
        <f t="shared" si="0"/>
        <v>1</v>
      </c>
      <c r="AC3" s="24">
        <f t="shared" si="0"/>
        <v>0</v>
      </c>
      <c r="AD3" s="24">
        <f t="shared" si="0"/>
        <v>0</v>
      </c>
      <c r="AE3" s="24">
        <f t="shared" si="0"/>
        <v>0</v>
      </c>
      <c r="AF3" s="24">
        <f t="shared" si="0"/>
        <v>0</v>
      </c>
      <c r="AG3" s="24">
        <f t="shared" si="0"/>
        <v>0</v>
      </c>
      <c r="AH3" s="24">
        <f t="shared" si="0"/>
        <v>1</v>
      </c>
      <c r="AI3" s="24">
        <f t="shared" si="0"/>
        <v>1</v>
      </c>
      <c r="AJ3" s="24">
        <f t="shared" si="0"/>
        <v>0</v>
      </c>
      <c r="AK3" s="24">
        <f t="shared" si="0"/>
        <v>1</v>
      </c>
      <c r="AL3" s="24">
        <f t="shared" si="0"/>
        <v>0</v>
      </c>
      <c r="AM3" s="24">
        <f t="shared" si="0"/>
        <v>0</v>
      </c>
      <c r="AN3" s="24">
        <f t="shared" si="0"/>
        <v>1</v>
      </c>
      <c r="AO3" s="24">
        <f t="shared" si="0"/>
        <v>0</v>
      </c>
      <c r="AP3" s="24">
        <f t="shared" si="0"/>
        <v>0</v>
      </c>
      <c r="AQ3" s="24">
        <f t="shared" si="0"/>
        <v>1</v>
      </c>
      <c r="AR3" s="24">
        <f t="shared" si="0"/>
        <v>0</v>
      </c>
      <c r="AS3" s="24">
        <f t="shared" si="0"/>
        <v>0</v>
      </c>
      <c r="AT3" s="24">
        <f t="shared" si="0"/>
        <v>0</v>
      </c>
      <c r="AU3" s="24">
        <f t="shared" si="0"/>
        <v>1</v>
      </c>
      <c r="AV3" s="24">
        <f t="shared" si="0"/>
        <v>0</v>
      </c>
      <c r="AW3" s="24">
        <f t="shared" si="0"/>
        <v>1</v>
      </c>
      <c r="AX3" s="24">
        <f t="shared" si="0"/>
        <v>0</v>
      </c>
      <c r="AY3" s="24">
        <f t="shared" si="0"/>
        <v>0</v>
      </c>
      <c r="AZ3" s="24">
        <f t="shared" si="0"/>
        <v>0</v>
      </c>
      <c r="BA3" s="24">
        <f t="shared" si="0"/>
        <v>0</v>
      </c>
      <c r="BB3" s="24">
        <f t="shared" si="0"/>
        <v>0</v>
      </c>
      <c r="BC3" s="24">
        <f t="shared" si="0"/>
        <v>1</v>
      </c>
      <c r="BD3" s="24">
        <f t="shared" si="0"/>
        <v>1</v>
      </c>
      <c r="BE3" s="24">
        <f t="shared" si="0"/>
        <v>0</v>
      </c>
      <c r="BF3" s="24">
        <f t="shared" si="0"/>
        <v>0</v>
      </c>
      <c r="BG3" s="24">
        <f t="shared" si="0"/>
        <v>1</v>
      </c>
      <c r="BH3" s="24">
        <f t="shared" si="0"/>
        <v>1</v>
      </c>
      <c r="BI3" s="24">
        <f t="shared" si="0"/>
        <v>1</v>
      </c>
      <c r="BJ3" s="24">
        <f t="shared" si="0"/>
        <v>1</v>
      </c>
      <c r="BK3" s="24">
        <f t="shared" si="0"/>
        <v>0</v>
      </c>
      <c r="BL3" s="24">
        <f t="shared" si="0"/>
        <v>0</v>
      </c>
      <c r="BM3" s="24">
        <f t="shared" si="0"/>
        <v>0</v>
      </c>
      <c r="BN3" s="24">
        <f t="shared" si="0"/>
        <v>0</v>
      </c>
      <c r="BO3" s="24">
        <f t="shared" si="0"/>
        <v>1</v>
      </c>
      <c r="BP3" s="24"/>
      <c r="BQ3" s="24"/>
      <c r="BR3" s="24"/>
      <c r="BS3" s="24"/>
      <c r="BT3" s="24"/>
      <c r="BU3" s="24"/>
      <c r="BV3" s="24"/>
      <c r="BW3" s="24"/>
      <c r="BX3" s="24"/>
      <c r="BY3" s="24"/>
      <c r="BZ3" s="24"/>
      <c r="CA3" s="24"/>
      <c r="CB3" s="24"/>
      <c r="CC3" s="24">
        <f t="shared" ref="CC3:CU3" si="1">SUM(CC4:CC9)</f>
        <v>0</v>
      </c>
      <c r="CD3" s="24">
        <f t="shared" si="1"/>
        <v>0</v>
      </c>
      <c r="CE3" s="24">
        <f t="shared" si="1"/>
        <v>0</v>
      </c>
      <c r="CF3" s="24">
        <f t="shared" si="1"/>
        <v>0</v>
      </c>
      <c r="CG3" s="24">
        <f t="shared" si="1"/>
        <v>0</v>
      </c>
      <c r="CH3" s="24">
        <f t="shared" si="1"/>
        <v>0</v>
      </c>
      <c r="CI3" s="24">
        <f t="shared" si="1"/>
        <v>0</v>
      </c>
      <c r="CJ3" s="24">
        <f t="shared" si="1"/>
        <v>0</v>
      </c>
      <c r="CK3" s="24">
        <f t="shared" si="1"/>
        <v>0</v>
      </c>
      <c r="CL3" s="24">
        <f t="shared" si="1"/>
        <v>0</v>
      </c>
      <c r="CM3" s="24">
        <f t="shared" si="1"/>
        <v>0</v>
      </c>
      <c r="CN3" s="24">
        <f t="shared" si="1"/>
        <v>0</v>
      </c>
      <c r="CO3" s="24">
        <f t="shared" si="1"/>
        <v>0</v>
      </c>
      <c r="CP3" s="24">
        <f t="shared" si="1"/>
        <v>0</v>
      </c>
      <c r="CQ3" s="24">
        <f t="shared" si="1"/>
        <v>0</v>
      </c>
      <c r="CR3" s="24">
        <f t="shared" si="1"/>
        <v>0</v>
      </c>
      <c r="CS3" s="24">
        <f t="shared" si="1"/>
        <v>0</v>
      </c>
      <c r="CT3" s="24">
        <f t="shared" si="1"/>
        <v>0</v>
      </c>
      <c r="CU3" s="24">
        <f t="shared" si="1"/>
        <v>0</v>
      </c>
    </row>
    <row r="4" spans="1:100" x14ac:dyDescent="0.25">
      <c r="A4" s="25"/>
      <c r="B4" s="25" t="s">
        <v>20</v>
      </c>
      <c r="C4" s="26" t="s">
        <v>21</v>
      </c>
      <c r="D4" s="19" t="s">
        <v>22</v>
      </c>
      <c r="E4" s="27">
        <v>7</v>
      </c>
      <c r="F4" s="28">
        <v>7</v>
      </c>
      <c r="G4" s="29"/>
      <c r="H4" s="30">
        <f t="shared" ref="H4:H9" si="2">F4+I4+J4+K4</f>
        <v>13</v>
      </c>
      <c r="I4" s="37"/>
      <c r="J4" s="37">
        <v>6</v>
      </c>
      <c r="K4" s="37"/>
      <c r="L4" s="38">
        <f t="shared" ref="L4:L9" si="3">H4+M4+N4+O4</f>
        <v>13</v>
      </c>
      <c r="M4" s="39"/>
      <c r="N4" s="39"/>
      <c r="O4" s="39"/>
      <c r="P4" s="40">
        <f>L4+Q4+R4+S4+T4</f>
        <v>23</v>
      </c>
      <c r="Q4" s="45">
        <v>10</v>
      </c>
      <c r="R4" s="45"/>
      <c r="S4" s="45"/>
      <c r="T4" s="45"/>
      <c r="U4" s="45"/>
      <c r="V4" s="46">
        <v>10</v>
      </c>
      <c r="W4" s="47">
        <v>1</v>
      </c>
      <c r="X4" s="48"/>
      <c r="Y4" s="48">
        <v>1</v>
      </c>
      <c r="Z4" s="48">
        <v>1</v>
      </c>
      <c r="AA4" s="48">
        <v>2</v>
      </c>
      <c r="AB4" s="48">
        <v>1</v>
      </c>
      <c r="AC4" s="48"/>
      <c r="AD4" s="48"/>
      <c r="AE4" s="48"/>
      <c r="AF4" s="48"/>
      <c r="AG4" s="48"/>
      <c r="AH4" s="48"/>
      <c r="AI4" s="48"/>
      <c r="AJ4" s="48"/>
      <c r="AK4" s="48"/>
      <c r="AL4" s="48"/>
      <c r="AM4" s="48"/>
      <c r="AN4" s="48"/>
      <c r="AO4" s="48"/>
      <c r="AP4" s="48"/>
      <c r="AQ4" s="48"/>
      <c r="AR4" s="48"/>
      <c r="AS4" s="48"/>
      <c r="AT4" s="48"/>
      <c r="AU4" s="48"/>
      <c r="AV4" s="48"/>
      <c r="AW4" s="48">
        <v>1</v>
      </c>
      <c r="AX4" s="48"/>
      <c r="AY4" s="48"/>
      <c r="AZ4" s="48"/>
      <c r="BA4" s="48"/>
      <c r="BB4" s="48"/>
      <c r="BC4" s="48"/>
      <c r="BD4" s="48"/>
      <c r="BE4" s="48"/>
      <c r="BF4" s="48"/>
      <c r="BG4" s="48">
        <v>1</v>
      </c>
      <c r="BH4" s="48"/>
      <c r="BI4" s="48"/>
      <c r="BJ4" s="48"/>
      <c r="BK4" s="48"/>
      <c r="BL4" s="48"/>
      <c r="BM4" s="48"/>
      <c r="BN4" s="48"/>
      <c r="BO4" s="48"/>
      <c r="BP4" s="50"/>
      <c r="BQ4" s="50"/>
      <c r="BR4" s="50"/>
      <c r="BS4" s="50"/>
      <c r="BT4" s="50"/>
      <c r="BU4" s="50"/>
      <c r="BV4" s="50"/>
      <c r="BW4" s="50"/>
      <c r="BX4" s="50"/>
      <c r="BY4" s="50"/>
      <c r="BZ4" s="50"/>
      <c r="CA4" s="50"/>
      <c r="CB4" s="50"/>
      <c r="CC4" s="50"/>
      <c r="CD4" s="50"/>
      <c r="CE4" s="50"/>
      <c r="CF4" s="50"/>
      <c r="CG4" s="50"/>
      <c r="CH4" s="50"/>
      <c r="CI4" s="50"/>
      <c r="CJ4" s="50"/>
      <c r="CK4" s="50"/>
      <c r="CL4" s="50"/>
      <c r="CM4" s="50"/>
      <c r="CN4" s="50"/>
      <c r="CO4" s="50"/>
      <c r="CP4" s="50"/>
      <c r="CQ4" s="50"/>
      <c r="CR4" s="50"/>
      <c r="CS4" s="50"/>
      <c r="CT4" s="50"/>
      <c r="CU4" s="50"/>
    </row>
    <row r="5" spans="1:100" x14ac:dyDescent="0.25">
      <c r="A5" s="25"/>
      <c r="B5" s="25"/>
      <c r="C5" s="26" t="s">
        <v>23</v>
      </c>
      <c r="D5" s="19" t="s">
        <v>24</v>
      </c>
      <c r="E5" s="27">
        <v>13</v>
      </c>
      <c r="F5" s="28">
        <v>13</v>
      </c>
      <c r="G5" s="29"/>
      <c r="H5" s="30">
        <f t="shared" si="2"/>
        <v>14</v>
      </c>
      <c r="I5" s="37">
        <v>1</v>
      </c>
      <c r="J5" s="37"/>
      <c r="K5" s="37"/>
      <c r="L5" s="38">
        <f t="shared" si="3"/>
        <v>14</v>
      </c>
      <c r="M5" s="39"/>
      <c r="N5" s="39"/>
      <c r="O5" s="39"/>
      <c r="P5" s="40">
        <f t="shared" ref="P5:P63" si="4">L5+Q5+R5+S5+T5</f>
        <v>24</v>
      </c>
      <c r="Q5" s="45">
        <v>10</v>
      </c>
      <c r="R5" s="45"/>
      <c r="S5" s="45"/>
      <c r="T5" s="45"/>
      <c r="U5" s="45"/>
      <c r="V5" s="46">
        <v>19</v>
      </c>
      <c r="W5" s="47">
        <v>2</v>
      </c>
      <c r="X5" s="48">
        <v>1</v>
      </c>
      <c r="Y5" s="48"/>
      <c r="Z5" s="48"/>
      <c r="AA5" s="48"/>
      <c r="AB5" s="48"/>
      <c r="AC5" s="48"/>
      <c r="AD5" s="48"/>
      <c r="AE5" s="48"/>
      <c r="AF5" s="48"/>
      <c r="AG5" s="48"/>
      <c r="AH5" s="48">
        <v>1</v>
      </c>
      <c r="AI5" s="48">
        <v>1</v>
      </c>
      <c r="AJ5" s="48"/>
      <c r="AK5" s="48"/>
      <c r="AL5" s="48"/>
      <c r="AM5" s="48"/>
      <c r="AN5" s="48">
        <v>1</v>
      </c>
      <c r="AO5" s="48"/>
      <c r="AP5" s="48"/>
      <c r="AQ5" s="48">
        <v>1</v>
      </c>
      <c r="AR5" s="48"/>
      <c r="AS5" s="48"/>
      <c r="AT5" s="48"/>
      <c r="AU5" s="48">
        <v>1</v>
      </c>
      <c r="AV5" s="48"/>
      <c r="AW5" s="48"/>
      <c r="AX5" s="48"/>
      <c r="AY5" s="48"/>
      <c r="AZ5" s="48"/>
      <c r="BA5" s="48"/>
      <c r="BB5" s="48"/>
      <c r="BC5" s="48">
        <v>1</v>
      </c>
      <c r="BD5" s="48">
        <v>1</v>
      </c>
      <c r="BE5" s="48"/>
      <c r="BF5" s="48"/>
      <c r="BG5" s="48"/>
      <c r="BH5" s="48">
        <v>1</v>
      </c>
      <c r="BI5" s="48">
        <v>1</v>
      </c>
      <c r="BJ5" s="48">
        <v>1</v>
      </c>
      <c r="BK5" s="48"/>
      <c r="BL5" s="48"/>
      <c r="BM5" s="48"/>
      <c r="BN5" s="48"/>
      <c r="BO5" s="48">
        <v>1</v>
      </c>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row>
    <row r="6" spans="1:100" x14ac:dyDescent="0.25">
      <c r="A6" s="25"/>
      <c r="B6" s="25"/>
      <c r="C6" s="25" t="s">
        <v>25</v>
      </c>
      <c r="D6" s="19"/>
      <c r="E6" s="27"/>
      <c r="F6" s="28"/>
      <c r="G6" s="29"/>
      <c r="H6" s="30">
        <f t="shared" si="2"/>
        <v>4</v>
      </c>
      <c r="I6" s="37"/>
      <c r="J6" s="37">
        <v>3</v>
      </c>
      <c r="K6" s="37">
        <v>1</v>
      </c>
      <c r="L6" s="38">
        <f t="shared" si="3"/>
        <v>4</v>
      </c>
      <c r="M6" s="39"/>
      <c r="N6" s="39"/>
      <c r="O6" s="39"/>
      <c r="P6" s="40">
        <f t="shared" si="4"/>
        <v>4</v>
      </c>
      <c r="Q6" s="45"/>
      <c r="R6" s="45"/>
      <c r="S6" s="45"/>
      <c r="T6" s="45"/>
      <c r="U6" s="45"/>
      <c r="V6" s="46">
        <v>2</v>
      </c>
      <c r="W6" s="47"/>
      <c r="X6" s="48"/>
      <c r="Y6" s="48"/>
      <c r="Z6" s="48"/>
      <c r="AA6" s="48"/>
      <c r="AB6" s="48"/>
      <c r="AC6" s="48"/>
      <c r="AD6" s="48"/>
      <c r="AE6" s="48"/>
      <c r="AF6" s="48"/>
      <c r="AG6" s="48"/>
      <c r="AH6" s="48"/>
      <c r="AI6" s="48"/>
      <c r="AJ6" s="48"/>
      <c r="AK6" s="48">
        <v>1</v>
      </c>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row>
    <row r="7" spans="1:100" x14ac:dyDescent="0.25">
      <c r="A7" s="25"/>
      <c r="B7" s="25"/>
      <c r="C7" s="25" t="s">
        <v>26</v>
      </c>
      <c r="D7" s="19"/>
      <c r="E7" s="27"/>
      <c r="F7" s="28"/>
      <c r="G7" s="29"/>
      <c r="H7" s="30">
        <f t="shared" si="2"/>
        <v>3</v>
      </c>
      <c r="I7" s="37"/>
      <c r="J7" s="37">
        <v>3</v>
      </c>
      <c r="K7" s="37"/>
      <c r="L7" s="38">
        <f t="shared" si="3"/>
        <v>3</v>
      </c>
      <c r="M7" s="39"/>
      <c r="N7" s="39"/>
      <c r="O7" s="39"/>
      <c r="P7" s="40">
        <f t="shared" si="4"/>
        <v>3</v>
      </c>
      <c r="Q7" s="45"/>
      <c r="R7" s="45"/>
      <c r="S7" s="45"/>
      <c r="T7" s="45"/>
      <c r="U7" s="45"/>
      <c r="V7" s="46">
        <f>SUM(W7:CR7)</f>
        <v>0</v>
      </c>
      <c r="W7" s="47"/>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8"/>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row>
    <row r="8" spans="1:100" x14ac:dyDescent="0.25">
      <c r="A8" s="25"/>
      <c r="B8" s="25"/>
      <c r="C8" s="25" t="s">
        <v>27</v>
      </c>
      <c r="D8" s="19"/>
      <c r="E8" s="27"/>
      <c r="F8" s="28"/>
      <c r="G8" s="29"/>
      <c r="H8" s="30">
        <f t="shared" si="2"/>
        <v>4</v>
      </c>
      <c r="I8" s="37"/>
      <c r="J8" s="37">
        <v>4</v>
      </c>
      <c r="K8" s="37"/>
      <c r="L8" s="38">
        <f t="shared" si="3"/>
        <v>4</v>
      </c>
      <c r="M8" s="39"/>
      <c r="N8" s="39"/>
      <c r="O8" s="39"/>
      <c r="P8" s="40">
        <f t="shared" si="4"/>
        <v>4</v>
      </c>
      <c r="Q8" s="45"/>
      <c r="R8" s="45"/>
      <c r="S8" s="45"/>
      <c r="T8" s="45"/>
      <c r="U8" s="45"/>
      <c r="V8" s="46">
        <v>1</v>
      </c>
      <c r="W8" s="47"/>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row>
    <row r="9" spans="1:100" x14ac:dyDescent="0.25">
      <c r="A9" s="25"/>
      <c r="B9" s="25"/>
      <c r="C9" s="25" t="s">
        <v>28</v>
      </c>
      <c r="D9" s="19"/>
      <c r="E9" s="27"/>
      <c r="F9" s="28"/>
      <c r="G9" s="29"/>
      <c r="H9" s="30">
        <f t="shared" si="2"/>
        <v>1</v>
      </c>
      <c r="I9" s="37"/>
      <c r="J9" s="37"/>
      <c r="K9" s="37">
        <v>1</v>
      </c>
      <c r="L9" s="38">
        <f t="shared" si="3"/>
        <v>1</v>
      </c>
      <c r="M9" s="39"/>
      <c r="N9" s="39"/>
      <c r="O9" s="39"/>
      <c r="P9" s="40">
        <f t="shared" si="4"/>
        <v>1</v>
      </c>
      <c r="Q9" s="45"/>
      <c r="R9" s="45"/>
      <c r="S9" s="45"/>
      <c r="T9" s="45"/>
      <c r="U9" s="45"/>
      <c r="V9" s="46">
        <v>0</v>
      </c>
      <c r="W9" s="47"/>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row>
    <row r="10" spans="1:100" x14ac:dyDescent="0.25">
      <c r="A10" s="25"/>
      <c r="B10" s="25"/>
      <c r="C10" s="25" t="s">
        <v>133</v>
      </c>
      <c r="D10" s="19"/>
      <c r="E10" s="27"/>
      <c r="F10" s="28"/>
      <c r="G10" s="29"/>
      <c r="H10" s="30"/>
      <c r="I10" s="37"/>
      <c r="J10" s="37"/>
      <c r="K10" s="37"/>
      <c r="L10" s="38"/>
      <c r="M10" s="39"/>
      <c r="N10" s="39"/>
      <c r="O10" s="39"/>
      <c r="P10" s="40">
        <v>1</v>
      </c>
      <c r="Q10" s="45"/>
      <c r="R10" s="45"/>
      <c r="S10" s="45"/>
      <c r="T10" s="45"/>
      <c r="U10" s="45"/>
      <c r="V10" s="46">
        <v>1</v>
      </c>
      <c r="W10" s="47"/>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row>
    <row r="11" spans="1:100" s="1" customFormat="1" x14ac:dyDescent="0.25">
      <c r="A11" s="24">
        <v>2</v>
      </c>
      <c r="B11" s="24" t="s">
        <v>29</v>
      </c>
      <c r="C11" s="24" t="s">
        <v>19</v>
      </c>
      <c r="D11" s="24"/>
      <c r="E11" s="24">
        <f t="shared" ref="E11:BO11" si="5">SUM(E12:E39)</f>
        <v>84</v>
      </c>
      <c r="F11" s="24">
        <f t="shared" si="5"/>
        <v>98</v>
      </c>
      <c r="G11" s="24">
        <f t="shared" si="5"/>
        <v>14</v>
      </c>
      <c r="H11" s="24">
        <f t="shared" si="5"/>
        <v>101</v>
      </c>
      <c r="I11" s="24">
        <f t="shared" si="5"/>
        <v>3</v>
      </c>
      <c r="J11" s="24">
        <f t="shared" si="5"/>
        <v>0</v>
      </c>
      <c r="K11" s="24">
        <f t="shared" si="5"/>
        <v>0</v>
      </c>
      <c r="L11" s="24">
        <f t="shared" si="5"/>
        <v>132</v>
      </c>
      <c r="M11" s="24">
        <f t="shared" si="5"/>
        <v>31</v>
      </c>
      <c r="N11" s="24">
        <f t="shared" si="5"/>
        <v>0</v>
      </c>
      <c r="O11" s="24">
        <f t="shared" si="5"/>
        <v>0</v>
      </c>
      <c r="P11" s="36">
        <f t="shared" si="5"/>
        <v>201</v>
      </c>
      <c r="Q11" s="24">
        <f t="shared" si="5"/>
        <v>0</v>
      </c>
      <c r="R11" s="24">
        <f t="shared" si="5"/>
        <v>0</v>
      </c>
      <c r="S11" s="24">
        <f t="shared" si="5"/>
        <v>51</v>
      </c>
      <c r="T11" s="24">
        <f t="shared" si="5"/>
        <v>0</v>
      </c>
      <c r="U11" s="24"/>
      <c r="V11" s="36">
        <f>V12+V13+V14+V15+V16+V17+V18+V19+V20+V21+V22+V23+V24+V25+V26+V27+V28+V29+V30+V31+V32+V33+V34+V35+V36+V37+V38+V39</f>
        <v>86</v>
      </c>
      <c r="W11" s="24">
        <f t="shared" si="5"/>
        <v>17</v>
      </c>
      <c r="X11" s="24">
        <f t="shared" si="5"/>
        <v>0</v>
      </c>
      <c r="Y11" s="24">
        <f t="shared" si="5"/>
        <v>0</v>
      </c>
      <c r="Z11" s="24">
        <f t="shared" si="5"/>
        <v>0</v>
      </c>
      <c r="AA11" s="24">
        <f t="shared" si="5"/>
        <v>0</v>
      </c>
      <c r="AB11" s="24">
        <f t="shared" si="5"/>
        <v>0</v>
      </c>
      <c r="AC11" s="24">
        <f t="shared" si="5"/>
        <v>1</v>
      </c>
      <c r="AD11" s="24">
        <f t="shared" si="5"/>
        <v>1</v>
      </c>
      <c r="AE11" s="24">
        <f t="shared" si="5"/>
        <v>1</v>
      </c>
      <c r="AF11" s="24">
        <f t="shared" si="5"/>
        <v>1</v>
      </c>
      <c r="AG11" s="24">
        <f t="shared" si="5"/>
        <v>1</v>
      </c>
      <c r="AH11" s="24">
        <f t="shared" si="5"/>
        <v>0</v>
      </c>
      <c r="AI11" s="24">
        <f t="shared" si="5"/>
        <v>0</v>
      </c>
      <c r="AJ11" s="24">
        <f t="shared" si="5"/>
        <v>2</v>
      </c>
      <c r="AK11" s="24">
        <f t="shared" si="5"/>
        <v>1</v>
      </c>
      <c r="AL11" s="24">
        <f t="shared" si="5"/>
        <v>1</v>
      </c>
      <c r="AM11" s="24">
        <f t="shared" si="5"/>
        <v>1</v>
      </c>
      <c r="AN11" s="24">
        <f t="shared" si="5"/>
        <v>0</v>
      </c>
      <c r="AO11" s="24">
        <f t="shared" si="5"/>
        <v>1</v>
      </c>
      <c r="AP11" s="24">
        <f t="shared" si="5"/>
        <v>1</v>
      </c>
      <c r="AQ11" s="24">
        <f t="shared" si="5"/>
        <v>0</v>
      </c>
      <c r="AR11" s="24">
        <f t="shared" si="5"/>
        <v>1</v>
      </c>
      <c r="AS11" s="24">
        <f t="shared" si="5"/>
        <v>1</v>
      </c>
      <c r="AT11" s="24">
        <f t="shared" si="5"/>
        <v>2</v>
      </c>
      <c r="AU11" s="24">
        <f t="shared" si="5"/>
        <v>0</v>
      </c>
      <c r="AV11" s="24">
        <f t="shared" si="5"/>
        <v>1</v>
      </c>
      <c r="AW11" s="24">
        <f t="shared" si="5"/>
        <v>0</v>
      </c>
      <c r="AX11" s="24">
        <f t="shared" si="5"/>
        <v>2</v>
      </c>
      <c r="AY11" s="24">
        <f t="shared" si="5"/>
        <v>1</v>
      </c>
      <c r="AZ11" s="24">
        <f t="shared" si="5"/>
        <v>2</v>
      </c>
      <c r="BA11" s="24">
        <f t="shared" si="5"/>
        <v>3</v>
      </c>
      <c r="BB11" s="24">
        <f t="shared" si="5"/>
        <v>1</v>
      </c>
      <c r="BC11" s="24">
        <f t="shared" si="5"/>
        <v>1</v>
      </c>
      <c r="BD11" s="24">
        <f t="shared" si="5"/>
        <v>1</v>
      </c>
      <c r="BE11" s="24">
        <f t="shared" si="5"/>
        <v>1</v>
      </c>
      <c r="BF11" s="24">
        <f t="shared" si="5"/>
        <v>0</v>
      </c>
      <c r="BG11" s="24">
        <f t="shared" si="5"/>
        <v>0</v>
      </c>
      <c r="BH11" s="24">
        <f t="shared" si="5"/>
        <v>0</v>
      </c>
      <c r="BI11" s="24">
        <f t="shared" si="5"/>
        <v>0</v>
      </c>
      <c r="BJ11" s="24">
        <f t="shared" si="5"/>
        <v>0</v>
      </c>
      <c r="BK11" s="24">
        <f t="shared" si="5"/>
        <v>1</v>
      </c>
      <c r="BL11" s="24">
        <f t="shared" si="5"/>
        <v>0</v>
      </c>
      <c r="BM11" s="24">
        <f t="shared" si="5"/>
        <v>1</v>
      </c>
      <c r="BN11" s="24">
        <f t="shared" si="5"/>
        <v>1</v>
      </c>
      <c r="BO11" s="24">
        <f t="shared" si="5"/>
        <v>0</v>
      </c>
      <c r="BP11" s="24"/>
      <c r="BQ11" s="24"/>
      <c r="BR11" s="24"/>
      <c r="BS11" s="24"/>
      <c r="BT11" s="24"/>
      <c r="BU11" s="24"/>
      <c r="BV11" s="24"/>
      <c r="BW11" s="24"/>
      <c r="BX11" s="24"/>
      <c r="BY11" s="24"/>
      <c r="BZ11" s="24"/>
      <c r="CA11" s="24"/>
      <c r="CB11" s="24"/>
      <c r="CC11" s="24">
        <f t="shared" ref="CC11:CU11" si="6">SUM(CC12:CC39)</f>
        <v>0</v>
      </c>
      <c r="CD11" s="24">
        <f t="shared" si="6"/>
        <v>0</v>
      </c>
      <c r="CE11" s="24">
        <f t="shared" si="6"/>
        <v>6</v>
      </c>
      <c r="CF11" s="24">
        <f t="shared" si="6"/>
        <v>0</v>
      </c>
      <c r="CG11" s="24">
        <f t="shared" si="6"/>
        <v>0</v>
      </c>
      <c r="CH11" s="24">
        <f t="shared" si="6"/>
        <v>0</v>
      </c>
      <c r="CI11" s="24">
        <f t="shared" si="6"/>
        <v>0</v>
      </c>
      <c r="CJ11" s="24">
        <f t="shared" si="6"/>
        <v>0</v>
      </c>
      <c r="CK11" s="24">
        <f t="shared" si="6"/>
        <v>0</v>
      </c>
      <c r="CL11" s="24">
        <f t="shared" si="6"/>
        <v>0</v>
      </c>
      <c r="CM11" s="24">
        <f t="shared" si="6"/>
        <v>0</v>
      </c>
      <c r="CN11" s="24">
        <f t="shared" si="6"/>
        <v>3</v>
      </c>
      <c r="CO11" s="24">
        <f t="shared" si="6"/>
        <v>1</v>
      </c>
      <c r="CP11" s="24">
        <f t="shared" si="6"/>
        <v>1</v>
      </c>
      <c r="CQ11" s="24">
        <f t="shared" si="6"/>
        <v>0</v>
      </c>
      <c r="CR11" s="24">
        <f t="shared" si="6"/>
        <v>0</v>
      </c>
      <c r="CS11" s="24">
        <f t="shared" si="6"/>
        <v>1</v>
      </c>
      <c r="CT11" s="24">
        <f t="shared" si="6"/>
        <v>1</v>
      </c>
      <c r="CU11" s="24">
        <f t="shared" si="6"/>
        <v>0</v>
      </c>
    </row>
    <row r="12" spans="1:100" x14ac:dyDescent="0.25">
      <c r="A12" s="25"/>
      <c r="B12" s="25" t="s">
        <v>20</v>
      </c>
      <c r="C12" s="25" t="s">
        <v>30</v>
      </c>
      <c r="D12" s="19"/>
      <c r="E12" s="27">
        <v>7</v>
      </c>
      <c r="F12" s="28">
        <v>7</v>
      </c>
      <c r="G12" s="29"/>
      <c r="H12" s="30">
        <f t="shared" ref="H12:H39" si="7">F12+I12+J12+K12</f>
        <v>7</v>
      </c>
      <c r="I12" s="37"/>
      <c r="J12" s="37"/>
      <c r="K12" s="37"/>
      <c r="L12" s="38">
        <f t="shared" ref="L12:L39" si="8">H12+M12+N12+O12</f>
        <v>7</v>
      </c>
      <c r="M12" s="39"/>
      <c r="N12" s="39"/>
      <c r="O12" s="39"/>
      <c r="P12" s="40">
        <f t="shared" si="4"/>
        <v>11</v>
      </c>
      <c r="Q12" s="45"/>
      <c r="R12" s="45"/>
      <c r="S12" s="45">
        <v>4</v>
      </c>
      <c r="T12" s="45"/>
      <c r="U12" s="45"/>
      <c r="V12" s="46">
        <f t="shared" ref="V12:V63" si="9">SUM(W12:CR12)</f>
        <v>4</v>
      </c>
      <c r="W12" s="47">
        <v>1</v>
      </c>
      <c r="X12" s="48"/>
      <c r="Y12" s="48"/>
      <c r="Z12" s="48"/>
      <c r="AA12" s="48"/>
      <c r="AB12" s="48"/>
      <c r="AC12" s="48"/>
      <c r="AD12" s="48">
        <v>1</v>
      </c>
      <c r="AE12" s="48"/>
      <c r="AF12" s="48"/>
      <c r="AG12" s="48"/>
      <c r="AH12" s="48"/>
      <c r="AI12" s="48"/>
      <c r="AJ12" s="48"/>
      <c r="AK12" s="48"/>
      <c r="AL12" s="48"/>
      <c r="AM12" s="48"/>
      <c r="AN12" s="48"/>
      <c r="AO12" s="48"/>
      <c r="AP12" s="48"/>
      <c r="AQ12" s="48"/>
      <c r="AR12" s="48"/>
      <c r="AS12" s="48"/>
      <c r="AT12" s="48"/>
      <c r="AU12" s="48"/>
      <c r="AV12" s="48"/>
      <c r="AW12" s="48"/>
      <c r="AX12" s="48"/>
      <c r="AY12" s="48"/>
      <c r="AZ12" s="48"/>
      <c r="BA12" s="48">
        <v>1</v>
      </c>
      <c r="BB12" s="48"/>
      <c r="BC12" s="48"/>
      <c r="BD12" s="48"/>
      <c r="BE12" s="48"/>
      <c r="BF12" s="48"/>
      <c r="BG12" s="48"/>
      <c r="BH12" s="48"/>
      <c r="BI12" s="48"/>
      <c r="BJ12" s="48"/>
      <c r="BK12" s="48"/>
      <c r="BL12" s="48"/>
      <c r="BM12" s="48">
        <v>1</v>
      </c>
      <c r="BN12" s="48"/>
      <c r="BO12" s="48"/>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row>
    <row r="13" spans="1:100" x14ac:dyDescent="0.25">
      <c r="A13" s="25"/>
      <c r="B13" s="25"/>
      <c r="C13" s="25" t="s">
        <v>31</v>
      </c>
      <c r="D13" s="19"/>
      <c r="E13" s="27">
        <v>3</v>
      </c>
      <c r="F13" s="28">
        <v>3</v>
      </c>
      <c r="G13" s="29"/>
      <c r="H13" s="30">
        <f t="shared" si="7"/>
        <v>3</v>
      </c>
      <c r="I13" s="37"/>
      <c r="J13" s="37"/>
      <c r="K13" s="37"/>
      <c r="L13" s="38">
        <f t="shared" si="8"/>
        <v>3</v>
      </c>
      <c r="M13" s="39"/>
      <c r="N13" s="39"/>
      <c r="O13" s="39"/>
      <c r="P13" s="40">
        <f t="shared" si="4"/>
        <v>3</v>
      </c>
      <c r="Q13" s="45"/>
      <c r="R13" s="45"/>
      <c r="S13" s="45"/>
      <c r="T13" s="45"/>
      <c r="U13" s="45"/>
      <c r="V13" s="46">
        <f t="shared" si="9"/>
        <v>1</v>
      </c>
      <c r="W13" s="47"/>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v>1</v>
      </c>
      <c r="CQ13" s="51"/>
      <c r="CR13" s="51"/>
      <c r="CS13" s="51"/>
      <c r="CT13" s="51"/>
      <c r="CU13" s="51"/>
    </row>
    <row r="14" spans="1:100" x14ac:dyDescent="0.25">
      <c r="A14" s="25"/>
      <c r="B14" s="25"/>
      <c r="C14" s="25" t="s">
        <v>32</v>
      </c>
      <c r="D14" s="19"/>
      <c r="E14" s="27">
        <v>3</v>
      </c>
      <c r="F14" s="28">
        <v>3</v>
      </c>
      <c r="G14" s="29"/>
      <c r="H14" s="30">
        <f t="shared" si="7"/>
        <v>3</v>
      </c>
      <c r="I14" s="37"/>
      <c r="J14" s="37"/>
      <c r="K14" s="37"/>
      <c r="L14" s="38">
        <f t="shared" si="8"/>
        <v>3</v>
      </c>
      <c r="M14" s="39"/>
      <c r="N14" s="39"/>
      <c r="O14" s="39"/>
      <c r="P14" s="40">
        <f t="shared" si="4"/>
        <v>3</v>
      </c>
      <c r="Q14" s="45"/>
      <c r="R14" s="45"/>
      <c r="S14" s="45"/>
      <c r="T14" s="45"/>
      <c r="U14" s="45"/>
      <c r="V14" s="46">
        <f t="shared" si="9"/>
        <v>0</v>
      </c>
      <c r="W14" s="47"/>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row>
    <row r="15" spans="1:100" x14ac:dyDescent="0.25">
      <c r="A15" s="25"/>
      <c r="B15" s="25"/>
      <c r="C15" s="25" t="s">
        <v>33</v>
      </c>
      <c r="D15" s="19"/>
      <c r="E15" s="27">
        <v>6</v>
      </c>
      <c r="F15" s="28">
        <v>6</v>
      </c>
      <c r="G15" s="29"/>
      <c r="H15" s="30">
        <f t="shared" si="7"/>
        <v>6</v>
      </c>
      <c r="I15" s="37"/>
      <c r="J15" s="37"/>
      <c r="K15" s="37"/>
      <c r="L15" s="38">
        <f t="shared" si="8"/>
        <v>6</v>
      </c>
      <c r="M15" s="39"/>
      <c r="N15" s="39"/>
      <c r="O15" s="39"/>
      <c r="P15" s="40">
        <f t="shared" si="4"/>
        <v>11</v>
      </c>
      <c r="Q15" s="45"/>
      <c r="R15" s="45"/>
      <c r="S15" s="45">
        <v>5</v>
      </c>
      <c r="T15" s="45"/>
      <c r="U15" s="45"/>
      <c r="V15" s="46">
        <v>6</v>
      </c>
      <c r="W15" s="47">
        <v>1</v>
      </c>
      <c r="X15" s="48"/>
      <c r="Y15" s="48"/>
      <c r="Z15" s="48"/>
      <c r="AA15" s="48"/>
      <c r="AB15" s="48"/>
      <c r="AC15" s="48"/>
      <c r="AD15" s="48"/>
      <c r="AE15" s="48"/>
      <c r="AF15" s="48"/>
      <c r="AG15" s="48"/>
      <c r="AH15" s="48"/>
      <c r="AI15" s="48"/>
      <c r="AJ15" s="48"/>
      <c r="AK15" s="48"/>
      <c r="AL15" s="48"/>
      <c r="AM15" s="48"/>
      <c r="AN15" s="48"/>
      <c r="AO15" s="48"/>
      <c r="AP15" s="48"/>
      <c r="AQ15" s="48"/>
      <c r="AR15" s="48">
        <v>1</v>
      </c>
      <c r="AS15" s="48"/>
      <c r="AT15" s="48"/>
      <c r="AU15" s="48"/>
      <c r="AV15" s="48"/>
      <c r="AW15" s="48"/>
      <c r="AX15" s="48"/>
      <c r="AY15" s="48">
        <v>1</v>
      </c>
      <c r="AZ15" s="48">
        <v>1</v>
      </c>
      <c r="BA15" s="48">
        <v>1</v>
      </c>
      <c r="BB15" s="48"/>
      <c r="BC15" s="48"/>
      <c r="BD15" s="48"/>
      <c r="BE15" s="48"/>
      <c r="BF15" s="48"/>
      <c r="BG15" s="48"/>
      <c r="BH15" s="48"/>
      <c r="BI15" s="48"/>
      <c r="BJ15" s="48"/>
      <c r="BK15" s="48"/>
      <c r="BL15" s="48"/>
      <c r="BM15" s="48"/>
      <c r="BN15" s="48"/>
      <c r="BO15" s="48"/>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row>
    <row r="16" spans="1:100" x14ac:dyDescent="0.25">
      <c r="A16" s="25"/>
      <c r="B16" s="25"/>
      <c r="C16" s="25" t="s">
        <v>34</v>
      </c>
      <c r="D16" s="19" t="s">
        <v>35</v>
      </c>
      <c r="E16" s="27">
        <v>10</v>
      </c>
      <c r="F16" s="28">
        <v>10</v>
      </c>
      <c r="G16" s="29"/>
      <c r="H16" s="30">
        <f t="shared" si="7"/>
        <v>10</v>
      </c>
      <c r="I16" s="37"/>
      <c r="J16" s="37"/>
      <c r="K16" s="37"/>
      <c r="L16" s="38">
        <f t="shared" si="8"/>
        <v>10</v>
      </c>
      <c r="M16" s="39"/>
      <c r="N16" s="39"/>
      <c r="O16" s="39"/>
      <c r="P16" s="40">
        <v>15</v>
      </c>
      <c r="Q16" s="45"/>
      <c r="R16" s="45"/>
      <c r="S16" s="45"/>
      <c r="T16" s="45"/>
      <c r="U16" s="45"/>
      <c r="V16" s="46">
        <v>10</v>
      </c>
      <c r="W16" s="47">
        <v>1</v>
      </c>
      <c r="X16" s="48"/>
      <c r="Y16" s="48"/>
      <c r="Z16" s="48"/>
      <c r="AA16" s="48"/>
      <c r="AB16" s="48"/>
      <c r="AC16" s="48"/>
      <c r="AD16" s="48"/>
      <c r="AE16" s="48"/>
      <c r="AF16" s="48"/>
      <c r="AG16" s="48"/>
      <c r="AH16" s="48"/>
      <c r="AI16" s="48"/>
      <c r="AJ16" s="48"/>
      <c r="AK16" s="48"/>
      <c r="AL16" s="48"/>
      <c r="AM16" s="48"/>
      <c r="AN16" s="48"/>
      <c r="AO16" s="48"/>
      <c r="AP16" s="48">
        <v>1</v>
      </c>
      <c r="AQ16" s="48"/>
      <c r="AR16" s="48"/>
      <c r="AS16" s="48">
        <v>1</v>
      </c>
      <c r="AT16" s="48"/>
      <c r="AU16" s="48"/>
      <c r="AV16" s="48"/>
      <c r="AW16" s="48"/>
      <c r="AX16" s="48"/>
      <c r="AY16" s="48"/>
      <c r="AZ16" s="48">
        <v>1</v>
      </c>
      <c r="BA16" s="48">
        <v>1</v>
      </c>
      <c r="BB16" s="48"/>
      <c r="BC16" s="48"/>
      <c r="BD16" s="48"/>
      <c r="BE16" s="48"/>
      <c r="BF16" s="48"/>
      <c r="BG16" s="48"/>
      <c r="BH16" s="48"/>
      <c r="BI16" s="48"/>
      <c r="BJ16" s="48"/>
      <c r="BK16" s="48">
        <v>1</v>
      </c>
      <c r="BL16" s="48"/>
      <c r="BM16" s="48"/>
      <c r="BN16" s="48"/>
      <c r="BO16" s="48"/>
      <c r="BP16" s="50"/>
      <c r="BQ16" s="50"/>
      <c r="BR16" s="50"/>
      <c r="BS16" s="50"/>
      <c r="BT16" s="50"/>
      <c r="BU16" s="50"/>
      <c r="BV16" s="50"/>
      <c r="BW16" s="50"/>
      <c r="BX16" s="50"/>
      <c r="BY16" s="50"/>
      <c r="BZ16" s="50"/>
      <c r="CA16" s="50"/>
      <c r="CB16" s="50"/>
      <c r="CC16" s="50"/>
      <c r="CD16" s="50"/>
      <c r="CE16" s="50">
        <v>1</v>
      </c>
      <c r="CF16" s="50"/>
      <c r="CG16" s="50"/>
      <c r="CH16" s="50"/>
      <c r="CI16" s="50"/>
      <c r="CJ16" s="50"/>
      <c r="CK16" s="50"/>
      <c r="CL16" s="50"/>
      <c r="CM16" s="50"/>
      <c r="CN16" s="50"/>
      <c r="CO16" s="50"/>
      <c r="CP16" s="50"/>
      <c r="CQ16" s="50"/>
      <c r="CR16" s="50"/>
      <c r="CS16" s="50"/>
      <c r="CT16" s="50"/>
      <c r="CU16" s="50"/>
      <c r="CV16" s="2">
        <v>5</v>
      </c>
    </row>
    <row r="17" spans="1:100" x14ac:dyDescent="0.25">
      <c r="A17" s="25"/>
      <c r="B17" s="25"/>
      <c r="C17" s="25" t="s">
        <v>115</v>
      </c>
      <c r="D17" s="19"/>
      <c r="E17" s="27">
        <v>4</v>
      </c>
      <c r="F17" s="28">
        <v>4</v>
      </c>
      <c r="G17" s="29"/>
      <c r="H17" s="30">
        <f t="shared" si="7"/>
        <v>4</v>
      </c>
      <c r="I17" s="37"/>
      <c r="J17" s="37"/>
      <c r="K17" s="37"/>
      <c r="L17" s="38">
        <f t="shared" si="8"/>
        <v>9</v>
      </c>
      <c r="M17" s="39">
        <v>5</v>
      </c>
      <c r="N17" s="39"/>
      <c r="O17" s="39"/>
      <c r="P17" s="40">
        <f t="shared" si="4"/>
        <v>9</v>
      </c>
      <c r="Q17" s="45"/>
      <c r="R17" s="45"/>
      <c r="S17" s="45"/>
      <c r="T17" s="45"/>
      <c r="U17" s="45"/>
      <c r="V17" s="46">
        <v>4</v>
      </c>
      <c r="W17" s="47"/>
      <c r="X17" s="48"/>
      <c r="Y17" s="48"/>
      <c r="Z17" s="48"/>
      <c r="AA17" s="48"/>
      <c r="AB17" s="48"/>
      <c r="AC17" s="48"/>
      <c r="AD17" s="48"/>
      <c r="AE17" s="48"/>
      <c r="AF17" s="48"/>
      <c r="AG17" s="48">
        <v>1</v>
      </c>
      <c r="AH17" s="48"/>
      <c r="AI17" s="48"/>
      <c r="AJ17" s="48">
        <v>1</v>
      </c>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50"/>
      <c r="BQ17" s="50"/>
      <c r="BR17" s="50"/>
      <c r="BS17" s="50"/>
      <c r="BT17" s="50"/>
      <c r="BU17" s="50"/>
      <c r="BV17" s="50"/>
      <c r="BW17" s="50"/>
      <c r="BX17" s="50"/>
      <c r="BY17" s="50"/>
      <c r="BZ17" s="50"/>
      <c r="CA17" s="50"/>
      <c r="CB17" s="50"/>
      <c r="CC17" s="50"/>
      <c r="CD17" s="50"/>
      <c r="CE17" s="50">
        <v>1</v>
      </c>
      <c r="CF17" s="50"/>
      <c r="CG17" s="50"/>
      <c r="CH17" s="50"/>
      <c r="CI17" s="50"/>
      <c r="CJ17" s="50"/>
      <c r="CK17" s="50"/>
      <c r="CL17" s="50"/>
      <c r="CM17" s="50"/>
      <c r="CN17" s="50"/>
      <c r="CO17" s="50"/>
      <c r="CP17" s="50"/>
      <c r="CQ17" s="50"/>
      <c r="CR17" s="50"/>
      <c r="CS17" s="50">
        <v>1</v>
      </c>
      <c r="CT17" s="50">
        <v>1</v>
      </c>
      <c r="CU17" s="50"/>
    </row>
    <row r="18" spans="1:100" x14ac:dyDescent="0.25">
      <c r="A18" s="25"/>
      <c r="B18" s="25"/>
      <c r="C18" s="25" t="s">
        <v>37</v>
      </c>
      <c r="D18" s="19"/>
      <c r="E18" s="27">
        <v>3</v>
      </c>
      <c r="F18" s="28">
        <v>3</v>
      </c>
      <c r="G18" s="29"/>
      <c r="H18" s="30">
        <f t="shared" si="7"/>
        <v>3</v>
      </c>
      <c r="I18" s="37"/>
      <c r="J18" s="37"/>
      <c r="K18" s="37"/>
      <c r="L18" s="38">
        <f t="shared" si="8"/>
        <v>3</v>
      </c>
      <c r="M18" s="39"/>
      <c r="N18" s="39"/>
      <c r="O18" s="39"/>
      <c r="P18" s="40">
        <f t="shared" si="4"/>
        <v>12</v>
      </c>
      <c r="Q18" s="45"/>
      <c r="R18" s="45"/>
      <c r="S18" s="45">
        <v>9</v>
      </c>
      <c r="T18" s="45"/>
      <c r="U18" s="45"/>
      <c r="V18" s="46">
        <v>6</v>
      </c>
      <c r="W18" s="47">
        <v>2</v>
      </c>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row>
    <row r="19" spans="1:100" x14ac:dyDescent="0.25">
      <c r="A19" s="25"/>
      <c r="B19" s="25"/>
      <c r="C19" s="25" t="s">
        <v>32</v>
      </c>
      <c r="D19" s="19"/>
      <c r="E19" s="27">
        <v>3</v>
      </c>
      <c r="F19" s="28">
        <v>3</v>
      </c>
      <c r="G19" s="29"/>
      <c r="H19" s="30">
        <f t="shared" si="7"/>
        <v>3</v>
      </c>
      <c r="I19" s="37"/>
      <c r="J19" s="37"/>
      <c r="K19" s="37"/>
      <c r="L19" s="38">
        <f t="shared" si="8"/>
        <v>3</v>
      </c>
      <c r="M19" s="39"/>
      <c r="N19" s="39"/>
      <c r="O19" s="39"/>
      <c r="P19" s="40">
        <f t="shared" si="4"/>
        <v>3</v>
      </c>
      <c r="Q19" s="45"/>
      <c r="R19" s="45"/>
      <c r="S19" s="45"/>
      <c r="T19" s="45"/>
      <c r="U19" s="45"/>
      <c r="V19" s="46">
        <f t="shared" si="9"/>
        <v>0</v>
      </c>
      <c r="W19" s="47"/>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row>
    <row r="20" spans="1:100" ht="13.15" customHeight="1" x14ac:dyDescent="0.25">
      <c r="A20" s="25"/>
      <c r="B20" s="25"/>
      <c r="C20" s="25" t="s">
        <v>38</v>
      </c>
      <c r="D20" s="19"/>
      <c r="E20" s="27">
        <v>2</v>
      </c>
      <c r="F20" s="28">
        <v>2</v>
      </c>
      <c r="G20" s="29"/>
      <c r="H20" s="30">
        <f t="shared" si="7"/>
        <v>2</v>
      </c>
      <c r="I20" s="37"/>
      <c r="J20" s="37"/>
      <c r="K20" s="37"/>
      <c r="L20" s="38">
        <f t="shared" si="8"/>
        <v>2</v>
      </c>
      <c r="M20" s="39"/>
      <c r="N20" s="39"/>
      <c r="O20" s="39"/>
      <c r="P20" s="40">
        <v>11</v>
      </c>
      <c r="Q20" s="45"/>
      <c r="R20" s="45"/>
      <c r="S20" s="45">
        <v>4</v>
      </c>
      <c r="T20" s="45"/>
      <c r="U20" s="45"/>
      <c r="V20" s="46">
        <v>6</v>
      </c>
      <c r="W20" s="47"/>
      <c r="X20" s="48"/>
      <c r="Y20" s="48"/>
      <c r="Z20" s="48"/>
      <c r="AA20" s="48"/>
      <c r="AB20" s="48"/>
      <c r="AC20" s="48">
        <v>1</v>
      </c>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v>1</v>
      </c>
      <c r="BC20" s="48"/>
      <c r="BD20" s="48"/>
      <c r="BE20" s="48"/>
      <c r="BF20" s="48"/>
      <c r="BG20" s="48"/>
      <c r="BH20" s="48"/>
      <c r="BI20" s="48"/>
      <c r="BJ20" s="48"/>
      <c r="BK20" s="48"/>
      <c r="BL20" s="48"/>
      <c r="BM20" s="48"/>
      <c r="BN20" s="48"/>
      <c r="BO20" s="48"/>
      <c r="BP20" s="50"/>
      <c r="BQ20" s="50"/>
      <c r="BR20" s="50"/>
      <c r="BS20" s="50"/>
      <c r="BT20" s="50"/>
      <c r="BU20" s="50"/>
      <c r="BV20" s="50"/>
      <c r="BW20" s="50"/>
      <c r="BX20" s="50"/>
      <c r="BY20" s="50"/>
      <c r="BZ20" s="50"/>
      <c r="CA20" s="50"/>
      <c r="CB20" s="50"/>
      <c r="CC20" s="50"/>
      <c r="CD20" s="50"/>
      <c r="CE20" s="50">
        <v>1</v>
      </c>
      <c r="CF20" s="50"/>
      <c r="CG20" s="50"/>
      <c r="CH20" s="50"/>
      <c r="CI20" s="50"/>
      <c r="CJ20" s="50"/>
      <c r="CK20" s="50"/>
      <c r="CL20" s="50"/>
      <c r="CM20" s="50"/>
      <c r="CN20" s="50"/>
      <c r="CO20" s="50"/>
      <c r="CP20" s="50"/>
      <c r="CQ20" s="50"/>
      <c r="CR20" s="50"/>
      <c r="CS20" s="50"/>
      <c r="CT20" s="50"/>
      <c r="CU20" s="50"/>
      <c r="CV20" s="2">
        <v>5</v>
      </c>
    </row>
    <row r="21" spans="1:100" x14ac:dyDescent="0.25">
      <c r="A21" s="25"/>
      <c r="B21" s="25"/>
      <c r="C21" s="25" t="s">
        <v>39</v>
      </c>
      <c r="D21" s="19"/>
      <c r="E21" s="27">
        <v>2</v>
      </c>
      <c r="F21" s="28">
        <v>2</v>
      </c>
      <c r="G21" s="29"/>
      <c r="H21" s="30">
        <f t="shared" si="7"/>
        <v>2</v>
      </c>
      <c r="I21" s="37"/>
      <c r="J21" s="37"/>
      <c r="K21" s="37"/>
      <c r="L21" s="38">
        <f t="shared" si="8"/>
        <v>2</v>
      </c>
      <c r="M21" s="39"/>
      <c r="N21" s="39"/>
      <c r="O21" s="39"/>
      <c r="P21" s="40">
        <f t="shared" si="4"/>
        <v>7</v>
      </c>
      <c r="Q21" s="45"/>
      <c r="R21" s="45"/>
      <c r="S21" s="45">
        <v>5</v>
      </c>
      <c r="T21" s="45"/>
      <c r="U21" s="45"/>
      <c r="V21" s="46">
        <v>1</v>
      </c>
      <c r="W21" s="47"/>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row>
    <row r="22" spans="1:100" x14ac:dyDescent="0.25">
      <c r="A22" s="25"/>
      <c r="B22" s="25"/>
      <c r="C22" s="25" t="s">
        <v>40</v>
      </c>
      <c r="D22" s="19"/>
      <c r="E22" s="27">
        <v>3</v>
      </c>
      <c r="F22" s="28">
        <v>3</v>
      </c>
      <c r="G22" s="29"/>
      <c r="H22" s="30">
        <f t="shared" si="7"/>
        <v>3</v>
      </c>
      <c r="I22" s="37"/>
      <c r="J22" s="37"/>
      <c r="K22" s="37"/>
      <c r="L22" s="38">
        <f t="shared" si="8"/>
        <v>3</v>
      </c>
      <c r="M22" s="39"/>
      <c r="N22" s="39"/>
      <c r="O22" s="39"/>
      <c r="P22" s="40">
        <f t="shared" si="4"/>
        <v>8</v>
      </c>
      <c r="Q22" s="45"/>
      <c r="R22" s="45"/>
      <c r="S22" s="45">
        <v>5</v>
      </c>
      <c r="T22" s="45"/>
      <c r="U22" s="45"/>
      <c r="V22" s="46">
        <v>3</v>
      </c>
      <c r="W22" s="47"/>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row>
    <row r="23" spans="1:100" x14ac:dyDescent="0.25">
      <c r="A23" s="25"/>
      <c r="B23" s="25"/>
      <c r="C23" s="25" t="s">
        <v>41</v>
      </c>
      <c r="D23" s="19"/>
      <c r="E23" s="27">
        <v>3</v>
      </c>
      <c r="F23" s="28">
        <v>3</v>
      </c>
      <c r="G23" s="29"/>
      <c r="H23" s="30">
        <f t="shared" si="7"/>
        <v>3</v>
      </c>
      <c r="I23" s="37"/>
      <c r="J23" s="37"/>
      <c r="K23" s="37"/>
      <c r="L23" s="38">
        <f t="shared" si="8"/>
        <v>3</v>
      </c>
      <c r="M23" s="39"/>
      <c r="N23" s="39"/>
      <c r="O23" s="39"/>
      <c r="P23" s="40">
        <f t="shared" si="4"/>
        <v>8</v>
      </c>
      <c r="Q23" s="45"/>
      <c r="R23" s="45"/>
      <c r="S23" s="45">
        <v>5</v>
      </c>
      <c r="T23" s="45"/>
      <c r="U23" s="45"/>
      <c r="V23" s="46">
        <v>4</v>
      </c>
      <c r="W23" s="47"/>
      <c r="X23" s="48"/>
      <c r="Y23" s="48"/>
      <c r="Z23" s="48"/>
      <c r="AA23" s="48"/>
      <c r="AB23" s="48"/>
      <c r="AC23" s="48"/>
      <c r="AD23" s="48"/>
      <c r="AE23" s="48"/>
      <c r="AF23" s="48"/>
      <c r="AG23" s="48"/>
      <c r="AH23" s="48"/>
      <c r="AI23" s="48"/>
      <c r="AJ23" s="48"/>
      <c r="AK23" s="48"/>
      <c r="AL23" s="48">
        <v>1</v>
      </c>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v>1</v>
      </c>
      <c r="CO23" s="50"/>
      <c r="CP23" s="50"/>
      <c r="CQ23" s="50"/>
      <c r="CR23" s="50"/>
      <c r="CS23" s="50"/>
      <c r="CT23" s="50"/>
      <c r="CU23" s="50"/>
    </row>
    <row r="24" spans="1:100" x14ac:dyDescent="0.25">
      <c r="A24" s="25"/>
      <c r="B24" s="25"/>
      <c r="C24" s="25" t="s">
        <v>42</v>
      </c>
      <c r="D24" s="19"/>
      <c r="E24" s="27">
        <v>2</v>
      </c>
      <c r="F24" s="28">
        <v>2</v>
      </c>
      <c r="G24" s="29"/>
      <c r="H24" s="30">
        <f t="shared" si="7"/>
        <v>2</v>
      </c>
      <c r="I24" s="37"/>
      <c r="J24" s="37"/>
      <c r="K24" s="37"/>
      <c r="L24" s="38">
        <f t="shared" si="8"/>
        <v>2</v>
      </c>
      <c r="M24" s="39"/>
      <c r="N24" s="39"/>
      <c r="O24" s="39"/>
      <c r="P24" s="40">
        <v>7</v>
      </c>
      <c r="Q24" s="45"/>
      <c r="R24" s="45"/>
      <c r="S24" s="45"/>
      <c r="T24" s="45"/>
      <c r="U24" s="45"/>
      <c r="V24" s="46">
        <v>2</v>
      </c>
      <c r="W24" s="47"/>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2">
        <v>5</v>
      </c>
    </row>
    <row r="25" spans="1:100" x14ac:dyDescent="0.25">
      <c r="A25" s="25"/>
      <c r="B25" s="25"/>
      <c r="C25" s="25" t="s">
        <v>43</v>
      </c>
      <c r="D25" s="19"/>
      <c r="E25" s="27">
        <v>2</v>
      </c>
      <c r="F25" s="28">
        <v>2</v>
      </c>
      <c r="G25" s="29"/>
      <c r="H25" s="30">
        <f t="shared" si="7"/>
        <v>2</v>
      </c>
      <c r="I25" s="37"/>
      <c r="J25" s="37"/>
      <c r="K25" s="37"/>
      <c r="L25" s="38">
        <f t="shared" si="8"/>
        <v>2</v>
      </c>
      <c r="M25" s="39"/>
      <c r="N25" s="39"/>
      <c r="O25" s="39"/>
      <c r="P25" s="40">
        <f t="shared" si="4"/>
        <v>2</v>
      </c>
      <c r="Q25" s="45"/>
      <c r="R25" s="45"/>
      <c r="S25" s="45"/>
      <c r="T25" s="45"/>
      <c r="U25" s="45"/>
      <c r="V25" s="46">
        <f t="shared" si="9"/>
        <v>0</v>
      </c>
      <c r="W25" s="47"/>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row>
    <row r="26" spans="1:100" x14ac:dyDescent="0.25">
      <c r="A26" s="25"/>
      <c r="B26" s="25"/>
      <c r="C26" s="25" t="s">
        <v>44</v>
      </c>
      <c r="D26" s="19"/>
      <c r="E26" s="27">
        <v>2</v>
      </c>
      <c r="F26" s="28">
        <v>2</v>
      </c>
      <c r="G26" s="29"/>
      <c r="H26" s="30">
        <f t="shared" si="7"/>
        <v>2</v>
      </c>
      <c r="I26" s="37"/>
      <c r="J26" s="37"/>
      <c r="K26" s="37"/>
      <c r="L26" s="38">
        <f t="shared" si="8"/>
        <v>2</v>
      </c>
      <c r="M26" s="39"/>
      <c r="N26" s="39"/>
      <c r="O26" s="39"/>
      <c r="P26" s="40">
        <f t="shared" si="4"/>
        <v>2</v>
      </c>
      <c r="Q26" s="45"/>
      <c r="R26" s="45"/>
      <c r="S26" s="45"/>
      <c r="T26" s="45"/>
      <c r="U26" s="45"/>
      <c r="V26" s="46">
        <f t="shared" si="9"/>
        <v>0</v>
      </c>
      <c r="W26" s="47"/>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row>
    <row r="27" spans="1:100" x14ac:dyDescent="0.25">
      <c r="A27" s="25"/>
      <c r="B27" s="25"/>
      <c r="C27" s="25" t="s">
        <v>45</v>
      </c>
      <c r="D27" s="19"/>
      <c r="E27" s="27">
        <v>3</v>
      </c>
      <c r="F27" s="28">
        <v>3</v>
      </c>
      <c r="G27" s="29"/>
      <c r="H27" s="30">
        <f t="shared" si="7"/>
        <v>3</v>
      </c>
      <c r="I27" s="37"/>
      <c r="J27" s="37"/>
      <c r="K27" s="37"/>
      <c r="L27" s="38">
        <f t="shared" si="8"/>
        <v>3</v>
      </c>
      <c r="M27" s="39"/>
      <c r="N27" s="39"/>
      <c r="O27" s="39"/>
      <c r="P27" s="40">
        <f t="shared" si="4"/>
        <v>3</v>
      </c>
      <c r="Q27" s="45"/>
      <c r="R27" s="45"/>
      <c r="S27" s="45"/>
      <c r="T27" s="45"/>
      <c r="U27" s="45"/>
      <c r="V27" s="46">
        <f t="shared" si="9"/>
        <v>1</v>
      </c>
      <c r="W27" s="47">
        <v>1</v>
      </c>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row>
    <row r="28" spans="1:100" x14ac:dyDescent="0.25">
      <c r="A28" s="25"/>
      <c r="B28" s="25"/>
      <c r="C28" s="25" t="s">
        <v>46</v>
      </c>
      <c r="D28" s="19"/>
      <c r="E28" s="27">
        <v>2</v>
      </c>
      <c r="F28" s="28">
        <v>2</v>
      </c>
      <c r="G28" s="29"/>
      <c r="H28" s="30">
        <f t="shared" si="7"/>
        <v>2</v>
      </c>
      <c r="I28" s="37"/>
      <c r="J28" s="37"/>
      <c r="K28" s="37"/>
      <c r="L28" s="38">
        <f t="shared" si="8"/>
        <v>7</v>
      </c>
      <c r="M28" s="39">
        <v>5</v>
      </c>
      <c r="N28" s="39"/>
      <c r="O28" s="39"/>
      <c r="P28" s="40">
        <f t="shared" si="4"/>
        <v>7</v>
      </c>
      <c r="Q28" s="45"/>
      <c r="R28" s="45"/>
      <c r="S28" s="45"/>
      <c r="T28" s="45"/>
      <c r="U28" s="45"/>
      <c r="V28" s="46">
        <f t="shared" si="9"/>
        <v>1</v>
      </c>
      <c r="W28" s="47"/>
      <c r="X28" s="48"/>
      <c r="Y28" s="48"/>
      <c r="Z28" s="48"/>
      <c r="AA28" s="48"/>
      <c r="AB28" s="48"/>
      <c r="AC28" s="48"/>
      <c r="AD28" s="48"/>
      <c r="AE28" s="48"/>
      <c r="AF28" s="48"/>
      <c r="AG28" s="48"/>
      <c r="AH28" s="48"/>
      <c r="AI28" s="48"/>
      <c r="AJ28" s="48"/>
      <c r="AK28" s="48"/>
      <c r="AL28" s="48"/>
      <c r="AM28" s="48"/>
      <c r="AN28" s="48"/>
      <c r="AO28" s="48">
        <v>1</v>
      </c>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row>
    <row r="29" spans="1:100" x14ac:dyDescent="0.25">
      <c r="A29" s="25"/>
      <c r="B29" s="25"/>
      <c r="C29" s="25" t="s">
        <v>47</v>
      </c>
      <c r="D29" s="19"/>
      <c r="E29" s="27">
        <v>2</v>
      </c>
      <c r="F29" s="28">
        <v>2</v>
      </c>
      <c r="G29" s="29"/>
      <c r="H29" s="30">
        <f t="shared" si="7"/>
        <v>2</v>
      </c>
      <c r="I29" s="37"/>
      <c r="J29" s="37"/>
      <c r="K29" s="37"/>
      <c r="L29" s="38">
        <f t="shared" si="8"/>
        <v>7</v>
      </c>
      <c r="M29" s="39">
        <v>5</v>
      </c>
      <c r="N29" s="39"/>
      <c r="O29" s="39"/>
      <c r="P29" s="40">
        <f t="shared" si="4"/>
        <v>7</v>
      </c>
      <c r="Q29" s="45"/>
      <c r="R29" s="45"/>
      <c r="S29" s="45"/>
      <c r="T29" s="45"/>
      <c r="U29" s="45"/>
      <c r="V29" s="46">
        <f t="shared" si="9"/>
        <v>1</v>
      </c>
      <c r="W29" s="47">
        <v>1</v>
      </c>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row>
    <row r="30" spans="1:100" x14ac:dyDescent="0.25">
      <c r="A30" s="25"/>
      <c r="B30" s="25"/>
      <c r="C30" s="25" t="s">
        <v>48</v>
      </c>
      <c r="D30" s="19"/>
      <c r="E30" s="27">
        <v>2</v>
      </c>
      <c r="F30" s="28">
        <v>2</v>
      </c>
      <c r="G30" s="29"/>
      <c r="H30" s="30">
        <f t="shared" si="7"/>
        <v>2</v>
      </c>
      <c r="I30" s="37"/>
      <c r="J30" s="37"/>
      <c r="K30" s="37"/>
      <c r="L30" s="38">
        <f t="shared" si="8"/>
        <v>2</v>
      </c>
      <c r="M30" s="39"/>
      <c r="N30" s="39"/>
      <c r="O30" s="39"/>
      <c r="P30" s="40">
        <f t="shared" si="4"/>
        <v>2</v>
      </c>
      <c r="Q30" s="45"/>
      <c r="R30" s="45"/>
      <c r="S30" s="45"/>
      <c r="T30" s="45"/>
      <c r="U30" s="45"/>
      <c r="V30" s="46">
        <f t="shared" si="9"/>
        <v>0</v>
      </c>
      <c r="W30" s="47"/>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row>
    <row r="31" spans="1:100" x14ac:dyDescent="0.25">
      <c r="A31" s="25"/>
      <c r="B31" s="25"/>
      <c r="C31" s="25" t="s">
        <v>49</v>
      </c>
      <c r="D31" s="19"/>
      <c r="E31" s="27">
        <v>8</v>
      </c>
      <c r="F31" s="28">
        <v>8</v>
      </c>
      <c r="G31" s="29"/>
      <c r="H31" s="30">
        <f t="shared" si="7"/>
        <v>8</v>
      </c>
      <c r="I31" s="37"/>
      <c r="J31" s="37"/>
      <c r="K31" s="37"/>
      <c r="L31" s="38">
        <f t="shared" si="8"/>
        <v>8</v>
      </c>
      <c r="M31" s="39"/>
      <c r="N31" s="39"/>
      <c r="O31" s="39"/>
      <c r="P31" s="40">
        <f t="shared" si="4"/>
        <v>18</v>
      </c>
      <c r="Q31" s="45"/>
      <c r="R31" s="45"/>
      <c r="S31" s="45">
        <v>10</v>
      </c>
      <c r="T31" s="45"/>
      <c r="U31" s="45"/>
      <c r="V31" s="46">
        <v>15</v>
      </c>
      <c r="W31" s="47">
        <v>4</v>
      </c>
      <c r="X31" s="48"/>
      <c r="Y31" s="48"/>
      <c r="Z31" s="48"/>
      <c r="AA31" s="48"/>
      <c r="AB31" s="48"/>
      <c r="AC31" s="48"/>
      <c r="AD31" s="48"/>
      <c r="AE31" s="48"/>
      <c r="AF31" s="48"/>
      <c r="AG31" s="48"/>
      <c r="AH31" s="48"/>
      <c r="AI31" s="48"/>
      <c r="AJ31" s="48"/>
      <c r="AK31" s="48">
        <v>1</v>
      </c>
      <c r="AL31" s="48"/>
      <c r="AM31" s="48"/>
      <c r="AN31" s="48"/>
      <c r="AO31" s="48"/>
      <c r="AP31" s="48"/>
      <c r="AQ31" s="48"/>
      <c r="AR31" s="48"/>
      <c r="AS31" s="49"/>
      <c r="AT31" s="49"/>
      <c r="AU31" s="49"/>
      <c r="AV31" s="49">
        <v>1</v>
      </c>
      <c r="AW31" s="49"/>
      <c r="AX31" s="49"/>
      <c r="AY31" s="49"/>
      <c r="AZ31" s="49"/>
      <c r="BA31" s="49"/>
      <c r="BB31" s="49"/>
      <c r="BC31" s="49"/>
      <c r="BD31" s="49">
        <v>1</v>
      </c>
      <c r="BE31" s="49">
        <v>1</v>
      </c>
      <c r="BF31" s="49"/>
      <c r="BG31" s="49"/>
      <c r="BH31" s="49"/>
      <c r="BI31" s="49"/>
      <c r="BJ31" s="49"/>
      <c r="BK31" s="49"/>
      <c r="BL31" s="49"/>
      <c r="BM31" s="49"/>
      <c r="BN31" s="49"/>
      <c r="BO31" s="49"/>
      <c r="BP31" s="50"/>
      <c r="BQ31" s="50"/>
      <c r="BR31" s="50"/>
      <c r="BS31" s="50"/>
      <c r="BT31" s="50"/>
      <c r="BU31" s="50"/>
      <c r="BV31" s="50"/>
      <c r="BW31" s="50"/>
      <c r="BX31" s="50"/>
      <c r="BY31" s="50"/>
      <c r="BZ31" s="50"/>
      <c r="CA31" s="48"/>
      <c r="CB31" s="50"/>
      <c r="CC31" s="50"/>
      <c r="CD31" s="50"/>
      <c r="CE31" s="50"/>
      <c r="CF31" s="50"/>
      <c r="CG31" s="50"/>
      <c r="CH31" s="50"/>
      <c r="CI31" s="50"/>
      <c r="CJ31" s="50"/>
      <c r="CK31" s="50"/>
      <c r="CL31" s="50"/>
      <c r="CM31" s="50"/>
      <c r="CN31" s="50"/>
      <c r="CO31" s="50">
        <v>1</v>
      </c>
      <c r="CP31" s="50"/>
      <c r="CQ31" s="50"/>
      <c r="CR31" s="50"/>
      <c r="CS31" s="50"/>
      <c r="CT31" s="50"/>
      <c r="CU31" s="50"/>
    </row>
    <row r="32" spans="1:100" x14ac:dyDescent="0.25">
      <c r="A32" s="25"/>
      <c r="B32" s="25"/>
      <c r="C32" s="25" t="s">
        <v>50</v>
      </c>
      <c r="D32" s="19"/>
      <c r="E32" s="27">
        <v>2</v>
      </c>
      <c r="F32" s="28">
        <v>2</v>
      </c>
      <c r="G32" s="29"/>
      <c r="H32" s="30">
        <f t="shared" si="7"/>
        <v>2</v>
      </c>
      <c r="I32" s="37"/>
      <c r="J32" s="37"/>
      <c r="K32" s="37"/>
      <c r="L32" s="38">
        <f t="shared" si="8"/>
        <v>2</v>
      </c>
      <c r="M32" s="39"/>
      <c r="N32" s="39"/>
      <c r="O32" s="39"/>
      <c r="P32" s="40">
        <f t="shared" si="4"/>
        <v>2</v>
      </c>
      <c r="Q32" s="45"/>
      <c r="R32" s="45"/>
      <c r="S32" s="45"/>
      <c r="T32" s="45"/>
      <c r="U32" s="45"/>
      <c r="V32" s="46">
        <f t="shared" si="9"/>
        <v>0</v>
      </c>
      <c r="W32" s="47"/>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row>
    <row r="33" spans="1:100" x14ac:dyDescent="0.25">
      <c r="A33" s="25"/>
      <c r="B33" s="25"/>
      <c r="C33" s="25" t="s">
        <v>51</v>
      </c>
      <c r="D33" s="19"/>
      <c r="E33" s="27">
        <v>8</v>
      </c>
      <c r="F33" s="28">
        <v>8</v>
      </c>
      <c r="G33" s="29"/>
      <c r="H33" s="30">
        <f t="shared" si="7"/>
        <v>8</v>
      </c>
      <c r="I33" s="37"/>
      <c r="J33" s="37"/>
      <c r="K33" s="37"/>
      <c r="L33" s="38">
        <f t="shared" si="8"/>
        <v>13</v>
      </c>
      <c r="M33" s="39">
        <v>5</v>
      </c>
      <c r="N33" s="39"/>
      <c r="O33" s="39"/>
      <c r="P33" s="40">
        <f t="shared" si="4"/>
        <v>17</v>
      </c>
      <c r="Q33" s="45"/>
      <c r="R33" s="45"/>
      <c r="S33" s="45">
        <v>4</v>
      </c>
      <c r="T33" s="45"/>
      <c r="U33" s="45"/>
      <c r="V33" s="46">
        <v>8</v>
      </c>
      <c r="W33" s="47">
        <v>4</v>
      </c>
      <c r="X33" s="48"/>
      <c r="Y33" s="48"/>
      <c r="Z33" s="48"/>
      <c r="AA33" s="48"/>
      <c r="AB33" s="48"/>
      <c r="AC33" s="48"/>
      <c r="AD33" s="48"/>
      <c r="AE33" s="48"/>
      <c r="AF33" s="48"/>
      <c r="AG33" s="48"/>
      <c r="AH33" s="48"/>
      <c r="AI33" s="48"/>
      <c r="AJ33" s="48"/>
      <c r="AK33" s="48"/>
      <c r="AL33" s="48"/>
      <c r="AM33" s="48"/>
      <c r="AN33" s="48"/>
      <c r="AO33" s="48"/>
      <c r="AP33" s="48"/>
      <c r="AQ33" s="48"/>
      <c r="AR33" s="48"/>
      <c r="AS33" s="48"/>
      <c r="AT33" s="48">
        <v>1</v>
      </c>
      <c r="AU33" s="48"/>
      <c r="AV33" s="48"/>
      <c r="AW33" s="48"/>
      <c r="AX33" s="48">
        <v>1</v>
      </c>
      <c r="AY33" s="48"/>
      <c r="AZ33" s="48"/>
      <c r="BA33" s="48"/>
      <c r="BB33" s="48"/>
      <c r="BC33" s="48"/>
      <c r="BD33" s="48"/>
      <c r="BE33" s="48"/>
      <c r="BF33" s="48"/>
      <c r="BG33" s="48"/>
      <c r="BH33" s="48"/>
      <c r="BI33" s="48"/>
      <c r="BJ33" s="48"/>
      <c r="BK33" s="48"/>
      <c r="BL33" s="48"/>
      <c r="BM33" s="48"/>
      <c r="BN33" s="48"/>
      <c r="BO33" s="48"/>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v>1</v>
      </c>
      <c r="CO33" s="50"/>
      <c r="CP33" s="50"/>
      <c r="CQ33" s="50"/>
      <c r="CR33" s="50"/>
      <c r="CS33" s="50"/>
      <c r="CT33" s="50"/>
      <c r="CU33" s="50"/>
    </row>
    <row r="34" spans="1:100" x14ac:dyDescent="0.25">
      <c r="A34" s="25"/>
      <c r="B34" s="25"/>
      <c r="C34" s="25" t="s">
        <v>52</v>
      </c>
      <c r="D34" s="19"/>
      <c r="E34" s="27">
        <v>2</v>
      </c>
      <c r="F34" s="28">
        <v>2</v>
      </c>
      <c r="G34" s="29"/>
      <c r="H34" s="30">
        <f t="shared" si="7"/>
        <v>3</v>
      </c>
      <c r="I34" s="37">
        <v>1</v>
      </c>
      <c r="J34" s="37"/>
      <c r="K34" s="37"/>
      <c r="L34" s="38">
        <f t="shared" si="8"/>
        <v>6</v>
      </c>
      <c r="M34" s="39">
        <v>3</v>
      </c>
      <c r="N34" s="39"/>
      <c r="O34" s="39"/>
      <c r="P34" s="40">
        <f t="shared" si="4"/>
        <v>6</v>
      </c>
      <c r="Q34" s="45"/>
      <c r="R34" s="45"/>
      <c r="S34" s="45"/>
      <c r="T34" s="45"/>
      <c r="U34" s="45"/>
      <c r="V34" s="46">
        <f t="shared" si="9"/>
        <v>3</v>
      </c>
      <c r="W34" s="47">
        <v>1</v>
      </c>
      <c r="X34" s="48"/>
      <c r="Y34" s="48"/>
      <c r="Z34" s="48"/>
      <c r="AA34" s="48"/>
      <c r="AB34" s="48"/>
      <c r="AC34" s="48"/>
      <c r="AD34" s="48"/>
      <c r="AE34" s="48">
        <v>1</v>
      </c>
      <c r="AF34" s="48"/>
      <c r="AG34" s="48"/>
      <c r="AH34" s="48"/>
      <c r="AI34" s="48"/>
      <c r="AJ34" s="48"/>
      <c r="AK34" s="48"/>
      <c r="AL34" s="48"/>
      <c r="AM34" s="48"/>
      <c r="AN34" s="48"/>
      <c r="AO34" s="48"/>
      <c r="AP34" s="48"/>
      <c r="AQ34" s="48"/>
      <c r="AR34" s="48"/>
      <c r="AS34" s="48"/>
      <c r="AT34" s="48">
        <v>1</v>
      </c>
      <c r="AU34" s="48"/>
      <c r="AV34" s="48"/>
      <c r="AW34" s="48"/>
      <c r="AX34" s="48"/>
      <c r="AY34" s="48"/>
      <c r="AZ34" s="48"/>
      <c r="BA34" s="48"/>
      <c r="BB34" s="48"/>
      <c r="BC34" s="48"/>
      <c r="BD34" s="48"/>
      <c r="BE34" s="48"/>
      <c r="BF34" s="48"/>
      <c r="BG34" s="48"/>
      <c r="BH34" s="48"/>
      <c r="BI34" s="48"/>
      <c r="BJ34" s="48"/>
      <c r="BK34" s="48"/>
      <c r="BL34" s="48"/>
      <c r="BM34" s="48"/>
      <c r="BN34" s="48"/>
      <c r="BO34" s="48"/>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row>
    <row r="35" spans="1:100" x14ac:dyDescent="0.25">
      <c r="A35" s="25"/>
      <c r="B35" s="25"/>
      <c r="C35" s="25" t="s">
        <v>53</v>
      </c>
      <c r="D35" s="19"/>
      <c r="E35" s="27"/>
      <c r="F35" s="28">
        <v>2</v>
      </c>
      <c r="G35" s="29">
        <v>2</v>
      </c>
      <c r="H35" s="30">
        <f t="shared" si="7"/>
        <v>2</v>
      </c>
      <c r="I35" s="37"/>
      <c r="J35" s="37"/>
      <c r="K35" s="37"/>
      <c r="L35" s="38">
        <f t="shared" si="8"/>
        <v>2</v>
      </c>
      <c r="M35" s="39"/>
      <c r="N35" s="39"/>
      <c r="O35" s="39"/>
      <c r="P35" s="40">
        <f t="shared" si="4"/>
        <v>2</v>
      </c>
      <c r="Q35" s="45"/>
      <c r="R35" s="45"/>
      <c r="S35" s="45"/>
      <c r="T35" s="45"/>
      <c r="U35" s="45"/>
      <c r="V35" s="46">
        <f t="shared" si="9"/>
        <v>1</v>
      </c>
      <c r="W35" s="47"/>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50"/>
      <c r="BQ35" s="50"/>
      <c r="BR35" s="50"/>
      <c r="BS35" s="50"/>
      <c r="BT35" s="50"/>
      <c r="BU35" s="50"/>
      <c r="BV35" s="50"/>
      <c r="BW35" s="50"/>
      <c r="BX35" s="50"/>
      <c r="BY35" s="50"/>
      <c r="BZ35" s="50"/>
      <c r="CA35" s="50"/>
      <c r="CB35" s="50"/>
      <c r="CC35" s="50"/>
      <c r="CD35" s="50"/>
      <c r="CE35" s="50">
        <v>1</v>
      </c>
      <c r="CF35" s="50"/>
      <c r="CG35" s="50"/>
      <c r="CH35" s="50"/>
      <c r="CI35" s="50"/>
      <c r="CJ35" s="50"/>
      <c r="CK35" s="50"/>
      <c r="CL35" s="50"/>
      <c r="CM35" s="50"/>
      <c r="CN35" s="50"/>
      <c r="CO35" s="50"/>
      <c r="CP35" s="50"/>
      <c r="CQ35" s="50"/>
      <c r="CR35" s="50"/>
      <c r="CS35" s="50"/>
      <c r="CT35" s="50"/>
      <c r="CU35" s="50"/>
    </row>
    <row r="36" spans="1:100" x14ac:dyDescent="0.25">
      <c r="A36" s="25"/>
      <c r="B36" s="25"/>
      <c r="C36" s="25" t="s">
        <v>54</v>
      </c>
      <c r="D36" s="19"/>
      <c r="E36" s="27"/>
      <c r="F36" s="28">
        <v>5</v>
      </c>
      <c r="G36" s="29">
        <v>5</v>
      </c>
      <c r="H36" s="30">
        <f t="shared" si="7"/>
        <v>5</v>
      </c>
      <c r="I36" s="37"/>
      <c r="J36" s="37"/>
      <c r="K36" s="37"/>
      <c r="L36" s="38">
        <f t="shared" si="8"/>
        <v>5</v>
      </c>
      <c r="M36" s="39"/>
      <c r="N36" s="39"/>
      <c r="O36" s="39"/>
      <c r="P36" s="40">
        <f t="shared" si="4"/>
        <v>5</v>
      </c>
      <c r="Q36" s="45"/>
      <c r="R36" s="45"/>
      <c r="S36" s="45"/>
      <c r="T36" s="45"/>
      <c r="U36" s="45"/>
      <c r="V36" s="46">
        <f t="shared" si="9"/>
        <v>0</v>
      </c>
      <c r="W36" s="47"/>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row>
    <row r="37" spans="1:100" x14ac:dyDescent="0.25">
      <c r="A37" s="25"/>
      <c r="B37" s="25"/>
      <c r="C37" s="25" t="s">
        <v>55</v>
      </c>
      <c r="D37" s="19"/>
      <c r="E37" s="27"/>
      <c r="F37" s="28">
        <v>3</v>
      </c>
      <c r="G37" s="29">
        <v>3</v>
      </c>
      <c r="H37" s="30">
        <f t="shared" si="7"/>
        <v>3</v>
      </c>
      <c r="I37" s="37"/>
      <c r="J37" s="37"/>
      <c r="K37" s="37"/>
      <c r="L37" s="38">
        <f t="shared" si="8"/>
        <v>6</v>
      </c>
      <c r="M37" s="39">
        <v>3</v>
      </c>
      <c r="N37" s="39"/>
      <c r="O37" s="39"/>
      <c r="P37" s="40">
        <f t="shared" si="4"/>
        <v>6</v>
      </c>
      <c r="Q37" s="45"/>
      <c r="R37" s="45"/>
      <c r="S37" s="45"/>
      <c r="T37" s="45"/>
      <c r="U37" s="45"/>
      <c r="V37" s="46">
        <f t="shared" si="9"/>
        <v>3</v>
      </c>
      <c r="W37" s="47"/>
      <c r="X37" s="48"/>
      <c r="Y37" s="48"/>
      <c r="Z37" s="48"/>
      <c r="AA37" s="48"/>
      <c r="AB37" s="48"/>
      <c r="AC37" s="48"/>
      <c r="AD37" s="48"/>
      <c r="AE37" s="48"/>
      <c r="AF37" s="48">
        <v>1</v>
      </c>
      <c r="AG37" s="48"/>
      <c r="AH37" s="48"/>
      <c r="AI37" s="48"/>
      <c r="AJ37" s="48"/>
      <c r="AK37" s="48"/>
      <c r="AL37" s="48"/>
      <c r="AM37" s="48">
        <v>1</v>
      </c>
      <c r="AN37" s="48"/>
      <c r="AO37" s="48"/>
      <c r="AP37" s="48"/>
      <c r="AQ37" s="48"/>
      <c r="AR37" s="48"/>
      <c r="AS37" s="48"/>
      <c r="AT37" s="48"/>
      <c r="AU37" s="48"/>
      <c r="AV37" s="48"/>
      <c r="AW37" s="48"/>
      <c r="AX37" s="48">
        <v>1</v>
      </c>
      <c r="AY37" s="48"/>
      <c r="AZ37" s="48"/>
      <c r="BA37" s="48"/>
      <c r="BB37" s="48"/>
      <c r="BC37" s="48"/>
      <c r="BD37" s="48"/>
      <c r="BE37" s="48"/>
      <c r="BF37" s="48"/>
      <c r="BG37" s="48"/>
      <c r="BH37" s="48"/>
      <c r="BI37" s="48"/>
      <c r="BJ37" s="48"/>
      <c r="BK37" s="48"/>
      <c r="BL37" s="48"/>
      <c r="BM37" s="48"/>
      <c r="BN37" s="48"/>
      <c r="BO37" s="48"/>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row>
    <row r="38" spans="1:100" x14ac:dyDescent="0.25">
      <c r="A38" s="25"/>
      <c r="B38" s="25"/>
      <c r="C38" s="25" t="s">
        <v>57</v>
      </c>
      <c r="D38" s="19"/>
      <c r="E38" s="27"/>
      <c r="F38" s="28">
        <v>4</v>
      </c>
      <c r="G38" s="29">
        <v>4</v>
      </c>
      <c r="H38" s="30">
        <f t="shared" si="7"/>
        <v>4</v>
      </c>
      <c r="I38" s="37"/>
      <c r="J38" s="37"/>
      <c r="K38" s="37"/>
      <c r="L38" s="38">
        <f t="shared" si="8"/>
        <v>9</v>
      </c>
      <c r="M38" s="39">
        <v>5</v>
      </c>
      <c r="N38" s="39"/>
      <c r="O38" s="39"/>
      <c r="P38" s="40">
        <v>12</v>
      </c>
      <c r="Q38" s="45"/>
      <c r="R38" s="45"/>
      <c r="S38" s="45"/>
      <c r="T38" s="45"/>
      <c r="U38" s="45"/>
      <c r="V38" s="46">
        <v>6</v>
      </c>
      <c r="W38" s="47">
        <v>1</v>
      </c>
      <c r="X38" s="48"/>
      <c r="Y38" s="48"/>
      <c r="Z38" s="48"/>
      <c r="AA38" s="48"/>
      <c r="AB38" s="48"/>
      <c r="AC38" s="48"/>
      <c r="AD38" s="48"/>
      <c r="AE38" s="48"/>
      <c r="AF38" s="48"/>
      <c r="AG38" s="48"/>
      <c r="AH38" s="48"/>
      <c r="AI38" s="48"/>
      <c r="AJ38" s="48">
        <v>1</v>
      </c>
      <c r="AK38" s="48"/>
      <c r="AL38" s="48"/>
      <c r="AM38" s="48"/>
      <c r="AN38" s="48"/>
      <c r="AO38" s="48"/>
      <c r="AP38" s="48"/>
      <c r="AQ38" s="48"/>
      <c r="AR38" s="48"/>
      <c r="AS38" s="48"/>
      <c r="AT38" s="48"/>
      <c r="AU38" s="48"/>
      <c r="AV38" s="48"/>
      <c r="AW38" s="48"/>
      <c r="AX38" s="48"/>
      <c r="AY38" s="48"/>
      <c r="AZ38" s="48"/>
      <c r="BA38" s="48"/>
      <c r="BB38" s="48"/>
      <c r="BC38" s="48">
        <v>1</v>
      </c>
      <c r="BD38" s="48"/>
      <c r="BE38" s="48"/>
      <c r="BF38" s="48"/>
      <c r="BG38" s="48"/>
      <c r="BH38" s="48"/>
      <c r="BI38" s="48"/>
      <c r="BJ38" s="48"/>
      <c r="BK38" s="48"/>
      <c r="BL38" s="48"/>
      <c r="BM38" s="48"/>
      <c r="BN38" s="48">
        <v>1</v>
      </c>
      <c r="BO38" s="48"/>
      <c r="BP38" s="50"/>
      <c r="BQ38" s="50"/>
      <c r="BR38" s="50"/>
      <c r="BS38" s="50"/>
      <c r="BT38" s="50"/>
      <c r="BU38" s="50"/>
      <c r="BV38" s="50"/>
      <c r="BW38" s="50"/>
      <c r="BX38" s="50"/>
      <c r="BY38" s="50"/>
      <c r="BZ38" s="50"/>
      <c r="CA38" s="50"/>
      <c r="CB38" s="50"/>
      <c r="CC38" s="50"/>
      <c r="CD38" s="50"/>
      <c r="CE38" s="50">
        <v>2</v>
      </c>
      <c r="CF38" s="50"/>
      <c r="CG38" s="50"/>
      <c r="CH38" s="50"/>
      <c r="CI38" s="50"/>
      <c r="CJ38" s="50"/>
      <c r="CK38" s="50"/>
      <c r="CL38" s="50"/>
      <c r="CM38" s="50"/>
      <c r="CN38" s="50">
        <v>1</v>
      </c>
      <c r="CO38" s="50"/>
      <c r="CP38" s="50"/>
      <c r="CQ38" s="50"/>
      <c r="CR38" s="50"/>
      <c r="CS38" s="50"/>
      <c r="CT38" s="50"/>
      <c r="CU38" s="50"/>
      <c r="CV38" s="2">
        <v>3</v>
      </c>
    </row>
    <row r="39" spans="1:100" x14ac:dyDescent="0.25">
      <c r="A39" s="25"/>
      <c r="B39" s="25"/>
      <c r="C39" s="25" t="s">
        <v>58</v>
      </c>
      <c r="D39" s="19"/>
      <c r="E39" s="27"/>
      <c r="F39" s="28"/>
      <c r="G39" s="29"/>
      <c r="H39" s="30">
        <f t="shared" si="7"/>
        <v>2</v>
      </c>
      <c r="I39" s="37">
        <v>2</v>
      </c>
      <c r="J39" s="37"/>
      <c r="K39" s="37"/>
      <c r="L39" s="38">
        <f t="shared" si="8"/>
        <v>2</v>
      </c>
      <c r="M39" s="39"/>
      <c r="N39" s="39"/>
      <c r="O39" s="39"/>
      <c r="P39" s="40">
        <f t="shared" si="4"/>
        <v>2</v>
      </c>
      <c r="Q39" s="45"/>
      <c r="R39" s="45"/>
      <c r="S39" s="45"/>
      <c r="T39" s="45"/>
      <c r="U39" s="45"/>
      <c r="V39" s="46">
        <f t="shared" si="9"/>
        <v>0</v>
      </c>
      <c r="W39" s="47"/>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row>
    <row r="40" spans="1:100" s="1" customFormat="1" ht="31.5" customHeight="1" x14ac:dyDescent="0.25">
      <c r="A40" s="24">
        <v>3</v>
      </c>
      <c r="B40" s="24" t="s">
        <v>59</v>
      </c>
      <c r="C40" s="24" t="s">
        <v>19</v>
      </c>
      <c r="D40" s="24"/>
      <c r="E40" s="24">
        <f>E41+E42+E43</f>
        <v>1</v>
      </c>
      <c r="F40" s="24">
        <f>F41</f>
        <v>1</v>
      </c>
      <c r="G40" s="24">
        <f>G41</f>
        <v>0</v>
      </c>
      <c r="H40" s="24">
        <f>H41+H42+H43</f>
        <v>1</v>
      </c>
      <c r="I40" s="24">
        <f>I41+I42+I43</f>
        <v>0</v>
      </c>
      <c r="J40" s="24">
        <f>J41+J42+J43</f>
        <v>0</v>
      </c>
      <c r="K40" s="24">
        <f>K41+K42+K43</f>
        <v>0</v>
      </c>
      <c r="L40" s="24">
        <f>L41+L42+L43+L44</f>
        <v>4</v>
      </c>
      <c r="M40" s="24">
        <f t="shared" ref="M40:BX40" si="10">M41+M42+M43+M44</f>
        <v>0</v>
      </c>
      <c r="N40" s="24">
        <f t="shared" si="10"/>
        <v>0</v>
      </c>
      <c r="O40" s="24">
        <f t="shared" si="10"/>
        <v>3</v>
      </c>
      <c r="P40" s="36">
        <f t="shared" si="10"/>
        <v>9</v>
      </c>
      <c r="Q40" s="24">
        <f t="shared" si="10"/>
        <v>0</v>
      </c>
      <c r="R40" s="24">
        <f t="shared" si="10"/>
        <v>0</v>
      </c>
      <c r="S40" s="24">
        <f t="shared" si="10"/>
        <v>0</v>
      </c>
      <c r="T40" s="24">
        <f t="shared" si="10"/>
        <v>5</v>
      </c>
      <c r="U40" s="24">
        <f t="shared" si="10"/>
        <v>0</v>
      </c>
      <c r="V40" s="24">
        <f t="shared" si="10"/>
        <v>2</v>
      </c>
      <c r="W40" s="24">
        <f t="shared" si="10"/>
        <v>0</v>
      </c>
      <c r="X40" s="24">
        <f t="shared" si="10"/>
        <v>0</v>
      </c>
      <c r="Y40" s="24">
        <f t="shared" si="10"/>
        <v>0</v>
      </c>
      <c r="Z40" s="24">
        <f t="shared" si="10"/>
        <v>0</v>
      </c>
      <c r="AA40" s="24">
        <f t="shared" si="10"/>
        <v>0</v>
      </c>
      <c r="AB40" s="24">
        <f t="shared" si="10"/>
        <v>0</v>
      </c>
      <c r="AC40" s="24">
        <f t="shared" si="10"/>
        <v>0</v>
      </c>
      <c r="AD40" s="24">
        <f t="shared" si="10"/>
        <v>0</v>
      </c>
      <c r="AE40" s="24">
        <f t="shared" si="10"/>
        <v>0</v>
      </c>
      <c r="AF40" s="24">
        <f t="shared" si="10"/>
        <v>0</v>
      </c>
      <c r="AG40" s="24">
        <f t="shared" si="10"/>
        <v>0</v>
      </c>
      <c r="AH40" s="24">
        <f t="shared" si="10"/>
        <v>0</v>
      </c>
      <c r="AI40" s="24">
        <f t="shared" si="10"/>
        <v>0</v>
      </c>
      <c r="AJ40" s="24">
        <f t="shared" si="10"/>
        <v>0</v>
      </c>
      <c r="AK40" s="24">
        <f t="shared" si="10"/>
        <v>0</v>
      </c>
      <c r="AL40" s="24">
        <f t="shared" si="10"/>
        <v>0</v>
      </c>
      <c r="AM40" s="24">
        <f t="shared" si="10"/>
        <v>0</v>
      </c>
      <c r="AN40" s="24">
        <f t="shared" si="10"/>
        <v>0</v>
      </c>
      <c r="AO40" s="24">
        <f t="shared" si="10"/>
        <v>0</v>
      </c>
      <c r="AP40" s="24">
        <f t="shared" si="10"/>
        <v>0</v>
      </c>
      <c r="AQ40" s="24">
        <f t="shared" si="10"/>
        <v>0</v>
      </c>
      <c r="AR40" s="24">
        <f t="shared" si="10"/>
        <v>0</v>
      </c>
      <c r="AS40" s="24">
        <f t="shared" si="10"/>
        <v>0</v>
      </c>
      <c r="AT40" s="24">
        <f t="shared" si="10"/>
        <v>0</v>
      </c>
      <c r="AU40" s="24">
        <f t="shared" si="10"/>
        <v>0</v>
      </c>
      <c r="AV40" s="24">
        <f t="shared" si="10"/>
        <v>0</v>
      </c>
      <c r="AW40" s="24">
        <f t="shared" si="10"/>
        <v>0</v>
      </c>
      <c r="AX40" s="24">
        <f t="shared" si="10"/>
        <v>0</v>
      </c>
      <c r="AY40" s="24">
        <f t="shared" si="10"/>
        <v>0</v>
      </c>
      <c r="AZ40" s="24">
        <f t="shared" si="10"/>
        <v>0</v>
      </c>
      <c r="BA40" s="24">
        <f t="shared" si="10"/>
        <v>0</v>
      </c>
      <c r="BB40" s="24">
        <f t="shared" si="10"/>
        <v>0</v>
      </c>
      <c r="BC40" s="24">
        <f t="shared" si="10"/>
        <v>0</v>
      </c>
      <c r="BD40" s="24">
        <f t="shared" si="10"/>
        <v>1</v>
      </c>
      <c r="BE40" s="24">
        <f t="shared" si="10"/>
        <v>0</v>
      </c>
      <c r="BF40" s="24">
        <f t="shared" si="10"/>
        <v>0</v>
      </c>
      <c r="BG40" s="24">
        <f t="shared" si="10"/>
        <v>0</v>
      </c>
      <c r="BH40" s="24">
        <f t="shared" si="10"/>
        <v>0</v>
      </c>
      <c r="BI40" s="24">
        <f t="shared" si="10"/>
        <v>0</v>
      </c>
      <c r="BJ40" s="24">
        <f t="shared" si="10"/>
        <v>0</v>
      </c>
      <c r="BK40" s="24">
        <f t="shared" si="10"/>
        <v>0</v>
      </c>
      <c r="BL40" s="24">
        <f t="shared" si="10"/>
        <v>1</v>
      </c>
      <c r="BM40" s="24">
        <f t="shared" si="10"/>
        <v>0</v>
      </c>
      <c r="BN40" s="24">
        <f t="shared" si="10"/>
        <v>0</v>
      </c>
      <c r="BO40" s="24">
        <f t="shared" si="10"/>
        <v>0</v>
      </c>
      <c r="BP40" s="24">
        <f t="shared" si="10"/>
        <v>0</v>
      </c>
      <c r="BQ40" s="24">
        <f t="shared" si="10"/>
        <v>0</v>
      </c>
      <c r="BR40" s="24">
        <f t="shared" si="10"/>
        <v>0</v>
      </c>
      <c r="BS40" s="24">
        <f t="shared" si="10"/>
        <v>0</v>
      </c>
      <c r="BT40" s="24">
        <f t="shared" si="10"/>
        <v>0</v>
      </c>
      <c r="BU40" s="24">
        <f t="shared" si="10"/>
        <v>0</v>
      </c>
      <c r="BV40" s="24">
        <f t="shared" si="10"/>
        <v>0</v>
      </c>
      <c r="BW40" s="24">
        <f t="shared" si="10"/>
        <v>0</v>
      </c>
      <c r="BX40" s="24">
        <f t="shared" si="10"/>
        <v>0</v>
      </c>
      <c r="BY40" s="24">
        <f t="shared" ref="BY40:CU40" si="11">BY41+BY42+BY43+BY44</f>
        <v>0</v>
      </c>
      <c r="BZ40" s="24">
        <f t="shared" si="11"/>
        <v>0</v>
      </c>
      <c r="CA40" s="24">
        <f t="shared" si="11"/>
        <v>0</v>
      </c>
      <c r="CB40" s="24">
        <f t="shared" si="11"/>
        <v>0</v>
      </c>
      <c r="CC40" s="24">
        <f t="shared" si="11"/>
        <v>0</v>
      </c>
      <c r="CD40" s="24">
        <f t="shared" si="11"/>
        <v>0</v>
      </c>
      <c r="CE40" s="24">
        <f t="shared" si="11"/>
        <v>0</v>
      </c>
      <c r="CF40" s="24">
        <f t="shared" si="11"/>
        <v>0</v>
      </c>
      <c r="CG40" s="24">
        <f t="shared" si="11"/>
        <v>0</v>
      </c>
      <c r="CH40" s="24">
        <f t="shared" si="11"/>
        <v>0</v>
      </c>
      <c r="CI40" s="24">
        <f t="shared" si="11"/>
        <v>0</v>
      </c>
      <c r="CJ40" s="24">
        <f t="shared" si="11"/>
        <v>0</v>
      </c>
      <c r="CK40" s="24">
        <f t="shared" si="11"/>
        <v>0</v>
      </c>
      <c r="CL40" s="24">
        <f t="shared" si="11"/>
        <v>0</v>
      </c>
      <c r="CM40" s="24">
        <f t="shared" si="11"/>
        <v>0</v>
      </c>
      <c r="CN40" s="24">
        <f t="shared" si="11"/>
        <v>0</v>
      </c>
      <c r="CO40" s="24">
        <f t="shared" si="11"/>
        <v>0</v>
      </c>
      <c r="CP40" s="24">
        <f t="shared" si="11"/>
        <v>0</v>
      </c>
      <c r="CQ40" s="24">
        <f t="shared" si="11"/>
        <v>0</v>
      </c>
      <c r="CR40" s="24">
        <f t="shared" si="11"/>
        <v>0</v>
      </c>
      <c r="CS40" s="24">
        <f t="shared" si="11"/>
        <v>0</v>
      </c>
      <c r="CT40" s="24">
        <f t="shared" si="11"/>
        <v>0</v>
      </c>
      <c r="CU40" s="24">
        <f t="shared" si="11"/>
        <v>0</v>
      </c>
    </row>
    <row r="41" spans="1:100" x14ac:dyDescent="0.25">
      <c r="A41" s="25"/>
      <c r="B41" s="25" t="s">
        <v>20</v>
      </c>
      <c r="C41" s="25" t="s">
        <v>60</v>
      </c>
      <c r="D41" s="19"/>
      <c r="E41" s="27">
        <v>1</v>
      </c>
      <c r="F41" s="28">
        <v>1</v>
      </c>
      <c r="G41" s="29"/>
      <c r="H41" s="30">
        <f>F41+I41+J41+K41</f>
        <v>1</v>
      </c>
      <c r="I41" s="37"/>
      <c r="J41" s="37"/>
      <c r="K41" s="37"/>
      <c r="L41" s="38">
        <f>H41+M41+N41+O41</f>
        <v>1</v>
      </c>
      <c r="M41" s="39"/>
      <c r="N41" s="39"/>
      <c r="O41" s="39"/>
      <c r="P41" s="40">
        <f t="shared" si="4"/>
        <v>3</v>
      </c>
      <c r="Q41" s="45"/>
      <c r="R41" s="45"/>
      <c r="S41" s="45"/>
      <c r="T41" s="45">
        <v>2</v>
      </c>
      <c r="U41" s="45"/>
      <c r="V41" s="46">
        <f t="shared" si="9"/>
        <v>1</v>
      </c>
      <c r="W41" s="47"/>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v>1</v>
      </c>
      <c r="BM41" s="48"/>
      <c r="BN41" s="48"/>
      <c r="BO41" s="48"/>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row>
    <row r="42" spans="1:100" x14ac:dyDescent="0.25">
      <c r="A42" s="25"/>
      <c r="B42" s="25"/>
      <c r="C42" s="25" t="s">
        <v>134</v>
      </c>
      <c r="D42" s="19"/>
      <c r="E42" s="27"/>
      <c r="F42" s="28"/>
      <c r="G42" s="29"/>
      <c r="H42" s="30">
        <f>F42+I42+J42+K42</f>
        <v>0</v>
      </c>
      <c r="I42" s="37"/>
      <c r="J42" s="37"/>
      <c r="K42" s="37"/>
      <c r="L42" s="38">
        <f>H42+M42+N42+O42</f>
        <v>1</v>
      </c>
      <c r="M42" s="39"/>
      <c r="N42" s="39"/>
      <c r="O42" s="39">
        <v>1</v>
      </c>
      <c r="P42" s="40">
        <f t="shared" si="4"/>
        <v>3</v>
      </c>
      <c r="Q42" s="45"/>
      <c r="R42" s="45"/>
      <c r="S42" s="45"/>
      <c r="T42" s="45">
        <v>2</v>
      </c>
      <c r="U42" s="45"/>
      <c r="V42" s="46">
        <f t="shared" si="9"/>
        <v>1</v>
      </c>
      <c r="W42" s="47"/>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v>1</v>
      </c>
      <c r="BE42" s="48"/>
      <c r="BF42" s="48"/>
      <c r="BG42" s="48"/>
      <c r="BH42" s="48"/>
      <c r="BI42" s="48"/>
      <c r="BJ42" s="48"/>
      <c r="BK42" s="48"/>
      <c r="BL42" s="48"/>
      <c r="BM42" s="48"/>
      <c r="BN42" s="48"/>
      <c r="BO42" s="48"/>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row>
    <row r="43" spans="1:100" ht="45" x14ac:dyDescent="0.25">
      <c r="A43" s="25"/>
      <c r="B43" s="25"/>
      <c r="C43" s="25" t="s">
        <v>135</v>
      </c>
      <c r="D43" s="19"/>
      <c r="E43" s="27"/>
      <c r="F43" s="28"/>
      <c r="G43" s="29"/>
      <c r="H43" s="30">
        <f>F43+I43+J43+K43</f>
        <v>0</v>
      </c>
      <c r="I43" s="37"/>
      <c r="J43" s="37"/>
      <c r="K43" s="37"/>
      <c r="L43" s="38">
        <f>H43+M43+N43+O43</f>
        <v>2</v>
      </c>
      <c r="M43" s="39"/>
      <c r="N43" s="39"/>
      <c r="O43" s="39">
        <v>2</v>
      </c>
      <c r="P43" s="40">
        <f t="shared" si="4"/>
        <v>2</v>
      </c>
      <c r="Q43" s="45"/>
      <c r="R43" s="45"/>
      <c r="S43" s="45"/>
      <c r="T43" s="45"/>
      <c r="U43" s="45"/>
      <c r="V43" s="46">
        <f t="shared" si="9"/>
        <v>0</v>
      </c>
      <c r="W43" s="47"/>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50"/>
      <c r="BQ43" s="50"/>
      <c r="BR43" s="50"/>
      <c r="BS43" s="50"/>
      <c r="BT43" s="50"/>
      <c r="BU43" s="50"/>
      <c r="BV43" s="50"/>
      <c r="BW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row>
    <row r="44" spans="1:100" x14ac:dyDescent="0.25">
      <c r="A44" s="25"/>
      <c r="B44" s="25"/>
      <c r="C44" s="25" t="s">
        <v>136</v>
      </c>
      <c r="D44" s="19"/>
      <c r="E44" s="27"/>
      <c r="F44" s="28"/>
      <c r="G44" s="29"/>
      <c r="H44" s="30"/>
      <c r="I44" s="37"/>
      <c r="J44" s="37"/>
      <c r="K44" s="37"/>
      <c r="L44" s="38">
        <f>H44+M44+N44+O44</f>
        <v>0</v>
      </c>
      <c r="M44" s="39"/>
      <c r="N44" s="39"/>
      <c r="O44" s="39"/>
      <c r="P44" s="40">
        <f t="shared" si="4"/>
        <v>1</v>
      </c>
      <c r="Q44" s="45"/>
      <c r="R44" s="45"/>
      <c r="S44" s="45"/>
      <c r="T44" s="45">
        <v>1</v>
      </c>
      <c r="U44" s="45"/>
      <c r="V44" s="46">
        <f t="shared" si="9"/>
        <v>0</v>
      </c>
      <c r="W44" s="47"/>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row>
    <row r="45" spans="1:100" s="1" customFormat="1" ht="21" customHeight="1" x14ac:dyDescent="0.25">
      <c r="A45" s="24">
        <v>4</v>
      </c>
      <c r="B45" s="24" t="s">
        <v>61</v>
      </c>
      <c r="C45" s="24" t="s">
        <v>19</v>
      </c>
      <c r="D45" s="24"/>
      <c r="E45" s="24">
        <f t="shared" ref="E45:K45" si="12">E46</f>
        <v>1</v>
      </c>
      <c r="F45" s="24">
        <f t="shared" si="12"/>
        <v>1</v>
      </c>
      <c r="G45" s="24">
        <f t="shared" si="12"/>
        <v>0</v>
      </c>
      <c r="H45" s="24">
        <f t="shared" si="12"/>
        <v>1</v>
      </c>
      <c r="I45" s="24">
        <f t="shared" si="12"/>
        <v>0</v>
      </c>
      <c r="J45" s="24">
        <f t="shared" si="12"/>
        <v>0</v>
      </c>
      <c r="K45" s="24">
        <f t="shared" si="12"/>
        <v>0</v>
      </c>
      <c r="L45" s="24">
        <f>L46+L47+L48</f>
        <v>1</v>
      </c>
      <c r="M45" s="24">
        <f t="shared" ref="M45:BX45" si="13">M46+M47+M48</f>
        <v>0</v>
      </c>
      <c r="N45" s="24">
        <f t="shared" si="13"/>
        <v>0</v>
      </c>
      <c r="O45" s="24">
        <f t="shared" si="13"/>
        <v>0</v>
      </c>
      <c r="P45" s="36">
        <f t="shared" si="13"/>
        <v>5</v>
      </c>
      <c r="Q45" s="24">
        <f t="shared" si="13"/>
        <v>0</v>
      </c>
      <c r="R45" s="24">
        <f t="shared" si="13"/>
        <v>4</v>
      </c>
      <c r="S45" s="24">
        <f t="shared" si="13"/>
        <v>0</v>
      </c>
      <c r="T45" s="24">
        <f t="shared" si="13"/>
        <v>0</v>
      </c>
      <c r="U45" s="24">
        <f t="shared" si="13"/>
        <v>0</v>
      </c>
      <c r="V45" s="24">
        <f t="shared" si="13"/>
        <v>3</v>
      </c>
      <c r="W45" s="24">
        <f t="shared" si="13"/>
        <v>0</v>
      </c>
      <c r="X45" s="24">
        <f t="shared" si="13"/>
        <v>0</v>
      </c>
      <c r="Y45" s="24">
        <f t="shared" si="13"/>
        <v>0</v>
      </c>
      <c r="Z45" s="24">
        <f t="shared" si="13"/>
        <v>0</v>
      </c>
      <c r="AA45" s="24">
        <f t="shared" si="13"/>
        <v>0</v>
      </c>
      <c r="AB45" s="24">
        <f t="shared" si="13"/>
        <v>0</v>
      </c>
      <c r="AC45" s="24">
        <f t="shared" si="13"/>
        <v>0</v>
      </c>
      <c r="AD45" s="24">
        <f t="shared" si="13"/>
        <v>0</v>
      </c>
      <c r="AE45" s="24">
        <f t="shared" si="13"/>
        <v>0</v>
      </c>
      <c r="AF45" s="24">
        <f t="shared" si="13"/>
        <v>0</v>
      </c>
      <c r="AG45" s="24">
        <f t="shared" si="13"/>
        <v>0</v>
      </c>
      <c r="AH45" s="24">
        <f t="shared" si="13"/>
        <v>0</v>
      </c>
      <c r="AI45" s="24">
        <f t="shared" si="13"/>
        <v>0</v>
      </c>
      <c r="AJ45" s="24">
        <f t="shared" si="13"/>
        <v>0</v>
      </c>
      <c r="AK45" s="24">
        <f t="shared" si="13"/>
        <v>0</v>
      </c>
      <c r="AL45" s="24">
        <f t="shared" si="13"/>
        <v>0</v>
      </c>
      <c r="AM45" s="24">
        <f t="shared" si="13"/>
        <v>0</v>
      </c>
      <c r="AN45" s="24">
        <f t="shared" si="13"/>
        <v>0</v>
      </c>
      <c r="AO45" s="24">
        <f t="shared" si="13"/>
        <v>0</v>
      </c>
      <c r="AP45" s="24">
        <f t="shared" si="13"/>
        <v>0</v>
      </c>
      <c r="AQ45" s="24">
        <f t="shared" si="13"/>
        <v>0</v>
      </c>
      <c r="AR45" s="24">
        <f t="shared" si="13"/>
        <v>0</v>
      </c>
      <c r="AS45" s="24">
        <f t="shared" si="13"/>
        <v>0</v>
      </c>
      <c r="AT45" s="24">
        <f t="shared" si="13"/>
        <v>0</v>
      </c>
      <c r="AU45" s="24">
        <f t="shared" si="13"/>
        <v>0</v>
      </c>
      <c r="AV45" s="24">
        <f t="shared" si="13"/>
        <v>0</v>
      </c>
      <c r="AW45" s="24">
        <f t="shared" si="13"/>
        <v>0</v>
      </c>
      <c r="AX45" s="24">
        <f t="shared" si="13"/>
        <v>0</v>
      </c>
      <c r="AY45" s="24">
        <f t="shared" si="13"/>
        <v>0</v>
      </c>
      <c r="AZ45" s="24">
        <f t="shared" si="13"/>
        <v>0</v>
      </c>
      <c r="BA45" s="24">
        <f t="shared" si="13"/>
        <v>0</v>
      </c>
      <c r="BB45" s="24">
        <f t="shared" si="13"/>
        <v>0</v>
      </c>
      <c r="BC45" s="24">
        <f t="shared" si="13"/>
        <v>0</v>
      </c>
      <c r="BD45" s="24">
        <f t="shared" si="13"/>
        <v>0</v>
      </c>
      <c r="BE45" s="24">
        <f t="shared" si="13"/>
        <v>0</v>
      </c>
      <c r="BF45" s="24">
        <f t="shared" si="13"/>
        <v>0</v>
      </c>
      <c r="BG45" s="24">
        <f t="shared" si="13"/>
        <v>0</v>
      </c>
      <c r="BH45" s="24">
        <f t="shared" si="13"/>
        <v>0</v>
      </c>
      <c r="BI45" s="24">
        <f t="shared" si="13"/>
        <v>0</v>
      </c>
      <c r="BJ45" s="24">
        <f t="shared" si="13"/>
        <v>0</v>
      </c>
      <c r="BK45" s="24">
        <f t="shared" si="13"/>
        <v>0</v>
      </c>
      <c r="BL45" s="24">
        <f t="shared" si="13"/>
        <v>0</v>
      </c>
      <c r="BM45" s="24">
        <f t="shared" si="13"/>
        <v>0</v>
      </c>
      <c r="BN45" s="24">
        <f t="shared" si="13"/>
        <v>0</v>
      </c>
      <c r="BO45" s="24">
        <f t="shared" si="13"/>
        <v>0</v>
      </c>
      <c r="BP45" s="24">
        <f t="shared" si="13"/>
        <v>0</v>
      </c>
      <c r="BQ45" s="24">
        <f t="shared" si="13"/>
        <v>0</v>
      </c>
      <c r="BR45" s="24">
        <f t="shared" si="13"/>
        <v>0</v>
      </c>
      <c r="BS45" s="24">
        <f t="shared" si="13"/>
        <v>0</v>
      </c>
      <c r="BT45" s="24">
        <f t="shared" si="13"/>
        <v>0</v>
      </c>
      <c r="BU45" s="24">
        <f t="shared" si="13"/>
        <v>0</v>
      </c>
      <c r="BV45" s="24">
        <f t="shared" si="13"/>
        <v>0</v>
      </c>
      <c r="BW45" s="24">
        <f t="shared" si="13"/>
        <v>0</v>
      </c>
      <c r="BX45" s="24">
        <f t="shared" si="13"/>
        <v>0</v>
      </c>
      <c r="BY45" s="24">
        <f t="shared" ref="BY45:CU45" si="14">BY46+BY47+BY48</f>
        <v>0</v>
      </c>
      <c r="BZ45" s="24">
        <f t="shared" si="14"/>
        <v>0</v>
      </c>
      <c r="CA45" s="24">
        <f t="shared" si="14"/>
        <v>0</v>
      </c>
      <c r="CB45" s="24">
        <f t="shared" si="14"/>
        <v>0</v>
      </c>
      <c r="CC45" s="24">
        <f t="shared" si="14"/>
        <v>0</v>
      </c>
      <c r="CD45" s="24">
        <f t="shared" si="14"/>
        <v>0</v>
      </c>
      <c r="CE45" s="24">
        <f t="shared" si="14"/>
        <v>0</v>
      </c>
      <c r="CF45" s="24">
        <f t="shared" si="14"/>
        <v>0</v>
      </c>
      <c r="CG45" s="24">
        <f t="shared" si="14"/>
        <v>0</v>
      </c>
      <c r="CH45" s="24">
        <f t="shared" si="14"/>
        <v>0</v>
      </c>
      <c r="CI45" s="24">
        <f t="shared" si="14"/>
        <v>0</v>
      </c>
      <c r="CJ45" s="24">
        <f t="shared" si="14"/>
        <v>0</v>
      </c>
      <c r="CK45" s="24">
        <f t="shared" si="14"/>
        <v>0</v>
      </c>
      <c r="CL45" s="24">
        <f t="shared" si="14"/>
        <v>0</v>
      </c>
      <c r="CM45" s="24">
        <f t="shared" si="14"/>
        <v>0</v>
      </c>
      <c r="CN45" s="24">
        <f t="shared" si="14"/>
        <v>0</v>
      </c>
      <c r="CO45" s="24">
        <f t="shared" si="14"/>
        <v>0</v>
      </c>
      <c r="CP45" s="24">
        <f t="shared" si="14"/>
        <v>0</v>
      </c>
      <c r="CQ45" s="24">
        <f t="shared" si="14"/>
        <v>0</v>
      </c>
      <c r="CR45" s="24">
        <f t="shared" si="14"/>
        <v>0</v>
      </c>
      <c r="CS45" s="24">
        <f t="shared" si="14"/>
        <v>0</v>
      </c>
      <c r="CT45" s="24">
        <f t="shared" si="14"/>
        <v>0</v>
      </c>
      <c r="CU45" s="24">
        <f t="shared" si="14"/>
        <v>0</v>
      </c>
    </row>
    <row r="46" spans="1:100" x14ac:dyDescent="0.25">
      <c r="A46" s="25"/>
      <c r="B46" s="25" t="s">
        <v>20</v>
      </c>
      <c r="C46" s="25" t="s">
        <v>62</v>
      </c>
      <c r="D46" s="19"/>
      <c r="E46" s="27">
        <v>1</v>
      </c>
      <c r="F46" s="28">
        <v>1</v>
      </c>
      <c r="G46" s="29"/>
      <c r="H46" s="30">
        <f>F46+I46+J46+K46</f>
        <v>1</v>
      </c>
      <c r="I46" s="37"/>
      <c r="J46" s="37"/>
      <c r="K46" s="37"/>
      <c r="L46" s="38">
        <f>H46+M46+N46+O46</f>
        <v>1</v>
      </c>
      <c r="M46" s="39"/>
      <c r="N46" s="39"/>
      <c r="O46" s="39"/>
      <c r="P46" s="40">
        <f t="shared" si="4"/>
        <v>1</v>
      </c>
      <c r="Q46" s="45"/>
      <c r="R46" s="45"/>
      <c r="S46" s="45"/>
      <c r="T46" s="45"/>
      <c r="U46" s="45"/>
      <c r="V46" s="46">
        <f t="shared" si="9"/>
        <v>0</v>
      </c>
      <c r="W46" s="47"/>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row>
    <row r="47" spans="1:100" x14ac:dyDescent="0.25">
      <c r="A47" s="25"/>
      <c r="B47" s="25"/>
      <c r="C47" s="25" t="s">
        <v>137</v>
      </c>
      <c r="D47" s="19"/>
      <c r="E47" s="27">
        <v>1</v>
      </c>
      <c r="F47" s="28"/>
      <c r="G47" s="29"/>
      <c r="H47" s="30">
        <f>F47+I47+J47+K47</f>
        <v>0</v>
      </c>
      <c r="I47" s="37"/>
      <c r="J47" s="37"/>
      <c r="K47" s="37"/>
      <c r="L47" s="38">
        <f>H47+M47+N47+O47</f>
        <v>0</v>
      </c>
      <c r="M47" s="39"/>
      <c r="N47" s="39"/>
      <c r="O47" s="39"/>
      <c r="P47" s="40">
        <f t="shared" si="4"/>
        <v>3</v>
      </c>
      <c r="Q47" s="45"/>
      <c r="R47" s="45">
        <v>3</v>
      </c>
      <c r="S47" s="45"/>
      <c r="T47" s="45"/>
      <c r="U47" s="45"/>
      <c r="V47" s="46">
        <v>2</v>
      </c>
      <c r="W47" s="47"/>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row>
    <row r="48" spans="1:100" x14ac:dyDescent="0.25">
      <c r="A48" s="25"/>
      <c r="B48" s="25"/>
      <c r="C48" s="25" t="s">
        <v>138</v>
      </c>
      <c r="D48" s="19"/>
      <c r="E48" s="27"/>
      <c r="F48" s="28"/>
      <c r="G48" s="29"/>
      <c r="H48" s="30">
        <f>F48+I48+J48+K48</f>
        <v>0</v>
      </c>
      <c r="I48" s="37"/>
      <c r="J48" s="37"/>
      <c r="K48" s="37"/>
      <c r="L48" s="38">
        <f>H48+M48+N48+O48</f>
        <v>0</v>
      </c>
      <c r="M48" s="39"/>
      <c r="N48" s="39"/>
      <c r="O48" s="39"/>
      <c r="P48" s="40">
        <f t="shared" si="4"/>
        <v>1</v>
      </c>
      <c r="Q48" s="45"/>
      <c r="R48" s="45">
        <v>1</v>
      </c>
      <c r="S48" s="45"/>
      <c r="T48" s="45"/>
      <c r="U48" s="45"/>
      <c r="V48" s="46">
        <v>1</v>
      </c>
      <c r="W48" s="47"/>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row>
    <row r="49" spans="1:99" s="1" customFormat="1" ht="21" customHeight="1" x14ac:dyDescent="0.25">
      <c r="A49" s="24">
        <v>5</v>
      </c>
      <c r="B49" s="24" t="s">
        <v>63</v>
      </c>
      <c r="C49" s="24" t="s">
        <v>19</v>
      </c>
      <c r="D49" s="24"/>
      <c r="E49" s="24">
        <f t="shared" ref="E49:BP49" si="15">E50+E51+E52</f>
        <v>3</v>
      </c>
      <c r="F49" s="24">
        <f t="shared" si="15"/>
        <v>3</v>
      </c>
      <c r="G49" s="24">
        <f t="shared" si="15"/>
        <v>0</v>
      </c>
      <c r="H49" s="24">
        <f t="shared" si="15"/>
        <v>3</v>
      </c>
      <c r="I49" s="24">
        <f t="shared" si="15"/>
        <v>0</v>
      </c>
      <c r="J49" s="24">
        <f t="shared" si="15"/>
        <v>0</v>
      </c>
      <c r="K49" s="24">
        <f t="shared" si="15"/>
        <v>0</v>
      </c>
      <c r="L49" s="24">
        <f t="shared" si="15"/>
        <v>3</v>
      </c>
      <c r="M49" s="24">
        <f t="shared" si="15"/>
        <v>0</v>
      </c>
      <c r="N49" s="24">
        <f t="shared" si="15"/>
        <v>0</v>
      </c>
      <c r="O49" s="24">
        <f t="shared" si="15"/>
        <v>0</v>
      </c>
      <c r="P49" s="36">
        <f>P50+P51+P52+P53+P54+P55+P56</f>
        <v>7</v>
      </c>
      <c r="Q49" s="24">
        <f t="shared" si="15"/>
        <v>0</v>
      </c>
      <c r="R49" s="24">
        <f t="shared" si="15"/>
        <v>0</v>
      </c>
      <c r="S49" s="24">
        <f t="shared" si="15"/>
        <v>0</v>
      </c>
      <c r="T49" s="24">
        <f t="shared" si="15"/>
        <v>0</v>
      </c>
      <c r="U49" s="24">
        <f t="shared" si="15"/>
        <v>0</v>
      </c>
      <c r="V49" s="24">
        <f t="shared" si="15"/>
        <v>1</v>
      </c>
      <c r="W49" s="24">
        <f t="shared" si="15"/>
        <v>0</v>
      </c>
      <c r="X49" s="24">
        <f t="shared" si="15"/>
        <v>0</v>
      </c>
      <c r="Y49" s="24">
        <f t="shared" si="15"/>
        <v>0</v>
      </c>
      <c r="Z49" s="24">
        <f t="shared" si="15"/>
        <v>0</v>
      </c>
      <c r="AA49" s="24">
        <f t="shared" si="15"/>
        <v>0</v>
      </c>
      <c r="AB49" s="24">
        <f t="shared" si="15"/>
        <v>0</v>
      </c>
      <c r="AC49" s="24">
        <f t="shared" si="15"/>
        <v>0</v>
      </c>
      <c r="AD49" s="24">
        <f t="shared" si="15"/>
        <v>0</v>
      </c>
      <c r="AE49" s="24">
        <f t="shared" si="15"/>
        <v>0</v>
      </c>
      <c r="AF49" s="24">
        <f t="shared" si="15"/>
        <v>0</v>
      </c>
      <c r="AG49" s="24">
        <f t="shared" si="15"/>
        <v>0</v>
      </c>
      <c r="AH49" s="24">
        <f t="shared" si="15"/>
        <v>0</v>
      </c>
      <c r="AI49" s="24">
        <f t="shared" si="15"/>
        <v>0</v>
      </c>
      <c r="AJ49" s="24">
        <f t="shared" si="15"/>
        <v>0</v>
      </c>
      <c r="AK49" s="24">
        <f t="shared" si="15"/>
        <v>0</v>
      </c>
      <c r="AL49" s="24">
        <f t="shared" si="15"/>
        <v>0</v>
      </c>
      <c r="AM49" s="24">
        <f t="shared" si="15"/>
        <v>0</v>
      </c>
      <c r="AN49" s="24">
        <f t="shared" si="15"/>
        <v>0</v>
      </c>
      <c r="AO49" s="24">
        <f t="shared" si="15"/>
        <v>0</v>
      </c>
      <c r="AP49" s="24">
        <f t="shared" si="15"/>
        <v>0</v>
      </c>
      <c r="AQ49" s="24">
        <f t="shared" si="15"/>
        <v>0</v>
      </c>
      <c r="AR49" s="24">
        <f t="shared" si="15"/>
        <v>0</v>
      </c>
      <c r="AS49" s="24">
        <f t="shared" si="15"/>
        <v>0</v>
      </c>
      <c r="AT49" s="24">
        <f t="shared" si="15"/>
        <v>0</v>
      </c>
      <c r="AU49" s="24">
        <f t="shared" si="15"/>
        <v>0</v>
      </c>
      <c r="AV49" s="24">
        <f t="shared" si="15"/>
        <v>0</v>
      </c>
      <c r="AW49" s="24">
        <f t="shared" si="15"/>
        <v>0</v>
      </c>
      <c r="AX49" s="24">
        <f t="shared" si="15"/>
        <v>0</v>
      </c>
      <c r="AY49" s="24">
        <f t="shared" si="15"/>
        <v>0</v>
      </c>
      <c r="AZ49" s="24">
        <f t="shared" si="15"/>
        <v>0</v>
      </c>
      <c r="BA49" s="24">
        <f t="shared" si="15"/>
        <v>0</v>
      </c>
      <c r="BB49" s="24">
        <f t="shared" si="15"/>
        <v>0</v>
      </c>
      <c r="BC49" s="24">
        <f t="shared" si="15"/>
        <v>0</v>
      </c>
      <c r="BD49" s="24">
        <f t="shared" si="15"/>
        <v>0</v>
      </c>
      <c r="BE49" s="24">
        <f t="shared" si="15"/>
        <v>0</v>
      </c>
      <c r="BF49" s="24">
        <f t="shared" si="15"/>
        <v>0</v>
      </c>
      <c r="BG49" s="24">
        <f t="shared" si="15"/>
        <v>0</v>
      </c>
      <c r="BH49" s="24">
        <f t="shared" si="15"/>
        <v>0</v>
      </c>
      <c r="BI49" s="24">
        <f t="shared" si="15"/>
        <v>0</v>
      </c>
      <c r="BJ49" s="24">
        <f t="shared" si="15"/>
        <v>0</v>
      </c>
      <c r="BK49" s="24">
        <f t="shared" si="15"/>
        <v>0</v>
      </c>
      <c r="BL49" s="24">
        <f t="shared" si="15"/>
        <v>0</v>
      </c>
      <c r="BM49" s="24">
        <f t="shared" si="15"/>
        <v>0</v>
      </c>
      <c r="BN49" s="24">
        <f t="shared" si="15"/>
        <v>0</v>
      </c>
      <c r="BO49" s="24">
        <f t="shared" si="15"/>
        <v>0</v>
      </c>
      <c r="BP49" s="24">
        <f t="shared" si="15"/>
        <v>0</v>
      </c>
      <c r="BQ49" s="24">
        <f t="shared" ref="BQ49:CU49" si="16">BQ50+BQ51+BQ52</f>
        <v>0</v>
      </c>
      <c r="BR49" s="24">
        <f t="shared" si="16"/>
        <v>0</v>
      </c>
      <c r="BS49" s="24">
        <f t="shared" si="16"/>
        <v>0</v>
      </c>
      <c r="BT49" s="24">
        <f t="shared" si="16"/>
        <v>0</v>
      </c>
      <c r="BU49" s="24">
        <f t="shared" si="16"/>
        <v>0</v>
      </c>
      <c r="BV49" s="24">
        <f t="shared" si="16"/>
        <v>0</v>
      </c>
      <c r="BW49" s="24">
        <f t="shared" si="16"/>
        <v>0</v>
      </c>
      <c r="BX49" s="24">
        <f t="shared" si="16"/>
        <v>0</v>
      </c>
      <c r="BY49" s="24">
        <f t="shared" si="16"/>
        <v>0</v>
      </c>
      <c r="BZ49" s="24">
        <f t="shared" si="16"/>
        <v>0</v>
      </c>
      <c r="CA49" s="24">
        <f t="shared" si="16"/>
        <v>0</v>
      </c>
      <c r="CB49" s="24">
        <f t="shared" si="16"/>
        <v>0</v>
      </c>
      <c r="CC49" s="24">
        <f t="shared" si="16"/>
        <v>0</v>
      </c>
      <c r="CD49" s="24">
        <f t="shared" si="16"/>
        <v>0</v>
      </c>
      <c r="CE49" s="24">
        <f t="shared" si="16"/>
        <v>0</v>
      </c>
      <c r="CF49" s="24">
        <f t="shared" si="16"/>
        <v>0</v>
      </c>
      <c r="CG49" s="24">
        <f t="shared" si="16"/>
        <v>0</v>
      </c>
      <c r="CH49" s="24">
        <f t="shared" si="16"/>
        <v>0</v>
      </c>
      <c r="CI49" s="24">
        <f t="shared" si="16"/>
        <v>0</v>
      </c>
      <c r="CJ49" s="24">
        <f t="shared" si="16"/>
        <v>0</v>
      </c>
      <c r="CK49" s="24">
        <f t="shared" si="16"/>
        <v>0</v>
      </c>
      <c r="CL49" s="24">
        <f t="shared" si="16"/>
        <v>0</v>
      </c>
      <c r="CM49" s="24">
        <f t="shared" si="16"/>
        <v>0</v>
      </c>
      <c r="CN49" s="24">
        <f t="shared" si="16"/>
        <v>0</v>
      </c>
      <c r="CO49" s="24">
        <f t="shared" si="16"/>
        <v>0</v>
      </c>
      <c r="CP49" s="24">
        <f t="shared" si="16"/>
        <v>0</v>
      </c>
      <c r="CQ49" s="24">
        <f t="shared" si="16"/>
        <v>0</v>
      </c>
      <c r="CR49" s="24">
        <f t="shared" si="16"/>
        <v>0</v>
      </c>
      <c r="CS49" s="24">
        <f t="shared" si="16"/>
        <v>0</v>
      </c>
      <c r="CT49" s="24">
        <f t="shared" si="16"/>
        <v>0</v>
      </c>
      <c r="CU49" s="24">
        <f t="shared" si="16"/>
        <v>0</v>
      </c>
    </row>
    <row r="50" spans="1:99" x14ac:dyDescent="0.25">
      <c r="A50" s="25"/>
      <c r="B50" s="25" t="s">
        <v>20</v>
      </c>
      <c r="C50" s="25" t="s">
        <v>64</v>
      </c>
      <c r="D50" s="19"/>
      <c r="E50" s="27">
        <v>1</v>
      </c>
      <c r="F50" s="28">
        <v>1</v>
      </c>
      <c r="G50" s="29"/>
      <c r="H50" s="30">
        <f t="shared" ref="H50:H56" si="17">F50+I50+J50+K50</f>
        <v>1</v>
      </c>
      <c r="I50" s="37"/>
      <c r="J50" s="37"/>
      <c r="K50" s="37"/>
      <c r="L50" s="38">
        <f>H50+M50+N50+O50</f>
        <v>1</v>
      </c>
      <c r="M50" s="39"/>
      <c r="N50" s="39"/>
      <c r="O50" s="39"/>
      <c r="P50" s="40">
        <f t="shared" si="4"/>
        <v>1</v>
      </c>
      <c r="Q50" s="45"/>
      <c r="R50" s="45"/>
      <c r="S50" s="45"/>
      <c r="T50" s="45"/>
      <c r="U50" s="45"/>
      <c r="V50" s="46">
        <f t="shared" si="9"/>
        <v>0</v>
      </c>
      <c r="W50" s="47"/>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row>
    <row r="51" spans="1:99" x14ac:dyDescent="0.25">
      <c r="A51" s="25"/>
      <c r="B51" s="25"/>
      <c r="C51" s="25" t="s">
        <v>65</v>
      </c>
      <c r="D51" s="19"/>
      <c r="E51" s="27">
        <v>1</v>
      </c>
      <c r="F51" s="28">
        <v>1</v>
      </c>
      <c r="G51" s="29"/>
      <c r="H51" s="30">
        <f t="shared" si="17"/>
        <v>1</v>
      </c>
      <c r="I51" s="37"/>
      <c r="J51" s="37"/>
      <c r="K51" s="37"/>
      <c r="L51" s="38">
        <f>H51+M51+N51+O51</f>
        <v>1</v>
      </c>
      <c r="M51" s="39"/>
      <c r="N51" s="39"/>
      <c r="O51" s="39"/>
      <c r="P51" s="40">
        <f t="shared" si="4"/>
        <v>1</v>
      </c>
      <c r="Q51" s="45"/>
      <c r="R51" s="45"/>
      <c r="S51" s="45"/>
      <c r="T51" s="45"/>
      <c r="U51" s="45"/>
      <c r="V51" s="46">
        <v>1</v>
      </c>
      <c r="W51" s="47"/>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row>
    <row r="52" spans="1:99" x14ac:dyDescent="0.25">
      <c r="A52" s="25"/>
      <c r="B52" s="25"/>
      <c r="C52" s="25" t="s">
        <v>66</v>
      </c>
      <c r="D52" s="19"/>
      <c r="E52" s="27">
        <v>1</v>
      </c>
      <c r="F52" s="28">
        <v>1</v>
      </c>
      <c r="G52" s="29"/>
      <c r="H52" s="30">
        <f t="shared" si="17"/>
        <v>1</v>
      </c>
      <c r="I52" s="37"/>
      <c r="J52" s="37"/>
      <c r="K52" s="37"/>
      <c r="L52" s="38">
        <f>H52+M52+N52+O52</f>
        <v>1</v>
      </c>
      <c r="M52" s="39"/>
      <c r="N52" s="39"/>
      <c r="O52" s="39"/>
      <c r="P52" s="40">
        <f t="shared" si="4"/>
        <v>1</v>
      </c>
      <c r="Q52" s="45"/>
      <c r="R52" s="45"/>
      <c r="S52" s="45"/>
      <c r="T52" s="45"/>
      <c r="U52" s="45"/>
      <c r="V52" s="46">
        <f t="shared" si="9"/>
        <v>0</v>
      </c>
      <c r="W52" s="47"/>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row>
    <row r="53" spans="1:99" x14ac:dyDescent="0.25">
      <c r="A53" s="25"/>
      <c r="B53" s="25"/>
      <c r="C53" s="25" t="s">
        <v>128</v>
      </c>
      <c r="D53" s="19"/>
      <c r="E53" s="27"/>
      <c r="F53" s="28"/>
      <c r="G53" s="29"/>
      <c r="H53" s="30"/>
      <c r="I53" s="37"/>
      <c r="J53" s="37"/>
      <c r="K53" s="37"/>
      <c r="L53" s="38"/>
      <c r="M53" s="39"/>
      <c r="N53" s="39"/>
      <c r="O53" s="39"/>
      <c r="P53" s="40">
        <v>1</v>
      </c>
      <c r="Q53" s="45"/>
      <c r="R53" s="45"/>
      <c r="S53" s="45"/>
      <c r="T53" s="45"/>
      <c r="U53" s="45"/>
      <c r="V53" s="46">
        <v>1</v>
      </c>
      <c r="W53" s="47"/>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row>
    <row r="54" spans="1:99" x14ac:dyDescent="0.25">
      <c r="A54" s="25"/>
      <c r="B54" s="25"/>
      <c r="C54" s="25" t="s">
        <v>97</v>
      </c>
      <c r="D54" s="19"/>
      <c r="E54" s="27"/>
      <c r="F54" s="28"/>
      <c r="G54" s="29"/>
      <c r="H54" s="30"/>
      <c r="I54" s="37"/>
      <c r="J54" s="37"/>
      <c r="K54" s="37"/>
      <c r="L54" s="38"/>
      <c r="M54" s="39"/>
      <c r="N54" s="39"/>
      <c r="O54" s="39"/>
      <c r="P54" s="40">
        <v>1</v>
      </c>
      <c r="Q54" s="45"/>
      <c r="R54" s="45"/>
      <c r="S54" s="45"/>
      <c r="T54" s="45"/>
      <c r="U54" s="45"/>
      <c r="V54" s="46">
        <f t="shared" si="9"/>
        <v>0</v>
      </c>
      <c r="W54" s="47"/>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row>
    <row r="55" spans="1:99" x14ac:dyDescent="0.25">
      <c r="A55" s="25"/>
      <c r="B55" s="25"/>
      <c r="C55" s="25" t="s">
        <v>139</v>
      </c>
      <c r="D55" s="19"/>
      <c r="E55" s="27"/>
      <c r="F55" s="28"/>
      <c r="G55" s="29"/>
      <c r="H55" s="30"/>
      <c r="I55" s="37"/>
      <c r="J55" s="37"/>
      <c r="K55" s="37"/>
      <c r="L55" s="38"/>
      <c r="M55" s="39"/>
      <c r="N55" s="39"/>
      <c r="O55" s="39"/>
      <c r="P55" s="40">
        <v>1</v>
      </c>
      <c r="Q55" s="45"/>
      <c r="R55" s="45"/>
      <c r="S55" s="45"/>
      <c r="T55" s="45"/>
      <c r="U55" s="45"/>
      <c r="V55" s="46">
        <f t="shared" si="9"/>
        <v>0</v>
      </c>
      <c r="W55" s="47"/>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row>
    <row r="56" spans="1:99" ht="18" customHeight="1" x14ac:dyDescent="0.25">
      <c r="A56" s="25"/>
      <c r="B56" s="25"/>
      <c r="C56" s="25" t="s">
        <v>98</v>
      </c>
      <c r="D56" s="19"/>
      <c r="E56" s="27"/>
      <c r="F56" s="28"/>
      <c r="G56" s="29"/>
      <c r="H56" s="30">
        <f t="shared" si="17"/>
        <v>0</v>
      </c>
      <c r="I56" s="37"/>
      <c r="J56" s="37"/>
      <c r="K56" s="37"/>
      <c r="L56" s="38">
        <f>H56+M56+N56+O56</f>
        <v>0</v>
      </c>
      <c r="M56" s="39"/>
      <c r="N56" s="39"/>
      <c r="O56" s="39"/>
      <c r="P56" s="40">
        <v>1</v>
      </c>
      <c r="Q56" s="45"/>
      <c r="R56" s="45"/>
      <c r="S56" s="45"/>
      <c r="T56" s="45"/>
      <c r="U56" s="45"/>
      <c r="V56" s="46">
        <f t="shared" si="9"/>
        <v>0</v>
      </c>
      <c r="W56" s="47"/>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row>
    <row r="57" spans="1:99" s="1" customFormat="1" ht="28.5" customHeight="1" x14ac:dyDescent="0.25">
      <c r="A57" s="24">
        <v>6</v>
      </c>
      <c r="B57" s="24" t="s">
        <v>67</v>
      </c>
      <c r="C57" s="24" t="s">
        <v>19</v>
      </c>
      <c r="D57" s="24"/>
      <c r="E57" s="24">
        <f>E58+E59</f>
        <v>5</v>
      </c>
      <c r="F57" s="24">
        <f>F58+F59</f>
        <v>5</v>
      </c>
      <c r="G57" s="24">
        <f>G58+G59</f>
        <v>0</v>
      </c>
      <c r="H57" s="24">
        <f>H58+H59+H60</f>
        <v>5</v>
      </c>
      <c r="I57" s="24">
        <f t="shared" ref="I57:BT57" si="18">I58+I59+I60</f>
        <v>0</v>
      </c>
      <c r="J57" s="24">
        <f t="shared" si="18"/>
        <v>0</v>
      </c>
      <c r="K57" s="24">
        <f t="shared" si="18"/>
        <v>0</v>
      </c>
      <c r="L57" s="24">
        <f t="shared" si="18"/>
        <v>13</v>
      </c>
      <c r="M57" s="24">
        <f t="shared" si="18"/>
        <v>0</v>
      </c>
      <c r="N57" s="24">
        <f t="shared" si="18"/>
        <v>8</v>
      </c>
      <c r="O57" s="24">
        <f t="shared" si="18"/>
        <v>0</v>
      </c>
      <c r="P57" s="36">
        <f t="shared" si="18"/>
        <v>13</v>
      </c>
      <c r="Q57" s="24">
        <f t="shared" si="18"/>
        <v>0</v>
      </c>
      <c r="R57" s="24">
        <f t="shared" si="18"/>
        <v>0</v>
      </c>
      <c r="S57" s="24">
        <f t="shared" si="18"/>
        <v>0</v>
      </c>
      <c r="T57" s="24">
        <f t="shared" si="18"/>
        <v>0</v>
      </c>
      <c r="U57" s="24">
        <f t="shared" si="18"/>
        <v>0</v>
      </c>
      <c r="V57" s="24">
        <f t="shared" si="18"/>
        <v>6</v>
      </c>
      <c r="W57" s="24">
        <f t="shared" si="18"/>
        <v>0</v>
      </c>
      <c r="X57" s="24">
        <f t="shared" si="18"/>
        <v>0</v>
      </c>
      <c r="Y57" s="24">
        <f t="shared" si="18"/>
        <v>0</v>
      </c>
      <c r="Z57" s="24">
        <f t="shared" si="18"/>
        <v>0</v>
      </c>
      <c r="AA57" s="24">
        <f t="shared" si="18"/>
        <v>0</v>
      </c>
      <c r="AB57" s="24">
        <f t="shared" si="18"/>
        <v>0</v>
      </c>
      <c r="AC57" s="24">
        <f t="shared" si="18"/>
        <v>0</v>
      </c>
      <c r="AD57" s="24">
        <f t="shared" si="18"/>
        <v>0</v>
      </c>
      <c r="AE57" s="24">
        <f t="shared" si="18"/>
        <v>0</v>
      </c>
      <c r="AF57" s="24">
        <f t="shared" si="18"/>
        <v>0</v>
      </c>
      <c r="AG57" s="24">
        <f t="shared" si="18"/>
        <v>0</v>
      </c>
      <c r="AH57" s="24">
        <f t="shared" si="18"/>
        <v>0</v>
      </c>
      <c r="AI57" s="24">
        <f t="shared" si="18"/>
        <v>0</v>
      </c>
      <c r="AJ57" s="24">
        <f t="shared" si="18"/>
        <v>0</v>
      </c>
      <c r="AK57" s="24">
        <f t="shared" si="18"/>
        <v>0</v>
      </c>
      <c r="AL57" s="24">
        <f t="shared" si="18"/>
        <v>0</v>
      </c>
      <c r="AM57" s="24">
        <f t="shared" si="18"/>
        <v>0</v>
      </c>
      <c r="AN57" s="24">
        <f t="shared" si="18"/>
        <v>0</v>
      </c>
      <c r="AO57" s="24">
        <f t="shared" si="18"/>
        <v>0</v>
      </c>
      <c r="AP57" s="24">
        <f t="shared" si="18"/>
        <v>0</v>
      </c>
      <c r="AQ57" s="24">
        <f t="shared" si="18"/>
        <v>0</v>
      </c>
      <c r="AR57" s="24">
        <f t="shared" si="18"/>
        <v>0</v>
      </c>
      <c r="AS57" s="24">
        <f t="shared" si="18"/>
        <v>0</v>
      </c>
      <c r="AT57" s="24">
        <f t="shared" si="18"/>
        <v>0</v>
      </c>
      <c r="AU57" s="24">
        <f t="shared" si="18"/>
        <v>0</v>
      </c>
      <c r="AV57" s="24">
        <f t="shared" si="18"/>
        <v>0</v>
      </c>
      <c r="AW57" s="24">
        <f t="shared" si="18"/>
        <v>0</v>
      </c>
      <c r="AX57" s="24">
        <f t="shared" si="18"/>
        <v>0</v>
      </c>
      <c r="AY57" s="24">
        <f t="shared" si="18"/>
        <v>0</v>
      </c>
      <c r="AZ57" s="24">
        <f t="shared" si="18"/>
        <v>0</v>
      </c>
      <c r="BA57" s="24">
        <f t="shared" si="18"/>
        <v>0</v>
      </c>
      <c r="BB57" s="24">
        <f t="shared" si="18"/>
        <v>0</v>
      </c>
      <c r="BC57" s="24">
        <f t="shared" si="18"/>
        <v>0</v>
      </c>
      <c r="BD57" s="24">
        <f t="shared" si="18"/>
        <v>0</v>
      </c>
      <c r="BE57" s="24">
        <f t="shared" si="18"/>
        <v>0</v>
      </c>
      <c r="BF57" s="24">
        <f t="shared" si="18"/>
        <v>1</v>
      </c>
      <c r="BG57" s="24">
        <f t="shared" si="18"/>
        <v>0</v>
      </c>
      <c r="BH57" s="24">
        <f t="shared" si="18"/>
        <v>0</v>
      </c>
      <c r="BI57" s="24">
        <f t="shared" si="18"/>
        <v>0</v>
      </c>
      <c r="BJ57" s="24">
        <f t="shared" si="18"/>
        <v>0</v>
      </c>
      <c r="BK57" s="24">
        <f t="shared" si="18"/>
        <v>0</v>
      </c>
      <c r="BL57" s="24">
        <f t="shared" si="18"/>
        <v>0</v>
      </c>
      <c r="BM57" s="24">
        <f t="shared" si="18"/>
        <v>0</v>
      </c>
      <c r="BN57" s="24">
        <f t="shared" si="18"/>
        <v>0</v>
      </c>
      <c r="BO57" s="24">
        <f t="shared" si="18"/>
        <v>1</v>
      </c>
      <c r="BP57" s="24">
        <f t="shared" si="18"/>
        <v>0</v>
      </c>
      <c r="BQ57" s="24">
        <f t="shared" si="18"/>
        <v>0</v>
      </c>
      <c r="BR57" s="24">
        <f t="shared" si="18"/>
        <v>0</v>
      </c>
      <c r="BS57" s="24">
        <f t="shared" si="18"/>
        <v>0</v>
      </c>
      <c r="BT57" s="24">
        <f t="shared" si="18"/>
        <v>0</v>
      </c>
      <c r="BU57" s="24">
        <f t="shared" ref="BU57:CD57" si="19">BU58+BU59+BU60</f>
        <v>0</v>
      </c>
      <c r="BV57" s="24">
        <f t="shared" si="19"/>
        <v>0</v>
      </c>
      <c r="BW57" s="24">
        <f t="shared" si="19"/>
        <v>0</v>
      </c>
      <c r="BX57" s="24">
        <f t="shared" si="19"/>
        <v>0</v>
      </c>
      <c r="BY57" s="24">
        <f t="shared" si="19"/>
        <v>0</v>
      </c>
      <c r="BZ57" s="24">
        <f t="shared" si="19"/>
        <v>0</v>
      </c>
      <c r="CA57" s="24">
        <f t="shared" si="19"/>
        <v>0</v>
      </c>
      <c r="CB57" s="24">
        <f t="shared" si="19"/>
        <v>0</v>
      </c>
      <c r="CC57" s="24">
        <f t="shared" si="19"/>
        <v>0</v>
      </c>
      <c r="CD57" s="24">
        <f t="shared" si="19"/>
        <v>0</v>
      </c>
      <c r="CE57" s="24">
        <f t="shared" ref="CE57:CU57" si="20">CE58+CE59</f>
        <v>0</v>
      </c>
      <c r="CF57" s="24">
        <f t="shared" si="20"/>
        <v>0</v>
      </c>
      <c r="CG57" s="24">
        <f t="shared" si="20"/>
        <v>0</v>
      </c>
      <c r="CH57" s="24">
        <f t="shared" si="20"/>
        <v>0</v>
      </c>
      <c r="CI57" s="24">
        <f t="shared" si="20"/>
        <v>0</v>
      </c>
      <c r="CJ57" s="24">
        <f t="shared" si="20"/>
        <v>0</v>
      </c>
      <c r="CK57" s="24">
        <f t="shared" si="20"/>
        <v>0</v>
      </c>
      <c r="CL57" s="24">
        <f t="shared" si="20"/>
        <v>0</v>
      </c>
      <c r="CM57" s="24">
        <f t="shared" si="20"/>
        <v>0</v>
      </c>
      <c r="CN57" s="24">
        <f t="shared" si="20"/>
        <v>0</v>
      </c>
      <c r="CO57" s="24">
        <f t="shared" si="20"/>
        <v>0</v>
      </c>
      <c r="CP57" s="24">
        <f t="shared" si="20"/>
        <v>0</v>
      </c>
      <c r="CQ57" s="24">
        <f t="shared" si="20"/>
        <v>0</v>
      </c>
      <c r="CR57" s="24">
        <f t="shared" si="20"/>
        <v>0</v>
      </c>
      <c r="CS57" s="24">
        <f t="shared" si="20"/>
        <v>0</v>
      </c>
      <c r="CT57" s="24">
        <f t="shared" si="20"/>
        <v>0</v>
      </c>
      <c r="CU57" s="24">
        <f t="shared" si="20"/>
        <v>0</v>
      </c>
    </row>
    <row r="58" spans="1:99" x14ac:dyDescent="0.25">
      <c r="A58" s="25"/>
      <c r="B58" s="25" t="s">
        <v>20</v>
      </c>
      <c r="C58" s="25" t="s">
        <v>68</v>
      </c>
      <c r="D58" s="19"/>
      <c r="E58" s="27">
        <v>2</v>
      </c>
      <c r="F58" s="28">
        <v>2</v>
      </c>
      <c r="G58" s="29"/>
      <c r="H58" s="30">
        <f>F58+I58+J58+K58</f>
        <v>2</v>
      </c>
      <c r="I58" s="37"/>
      <c r="J58" s="37"/>
      <c r="K58" s="37"/>
      <c r="L58" s="38">
        <f>H58+M58+N58+O58</f>
        <v>2</v>
      </c>
      <c r="M58" s="39"/>
      <c r="N58" s="39"/>
      <c r="O58" s="39"/>
      <c r="P58" s="40">
        <f t="shared" si="4"/>
        <v>2</v>
      </c>
      <c r="Q58" s="45"/>
      <c r="R58" s="45"/>
      <c r="S58" s="45"/>
      <c r="T58" s="45"/>
      <c r="U58" s="45"/>
      <c r="V58" s="46">
        <f t="shared" si="9"/>
        <v>0</v>
      </c>
      <c r="W58" s="47"/>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row>
    <row r="59" spans="1:99" x14ac:dyDescent="0.25">
      <c r="A59" s="25"/>
      <c r="B59" s="25"/>
      <c r="C59" s="25" t="s">
        <v>69</v>
      </c>
      <c r="D59" s="19"/>
      <c r="E59" s="27">
        <v>3</v>
      </c>
      <c r="F59" s="28">
        <v>3</v>
      </c>
      <c r="G59" s="29"/>
      <c r="H59" s="30">
        <f>F59+I59+J59+K59</f>
        <v>3</v>
      </c>
      <c r="I59" s="37"/>
      <c r="J59" s="37"/>
      <c r="K59" s="37"/>
      <c r="L59" s="38">
        <f>H59+M59+N59+O59</f>
        <v>7</v>
      </c>
      <c r="M59" s="39"/>
      <c r="N59" s="39">
        <v>4</v>
      </c>
      <c r="O59" s="39"/>
      <c r="P59" s="40">
        <f t="shared" si="4"/>
        <v>7</v>
      </c>
      <c r="Q59" s="45"/>
      <c r="R59" s="45"/>
      <c r="S59" s="45"/>
      <c r="T59" s="45"/>
      <c r="U59" s="45"/>
      <c r="V59" s="46">
        <v>2</v>
      </c>
      <c r="W59" s="47"/>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row>
    <row r="60" spans="1:99" x14ac:dyDescent="0.25">
      <c r="A60" s="25"/>
      <c r="B60" s="25"/>
      <c r="C60" s="25" t="s">
        <v>100</v>
      </c>
      <c r="D60" s="19"/>
      <c r="E60" s="27"/>
      <c r="F60" s="28"/>
      <c r="G60" s="29"/>
      <c r="H60" s="30">
        <f>F60+I60+J60+K60</f>
        <v>0</v>
      </c>
      <c r="I60" s="37"/>
      <c r="J60" s="37"/>
      <c r="K60" s="37"/>
      <c r="L60" s="38">
        <f>H60+M60+N60+O60</f>
        <v>4</v>
      </c>
      <c r="M60" s="39"/>
      <c r="N60" s="39">
        <v>4</v>
      </c>
      <c r="O60" s="39"/>
      <c r="P60" s="40">
        <f t="shared" si="4"/>
        <v>4</v>
      </c>
      <c r="Q60" s="45"/>
      <c r="R60" s="45"/>
      <c r="S60" s="45"/>
      <c r="T60" s="45"/>
      <c r="U60" s="45"/>
      <c r="V60" s="46">
        <v>4</v>
      </c>
      <c r="W60" s="47"/>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v>1</v>
      </c>
      <c r="BG60" s="48"/>
      <c r="BH60" s="48"/>
      <c r="BI60" s="48"/>
      <c r="BJ60" s="48"/>
      <c r="BK60" s="48"/>
      <c r="BL60" s="48"/>
      <c r="BM60" s="48"/>
      <c r="BN60" s="48"/>
      <c r="BO60" s="48">
        <v>1</v>
      </c>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row>
    <row r="61" spans="1:99" s="1" customFormat="1" ht="30.75" customHeight="1" x14ac:dyDescent="0.25">
      <c r="A61" s="24">
        <v>7</v>
      </c>
      <c r="B61" s="24" t="s">
        <v>70</v>
      </c>
      <c r="C61" s="24" t="s">
        <v>19</v>
      </c>
      <c r="D61" s="24"/>
      <c r="E61" s="24">
        <f t="shared" ref="E61:BP61" si="21">E62</f>
        <v>2</v>
      </c>
      <c r="F61" s="24">
        <f t="shared" si="21"/>
        <v>2</v>
      </c>
      <c r="G61" s="24">
        <f t="shared" si="21"/>
        <v>0</v>
      </c>
      <c r="H61" s="24">
        <f t="shared" si="21"/>
        <v>2</v>
      </c>
      <c r="I61" s="24">
        <f t="shared" si="21"/>
        <v>0</v>
      </c>
      <c r="J61" s="24">
        <f t="shared" si="21"/>
        <v>0</v>
      </c>
      <c r="K61" s="24">
        <f t="shared" si="21"/>
        <v>0</v>
      </c>
      <c r="L61" s="24">
        <f t="shared" si="21"/>
        <v>2</v>
      </c>
      <c r="M61" s="24">
        <f t="shared" si="21"/>
        <v>0</v>
      </c>
      <c r="N61" s="24">
        <f t="shared" si="21"/>
        <v>0</v>
      </c>
      <c r="O61" s="24">
        <f t="shared" si="21"/>
        <v>0</v>
      </c>
      <c r="P61" s="36">
        <f t="shared" si="21"/>
        <v>2</v>
      </c>
      <c r="Q61" s="24">
        <f t="shared" si="21"/>
        <v>0</v>
      </c>
      <c r="R61" s="24">
        <f t="shared" si="21"/>
        <v>0</v>
      </c>
      <c r="S61" s="24">
        <f t="shared" si="21"/>
        <v>0</v>
      </c>
      <c r="T61" s="24">
        <f t="shared" si="21"/>
        <v>0</v>
      </c>
      <c r="U61" s="24">
        <f t="shared" si="21"/>
        <v>0</v>
      </c>
      <c r="V61" s="24">
        <f t="shared" si="21"/>
        <v>1</v>
      </c>
      <c r="W61" s="24">
        <f t="shared" si="21"/>
        <v>1</v>
      </c>
      <c r="X61" s="24">
        <f t="shared" si="21"/>
        <v>0</v>
      </c>
      <c r="Y61" s="24">
        <f t="shared" si="21"/>
        <v>0</v>
      </c>
      <c r="Z61" s="24">
        <f t="shared" si="21"/>
        <v>0</v>
      </c>
      <c r="AA61" s="24">
        <f t="shared" si="21"/>
        <v>0</v>
      </c>
      <c r="AB61" s="24">
        <f t="shared" si="21"/>
        <v>0</v>
      </c>
      <c r="AC61" s="24">
        <f t="shared" si="21"/>
        <v>0</v>
      </c>
      <c r="AD61" s="24">
        <f t="shared" si="21"/>
        <v>0</v>
      </c>
      <c r="AE61" s="24">
        <f t="shared" si="21"/>
        <v>0</v>
      </c>
      <c r="AF61" s="24">
        <f t="shared" si="21"/>
        <v>0</v>
      </c>
      <c r="AG61" s="24">
        <f t="shared" si="21"/>
        <v>0</v>
      </c>
      <c r="AH61" s="24">
        <f t="shared" si="21"/>
        <v>0</v>
      </c>
      <c r="AI61" s="24">
        <f t="shared" si="21"/>
        <v>0</v>
      </c>
      <c r="AJ61" s="24">
        <f t="shared" si="21"/>
        <v>0</v>
      </c>
      <c r="AK61" s="24">
        <f t="shared" si="21"/>
        <v>0</v>
      </c>
      <c r="AL61" s="24">
        <f t="shared" si="21"/>
        <v>0</v>
      </c>
      <c r="AM61" s="24">
        <f t="shared" si="21"/>
        <v>0</v>
      </c>
      <c r="AN61" s="24">
        <f t="shared" si="21"/>
        <v>0</v>
      </c>
      <c r="AO61" s="24">
        <f t="shared" si="21"/>
        <v>0</v>
      </c>
      <c r="AP61" s="24">
        <f t="shared" si="21"/>
        <v>0</v>
      </c>
      <c r="AQ61" s="24">
        <f t="shared" si="21"/>
        <v>0</v>
      </c>
      <c r="AR61" s="24">
        <f t="shared" si="21"/>
        <v>0</v>
      </c>
      <c r="AS61" s="24">
        <f t="shared" si="21"/>
        <v>0</v>
      </c>
      <c r="AT61" s="24">
        <f t="shared" si="21"/>
        <v>0</v>
      </c>
      <c r="AU61" s="24">
        <f t="shared" si="21"/>
        <v>0</v>
      </c>
      <c r="AV61" s="24">
        <f t="shared" si="21"/>
        <v>0</v>
      </c>
      <c r="AW61" s="24">
        <f t="shared" si="21"/>
        <v>0</v>
      </c>
      <c r="AX61" s="24">
        <f t="shared" si="21"/>
        <v>0</v>
      </c>
      <c r="AY61" s="24">
        <f t="shared" si="21"/>
        <v>0</v>
      </c>
      <c r="AZ61" s="24">
        <f t="shared" si="21"/>
        <v>0</v>
      </c>
      <c r="BA61" s="24">
        <f t="shared" si="21"/>
        <v>0</v>
      </c>
      <c r="BB61" s="24">
        <f t="shared" si="21"/>
        <v>0</v>
      </c>
      <c r="BC61" s="24">
        <f t="shared" si="21"/>
        <v>0</v>
      </c>
      <c r="BD61" s="24">
        <f t="shared" si="21"/>
        <v>0</v>
      </c>
      <c r="BE61" s="24">
        <f t="shared" si="21"/>
        <v>0</v>
      </c>
      <c r="BF61" s="24">
        <f t="shared" si="21"/>
        <v>0</v>
      </c>
      <c r="BG61" s="24">
        <f t="shared" si="21"/>
        <v>0</v>
      </c>
      <c r="BH61" s="24">
        <f t="shared" si="21"/>
        <v>0</v>
      </c>
      <c r="BI61" s="24">
        <f t="shared" si="21"/>
        <v>0</v>
      </c>
      <c r="BJ61" s="24">
        <f t="shared" si="21"/>
        <v>0</v>
      </c>
      <c r="BK61" s="24">
        <f t="shared" si="21"/>
        <v>0</v>
      </c>
      <c r="BL61" s="24">
        <f t="shared" si="21"/>
        <v>0</v>
      </c>
      <c r="BM61" s="24">
        <f t="shared" si="21"/>
        <v>0</v>
      </c>
      <c r="BN61" s="24">
        <f t="shared" si="21"/>
        <v>0</v>
      </c>
      <c r="BO61" s="24">
        <f t="shared" si="21"/>
        <v>0</v>
      </c>
      <c r="BP61" s="24">
        <f t="shared" si="21"/>
        <v>0</v>
      </c>
      <c r="BQ61" s="24">
        <f t="shared" ref="BQ61:CU61" si="22">BQ62</f>
        <v>0</v>
      </c>
      <c r="BR61" s="24">
        <f t="shared" si="22"/>
        <v>0</v>
      </c>
      <c r="BS61" s="24">
        <f t="shared" si="22"/>
        <v>0</v>
      </c>
      <c r="BT61" s="24">
        <f t="shared" si="22"/>
        <v>0</v>
      </c>
      <c r="BU61" s="24">
        <f t="shared" si="22"/>
        <v>0</v>
      </c>
      <c r="BV61" s="24">
        <f t="shared" si="22"/>
        <v>0</v>
      </c>
      <c r="BW61" s="24">
        <f t="shared" si="22"/>
        <v>0</v>
      </c>
      <c r="BX61" s="24">
        <f t="shared" si="22"/>
        <v>0</v>
      </c>
      <c r="BY61" s="24">
        <f t="shared" si="22"/>
        <v>0</v>
      </c>
      <c r="BZ61" s="24">
        <f t="shared" si="22"/>
        <v>0</v>
      </c>
      <c r="CA61" s="24">
        <f t="shared" si="22"/>
        <v>0</v>
      </c>
      <c r="CB61" s="24">
        <f t="shared" si="22"/>
        <v>0</v>
      </c>
      <c r="CC61" s="24">
        <f t="shared" si="22"/>
        <v>0</v>
      </c>
      <c r="CD61" s="24">
        <f t="shared" si="22"/>
        <v>0</v>
      </c>
      <c r="CE61" s="24">
        <f t="shared" si="22"/>
        <v>0</v>
      </c>
      <c r="CF61" s="24">
        <f t="shared" si="22"/>
        <v>0</v>
      </c>
      <c r="CG61" s="24">
        <f t="shared" si="22"/>
        <v>0</v>
      </c>
      <c r="CH61" s="24">
        <f t="shared" si="22"/>
        <v>0</v>
      </c>
      <c r="CI61" s="24">
        <f t="shared" si="22"/>
        <v>0</v>
      </c>
      <c r="CJ61" s="24">
        <f t="shared" si="22"/>
        <v>0</v>
      </c>
      <c r="CK61" s="24">
        <f t="shared" si="22"/>
        <v>0</v>
      </c>
      <c r="CL61" s="24">
        <f t="shared" si="22"/>
        <v>0</v>
      </c>
      <c r="CM61" s="24">
        <f t="shared" si="22"/>
        <v>0</v>
      </c>
      <c r="CN61" s="24">
        <f t="shared" si="22"/>
        <v>0</v>
      </c>
      <c r="CO61" s="24">
        <f t="shared" si="22"/>
        <v>0</v>
      </c>
      <c r="CP61" s="24">
        <f t="shared" si="22"/>
        <v>0</v>
      </c>
      <c r="CQ61" s="24">
        <f t="shared" si="22"/>
        <v>0</v>
      </c>
      <c r="CR61" s="24">
        <f t="shared" si="22"/>
        <v>0</v>
      </c>
      <c r="CS61" s="24">
        <f t="shared" si="22"/>
        <v>0</v>
      </c>
      <c r="CT61" s="24">
        <f t="shared" si="22"/>
        <v>0</v>
      </c>
      <c r="CU61" s="24">
        <f t="shared" si="22"/>
        <v>0</v>
      </c>
    </row>
    <row r="62" spans="1:99" x14ac:dyDescent="0.25">
      <c r="A62" s="25"/>
      <c r="B62" s="25" t="s">
        <v>20</v>
      </c>
      <c r="C62" s="25" t="s">
        <v>71</v>
      </c>
      <c r="D62" s="19"/>
      <c r="E62" s="27">
        <v>2</v>
      </c>
      <c r="F62" s="28">
        <v>2</v>
      </c>
      <c r="G62" s="29"/>
      <c r="H62" s="30">
        <f>F62+I62+J62+K62</f>
        <v>2</v>
      </c>
      <c r="I62" s="37"/>
      <c r="J62" s="37"/>
      <c r="K62" s="37"/>
      <c r="L62" s="38">
        <f>H62+M62+N62+O62</f>
        <v>2</v>
      </c>
      <c r="M62" s="39"/>
      <c r="N62" s="39"/>
      <c r="O62" s="39"/>
      <c r="P62" s="40">
        <f t="shared" si="4"/>
        <v>2</v>
      </c>
      <c r="Q62" s="45"/>
      <c r="R62" s="45"/>
      <c r="S62" s="45"/>
      <c r="T62" s="45"/>
      <c r="U62" s="45"/>
      <c r="V62" s="46">
        <f t="shared" si="9"/>
        <v>1</v>
      </c>
      <c r="W62" s="47">
        <v>1</v>
      </c>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row>
    <row r="63" spans="1:99" x14ac:dyDescent="0.25">
      <c r="A63" s="25"/>
      <c r="B63" s="25"/>
      <c r="C63" s="25"/>
      <c r="D63" s="19"/>
      <c r="E63" s="27"/>
      <c r="F63" s="28"/>
      <c r="G63" s="29"/>
      <c r="H63" s="30">
        <f>F63+I63+J63+K63</f>
        <v>0</v>
      </c>
      <c r="I63" s="37"/>
      <c r="J63" s="37"/>
      <c r="K63" s="37"/>
      <c r="L63" s="38">
        <f>H63+M63+N63+O63</f>
        <v>0</v>
      </c>
      <c r="M63" s="39"/>
      <c r="N63" s="39"/>
      <c r="O63" s="39"/>
      <c r="P63" s="40">
        <f t="shared" si="4"/>
        <v>0</v>
      </c>
      <c r="Q63" s="45"/>
      <c r="R63" s="45"/>
      <c r="S63" s="45"/>
      <c r="T63" s="45"/>
      <c r="U63" s="45"/>
      <c r="V63" s="46">
        <f t="shared" si="9"/>
        <v>0</v>
      </c>
      <c r="W63" s="47"/>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row>
    <row r="64" spans="1:99" x14ac:dyDescent="0.25">
      <c r="A64" s="217" t="s">
        <v>72</v>
      </c>
      <c r="B64" s="218"/>
      <c r="C64" s="219"/>
      <c r="D64" s="31"/>
      <c r="E64" s="24">
        <f t="shared" ref="E64:BP64" si="23">E3+E11+E40+E45+E49+E57+E61</f>
        <v>116</v>
      </c>
      <c r="F64" s="24">
        <f t="shared" si="23"/>
        <v>130</v>
      </c>
      <c r="G64" s="31">
        <f t="shared" si="23"/>
        <v>14</v>
      </c>
      <c r="H64" s="24">
        <f t="shared" si="23"/>
        <v>152</v>
      </c>
      <c r="I64" s="31">
        <f t="shared" si="23"/>
        <v>4</v>
      </c>
      <c r="J64" s="31">
        <f t="shared" si="23"/>
        <v>16</v>
      </c>
      <c r="K64" s="31">
        <f t="shared" si="23"/>
        <v>2</v>
      </c>
      <c r="L64" s="24">
        <f t="shared" si="23"/>
        <v>194</v>
      </c>
      <c r="M64" s="31">
        <f t="shared" si="23"/>
        <v>31</v>
      </c>
      <c r="N64" s="31">
        <f t="shared" si="23"/>
        <v>8</v>
      </c>
      <c r="O64" s="31">
        <f t="shared" si="23"/>
        <v>3</v>
      </c>
      <c r="P64" s="36">
        <f t="shared" si="23"/>
        <v>297</v>
      </c>
      <c r="Q64" s="31">
        <f t="shared" si="23"/>
        <v>20</v>
      </c>
      <c r="R64" s="31">
        <f t="shared" si="23"/>
        <v>4</v>
      </c>
      <c r="S64" s="31">
        <f t="shared" si="23"/>
        <v>51</v>
      </c>
      <c r="T64" s="31">
        <f t="shared" si="23"/>
        <v>5</v>
      </c>
      <c r="U64" s="31">
        <f t="shared" si="23"/>
        <v>0</v>
      </c>
      <c r="V64" s="31">
        <f t="shared" si="23"/>
        <v>131</v>
      </c>
      <c r="W64" s="31">
        <f t="shared" si="23"/>
        <v>21</v>
      </c>
      <c r="X64" s="31">
        <f t="shared" si="23"/>
        <v>1</v>
      </c>
      <c r="Y64" s="31">
        <f t="shared" si="23"/>
        <v>1</v>
      </c>
      <c r="Z64" s="31">
        <f t="shared" si="23"/>
        <v>1</v>
      </c>
      <c r="AA64" s="31">
        <f t="shared" si="23"/>
        <v>2</v>
      </c>
      <c r="AB64" s="31">
        <f t="shared" si="23"/>
        <v>1</v>
      </c>
      <c r="AC64" s="31">
        <f t="shared" si="23"/>
        <v>1</v>
      </c>
      <c r="AD64" s="31">
        <f t="shared" si="23"/>
        <v>1</v>
      </c>
      <c r="AE64" s="31">
        <f t="shared" si="23"/>
        <v>1</v>
      </c>
      <c r="AF64" s="31">
        <f t="shared" si="23"/>
        <v>1</v>
      </c>
      <c r="AG64" s="31">
        <f t="shared" si="23"/>
        <v>1</v>
      </c>
      <c r="AH64" s="31">
        <f t="shared" si="23"/>
        <v>1</v>
      </c>
      <c r="AI64" s="31">
        <f t="shared" si="23"/>
        <v>1</v>
      </c>
      <c r="AJ64" s="31">
        <f t="shared" si="23"/>
        <v>2</v>
      </c>
      <c r="AK64" s="31">
        <f t="shared" si="23"/>
        <v>2</v>
      </c>
      <c r="AL64" s="31">
        <f t="shared" si="23"/>
        <v>1</v>
      </c>
      <c r="AM64" s="31">
        <f t="shared" si="23"/>
        <v>1</v>
      </c>
      <c r="AN64" s="31">
        <f t="shared" si="23"/>
        <v>1</v>
      </c>
      <c r="AO64" s="31">
        <f t="shared" si="23"/>
        <v>1</v>
      </c>
      <c r="AP64" s="31">
        <f t="shared" si="23"/>
        <v>1</v>
      </c>
      <c r="AQ64" s="31">
        <f t="shared" si="23"/>
        <v>1</v>
      </c>
      <c r="AR64" s="31">
        <f t="shared" si="23"/>
        <v>1</v>
      </c>
      <c r="AS64" s="31">
        <f t="shared" si="23"/>
        <v>1</v>
      </c>
      <c r="AT64" s="31">
        <f t="shared" si="23"/>
        <v>2</v>
      </c>
      <c r="AU64" s="31">
        <f t="shared" si="23"/>
        <v>1</v>
      </c>
      <c r="AV64" s="31">
        <f t="shared" si="23"/>
        <v>1</v>
      </c>
      <c r="AW64" s="31">
        <f t="shared" si="23"/>
        <v>1</v>
      </c>
      <c r="AX64" s="31">
        <f t="shared" si="23"/>
        <v>2</v>
      </c>
      <c r="AY64" s="31">
        <f t="shared" si="23"/>
        <v>1</v>
      </c>
      <c r="AZ64" s="31">
        <f t="shared" si="23"/>
        <v>2</v>
      </c>
      <c r="BA64" s="31">
        <f t="shared" si="23"/>
        <v>3</v>
      </c>
      <c r="BB64" s="31">
        <f t="shared" si="23"/>
        <v>1</v>
      </c>
      <c r="BC64" s="31">
        <f t="shared" si="23"/>
        <v>2</v>
      </c>
      <c r="BD64" s="31">
        <f t="shared" si="23"/>
        <v>3</v>
      </c>
      <c r="BE64" s="31">
        <f t="shared" si="23"/>
        <v>1</v>
      </c>
      <c r="BF64" s="31">
        <f t="shared" si="23"/>
        <v>1</v>
      </c>
      <c r="BG64" s="31">
        <f t="shared" si="23"/>
        <v>1</v>
      </c>
      <c r="BH64" s="31">
        <f t="shared" si="23"/>
        <v>1</v>
      </c>
      <c r="BI64" s="31">
        <f t="shared" si="23"/>
        <v>1</v>
      </c>
      <c r="BJ64" s="31">
        <f t="shared" si="23"/>
        <v>1</v>
      </c>
      <c r="BK64" s="31">
        <f t="shared" si="23"/>
        <v>1</v>
      </c>
      <c r="BL64" s="31">
        <f t="shared" si="23"/>
        <v>1</v>
      </c>
      <c r="BM64" s="31">
        <f t="shared" si="23"/>
        <v>1</v>
      </c>
      <c r="BN64" s="31">
        <f t="shared" si="23"/>
        <v>1</v>
      </c>
      <c r="BO64" s="31">
        <f t="shared" si="23"/>
        <v>2</v>
      </c>
      <c r="BP64" s="31">
        <f t="shared" si="23"/>
        <v>0</v>
      </c>
      <c r="BQ64" s="31">
        <f t="shared" ref="BQ64:CU64" si="24">BQ3+BQ11+BQ40+BQ45+BQ49+BQ57+BQ61</f>
        <v>0</v>
      </c>
      <c r="BR64" s="31">
        <f t="shared" si="24"/>
        <v>0</v>
      </c>
      <c r="BS64" s="31">
        <f t="shared" si="24"/>
        <v>0</v>
      </c>
      <c r="BT64" s="31">
        <f t="shared" si="24"/>
        <v>0</v>
      </c>
      <c r="BU64" s="31">
        <f t="shared" si="24"/>
        <v>0</v>
      </c>
      <c r="BV64" s="31">
        <f t="shared" si="24"/>
        <v>0</v>
      </c>
      <c r="BW64" s="31">
        <f t="shared" si="24"/>
        <v>0</v>
      </c>
      <c r="BX64" s="31">
        <f t="shared" si="24"/>
        <v>0</v>
      </c>
      <c r="BY64" s="31">
        <f t="shared" si="24"/>
        <v>0</v>
      </c>
      <c r="BZ64" s="31">
        <f t="shared" si="24"/>
        <v>0</v>
      </c>
      <c r="CA64" s="31">
        <f t="shared" si="24"/>
        <v>0</v>
      </c>
      <c r="CB64" s="31">
        <f t="shared" si="24"/>
        <v>0</v>
      </c>
      <c r="CC64" s="31">
        <f t="shared" si="24"/>
        <v>0</v>
      </c>
      <c r="CD64" s="31">
        <f t="shared" si="24"/>
        <v>0</v>
      </c>
      <c r="CE64" s="31">
        <f t="shared" si="24"/>
        <v>6</v>
      </c>
      <c r="CF64" s="31">
        <f t="shared" si="24"/>
        <v>0</v>
      </c>
      <c r="CG64" s="31">
        <f t="shared" si="24"/>
        <v>0</v>
      </c>
      <c r="CH64" s="31">
        <f t="shared" si="24"/>
        <v>0</v>
      </c>
      <c r="CI64" s="31">
        <f t="shared" si="24"/>
        <v>0</v>
      </c>
      <c r="CJ64" s="31">
        <f t="shared" si="24"/>
        <v>0</v>
      </c>
      <c r="CK64" s="31">
        <f t="shared" si="24"/>
        <v>0</v>
      </c>
      <c r="CL64" s="31">
        <f t="shared" si="24"/>
        <v>0</v>
      </c>
      <c r="CM64" s="31">
        <f t="shared" si="24"/>
        <v>0</v>
      </c>
      <c r="CN64" s="31">
        <f t="shared" si="24"/>
        <v>3</v>
      </c>
      <c r="CO64" s="31">
        <f t="shared" si="24"/>
        <v>1</v>
      </c>
      <c r="CP64" s="31">
        <f t="shared" si="24"/>
        <v>1</v>
      </c>
      <c r="CQ64" s="31">
        <f t="shared" si="24"/>
        <v>0</v>
      </c>
      <c r="CR64" s="31">
        <f t="shared" si="24"/>
        <v>0</v>
      </c>
      <c r="CS64" s="31">
        <f t="shared" si="24"/>
        <v>1</v>
      </c>
      <c r="CT64" s="31">
        <f t="shared" si="24"/>
        <v>1</v>
      </c>
      <c r="CU64" s="31">
        <f t="shared" si="24"/>
        <v>0</v>
      </c>
    </row>
    <row r="65" spans="5:22" x14ac:dyDescent="0.25">
      <c r="E65" s="52">
        <v>116</v>
      </c>
      <c r="F65" s="53">
        <v>130</v>
      </c>
      <c r="G65" s="14"/>
      <c r="H65" s="54">
        <v>152</v>
      </c>
      <c r="I65" s="14"/>
      <c r="J65" s="14"/>
      <c r="K65" s="14"/>
      <c r="L65" s="38">
        <v>194</v>
      </c>
      <c r="M65" s="14"/>
      <c r="N65" s="14"/>
      <c r="O65" s="14"/>
      <c r="P65" s="40"/>
      <c r="Q65" s="14"/>
      <c r="R65" s="14"/>
      <c r="S65" s="14"/>
      <c r="T65" s="14"/>
      <c r="V65" s="55"/>
    </row>
  </sheetData>
  <mergeCells count="2">
    <mergeCell ref="C1:E1"/>
    <mergeCell ref="A64:C64"/>
  </mergeCells>
  <pageMargins left="0.196850393700787" right="0.196850393700787" top="0.31496062992126" bottom="0.23622047244094499" header="0.31496062992126" footer="0.23622047244094499"/>
  <pageSetup paperSize="9" scale="26"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ПЕРЕЧЕНЬ 2021</vt:lpstr>
      <vt:lpstr>2 кв. 2026</vt:lpstr>
      <vt:lpstr>Диаграмма1</vt:lpstr>
      <vt:lpstr>2024.</vt:lpstr>
      <vt:lpstr>01.01.2022</vt:lpstr>
      <vt:lpstr>Лист2</vt:lpstr>
      <vt:lpstr>'2 кв. 2026'!Область_печати</vt:lpstr>
      <vt:lpstr>'2024.'!Область_печати</vt:lpstr>
      <vt:lpstr>'ПЕРЕЧЕНЬ 2021'!Область_печати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1</cp:lastModifiedBy>
  <cp:lastPrinted>2026-04-01T06:07:43Z</cp:lastPrinted>
  <dcterms:created xsi:type="dcterms:W3CDTF">2006-09-28T05:33:00Z</dcterms:created>
  <dcterms:modified xsi:type="dcterms:W3CDTF">2026-10-06T09:42:44Z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1576D2D63123452F877FFF7095463205_12</vt:lpwstr>
  </property>
  <property fmtid="{D5CDD505-2E9C-101B-9397-08002B2CF9AE}" pid="3" name="KSOProductBuildVer">
    <vt:lpwstr>1049-12.2.0.20782</vt:lpwstr>
  </property>
</Properties>
</file>