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9" i="1" l="1"/>
  <c r="E108" i="1"/>
  <c r="E114" i="1"/>
  <c r="F83" i="1" l="1"/>
  <c r="E82" i="1"/>
  <c r="F81" i="1"/>
  <c r="E81" i="1"/>
  <c r="F80" i="1"/>
  <c r="F79" i="1"/>
  <c r="F78" i="1"/>
  <c r="E78" i="1"/>
  <c r="F77" i="1"/>
  <c r="F76" i="1"/>
  <c r="F75" i="1"/>
  <c r="E74" i="1"/>
  <c r="F73" i="1"/>
  <c r="F72" i="1"/>
  <c r="F71" i="1"/>
  <c r="E70" i="1"/>
  <c r="F69" i="1"/>
  <c r="E69" i="1"/>
  <c r="F68" i="1"/>
  <c r="E67" i="1"/>
  <c r="F67" i="1"/>
  <c r="E66" i="1"/>
  <c r="F65" i="1"/>
  <c r="E65" i="1"/>
  <c r="F64" i="1"/>
  <c r="F63" i="1"/>
  <c r="E62" i="1"/>
  <c r="F61" i="1"/>
  <c r="E61" i="1"/>
  <c r="E60" i="1"/>
  <c r="F60" i="1"/>
  <c r="E59" i="1"/>
  <c r="F59" i="1"/>
  <c r="E58" i="1"/>
  <c r="F58" i="1"/>
  <c r="E57" i="1"/>
  <c r="F57" i="1"/>
  <c r="F56" i="1"/>
  <c r="F55" i="1"/>
  <c r="E54" i="1"/>
  <c r="F53" i="1"/>
  <c r="E53" i="1"/>
  <c r="F52" i="1"/>
  <c r="F51" i="1"/>
  <c r="F47" i="1"/>
  <c r="E47" i="1"/>
  <c r="F46" i="1"/>
  <c r="E46" i="1"/>
  <c r="F45" i="1"/>
  <c r="E45" i="1"/>
  <c r="F44" i="1"/>
  <c r="E44" i="1"/>
  <c r="F43" i="1"/>
  <c r="E43" i="1"/>
  <c r="F42" i="1"/>
  <c r="E42" i="1"/>
  <c r="F41" i="1"/>
  <c r="E41" i="1"/>
  <c r="F40" i="1"/>
  <c r="E40" i="1"/>
  <c r="F39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74" i="1" l="1"/>
  <c r="E77" i="1"/>
  <c r="F54" i="1"/>
  <c r="F66" i="1"/>
  <c r="F70" i="1"/>
  <c r="E73" i="1"/>
  <c r="F62" i="1"/>
  <c r="F82" i="1"/>
  <c r="E56" i="1"/>
  <c r="E64" i="1"/>
  <c r="E68" i="1"/>
  <c r="E72" i="1"/>
  <c r="E76" i="1"/>
  <c r="E80" i="1"/>
  <c r="E71" i="1"/>
  <c r="E75" i="1"/>
  <c r="E79" i="1"/>
  <c r="E83" i="1"/>
  <c r="E52" i="1"/>
  <c r="E51" i="1"/>
  <c r="E55" i="1"/>
  <c r="E63" i="1"/>
  <c r="E123" i="1"/>
  <c r="D123" i="1"/>
  <c r="F119" i="1"/>
  <c r="F114" i="1"/>
  <c r="F108" i="1"/>
  <c r="F100" i="1"/>
  <c r="F95" i="1"/>
  <c r="F89" i="1"/>
  <c r="E104" i="1"/>
  <c r="D104" i="1"/>
  <c r="F123" i="1" l="1"/>
  <c r="F104" i="1"/>
</calcChain>
</file>

<file path=xl/sharedStrings.xml><?xml version="1.0" encoding="utf-8"?>
<sst xmlns="http://schemas.openxmlformats.org/spreadsheetml/2006/main" count="164" uniqueCount="88">
  <si>
    <t>%</t>
  </si>
  <si>
    <t>Государственные услуги общего характера</t>
  </si>
  <si>
    <t>Оборона</t>
  </si>
  <si>
    <t>Общественный порядок, безопасность, правовая, судебная, уголовно-исполнительная деятельность</t>
  </si>
  <si>
    <t>Образование</t>
  </si>
  <si>
    <t>Здравоохранение</t>
  </si>
  <si>
    <t>Социальное помощь и социальное обеспечение</t>
  </si>
  <si>
    <t>Жилищно-коммунальное хозяйство</t>
  </si>
  <si>
    <t>Культура, спорт, туризм  и информационное пространство</t>
  </si>
  <si>
    <t>Топливно-энергетический комплекс и недропользование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</si>
  <si>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</si>
  <si>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Промышленность, архитектурная, градостроительная и строительная деятельность</t>
  </si>
  <si>
    <t>Транспорт и коммуникации</t>
  </si>
  <si>
    <t>Прочие</t>
  </si>
  <si>
    <t>Обслуживание долга</t>
  </si>
  <si>
    <t>Трансферты</t>
  </si>
  <si>
    <t>ИТОГО по затратам</t>
  </si>
  <si>
    <t>Азаматтық бюджет</t>
  </si>
  <si>
    <t>«Бюджетті орындау кезеңінде»</t>
  </si>
  <si>
    <t>Енбекші ауылдық округі</t>
  </si>
  <si>
    <t>Железин ауданы</t>
  </si>
  <si>
    <t>2026 жылғы 31 шілде жағдай бойынша</t>
  </si>
  <si>
    <t>Железин аудандық мәслихатының (VIII сайланған XLIV  (кезектен тыс сессиясы) 2025 жылғы 19 желтоқсандағы №215/8 «2026-2028 жылдарға арналған Железин ауданының ауылдық округтерінің бюджеті туралы» (2025 жылғы 24 желтоксандағы МТН  № 219138) 2026 жылға арналған бюджет 119731,0 мың теңге сомасында кірістер мен шығындар бөлігінде бекітілген. Есепті қаржы жылының нақтыланған бюджеті 124045,0  мың теңгені құрайды.</t>
  </si>
  <si>
    <t>2026 жылғы 30 маусымға атқару кезеңіндегі азаматтық бюджет Қазақстан Республикасы Бюджет кодексінің 67-1 бабы негізінде әзірленді және жарияланды.</t>
  </si>
  <si>
    <t>Кесте 1. Жоспарланған мәліметтермен салыстырғанда есепті мәліметтер
есепті кезең үшін</t>
  </si>
  <si>
    <t>Аты-жөні</t>
  </si>
  <si>
    <t>Есепті қаржы жылына нақтыланған бюджет, мың теңге</t>
  </si>
  <si>
    <t>Орындау %</t>
  </si>
  <si>
    <t xml:space="preserve">Ауытқу, мың теңге </t>
  </si>
  <si>
    <t>I. КІРІС</t>
  </si>
  <si>
    <t>Салық түсімі</t>
  </si>
  <si>
    <t>Табыс салығы</t>
  </si>
  <si>
    <t>Жеке табыс салығы</t>
  </si>
  <si>
    <t>Төлем көзінен салық салынбайтын табысқа салынатын жеке табыс салығы</t>
  </si>
  <si>
    <t>Мүлік салығы</t>
  </si>
  <si>
    <t>Жеке тұлғаларға арналған мүлік салығы</t>
  </si>
  <si>
    <t>Жер салығы</t>
  </si>
  <si>
    <t>Көлік құралдарына салынатын салық</t>
  </si>
  <si>
    <t>Жеке тұлғаларға арналған көлік құралдарына салынатын салық</t>
  </si>
  <si>
    <t>Бірыңғай жер салығы</t>
  </si>
  <si>
    <t>Тауарларға, жұмыстарға және қызметтерге салынатын ішкі салықтар</t>
  </si>
  <si>
    <t>Табиғи және басқа ресурстарды пайдаланудан түсетін кіріс</t>
  </si>
  <si>
    <t>Мұнай секторы ұйымдарынан түсетін кірістерді қоспағанда, кең таралған пайдалы қазбаларға, жер асты суларына және дәрілік балшыққа салынатын минералды өндіру салығы</t>
  </si>
  <si>
    <t>Жерді пайдалану ақысы</t>
  </si>
  <si>
    <t>Салықтық емес түсімдер</t>
  </si>
  <si>
    <t>Мемлекеттік меншіктен түсетін кірістер</t>
  </si>
  <si>
    <t>Мемлекеттік мүлікті жалға беруден түсетін кірістер</t>
  </si>
  <si>
    <t>Аудандық маңызы бар қаланың, ауылдың, кенттің, ауылдық округтің коммуналдық мүлкін жалға беруден түсетін кірістер
Негізгі капиталды сатудан түсетін түсімдер</t>
  </si>
  <si>
    <t>Жерді және материалдық емес активтерді сату</t>
  </si>
  <si>
    <t>Негізгі капиталды сатудан түсетін түсімдер</t>
  </si>
  <si>
    <t>Жерді сату</t>
  </si>
  <si>
    <t>Жер учаскелерін сатудан түсетін түсімдер</t>
  </si>
  <si>
    <t>Материалдық емес активтерді сату</t>
  </si>
  <si>
    <t>Жерді жалдау құқығын сату үшін төлем
Трансферттердің түсімдері</t>
  </si>
  <si>
    <t>Жоғары мемлекеттік органдардан трансферттер</t>
  </si>
  <si>
    <t>Трансферттердің түсімдері</t>
  </si>
  <si>
    <t>Аудандық (облыстық маңызы бар қала) бюджеттен берілетін трансферттер</t>
  </si>
  <si>
    <t>Мақсатты ағымдағы трансферттер</t>
  </si>
  <si>
    <t>Субвенциялар</t>
  </si>
  <si>
    <t>Кесте 2. Есепті деректер жоспарланған мәліметтермен салыстырғанда
есепті жылға</t>
  </si>
  <si>
    <t>Кесте 3. Мақсатты көрсеткіштерге қарсы ағымдағы өнімділік
есепті кезең үшін</t>
  </si>
  <si>
    <t>ФТ</t>
  </si>
  <si>
    <t>Атауы</t>
  </si>
  <si>
    <t>Жалпы мемлекеттік қызметтер</t>
  </si>
  <si>
    <t>Қорғаныс</t>
  </si>
  <si>
    <t>Қоғамдық тәртіп, қауіпсіздік, құқықтық, сот, қылмыстық-атқару қызметі</t>
  </si>
  <si>
    <t>Білім</t>
  </si>
  <si>
    <t>Денсаулық сақтау</t>
  </si>
  <si>
    <t>Әлеуметтік көмек және әлеуметтік қамсыздандыру</t>
  </si>
  <si>
    <t>Тұрғын үй және коммуналдық қызметтер</t>
  </si>
  <si>
    <t>Мәдениет, спорт, туризм және ақпараттық кеңістік</t>
  </si>
  <si>
    <t>Отын-энергетикалық кешен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</si>
  <si>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</si>
  <si>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</si>
  <si>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Көлік және коммуникация</t>
  </si>
  <si>
    <t>Басқа</t>
  </si>
  <si>
    <t>Қарызға қызмет көрсету</t>
  </si>
  <si>
    <t>Аударымдар</t>
  </si>
  <si>
    <t>Жалпы баға</t>
  </si>
  <si>
    <t>Кесте 4. Мақсатты сандарға қатысты ағымдағы орындау
есепті жылға</t>
  </si>
  <si>
    <t>Железин ауданы Еңбекші ауылдық округінің бюджеті кірістер бойынша  61,6% -ға орындалды.</t>
  </si>
  <si>
    <t>2026.31.09. жағдай бойынша факт.</t>
  </si>
  <si>
    <t>Железин ауданы Еңбекші ауылдық округінің бюджеті шығындар тұрғысынан есеп беру бойынша жоспармен 73733,2 мың теңге 100% орындалды, нақты орындалуы 73729,4  мың теңгені құрады.</t>
  </si>
  <si>
    <t>30.09.2026 жағдай бойынша түзетілген бюджет</t>
  </si>
  <si>
    <t>30.09.2026 жағдай бойынша қолма-қол ақша орындау</t>
  </si>
  <si>
    <t>31.09.2026 жағдай бойынша түзетілген бюджет</t>
  </si>
  <si>
    <t>31.09.2026 жағдай бойынша қолма-қол ақша орындау</t>
  </si>
  <si>
    <t xml:space="preserve">Жергілікті бюджеттің шығыстары бойынша даму 59,8 % құрады.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</si>
</sst>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164" fontId="6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/>
    <xf numFmtId="164" fontId="7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/>
    <xf numFmtId="0" fontId="8" fillId="0" borderId="0" xfId="0" applyFont="1"/>
    <xf numFmtId="164" fontId="9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wrapText="1" shrinkToFit="1"/>
    </xf>
    <xf numFmtId="164" fontId="6" fillId="0" borderId="1" xfId="0" applyNumberFormat="1" applyFont="1" applyBorder="1" applyAlignment="1">
      <alignment horizontal="right" vertical="center" wrapText="1" shrinkToFit="1"/>
    </xf>
    <xf numFmtId="164" fontId="5" fillId="0" borderId="1" xfId="0" applyNumberFormat="1" applyFont="1" applyBorder="1" applyAlignment="1">
      <alignment wrapText="1" shrinkToFit="1"/>
    </xf>
    <xf numFmtId="164" fontId="7" fillId="0" borderId="1" xfId="0" applyNumberFormat="1" applyFont="1" applyBorder="1" applyAlignment="1">
      <alignment horizontal="right" vertical="center" wrapText="1" shrinkToFit="1"/>
    </xf>
    <xf numFmtId="164" fontId="8" fillId="0" borderId="1" xfId="0" applyNumberFormat="1" applyFont="1" applyBorder="1" applyAlignment="1">
      <alignment wrapText="1" shrinkToFit="1"/>
    </xf>
    <xf numFmtId="0" fontId="8" fillId="0" borderId="0" xfId="0" applyFont="1" applyAlignment="1">
      <alignment wrapText="1" shrinkToFit="1"/>
    </xf>
    <xf numFmtId="164" fontId="9" fillId="0" borderId="1" xfId="0" applyNumberFormat="1" applyFont="1" applyBorder="1" applyAlignment="1">
      <alignment horizontal="right" vertical="center" wrapText="1" shrinkToFit="1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15" fillId="0" borderId="1" xfId="0" applyNumberFormat="1" applyFont="1" applyBorder="1"/>
    <xf numFmtId="0" fontId="15" fillId="0" borderId="0" xfId="0" applyFont="1"/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 shrinkToFit="1"/>
    </xf>
    <xf numFmtId="0" fontId="1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14" fillId="0" borderId="1" xfId="0" applyFont="1" applyBorder="1" applyAlignment="1">
      <alignment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horizontal="left" vertical="center" wrapText="1" shrinkToFit="1"/>
    </xf>
    <xf numFmtId="0" fontId="11" fillId="0" borderId="2" xfId="0" applyFont="1" applyBorder="1" applyAlignment="1">
      <alignment horizontal="left" vertical="center" wrapText="1" shrinkToFit="1"/>
    </xf>
    <xf numFmtId="0" fontId="0" fillId="0" borderId="3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left"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horizontal="justify" vertical="center" wrapText="1" shrinkToFit="1"/>
    </xf>
    <xf numFmtId="0" fontId="1" fillId="0" borderId="0" xfId="0" applyFont="1" applyAlignment="1">
      <alignment horizontal="justify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Обычный" xfId="0" builtinId="0"/>
  </cellStyles>
  <dxfs count="16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5"/>
  <sheetViews>
    <sheetView tabSelected="1" topLeftCell="A111" workbookViewId="0">
      <selection activeCell="A126" sqref="A126"/>
    </sheetView>
  </sheetViews>
  <sheetFormatPr defaultRowHeight="15.75" x14ac:dyDescent="0.25"/>
  <cols>
    <col min="1" max="1" width="6.85546875" style="1" customWidth="1"/>
    <col min="2" max="2" width="31.140625" style="1" customWidth="1"/>
    <col min="3" max="3" width="20" style="1" customWidth="1"/>
    <col min="4" max="4" width="18.140625" style="1" customWidth="1"/>
    <col min="5" max="5" width="15.85546875" style="1" customWidth="1"/>
    <col min="6" max="6" width="14.42578125" style="1" customWidth="1"/>
    <col min="7" max="16384" width="9.140625" style="1"/>
  </cols>
  <sheetData>
    <row r="1" spans="1:6" x14ac:dyDescent="0.25">
      <c r="A1" s="42" t="s">
        <v>17</v>
      </c>
      <c r="B1" s="42"/>
      <c r="C1" s="28"/>
      <c r="D1" s="28"/>
      <c r="E1" s="28"/>
      <c r="F1" s="28"/>
    </row>
    <row r="2" spans="1:6" x14ac:dyDescent="0.25">
      <c r="A2" s="42" t="s">
        <v>18</v>
      </c>
      <c r="B2" s="42"/>
      <c r="C2" s="28"/>
      <c r="D2" s="28"/>
      <c r="E2" s="28"/>
      <c r="F2" s="28"/>
    </row>
    <row r="3" spans="1:6" x14ac:dyDescent="0.25">
      <c r="A3" s="42" t="s">
        <v>19</v>
      </c>
      <c r="B3" s="42"/>
      <c r="C3" s="28"/>
      <c r="D3" s="28"/>
      <c r="E3" s="28"/>
      <c r="F3" s="28"/>
    </row>
    <row r="4" spans="1:6" x14ac:dyDescent="0.25">
      <c r="A4" s="42" t="s">
        <v>20</v>
      </c>
      <c r="B4" s="42"/>
      <c r="C4" s="28"/>
      <c r="D4" s="28"/>
      <c r="E4" s="28"/>
      <c r="F4" s="28"/>
    </row>
    <row r="5" spans="1:6" x14ac:dyDescent="0.25">
      <c r="A5" s="42" t="s">
        <v>21</v>
      </c>
      <c r="B5" s="42"/>
      <c r="C5" s="28"/>
      <c r="D5" s="28"/>
      <c r="E5" s="28"/>
      <c r="F5" s="28"/>
    </row>
    <row r="7" spans="1:6" ht="78.75" customHeight="1" x14ac:dyDescent="0.25">
      <c r="A7" s="40" t="s">
        <v>22</v>
      </c>
      <c r="B7" s="40"/>
      <c r="C7" s="41"/>
      <c r="D7" s="41"/>
      <c r="E7" s="41"/>
      <c r="F7" s="41"/>
    </row>
    <row r="9" spans="1:6" ht="33.75" customHeight="1" x14ac:dyDescent="0.25">
      <c r="A9" s="40" t="s">
        <v>23</v>
      </c>
      <c r="B9" s="40"/>
      <c r="C9" s="41"/>
      <c r="D9" s="41"/>
      <c r="E9" s="41"/>
      <c r="F9" s="41"/>
    </row>
    <row r="11" spans="1:6" x14ac:dyDescent="0.25">
      <c r="A11" s="40" t="s">
        <v>80</v>
      </c>
      <c r="B11" s="40"/>
      <c r="C11" s="41"/>
      <c r="D11" s="41"/>
      <c r="E11" s="41"/>
      <c r="F11" s="41"/>
    </row>
    <row r="13" spans="1:6" ht="36" customHeight="1" x14ac:dyDescent="0.25">
      <c r="A13" s="27" t="s">
        <v>24</v>
      </c>
      <c r="B13" s="27"/>
      <c r="C13" s="28"/>
      <c r="D13" s="28"/>
      <c r="E13" s="28"/>
      <c r="F13" s="28"/>
    </row>
    <row r="14" spans="1:6" s="10" customFormat="1" ht="38.25" x14ac:dyDescent="0.2">
      <c r="A14" s="35" t="s">
        <v>25</v>
      </c>
      <c r="B14" s="35"/>
      <c r="C14" s="2" t="s">
        <v>26</v>
      </c>
      <c r="D14" s="2" t="s">
        <v>81</v>
      </c>
      <c r="E14" s="2" t="s">
        <v>27</v>
      </c>
      <c r="F14" s="2" t="s">
        <v>28</v>
      </c>
    </row>
    <row r="15" spans="1:6" s="10" customFormat="1" ht="15" x14ac:dyDescent="0.2">
      <c r="A15" s="36" t="s">
        <v>29</v>
      </c>
      <c r="B15" s="37"/>
      <c r="C15" s="11">
        <v>122848</v>
      </c>
      <c r="D15" s="11">
        <v>75650.017069999987</v>
      </c>
      <c r="E15" s="11">
        <f>IF(C15=0,0,D15/C15*100)</f>
        <v>61.580178000455831</v>
      </c>
      <c r="F15" s="12">
        <f>C15-D15</f>
        <v>47197.982930000013</v>
      </c>
    </row>
    <row r="16" spans="1:6" s="15" customFormat="1" ht="15" x14ac:dyDescent="0.2">
      <c r="A16" s="36" t="s">
        <v>30</v>
      </c>
      <c r="B16" s="37"/>
      <c r="C16" s="13">
        <v>4885</v>
      </c>
      <c r="D16" s="13">
        <v>6265.5860700000003</v>
      </c>
      <c r="E16" s="13">
        <f t="shared" ref="E16:E47" si="0">IF(C16=0,0,D16/C16*100)</f>
        <v>128.26174145342887</v>
      </c>
      <c r="F16" s="14">
        <f t="shared" ref="F16:F47" si="1">C16-D16</f>
        <v>-1380.5860700000003</v>
      </c>
    </row>
    <row r="17" spans="1:6" s="15" customFormat="1" ht="15" x14ac:dyDescent="0.2">
      <c r="A17" s="36" t="s">
        <v>31</v>
      </c>
      <c r="B17" s="37"/>
      <c r="C17" s="13">
        <v>1285</v>
      </c>
      <c r="D17" s="13">
        <v>3145.57357</v>
      </c>
      <c r="E17" s="13">
        <f t="shared" si="0"/>
        <v>244.79171750972762</v>
      </c>
      <c r="F17" s="14">
        <f t="shared" si="1"/>
        <v>-1860.57357</v>
      </c>
    </row>
    <row r="18" spans="1:6" s="15" customFormat="1" ht="15" x14ac:dyDescent="0.2">
      <c r="A18" s="36" t="s">
        <v>32</v>
      </c>
      <c r="B18" s="37"/>
      <c r="C18" s="13">
        <v>1285</v>
      </c>
      <c r="D18" s="13">
        <v>3145.57357</v>
      </c>
      <c r="E18" s="13">
        <f t="shared" si="0"/>
        <v>244.79171750972762</v>
      </c>
      <c r="F18" s="14">
        <f t="shared" si="1"/>
        <v>-1860.57357</v>
      </c>
    </row>
    <row r="19" spans="1:6" s="10" customFormat="1" ht="28.5" customHeight="1" x14ac:dyDescent="0.2">
      <c r="A19" s="38" t="s">
        <v>33</v>
      </c>
      <c r="B19" s="39"/>
      <c r="C19" s="16">
        <v>1285</v>
      </c>
      <c r="D19" s="16">
        <v>3145.57357</v>
      </c>
      <c r="E19" s="16">
        <f t="shared" si="0"/>
        <v>244.79171750972762</v>
      </c>
      <c r="F19" s="12">
        <f t="shared" si="1"/>
        <v>-1860.57357</v>
      </c>
    </row>
    <row r="20" spans="1:6" s="15" customFormat="1" ht="15" x14ac:dyDescent="0.2">
      <c r="A20" s="31" t="s">
        <v>34</v>
      </c>
      <c r="B20" s="32"/>
      <c r="C20" s="13">
        <v>3526</v>
      </c>
      <c r="D20" s="13">
        <v>3084.1231499999999</v>
      </c>
      <c r="E20" s="13">
        <f t="shared" si="0"/>
        <v>87.468041690300623</v>
      </c>
      <c r="F20" s="14">
        <f t="shared" si="1"/>
        <v>441.8768500000001</v>
      </c>
    </row>
    <row r="21" spans="1:6" s="15" customFormat="1" ht="15" x14ac:dyDescent="0.2">
      <c r="A21" s="31" t="s">
        <v>34</v>
      </c>
      <c r="B21" s="32"/>
      <c r="C21" s="13">
        <v>53</v>
      </c>
      <c r="D21" s="13">
        <v>43.998170000000002</v>
      </c>
      <c r="E21" s="13">
        <f t="shared" si="0"/>
        <v>83.01541509433963</v>
      </c>
      <c r="F21" s="14">
        <f t="shared" si="1"/>
        <v>9.0018299999999982</v>
      </c>
    </row>
    <row r="22" spans="1:6" s="10" customFormat="1" ht="15" x14ac:dyDescent="0.2">
      <c r="A22" s="33" t="s">
        <v>35</v>
      </c>
      <c r="B22" s="34"/>
      <c r="C22" s="16">
        <v>53</v>
      </c>
      <c r="D22" s="16">
        <v>43.998170000000002</v>
      </c>
      <c r="E22" s="16">
        <f t="shared" si="0"/>
        <v>83.01541509433963</v>
      </c>
      <c r="F22" s="12">
        <f t="shared" si="1"/>
        <v>9.0018299999999982</v>
      </c>
    </row>
    <row r="23" spans="1:6" s="15" customFormat="1" ht="15" x14ac:dyDescent="0.2">
      <c r="A23" s="31" t="s">
        <v>36</v>
      </c>
      <c r="B23" s="32"/>
      <c r="C23" s="13">
        <v>0</v>
      </c>
      <c r="D23" s="13">
        <v>-248.43600000000001</v>
      </c>
      <c r="E23" s="13">
        <f t="shared" si="0"/>
        <v>0</v>
      </c>
      <c r="F23" s="14">
        <f t="shared" si="1"/>
        <v>248.43600000000001</v>
      </c>
    </row>
    <row r="24" spans="1:6" s="10" customFormat="1" ht="15" x14ac:dyDescent="0.2">
      <c r="A24" s="33" t="s">
        <v>36</v>
      </c>
      <c r="B24" s="34"/>
      <c r="C24" s="16">
        <v>0</v>
      </c>
      <c r="D24" s="16">
        <v>-248.43600000000001</v>
      </c>
      <c r="E24" s="16">
        <f t="shared" si="0"/>
        <v>0</v>
      </c>
      <c r="F24" s="12">
        <f t="shared" si="1"/>
        <v>248.43600000000001</v>
      </c>
    </row>
    <row r="25" spans="1:6" s="15" customFormat="1" ht="15" x14ac:dyDescent="0.2">
      <c r="A25" s="31" t="s">
        <v>37</v>
      </c>
      <c r="B25" s="32"/>
      <c r="C25" s="13">
        <v>2828</v>
      </c>
      <c r="D25" s="13">
        <v>2892.61139</v>
      </c>
      <c r="E25" s="13">
        <f t="shared" si="0"/>
        <v>102.28470261669025</v>
      </c>
      <c r="F25" s="14">
        <f t="shared" si="1"/>
        <v>-64.611390000000029</v>
      </c>
    </row>
    <row r="26" spans="1:6" s="10" customFormat="1" ht="21.75" customHeight="1" x14ac:dyDescent="0.2">
      <c r="A26" s="33" t="s">
        <v>38</v>
      </c>
      <c r="B26" s="34"/>
      <c r="C26" s="16">
        <v>2828</v>
      </c>
      <c r="D26" s="16">
        <v>2892.61139</v>
      </c>
      <c r="E26" s="16">
        <f t="shared" si="0"/>
        <v>102.28470261669025</v>
      </c>
      <c r="F26" s="12">
        <f t="shared" si="1"/>
        <v>-64.611390000000029</v>
      </c>
    </row>
    <row r="27" spans="1:6" s="15" customFormat="1" ht="15" x14ac:dyDescent="0.2">
      <c r="A27" s="31" t="s">
        <v>39</v>
      </c>
      <c r="B27" s="32"/>
      <c r="C27" s="13">
        <v>645</v>
      </c>
      <c r="D27" s="13">
        <v>395.94959</v>
      </c>
      <c r="E27" s="13">
        <f t="shared" si="0"/>
        <v>61.38753333333333</v>
      </c>
      <c r="F27" s="14">
        <f t="shared" si="1"/>
        <v>249.05041</v>
      </c>
    </row>
    <row r="28" spans="1:6" s="10" customFormat="1" ht="15" x14ac:dyDescent="0.2">
      <c r="A28" s="33" t="s">
        <v>39</v>
      </c>
      <c r="B28" s="34"/>
      <c r="C28" s="16">
        <v>645</v>
      </c>
      <c r="D28" s="16">
        <v>395.94959</v>
      </c>
      <c r="E28" s="16">
        <f t="shared" si="0"/>
        <v>61.38753333333333</v>
      </c>
      <c r="F28" s="12">
        <f t="shared" si="1"/>
        <v>249.05041</v>
      </c>
    </row>
    <row r="29" spans="1:6" s="15" customFormat="1" ht="23.25" customHeight="1" x14ac:dyDescent="0.2">
      <c r="A29" s="31" t="s">
        <v>40</v>
      </c>
      <c r="B29" s="32"/>
      <c r="C29" s="13">
        <v>74</v>
      </c>
      <c r="D29" s="13">
        <v>35.88935</v>
      </c>
      <c r="E29" s="13">
        <f t="shared" si="0"/>
        <v>48.499121621621619</v>
      </c>
      <c r="F29" s="14">
        <f t="shared" si="1"/>
        <v>38.11065</v>
      </c>
    </row>
    <row r="30" spans="1:6" s="15" customFormat="1" ht="23.25" customHeight="1" x14ac:dyDescent="0.2">
      <c r="A30" s="31" t="s">
        <v>41</v>
      </c>
      <c r="B30" s="32"/>
      <c r="C30" s="13">
        <v>74</v>
      </c>
      <c r="D30" s="13">
        <v>35.88935</v>
      </c>
      <c r="E30" s="13">
        <f t="shared" si="0"/>
        <v>48.499121621621619</v>
      </c>
      <c r="F30" s="14">
        <f t="shared" si="1"/>
        <v>38.11065</v>
      </c>
    </row>
    <row r="31" spans="1:6" s="10" customFormat="1" ht="25.5" customHeight="1" x14ac:dyDescent="0.2">
      <c r="A31" s="33" t="s">
        <v>42</v>
      </c>
      <c r="B31" s="34"/>
      <c r="C31" s="16">
        <v>35</v>
      </c>
      <c r="D31" s="16">
        <v>0</v>
      </c>
      <c r="E31" s="16">
        <f t="shared" si="0"/>
        <v>0</v>
      </c>
      <c r="F31" s="12">
        <f t="shared" si="1"/>
        <v>35</v>
      </c>
    </row>
    <row r="32" spans="1:6" s="10" customFormat="1" ht="21" customHeight="1" x14ac:dyDescent="0.2">
      <c r="A32" s="33" t="s">
        <v>43</v>
      </c>
      <c r="B32" s="34"/>
      <c r="C32" s="16">
        <v>39</v>
      </c>
      <c r="D32" s="16">
        <v>35.88935</v>
      </c>
      <c r="E32" s="16">
        <f t="shared" si="0"/>
        <v>92.023974358974357</v>
      </c>
      <c r="F32" s="12">
        <f t="shared" si="1"/>
        <v>3.1106499999999997</v>
      </c>
    </row>
    <row r="33" spans="1:6" s="15" customFormat="1" ht="15" x14ac:dyDescent="0.2">
      <c r="A33" s="31" t="s">
        <v>44</v>
      </c>
      <c r="B33" s="32"/>
      <c r="C33" s="13">
        <v>215</v>
      </c>
      <c r="D33" s="13">
        <v>144.5</v>
      </c>
      <c r="E33" s="13">
        <f t="shared" si="0"/>
        <v>67.209302325581405</v>
      </c>
      <c r="F33" s="14">
        <f t="shared" si="1"/>
        <v>70.5</v>
      </c>
    </row>
    <row r="34" spans="1:6" s="15" customFormat="1" ht="15" x14ac:dyDescent="0.2">
      <c r="A34" s="31" t="s">
        <v>45</v>
      </c>
      <c r="B34" s="32"/>
      <c r="C34" s="13">
        <v>215</v>
      </c>
      <c r="D34" s="13">
        <v>144.5</v>
      </c>
      <c r="E34" s="13">
        <f t="shared" si="0"/>
        <v>67.209302325581405</v>
      </c>
      <c r="F34" s="14">
        <f t="shared" si="1"/>
        <v>70.5</v>
      </c>
    </row>
    <row r="35" spans="1:6" s="15" customFormat="1" ht="27" customHeight="1" x14ac:dyDescent="0.2">
      <c r="A35" s="31" t="s">
        <v>46</v>
      </c>
      <c r="B35" s="32"/>
      <c r="C35" s="13">
        <v>215</v>
      </c>
      <c r="D35" s="13">
        <v>144.5</v>
      </c>
      <c r="E35" s="13">
        <f t="shared" si="0"/>
        <v>67.209302325581405</v>
      </c>
      <c r="F35" s="14">
        <f t="shared" si="1"/>
        <v>70.5</v>
      </c>
    </row>
    <row r="36" spans="1:6" s="10" customFormat="1" ht="37.5" customHeight="1" x14ac:dyDescent="0.2">
      <c r="A36" s="33" t="s">
        <v>47</v>
      </c>
      <c r="B36" s="34"/>
      <c r="C36" s="16">
        <v>215</v>
      </c>
      <c r="D36" s="16">
        <v>144.5</v>
      </c>
      <c r="E36" s="16">
        <f t="shared" si="0"/>
        <v>67.209302325581405</v>
      </c>
      <c r="F36" s="12">
        <f t="shared" si="1"/>
        <v>70.5</v>
      </c>
    </row>
    <row r="37" spans="1:6" s="15" customFormat="1" ht="15" x14ac:dyDescent="0.2">
      <c r="A37" s="31" t="s">
        <v>49</v>
      </c>
      <c r="B37" s="32"/>
      <c r="C37" s="13">
        <v>49</v>
      </c>
      <c r="D37" s="13">
        <v>49.731000000000002</v>
      </c>
      <c r="E37" s="13">
        <f t="shared" si="0"/>
        <v>101.49183673469389</v>
      </c>
      <c r="F37" s="14">
        <f t="shared" si="1"/>
        <v>-0.73100000000000165</v>
      </c>
    </row>
    <row r="38" spans="1:6" s="15" customFormat="1" ht="23.25" customHeight="1" x14ac:dyDescent="0.2">
      <c r="A38" s="31" t="s">
        <v>48</v>
      </c>
      <c r="B38" s="32"/>
      <c r="C38" s="13">
        <v>49</v>
      </c>
      <c r="D38" s="13">
        <v>49.731000000000002</v>
      </c>
      <c r="E38" s="13">
        <f t="shared" si="0"/>
        <v>101.49183673469389</v>
      </c>
      <c r="F38" s="14">
        <f t="shared" si="1"/>
        <v>-0.73100000000000165</v>
      </c>
    </row>
    <row r="39" spans="1:6" s="15" customFormat="1" ht="15" x14ac:dyDescent="0.2">
      <c r="A39" s="31" t="s">
        <v>50</v>
      </c>
      <c r="B39" s="32"/>
      <c r="C39" s="13">
        <v>45</v>
      </c>
      <c r="D39" s="13">
        <v>45.738</v>
      </c>
      <c r="E39" s="13">
        <f t="shared" si="0"/>
        <v>101.64</v>
      </c>
      <c r="F39" s="14">
        <f t="shared" si="1"/>
        <v>-0.73799999999999955</v>
      </c>
    </row>
    <row r="40" spans="1:6" s="10" customFormat="1" ht="15" x14ac:dyDescent="0.2">
      <c r="A40" s="33" t="s">
        <v>51</v>
      </c>
      <c r="B40" s="34"/>
      <c r="C40" s="16">
        <v>45</v>
      </c>
      <c r="D40" s="16">
        <v>45.738</v>
      </c>
      <c r="E40" s="16">
        <f t="shared" si="0"/>
        <v>101.64</v>
      </c>
      <c r="F40" s="12">
        <f t="shared" si="1"/>
        <v>-0.73799999999999955</v>
      </c>
    </row>
    <row r="41" spans="1:6" s="15" customFormat="1" ht="15" x14ac:dyDescent="0.2">
      <c r="A41" s="31" t="s">
        <v>52</v>
      </c>
      <c r="B41" s="32"/>
      <c r="C41" s="13">
        <v>4</v>
      </c>
      <c r="D41" s="13">
        <v>3.9929999999999999</v>
      </c>
      <c r="E41" s="13">
        <f t="shared" si="0"/>
        <v>99.825000000000003</v>
      </c>
      <c r="F41" s="14">
        <f t="shared" si="1"/>
        <v>7.0000000000001172E-3</v>
      </c>
    </row>
    <row r="42" spans="1:6" s="10" customFormat="1" ht="25.5" customHeight="1" x14ac:dyDescent="0.2">
      <c r="A42" s="33" t="s">
        <v>53</v>
      </c>
      <c r="B42" s="34"/>
      <c r="C42" s="16">
        <v>4</v>
      </c>
      <c r="D42" s="16">
        <v>3.9929999999999999</v>
      </c>
      <c r="E42" s="16">
        <f t="shared" si="0"/>
        <v>99.825000000000003</v>
      </c>
      <c r="F42" s="12">
        <f t="shared" si="1"/>
        <v>7.0000000000001172E-3</v>
      </c>
    </row>
    <row r="43" spans="1:6" s="15" customFormat="1" ht="15" x14ac:dyDescent="0.2">
      <c r="A43" s="31" t="s">
        <v>55</v>
      </c>
      <c r="B43" s="32"/>
      <c r="C43" s="13">
        <v>117699</v>
      </c>
      <c r="D43" s="13">
        <v>69190.2</v>
      </c>
      <c r="E43" s="13">
        <f t="shared" si="0"/>
        <v>58.785716106339045</v>
      </c>
      <c r="F43" s="14">
        <f t="shared" si="1"/>
        <v>48508.800000000003</v>
      </c>
    </row>
    <row r="44" spans="1:6" s="15" customFormat="1" ht="27.75" customHeight="1" x14ac:dyDescent="0.2">
      <c r="A44" s="31" t="s">
        <v>54</v>
      </c>
      <c r="B44" s="32"/>
      <c r="C44" s="13">
        <v>117699</v>
      </c>
      <c r="D44" s="13">
        <v>69190.2</v>
      </c>
      <c r="E44" s="13">
        <f t="shared" si="0"/>
        <v>58.785716106339045</v>
      </c>
      <c r="F44" s="14">
        <f t="shared" si="1"/>
        <v>48508.800000000003</v>
      </c>
    </row>
    <row r="45" spans="1:6" s="15" customFormat="1" ht="24" customHeight="1" x14ac:dyDescent="0.2">
      <c r="A45" s="31" t="s">
        <v>56</v>
      </c>
      <c r="B45" s="32"/>
      <c r="C45" s="13">
        <v>117699</v>
      </c>
      <c r="D45" s="13">
        <v>69190.2</v>
      </c>
      <c r="E45" s="13">
        <f t="shared" si="0"/>
        <v>58.785716106339045</v>
      </c>
      <c r="F45" s="14">
        <f t="shared" si="1"/>
        <v>48508.800000000003</v>
      </c>
    </row>
    <row r="46" spans="1:6" s="10" customFormat="1" ht="15" x14ac:dyDescent="0.2">
      <c r="A46" s="33" t="s">
        <v>57</v>
      </c>
      <c r="B46" s="34"/>
      <c r="C46" s="16">
        <v>77650</v>
      </c>
      <c r="D46" s="16">
        <v>39831</v>
      </c>
      <c r="E46" s="16">
        <f t="shared" si="0"/>
        <v>51.295556986477784</v>
      </c>
      <c r="F46" s="12">
        <f t="shared" si="1"/>
        <v>37819</v>
      </c>
    </row>
    <row r="47" spans="1:6" s="10" customFormat="1" ht="15" x14ac:dyDescent="0.2">
      <c r="A47" s="33" t="s">
        <v>58</v>
      </c>
      <c r="B47" s="34"/>
      <c r="C47" s="16">
        <v>40049</v>
      </c>
      <c r="D47" s="16">
        <v>29359.200000000001</v>
      </c>
      <c r="E47" s="16">
        <f t="shared" si="0"/>
        <v>73.30819745811381</v>
      </c>
      <c r="F47" s="12">
        <f t="shared" si="1"/>
        <v>10689.8</v>
      </c>
    </row>
    <row r="49" spans="1:6" ht="38.25" customHeight="1" x14ac:dyDescent="0.25">
      <c r="A49" s="27" t="s">
        <v>59</v>
      </c>
      <c r="B49" s="27"/>
      <c r="C49" s="28"/>
      <c r="D49" s="28"/>
      <c r="E49" s="28"/>
      <c r="F49" s="28"/>
    </row>
    <row r="50" spans="1:6" s="3" customFormat="1" ht="38.25" customHeight="1" x14ac:dyDescent="0.2">
      <c r="A50" s="35" t="s">
        <v>25</v>
      </c>
      <c r="B50" s="35"/>
      <c r="C50" s="2" t="s">
        <v>26</v>
      </c>
      <c r="D50" s="2" t="s">
        <v>81</v>
      </c>
      <c r="E50" s="2" t="s">
        <v>27</v>
      </c>
      <c r="F50" s="2" t="s">
        <v>28</v>
      </c>
    </row>
    <row r="51" spans="1:6" s="3" customFormat="1" ht="15" customHeight="1" x14ac:dyDescent="0.2">
      <c r="A51" s="36" t="s">
        <v>29</v>
      </c>
      <c r="B51" s="37"/>
      <c r="C51" s="4">
        <v>73674.2</v>
      </c>
      <c r="D51" s="4">
        <v>75650.017069999987</v>
      </c>
      <c r="E51" s="4">
        <f>IF(C51=0,0,D51/C51*100)</f>
        <v>102.68183036938304</v>
      </c>
      <c r="F51" s="5">
        <f>D51-C51</f>
        <v>1975.8170699999901</v>
      </c>
    </row>
    <row r="52" spans="1:6" s="8" customFormat="1" ht="15" customHeight="1" x14ac:dyDescent="0.2">
      <c r="A52" s="36" t="s">
        <v>30</v>
      </c>
      <c r="B52" s="37"/>
      <c r="C52" s="6">
        <v>4273</v>
      </c>
      <c r="D52" s="6">
        <v>6265.5860700000003</v>
      </c>
      <c r="E52" s="6">
        <f t="shared" ref="E52:E83" si="2">IF(C52=0,0,D52/C52*100)</f>
        <v>146.63201661596068</v>
      </c>
      <c r="F52" s="7">
        <f t="shared" ref="F52:F83" si="3">D52-C52</f>
        <v>1992.5860700000003</v>
      </c>
    </row>
    <row r="53" spans="1:6" s="8" customFormat="1" ht="15" customHeight="1" x14ac:dyDescent="0.2">
      <c r="A53" s="36" t="s">
        <v>31</v>
      </c>
      <c r="B53" s="37"/>
      <c r="C53" s="6">
        <v>1285</v>
      </c>
      <c r="D53" s="6">
        <v>3145.57357</v>
      </c>
      <c r="E53" s="6">
        <f t="shared" si="2"/>
        <v>244.79171750972762</v>
      </c>
      <c r="F53" s="7">
        <f t="shared" si="3"/>
        <v>1860.57357</v>
      </c>
    </row>
    <row r="54" spans="1:6" s="8" customFormat="1" ht="15" customHeight="1" x14ac:dyDescent="0.2">
      <c r="A54" s="36" t="s">
        <v>32</v>
      </c>
      <c r="B54" s="37"/>
      <c r="C54" s="6">
        <v>1285</v>
      </c>
      <c r="D54" s="6">
        <v>3145.57357</v>
      </c>
      <c r="E54" s="6">
        <f t="shared" si="2"/>
        <v>244.79171750972762</v>
      </c>
      <c r="F54" s="7">
        <f t="shared" si="3"/>
        <v>1860.57357</v>
      </c>
    </row>
    <row r="55" spans="1:6" s="3" customFormat="1" ht="15" customHeight="1" x14ac:dyDescent="0.2">
      <c r="A55" s="38" t="s">
        <v>33</v>
      </c>
      <c r="B55" s="39"/>
      <c r="C55" s="9">
        <v>1285</v>
      </c>
      <c r="D55" s="9">
        <v>3145.57357</v>
      </c>
      <c r="E55" s="9">
        <f t="shared" si="2"/>
        <v>244.79171750972762</v>
      </c>
      <c r="F55" s="5">
        <f t="shared" si="3"/>
        <v>1860.57357</v>
      </c>
    </row>
    <row r="56" spans="1:6" s="8" customFormat="1" ht="15" customHeight="1" x14ac:dyDescent="0.2">
      <c r="A56" s="31" t="s">
        <v>34</v>
      </c>
      <c r="B56" s="32"/>
      <c r="C56" s="6">
        <v>2949</v>
      </c>
      <c r="D56" s="6">
        <v>3084.1231499999999</v>
      </c>
      <c r="E56" s="6">
        <f t="shared" si="2"/>
        <v>104.581998982706</v>
      </c>
      <c r="F56" s="7">
        <f t="shared" si="3"/>
        <v>135.1231499999999</v>
      </c>
    </row>
    <row r="57" spans="1:6" s="8" customFormat="1" ht="15" customHeight="1" x14ac:dyDescent="0.2">
      <c r="A57" s="31" t="s">
        <v>34</v>
      </c>
      <c r="B57" s="32"/>
      <c r="C57" s="6">
        <v>0</v>
      </c>
      <c r="D57" s="6">
        <v>43.998170000000002</v>
      </c>
      <c r="E57" s="6">
        <f t="shared" si="2"/>
        <v>0</v>
      </c>
      <c r="F57" s="7">
        <f t="shared" si="3"/>
        <v>43.998170000000002</v>
      </c>
    </row>
    <row r="58" spans="1:6" s="3" customFormat="1" ht="15" customHeight="1" x14ac:dyDescent="0.2">
      <c r="A58" s="33" t="s">
        <v>35</v>
      </c>
      <c r="B58" s="34"/>
      <c r="C58" s="9">
        <v>0</v>
      </c>
      <c r="D58" s="9">
        <v>43.998170000000002</v>
      </c>
      <c r="E58" s="9">
        <f t="shared" si="2"/>
        <v>0</v>
      </c>
      <c r="F58" s="5">
        <f t="shared" si="3"/>
        <v>43.998170000000002</v>
      </c>
    </row>
    <row r="59" spans="1:6" s="8" customFormat="1" ht="15" customHeight="1" x14ac:dyDescent="0.2">
      <c r="A59" s="31" t="s">
        <v>36</v>
      </c>
      <c r="B59" s="32"/>
      <c r="C59" s="6">
        <v>0</v>
      </c>
      <c r="D59" s="6">
        <v>-248.43600000000001</v>
      </c>
      <c r="E59" s="6">
        <f t="shared" si="2"/>
        <v>0</v>
      </c>
      <c r="F59" s="7">
        <f t="shared" si="3"/>
        <v>-248.43600000000001</v>
      </c>
    </row>
    <row r="60" spans="1:6" s="3" customFormat="1" ht="15" customHeight="1" x14ac:dyDescent="0.2">
      <c r="A60" s="33" t="s">
        <v>36</v>
      </c>
      <c r="B60" s="34"/>
      <c r="C60" s="9">
        <v>0</v>
      </c>
      <c r="D60" s="9">
        <v>-248.43600000000001</v>
      </c>
      <c r="E60" s="9">
        <f t="shared" si="2"/>
        <v>0</v>
      </c>
      <c r="F60" s="5">
        <f t="shared" si="3"/>
        <v>-248.43600000000001</v>
      </c>
    </row>
    <row r="61" spans="1:6" s="8" customFormat="1" ht="15" customHeight="1" x14ac:dyDescent="0.2">
      <c r="A61" s="31" t="s">
        <v>37</v>
      </c>
      <c r="B61" s="32"/>
      <c r="C61" s="6">
        <v>2828</v>
      </c>
      <c r="D61" s="6">
        <v>2892.61139</v>
      </c>
      <c r="E61" s="6">
        <f t="shared" si="2"/>
        <v>102.28470261669025</v>
      </c>
      <c r="F61" s="7">
        <f t="shared" si="3"/>
        <v>64.611390000000029</v>
      </c>
    </row>
    <row r="62" spans="1:6" s="3" customFormat="1" ht="20.25" customHeight="1" x14ac:dyDescent="0.2">
      <c r="A62" s="33" t="s">
        <v>38</v>
      </c>
      <c r="B62" s="34"/>
      <c r="C62" s="9">
        <v>2828</v>
      </c>
      <c r="D62" s="9">
        <v>2892.61139</v>
      </c>
      <c r="E62" s="9">
        <f t="shared" si="2"/>
        <v>102.28470261669025</v>
      </c>
      <c r="F62" s="5">
        <f t="shared" si="3"/>
        <v>64.611390000000029</v>
      </c>
    </row>
    <row r="63" spans="1:6" s="8" customFormat="1" ht="15" customHeight="1" x14ac:dyDescent="0.2">
      <c r="A63" s="31" t="s">
        <v>39</v>
      </c>
      <c r="B63" s="32"/>
      <c r="C63" s="6">
        <v>121</v>
      </c>
      <c r="D63" s="6">
        <v>395.94959</v>
      </c>
      <c r="E63" s="6">
        <f t="shared" si="2"/>
        <v>327.23106611570245</v>
      </c>
      <c r="F63" s="7">
        <f t="shared" si="3"/>
        <v>274.94959</v>
      </c>
    </row>
    <row r="64" spans="1:6" s="3" customFormat="1" ht="15" customHeight="1" x14ac:dyDescent="0.2">
      <c r="A64" s="33" t="s">
        <v>39</v>
      </c>
      <c r="B64" s="34"/>
      <c r="C64" s="9">
        <v>121</v>
      </c>
      <c r="D64" s="9">
        <v>395.94959</v>
      </c>
      <c r="E64" s="9">
        <f t="shared" si="2"/>
        <v>327.23106611570245</v>
      </c>
      <c r="F64" s="5">
        <f t="shared" si="3"/>
        <v>274.94959</v>
      </c>
    </row>
    <row r="65" spans="1:6" s="8" customFormat="1" ht="22.5" customHeight="1" x14ac:dyDescent="0.2">
      <c r="A65" s="31" t="s">
        <v>40</v>
      </c>
      <c r="B65" s="32"/>
      <c r="C65" s="6">
        <v>39</v>
      </c>
      <c r="D65" s="6">
        <v>35.88935</v>
      </c>
      <c r="E65" s="6">
        <f t="shared" si="2"/>
        <v>92.023974358974357</v>
      </c>
      <c r="F65" s="7">
        <f t="shared" si="3"/>
        <v>-3.1106499999999997</v>
      </c>
    </row>
    <row r="66" spans="1:6" s="8" customFormat="1" ht="29.25" customHeight="1" x14ac:dyDescent="0.2">
      <c r="A66" s="31" t="s">
        <v>41</v>
      </c>
      <c r="B66" s="32"/>
      <c r="C66" s="6">
        <v>39</v>
      </c>
      <c r="D66" s="6">
        <v>35.88935</v>
      </c>
      <c r="E66" s="6">
        <f t="shared" si="2"/>
        <v>92.023974358974357</v>
      </c>
      <c r="F66" s="7">
        <f t="shared" si="3"/>
        <v>-3.1106499999999997</v>
      </c>
    </row>
    <row r="67" spans="1:6" s="3" customFormat="1" ht="24" customHeight="1" x14ac:dyDescent="0.2">
      <c r="A67" s="33" t="s">
        <v>42</v>
      </c>
      <c r="B67" s="34"/>
      <c r="C67" s="9">
        <v>0</v>
      </c>
      <c r="D67" s="9">
        <v>0</v>
      </c>
      <c r="E67" s="9">
        <f t="shared" si="2"/>
        <v>0</v>
      </c>
      <c r="F67" s="5">
        <f t="shared" si="3"/>
        <v>0</v>
      </c>
    </row>
    <row r="68" spans="1:6" s="3" customFormat="1" ht="15" customHeight="1" x14ac:dyDescent="0.2">
      <c r="A68" s="33" t="s">
        <v>43</v>
      </c>
      <c r="B68" s="34"/>
      <c r="C68" s="9">
        <v>39</v>
      </c>
      <c r="D68" s="9">
        <v>35.88935</v>
      </c>
      <c r="E68" s="9">
        <f t="shared" si="2"/>
        <v>92.023974358974357</v>
      </c>
      <c r="F68" s="5">
        <f t="shared" si="3"/>
        <v>-3.1106499999999997</v>
      </c>
    </row>
    <row r="69" spans="1:6" s="8" customFormat="1" ht="15" customHeight="1" x14ac:dyDescent="0.2">
      <c r="A69" s="31" t="s">
        <v>44</v>
      </c>
      <c r="B69" s="32"/>
      <c r="C69" s="6">
        <v>162</v>
      </c>
      <c r="D69" s="6">
        <v>144.5</v>
      </c>
      <c r="E69" s="6">
        <f t="shared" si="2"/>
        <v>89.197530864197532</v>
      </c>
      <c r="F69" s="7">
        <f t="shared" si="3"/>
        <v>-17.5</v>
      </c>
    </row>
    <row r="70" spans="1:6" s="8" customFormat="1" ht="15" customHeight="1" x14ac:dyDescent="0.2">
      <c r="A70" s="31" t="s">
        <v>45</v>
      </c>
      <c r="B70" s="32"/>
      <c r="C70" s="6">
        <v>162</v>
      </c>
      <c r="D70" s="6">
        <v>144.5</v>
      </c>
      <c r="E70" s="6">
        <f t="shared" si="2"/>
        <v>89.197530864197532</v>
      </c>
      <c r="F70" s="7">
        <f t="shared" si="3"/>
        <v>-17.5</v>
      </c>
    </row>
    <row r="71" spans="1:6" s="8" customFormat="1" ht="23.25" customHeight="1" x14ac:dyDescent="0.2">
      <c r="A71" s="31" t="s">
        <v>46</v>
      </c>
      <c r="B71" s="32"/>
      <c r="C71" s="6">
        <v>162</v>
      </c>
      <c r="D71" s="6">
        <v>144.5</v>
      </c>
      <c r="E71" s="6">
        <f t="shared" si="2"/>
        <v>89.197530864197532</v>
      </c>
      <c r="F71" s="7">
        <f t="shared" si="3"/>
        <v>-17.5</v>
      </c>
    </row>
    <row r="72" spans="1:6" s="3" customFormat="1" ht="41.25" customHeight="1" x14ac:dyDescent="0.2">
      <c r="A72" s="33" t="s">
        <v>47</v>
      </c>
      <c r="B72" s="34"/>
      <c r="C72" s="9">
        <v>162</v>
      </c>
      <c r="D72" s="9">
        <v>144.5</v>
      </c>
      <c r="E72" s="9">
        <f t="shared" si="2"/>
        <v>89.197530864197532</v>
      </c>
      <c r="F72" s="5">
        <f t="shared" si="3"/>
        <v>-17.5</v>
      </c>
    </row>
    <row r="73" spans="1:6" s="8" customFormat="1" ht="15" customHeight="1" x14ac:dyDescent="0.2">
      <c r="A73" s="31" t="s">
        <v>49</v>
      </c>
      <c r="B73" s="32"/>
      <c r="C73" s="6">
        <v>49</v>
      </c>
      <c r="D73" s="6">
        <v>49.731000000000002</v>
      </c>
      <c r="E73" s="6">
        <f t="shared" si="2"/>
        <v>101.49183673469389</v>
      </c>
      <c r="F73" s="7">
        <f t="shared" si="3"/>
        <v>0.73100000000000165</v>
      </c>
    </row>
    <row r="74" spans="1:6" s="8" customFormat="1" ht="15" customHeight="1" x14ac:dyDescent="0.2">
      <c r="A74" s="31" t="s">
        <v>48</v>
      </c>
      <c r="B74" s="32"/>
      <c r="C74" s="6">
        <v>49</v>
      </c>
      <c r="D74" s="6">
        <v>49.731000000000002</v>
      </c>
      <c r="E74" s="6">
        <f t="shared" si="2"/>
        <v>101.49183673469389</v>
      </c>
      <c r="F74" s="7">
        <f t="shared" si="3"/>
        <v>0.73100000000000165</v>
      </c>
    </row>
    <row r="75" spans="1:6" s="8" customFormat="1" ht="15" customHeight="1" x14ac:dyDescent="0.2">
      <c r="A75" s="31" t="s">
        <v>50</v>
      </c>
      <c r="B75" s="32"/>
      <c r="C75" s="6">
        <v>45</v>
      </c>
      <c r="D75" s="6">
        <v>45.738</v>
      </c>
      <c r="E75" s="6">
        <f t="shared" si="2"/>
        <v>101.64</v>
      </c>
      <c r="F75" s="7">
        <f t="shared" si="3"/>
        <v>0.73799999999999955</v>
      </c>
    </row>
    <row r="76" spans="1:6" s="3" customFormat="1" ht="15" customHeight="1" x14ac:dyDescent="0.2">
      <c r="A76" s="33" t="s">
        <v>51</v>
      </c>
      <c r="B76" s="34"/>
      <c r="C76" s="9">
        <v>45</v>
      </c>
      <c r="D76" s="9">
        <v>45.738</v>
      </c>
      <c r="E76" s="9">
        <f t="shared" si="2"/>
        <v>101.64</v>
      </c>
      <c r="F76" s="5">
        <f t="shared" si="3"/>
        <v>0.73799999999999955</v>
      </c>
    </row>
    <row r="77" spans="1:6" s="8" customFormat="1" ht="15" customHeight="1" x14ac:dyDescent="0.2">
      <c r="A77" s="31" t="s">
        <v>52</v>
      </c>
      <c r="B77" s="32"/>
      <c r="C77" s="6">
        <v>4</v>
      </c>
      <c r="D77" s="6">
        <v>3.9929999999999999</v>
      </c>
      <c r="E77" s="6">
        <f t="shared" si="2"/>
        <v>99.825000000000003</v>
      </c>
      <c r="F77" s="7">
        <f t="shared" si="3"/>
        <v>-7.0000000000001172E-3</v>
      </c>
    </row>
    <row r="78" spans="1:6" s="3" customFormat="1" ht="30.75" customHeight="1" x14ac:dyDescent="0.2">
      <c r="A78" s="33" t="s">
        <v>53</v>
      </c>
      <c r="B78" s="34"/>
      <c r="C78" s="9">
        <v>4</v>
      </c>
      <c r="D78" s="9">
        <v>3.9929999999999999</v>
      </c>
      <c r="E78" s="9">
        <f t="shared" si="2"/>
        <v>99.825000000000003</v>
      </c>
      <c r="F78" s="5">
        <f t="shared" si="3"/>
        <v>-7.0000000000001172E-3</v>
      </c>
    </row>
    <row r="79" spans="1:6" s="8" customFormat="1" ht="15" customHeight="1" x14ac:dyDescent="0.2">
      <c r="A79" s="31" t="s">
        <v>55</v>
      </c>
      <c r="B79" s="32"/>
      <c r="C79" s="6">
        <v>69190.2</v>
      </c>
      <c r="D79" s="6">
        <v>69190.2</v>
      </c>
      <c r="E79" s="6">
        <f t="shared" si="2"/>
        <v>100</v>
      </c>
      <c r="F79" s="7">
        <f t="shared" si="3"/>
        <v>0</v>
      </c>
    </row>
    <row r="80" spans="1:6" s="8" customFormat="1" ht="26.25" customHeight="1" x14ac:dyDescent="0.2">
      <c r="A80" s="31" t="s">
        <v>54</v>
      </c>
      <c r="B80" s="32"/>
      <c r="C80" s="6">
        <v>69190.2</v>
      </c>
      <c r="D80" s="6">
        <v>69190.2</v>
      </c>
      <c r="E80" s="6">
        <f t="shared" si="2"/>
        <v>100</v>
      </c>
      <c r="F80" s="7">
        <f t="shared" si="3"/>
        <v>0</v>
      </c>
    </row>
    <row r="81" spans="1:6" s="8" customFormat="1" ht="27" customHeight="1" x14ac:dyDescent="0.2">
      <c r="A81" s="31" t="s">
        <v>56</v>
      </c>
      <c r="B81" s="32"/>
      <c r="C81" s="6">
        <v>69190.2</v>
      </c>
      <c r="D81" s="6">
        <v>69190.2</v>
      </c>
      <c r="E81" s="6">
        <f t="shared" si="2"/>
        <v>100</v>
      </c>
      <c r="F81" s="7">
        <f t="shared" si="3"/>
        <v>0</v>
      </c>
    </row>
    <row r="82" spans="1:6" s="3" customFormat="1" ht="15" customHeight="1" x14ac:dyDescent="0.2">
      <c r="A82" s="33" t="s">
        <v>57</v>
      </c>
      <c r="B82" s="34"/>
      <c r="C82" s="9">
        <v>39831</v>
      </c>
      <c r="D82" s="9">
        <v>39831</v>
      </c>
      <c r="E82" s="9">
        <f t="shared" si="2"/>
        <v>100</v>
      </c>
      <c r="F82" s="5">
        <f t="shared" si="3"/>
        <v>0</v>
      </c>
    </row>
    <row r="83" spans="1:6" s="3" customFormat="1" ht="15" customHeight="1" x14ac:dyDescent="0.2">
      <c r="A83" s="33" t="s">
        <v>58</v>
      </c>
      <c r="B83" s="34"/>
      <c r="C83" s="9">
        <v>29359.200000000001</v>
      </c>
      <c r="D83" s="9">
        <v>29359.200000000001</v>
      </c>
      <c r="E83" s="9">
        <f t="shared" si="2"/>
        <v>100</v>
      </c>
      <c r="F83" s="5">
        <f t="shared" si="3"/>
        <v>0</v>
      </c>
    </row>
    <row r="85" spans="1:6" ht="32.25" customHeight="1" x14ac:dyDescent="0.25">
      <c r="A85" s="40" t="s">
        <v>82</v>
      </c>
      <c r="B85" s="40"/>
      <c r="C85" s="41"/>
      <c r="D85" s="41"/>
      <c r="E85" s="41"/>
      <c r="F85" s="41"/>
    </row>
    <row r="87" spans="1:6" ht="30.75" customHeight="1" x14ac:dyDescent="0.25">
      <c r="A87" s="27" t="s">
        <v>60</v>
      </c>
      <c r="B87" s="27"/>
      <c r="C87" s="28"/>
      <c r="D87" s="28"/>
      <c r="E87" s="28"/>
      <c r="F87" s="28"/>
    </row>
    <row r="88" spans="1:6" s="17" customFormat="1" ht="78.75" x14ac:dyDescent="0.25">
      <c r="A88" s="2" t="s">
        <v>61</v>
      </c>
      <c r="B88" s="29" t="s">
        <v>62</v>
      </c>
      <c r="C88" s="30"/>
      <c r="D88" s="22" t="s">
        <v>83</v>
      </c>
      <c r="E88" s="22" t="s">
        <v>84</v>
      </c>
      <c r="F88" s="22" t="s">
        <v>0</v>
      </c>
    </row>
    <row r="89" spans="1:6" s="3" customFormat="1" ht="12.75" x14ac:dyDescent="0.2">
      <c r="A89" s="18">
        <v>1</v>
      </c>
      <c r="B89" s="23" t="s">
        <v>63</v>
      </c>
      <c r="C89" s="24" t="s">
        <v>1</v>
      </c>
      <c r="D89" s="5">
        <v>30537.200000000001</v>
      </c>
      <c r="E89" s="5">
        <v>30533.9</v>
      </c>
      <c r="F89" s="5">
        <f>IF(D89=0,0,E89/D89*100)</f>
        <v>99.989193508245691</v>
      </c>
    </row>
    <row r="90" spans="1:6" s="3" customFormat="1" ht="12.75" x14ac:dyDescent="0.2">
      <c r="A90" s="18">
        <v>2</v>
      </c>
      <c r="B90" s="23" t="s">
        <v>64</v>
      </c>
      <c r="C90" s="24" t="s">
        <v>2</v>
      </c>
      <c r="D90" s="5"/>
      <c r="E90" s="5"/>
      <c r="F90" s="5"/>
    </row>
    <row r="91" spans="1:6" s="3" customFormat="1" ht="30.75" customHeight="1" x14ac:dyDescent="0.2">
      <c r="A91" s="18">
        <v>3</v>
      </c>
      <c r="B91" s="23" t="s">
        <v>65</v>
      </c>
      <c r="C91" s="24" t="s">
        <v>3</v>
      </c>
      <c r="D91" s="5"/>
      <c r="E91" s="5"/>
      <c r="F91" s="5"/>
    </row>
    <row r="92" spans="1:6" s="3" customFormat="1" ht="12.75" x14ac:dyDescent="0.2">
      <c r="A92" s="18">
        <v>4</v>
      </c>
      <c r="B92" s="23" t="s">
        <v>66</v>
      </c>
      <c r="C92" s="24" t="s">
        <v>4</v>
      </c>
      <c r="D92" s="5"/>
      <c r="E92" s="5"/>
      <c r="F92" s="5"/>
    </row>
    <row r="93" spans="1:6" s="3" customFormat="1" ht="12.75" x14ac:dyDescent="0.2">
      <c r="A93" s="18">
        <v>5</v>
      </c>
      <c r="B93" s="23" t="s">
        <v>67</v>
      </c>
      <c r="C93" s="24" t="s">
        <v>5</v>
      </c>
      <c r="D93" s="5"/>
      <c r="E93" s="5"/>
      <c r="F93" s="5"/>
    </row>
    <row r="94" spans="1:6" s="3" customFormat="1" ht="12.75" x14ac:dyDescent="0.2">
      <c r="A94" s="18">
        <v>6</v>
      </c>
      <c r="B94" s="23" t="s">
        <v>68</v>
      </c>
      <c r="C94" s="24" t="s">
        <v>6</v>
      </c>
      <c r="D94" s="5"/>
      <c r="E94" s="5"/>
      <c r="F94" s="5"/>
    </row>
    <row r="95" spans="1:6" s="3" customFormat="1" ht="12.75" x14ac:dyDescent="0.2">
      <c r="A95" s="18">
        <v>7</v>
      </c>
      <c r="B95" s="23" t="s">
        <v>69</v>
      </c>
      <c r="C95" s="24" t="s">
        <v>7</v>
      </c>
      <c r="D95" s="5">
        <v>3832</v>
      </c>
      <c r="E95" s="5">
        <v>3831.7649999999999</v>
      </c>
      <c r="F95" s="5">
        <f>IF(D95=0,0,E95/D95*100)</f>
        <v>99.99386743215031</v>
      </c>
    </row>
    <row r="96" spans="1:6" s="3" customFormat="1" ht="12.75" x14ac:dyDescent="0.2">
      <c r="A96" s="18">
        <v>8</v>
      </c>
      <c r="B96" s="23" t="s">
        <v>70</v>
      </c>
      <c r="C96" s="24" t="s">
        <v>8</v>
      </c>
      <c r="D96" s="5"/>
      <c r="E96" s="5"/>
      <c r="F96" s="5"/>
    </row>
    <row r="97" spans="1:6" s="3" customFormat="1" ht="12.75" x14ac:dyDescent="0.2">
      <c r="A97" s="18">
        <v>9</v>
      </c>
      <c r="B97" s="23" t="s">
        <v>71</v>
      </c>
      <c r="C97" s="24" t="s">
        <v>9</v>
      </c>
      <c r="D97" s="5"/>
      <c r="E97" s="5"/>
      <c r="F97" s="5"/>
    </row>
    <row r="98" spans="1:6" s="3" customFormat="1" ht="43.5" customHeight="1" x14ac:dyDescent="0.2">
      <c r="A98" s="18">
        <v>10</v>
      </c>
      <c r="B98" s="23" t="s">
        <v>72</v>
      </c>
      <c r="C98" s="24" t="s">
        <v>10</v>
      </c>
      <c r="D98" s="5"/>
      <c r="E98" s="5"/>
      <c r="F98" s="5"/>
    </row>
    <row r="99" spans="1:6" s="3" customFormat="1" ht="12.75" x14ac:dyDescent="0.2">
      <c r="A99" s="18">
        <v>11</v>
      </c>
      <c r="B99" s="23" t="s">
        <v>73</v>
      </c>
      <c r="C99" s="24" t="s">
        <v>11</v>
      </c>
      <c r="D99" s="5"/>
      <c r="E99" s="5"/>
      <c r="F99" s="5"/>
    </row>
    <row r="100" spans="1:6" s="3" customFormat="1" ht="12.75" x14ac:dyDescent="0.2">
      <c r="A100" s="18">
        <v>12</v>
      </c>
      <c r="B100" s="23" t="s">
        <v>74</v>
      </c>
      <c r="C100" s="24" t="s">
        <v>12</v>
      </c>
      <c r="D100" s="5">
        <v>39364</v>
      </c>
      <c r="E100" s="5">
        <v>39363.699999999997</v>
      </c>
      <c r="F100" s="5">
        <f>IF(D100=0,0,E100/D100*100)</f>
        <v>99.999237882329027</v>
      </c>
    </row>
    <row r="101" spans="1:6" s="3" customFormat="1" ht="12.75" x14ac:dyDescent="0.2">
      <c r="A101" s="18">
        <v>13</v>
      </c>
      <c r="B101" s="23" t="s">
        <v>75</v>
      </c>
      <c r="C101" s="24" t="s">
        <v>13</v>
      </c>
      <c r="D101" s="5"/>
      <c r="E101" s="5"/>
      <c r="F101" s="5"/>
    </row>
    <row r="102" spans="1:6" s="3" customFormat="1" ht="12.75" x14ac:dyDescent="0.2">
      <c r="A102" s="18">
        <v>14</v>
      </c>
      <c r="B102" s="23" t="s">
        <v>76</v>
      </c>
      <c r="C102" s="24" t="s">
        <v>14</v>
      </c>
      <c r="D102" s="5"/>
      <c r="E102" s="5"/>
      <c r="F102" s="5"/>
    </row>
    <row r="103" spans="1:6" s="3" customFormat="1" ht="12.75" x14ac:dyDescent="0.2">
      <c r="A103" s="18">
        <v>15</v>
      </c>
      <c r="B103" s="23" t="s">
        <v>77</v>
      </c>
      <c r="C103" s="24" t="s">
        <v>15</v>
      </c>
      <c r="D103" s="5"/>
      <c r="E103" s="5"/>
      <c r="F103" s="5"/>
    </row>
    <row r="104" spans="1:6" s="21" customFormat="1" ht="13.5" x14ac:dyDescent="0.25">
      <c r="A104" s="19"/>
      <c r="B104" s="25" t="s">
        <v>78</v>
      </c>
      <c r="C104" s="26" t="s">
        <v>16</v>
      </c>
      <c r="D104" s="20">
        <f>SUM(D89:D103)</f>
        <v>73733.2</v>
      </c>
      <c r="E104" s="20">
        <f>SUM(E89:E103)</f>
        <v>73729.364999999991</v>
      </c>
      <c r="F104" s="20">
        <f>IF(D104=0,0,E104/D104*100)</f>
        <v>99.994798815187721</v>
      </c>
    </row>
    <row r="106" spans="1:6" ht="30.75" customHeight="1" x14ac:dyDescent="0.25">
      <c r="A106" s="27" t="s">
        <v>79</v>
      </c>
      <c r="B106" s="27"/>
      <c r="C106" s="28"/>
      <c r="D106" s="28"/>
      <c r="E106" s="28"/>
      <c r="F106" s="28"/>
    </row>
    <row r="107" spans="1:6" s="3" customFormat="1" ht="78.75" x14ac:dyDescent="0.2">
      <c r="A107" s="2" t="s">
        <v>61</v>
      </c>
      <c r="B107" s="29" t="s">
        <v>62</v>
      </c>
      <c r="C107" s="30"/>
      <c r="D107" s="22" t="s">
        <v>85</v>
      </c>
      <c r="E107" s="22" t="s">
        <v>86</v>
      </c>
      <c r="F107" s="22" t="s">
        <v>0</v>
      </c>
    </row>
    <row r="108" spans="1:6" s="3" customFormat="1" ht="12.75" customHeight="1" x14ac:dyDescent="0.2">
      <c r="A108" s="18">
        <v>1</v>
      </c>
      <c r="B108" s="23" t="s">
        <v>63</v>
      </c>
      <c r="C108" s="24" t="s">
        <v>1</v>
      </c>
      <c r="D108" s="5">
        <v>40752</v>
      </c>
      <c r="E108" s="5">
        <f>E89</f>
        <v>30533.9</v>
      </c>
      <c r="F108" s="5">
        <f>IF(D108=0,0,E108/D108*100)</f>
        <v>74.926138594424813</v>
      </c>
    </row>
    <row r="109" spans="1:6" s="3" customFormat="1" ht="12.75" x14ac:dyDescent="0.2">
      <c r="A109" s="18">
        <v>2</v>
      </c>
      <c r="B109" s="23" t="s">
        <v>64</v>
      </c>
      <c r="C109" s="24" t="s">
        <v>2</v>
      </c>
      <c r="D109" s="5"/>
      <c r="E109" s="5"/>
      <c r="F109" s="5"/>
    </row>
    <row r="110" spans="1:6" s="3" customFormat="1" ht="32.25" customHeight="1" x14ac:dyDescent="0.2">
      <c r="A110" s="18">
        <v>3</v>
      </c>
      <c r="B110" s="23" t="s">
        <v>65</v>
      </c>
      <c r="C110" s="24" t="s">
        <v>3</v>
      </c>
      <c r="D110" s="5"/>
      <c r="E110" s="5"/>
      <c r="F110" s="5"/>
    </row>
    <row r="111" spans="1:6" s="3" customFormat="1" ht="12.75" x14ac:dyDescent="0.2">
      <c r="A111" s="18">
        <v>4</v>
      </c>
      <c r="B111" s="23" t="s">
        <v>66</v>
      </c>
      <c r="C111" s="24" t="s">
        <v>4</v>
      </c>
      <c r="D111" s="5"/>
      <c r="E111" s="5"/>
      <c r="F111" s="5"/>
    </row>
    <row r="112" spans="1:6" s="3" customFormat="1" ht="12.75" x14ac:dyDescent="0.2">
      <c r="A112" s="18">
        <v>5</v>
      </c>
      <c r="B112" s="23" t="s">
        <v>67</v>
      </c>
      <c r="C112" s="24" t="s">
        <v>5</v>
      </c>
      <c r="D112" s="5"/>
      <c r="E112" s="5"/>
      <c r="F112" s="5"/>
    </row>
    <row r="113" spans="1:6" s="3" customFormat="1" ht="12.75" customHeight="1" x14ac:dyDescent="0.2">
      <c r="A113" s="18">
        <v>6</v>
      </c>
      <c r="B113" s="23" t="s">
        <v>68</v>
      </c>
      <c r="C113" s="24" t="s">
        <v>6</v>
      </c>
      <c r="D113" s="5"/>
      <c r="E113" s="5"/>
      <c r="F113" s="5"/>
    </row>
    <row r="114" spans="1:6" s="3" customFormat="1" ht="12.75" customHeight="1" x14ac:dyDescent="0.2">
      <c r="A114" s="18">
        <v>7</v>
      </c>
      <c r="B114" s="23" t="s">
        <v>69</v>
      </c>
      <c r="C114" s="24" t="s">
        <v>7</v>
      </c>
      <c r="D114" s="5">
        <v>5016</v>
      </c>
      <c r="E114" s="5">
        <f>E95</f>
        <v>3831.7649999999999</v>
      </c>
      <c r="F114" s="5">
        <f>IF(D114=0,0,E114/D114*100)</f>
        <v>76.390849282296642</v>
      </c>
    </row>
    <row r="115" spans="1:6" s="3" customFormat="1" ht="33" customHeight="1" x14ac:dyDescent="0.2">
      <c r="A115" s="18">
        <v>8</v>
      </c>
      <c r="B115" s="23" t="s">
        <v>70</v>
      </c>
      <c r="C115" s="24" t="s">
        <v>8</v>
      </c>
      <c r="D115" s="5"/>
      <c r="E115" s="5"/>
      <c r="F115" s="5"/>
    </row>
    <row r="116" spans="1:6" s="3" customFormat="1" ht="30.75" customHeight="1" x14ac:dyDescent="0.2">
      <c r="A116" s="18">
        <v>9</v>
      </c>
      <c r="B116" s="23" t="s">
        <v>71</v>
      </c>
      <c r="C116" s="24" t="s">
        <v>9</v>
      </c>
      <c r="D116" s="5"/>
      <c r="E116" s="5"/>
      <c r="F116" s="5"/>
    </row>
    <row r="117" spans="1:6" s="3" customFormat="1" ht="64.5" customHeight="1" x14ac:dyDescent="0.2">
      <c r="A117" s="18">
        <v>10</v>
      </c>
      <c r="B117" s="23" t="s">
        <v>72</v>
      </c>
      <c r="C117" s="24" t="s">
        <v>10</v>
      </c>
      <c r="D117" s="5"/>
      <c r="E117" s="5"/>
      <c r="F117" s="5"/>
    </row>
    <row r="118" spans="1:6" s="3" customFormat="1" ht="12.75" customHeight="1" x14ac:dyDescent="0.2">
      <c r="A118" s="18">
        <v>11</v>
      </c>
      <c r="B118" s="23" t="s">
        <v>73</v>
      </c>
      <c r="C118" s="24" t="s">
        <v>11</v>
      </c>
      <c r="D118" s="5"/>
      <c r="E118" s="5"/>
      <c r="F118" s="5"/>
    </row>
    <row r="119" spans="1:6" s="3" customFormat="1" ht="12.75" customHeight="1" x14ac:dyDescent="0.2">
      <c r="A119" s="18">
        <v>12</v>
      </c>
      <c r="B119" s="23" t="s">
        <v>74</v>
      </c>
      <c r="C119" s="24" t="s">
        <v>12</v>
      </c>
      <c r="D119" s="5">
        <v>77582</v>
      </c>
      <c r="E119" s="5">
        <f>E100</f>
        <v>39363.699999999997</v>
      </c>
      <c r="F119" s="5">
        <f>IF(D119=0,0,E119/D119*100)</f>
        <v>50.738186692789554</v>
      </c>
    </row>
    <row r="120" spans="1:6" s="3" customFormat="1" ht="12.75" x14ac:dyDescent="0.2">
      <c r="A120" s="18">
        <v>13</v>
      </c>
      <c r="B120" s="23" t="s">
        <v>75</v>
      </c>
      <c r="C120" s="24" t="s">
        <v>13</v>
      </c>
      <c r="D120" s="5"/>
      <c r="E120" s="5"/>
      <c r="F120" s="5"/>
    </row>
    <row r="121" spans="1:6" s="3" customFormat="1" ht="12.75" x14ac:dyDescent="0.2">
      <c r="A121" s="18">
        <v>14</v>
      </c>
      <c r="B121" s="23" t="s">
        <v>76</v>
      </c>
      <c r="C121" s="24" t="s">
        <v>14</v>
      </c>
      <c r="D121" s="5"/>
      <c r="E121" s="5"/>
      <c r="F121" s="5"/>
    </row>
    <row r="122" spans="1:6" s="3" customFormat="1" ht="12.75" x14ac:dyDescent="0.2">
      <c r="A122" s="18">
        <v>15</v>
      </c>
      <c r="B122" s="23" t="s">
        <v>77</v>
      </c>
      <c r="C122" s="24" t="s">
        <v>15</v>
      </c>
      <c r="D122" s="5"/>
      <c r="E122" s="5"/>
      <c r="F122" s="5"/>
    </row>
    <row r="123" spans="1:6" s="3" customFormat="1" ht="13.5" x14ac:dyDescent="0.25">
      <c r="A123" s="19"/>
      <c r="B123" s="25" t="s">
        <v>78</v>
      </c>
      <c r="C123" s="26" t="s">
        <v>16</v>
      </c>
      <c r="D123" s="20">
        <f>SUM(D108:D122)</f>
        <v>123350</v>
      </c>
      <c r="E123" s="20">
        <f>SUM(E108:E122)</f>
        <v>73729.364999999991</v>
      </c>
      <c r="F123" s="20">
        <f>IF(D123=0,0,E123/D123*100)</f>
        <v>59.77248885285772</v>
      </c>
    </row>
    <row r="125" spans="1:6" x14ac:dyDescent="0.25">
      <c r="A125" s="40" t="s">
        <v>87</v>
      </c>
      <c r="B125" s="40"/>
      <c r="C125" s="41"/>
      <c r="D125" s="41"/>
      <c r="E125" s="41"/>
      <c r="F125" s="41"/>
    </row>
  </sheetData>
  <mergeCells count="116">
    <mergeCell ref="A125:F125"/>
    <mergeCell ref="A49:F49"/>
    <mergeCell ref="A85:F85"/>
    <mergeCell ref="A87:F87"/>
    <mergeCell ref="A14:B14"/>
    <mergeCell ref="A15:B15"/>
    <mergeCell ref="A16:B16"/>
    <mergeCell ref="A17:B17"/>
    <mergeCell ref="A1:F1"/>
    <mergeCell ref="A2:F2"/>
    <mergeCell ref="A3:F3"/>
    <mergeCell ref="A4:F4"/>
    <mergeCell ref="A5:F5"/>
    <mergeCell ref="A7:F7"/>
    <mergeCell ref="A18:B18"/>
    <mergeCell ref="A19:B19"/>
    <mergeCell ref="A20:B20"/>
    <mergeCell ref="A21:B21"/>
    <mergeCell ref="A22:B22"/>
    <mergeCell ref="A23:B23"/>
    <mergeCell ref="A9:F9"/>
    <mergeCell ref="A11:F11"/>
    <mergeCell ref="A13:F13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68:B68"/>
    <mergeCell ref="A69:B69"/>
    <mergeCell ref="A70:B70"/>
    <mergeCell ref="A71:B71"/>
    <mergeCell ref="A72:B72"/>
    <mergeCell ref="A73:B73"/>
    <mergeCell ref="A62:B62"/>
    <mergeCell ref="A63:B63"/>
    <mergeCell ref="A64:B64"/>
    <mergeCell ref="A65:B65"/>
    <mergeCell ref="A66:B66"/>
    <mergeCell ref="A67:B67"/>
    <mergeCell ref="A80:B80"/>
    <mergeCell ref="A81:B81"/>
    <mergeCell ref="A82:B82"/>
    <mergeCell ref="A83:B83"/>
    <mergeCell ref="B88:C88"/>
    <mergeCell ref="B89:C89"/>
    <mergeCell ref="A74:B74"/>
    <mergeCell ref="A75:B75"/>
    <mergeCell ref="A76:B76"/>
    <mergeCell ref="A77:B77"/>
    <mergeCell ref="A78:B78"/>
    <mergeCell ref="A79:B79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109:C109"/>
    <mergeCell ref="B110:C110"/>
    <mergeCell ref="B111:C111"/>
    <mergeCell ref="B112:C112"/>
    <mergeCell ref="B113:C113"/>
    <mergeCell ref="B114:C114"/>
    <mergeCell ref="B102:C102"/>
    <mergeCell ref="B103:C103"/>
    <mergeCell ref="B104:C104"/>
    <mergeCell ref="A106:F106"/>
    <mergeCell ref="B107:C107"/>
    <mergeCell ref="B108:C108"/>
    <mergeCell ref="B121:C121"/>
    <mergeCell ref="B122:C122"/>
    <mergeCell ref="B123:C123"/>
    <mergeCell ref="B115:C115"/>
    <mergeCell ref="B116:C116"/>
    <mergeCell ref="B117:C117"/>
    <mergeCell ref="B118:C118"/>
    <mergeCell ref="B119:C119"/>
    <mergeCell ref="B120:C120"/>
  </mergeCells>
  <conditionalFormatting sqref="E15:E45">
    <cfRule type="expression" dxfId="13" priority="14">
      <formula>$C15=1</formula>
    </cfRule>
  </conditionalFormatting>
  <conditionalFormatting sqref="E46:E47">
    <cfRule type="expression" dxfId="12" priority="11">
      <formula>$C46=1</formula>
    </cfRule>
  </conditionalFormatting>
  <conditionalFormatting sqref="C51">
    <cfRule type="expression" dxfId="9" priority="10">
      <formula>$C51=1</formula>
    </cfRule>
  </conditionalFormatting>
  <conditionalFormatting sqref="D51">
    <cfRule type="expression" dxfId="8" priority="9">
      <formula>$C51=1</formula>
    </cfRule>
  </conditionalFormatting>
  <conditionalFormatting sqref="E51">
    <cfRule type="expression" dxfId="7" priority="8">
      <formula>$C51=1</formula>
    </cfRule>
  </conditionalFormatting>
  <conditionalFormatting sqref="C52:C83">
    <cfRule type="expression" dxfId="6" priority="7">
      <formula>$C52=1</formula>
    </cfRule>
  </conditionalFormatting>
  <conditionalFormatting sqref="D52:D83">
    <cfRule type="expression" dxfId="5" priority="6">
      <formula>$C52=1</formula>
    </cfRule>
  </conditionalFormatting>
  <conditionalFormatting sqref="E52:E83">
    <cfRule type="expression" dxfId="4" priority="5">
      <formula>$C52=1</formula>
    </cfRule>
  </conditionalFormatting>
  <conditionalFormatting sqref="C15:C45">
    <cfRule type="expression" dxfId="3" priority="4">
      <formula>$C15=1</formula>
    </cfRule>
  </conditionalFormatting>
  <conditionalFormatting sqref="D15:D45">
    <cfRule type="expression" dxfId="2" priority="3">
      <formula>$C15=1</formula>
    </cfRule>
  </conditionalFormatting>
  <conditionalFormatting sqref="C46:C47">
    <cfRule type="expression" dxfId="1" priority="2">
      <formula>$C46=1</formula>
    </cfRule>
  </conditionalFormatting>
  <conditionalFormatting sqref="D46:D47">
    <cfRule type="expression" dxfId="0" priority="1">
      <formula>$C46=1</formula>
    </cfRule>
  </conditionalFormatting>
  <pageMargins left="0.70866141732283472" right="0.31496062992125984" top="0.74803149606299213" bottom="0.74803149606299213" header="0.31496062992125984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2026-10-05T17:40:27Z</dcterms:modified>
</cp:coreProperties>
</file>